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kia\excel\"/>
    </mc:Choice>
  </mc:AlternateContent>
  <xr:revisionPtr revIDLastSave="0" documentId="13_ncr:1_{371F3EE8-DFAD-415D-B39E-20576C142B63}" xr6:coauthVersionLast="47" xr6:coauthVersionMax="47" xr10:uidLastSave="{00000000-0000-0000-0000-000000000000}"/>
  <bookViews>
    <workbookView xWindow="-108" yWindow="-108" windowWidth="23256" windowHeight="12720" activeTab="2" xr2:uid="{CC774F97-31F2-473C-8B96-1C62834E0288}"/>
  </bookViews>
  <sheets>
    <sheet name="Hoja2" sheetId="2" r:id="rId1"/>
    <sheet name="Hoja3" sheetId="3" r:id="rId2"/>
    <sheet name="TOTALES" sheetId="4" r:id="rId3"/>
    <sheet name="Oct26" sheetId="5" r:id="rId4"/>
    <sheet name="Oct27" sheetId="6" r:id="rId5"/>
    <sheet name="Oct28" sheetId="7" r:id="rId6"/>
    <sheet name="Oct29" sheetId="10" r:id="rId7"/>
    <sheet name="Oct29-2" sheetId="12" r:id="rId8"/>
    <sheet name="estados" sheetId="8" r:id="rId9"/>
    <sheet name="Distribuidores" sheetId="9" r:id="rId10"/>
    <sheet name="Distribuidores CDMX y EdoMex" sheetId="14" r:id="rId11"/>
    <sheet name="mails" sheetId="11" r:id="rId12"/>
    <sheet name="codigosPostales" sheetId="13" r:id="rId13"/>
  </sheets>
  <definedNames>
    <definedName name="_xlnm._FilterDatabase" localSheetId="0" hidden="1">Hoja2!$A$1:$N$1000</definedName>
    <definedName name="_xlnm._FilterDatabase" localSheetId="1" hidden="1">Hoja3!$A$1:$D$1</definedName>
    <definedName name="_xlnm._FilterDatabase" localSheetId="6" hidden="1">'Oct29'!$E$1:$Q$121</definedName>
    <definedName name="_xlnm._FilterDatabase" localSheetId="7" hidden="1">'Oct29-2'!$A$1:$Q$380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5" i="12" l="1"/>
  <c r="Q384" i="12"/>
  <c r="Q383" i="12"/>
  <c r="Q382" i="12"/>
  <c r="Q381" i="12"/>
  <c r="L381" i="12" a="1"/>
  <c r="L381" i="12" s="1"/>
  <c r="L382" i="12" a="1"/>
  <c r="L382" i="12" s="1"/>
  <c r="L383" i="12" a="1"/>
  <c r="L383" i="12" s="1"/>
  <c r="L384" i="12" a="1"/>
  <c r="L384" i="12" s="1"/>
  <c r="L385" i="12" a="1"/>
  <c r="L385" i="12" s="1"/>
  <c r="Q2" i="12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L3" i="12" a="1"/>
  <c r="L3" i="12" s="1"/>
  <c r="M3" i="12" s="1"/>
  <c r="L4" i="12" a="1"/>
  <c r="L4" i="12" s="1"/>
  <c r="M4" i="12" s="1"/>
  <c r="L5" i="12" a="1"/>
  <c r="L5" i="12" s="1"/>
  <c r="M5" i="12" s="1"/>
  <c r="L6" i="12" a="1"/>
  <c r="L6" i="12" s="1"/>
  <c r="M6" i="12" s="1"/>
  <c r="L7" i="12" a="1"/>
  <c r="L7" i="12" s="1"/>
  <c r="M7" i="12" s="1"/>
  <c r="L8" i="12" a="1"/>
  <c r="L8" i="12" s="1"/>
  <c r="M8" i="12" s="1"/>
  <c r="L9" i="12" a="1"/>
  <c r="L9" i="12" s="1"/>
  <c r="M9" i="12" s="1"/>
  <c r="L10" i="12" a="1"/>
  <c r="L10" i="12" s="1"/>
  <c r="M10" i="12" s="1"/>
  <c r="L11" i="12" a="1"/>
  <c r="L11" i="12" s="1"/>
  <c r="M11" i="12" s="1"/>
  <c r="L12" i="12" a="1"/>
  <c r="L12" i="12" s="1"/>
  <c r="M12" i="12" s="1"/>
  <c r="L13" i="12" a="1"/>
  <c r="L13" i="12" s="1"/>
  <c r="M13" i="12" s="1"/>
  <c r="L14" i="12" a="1"/>
  <c r="L14" i="12" s="1"/>
  <c r="M14" i="12" s="1"/>
  <c r="L15" i="12" a="1"/>
  <c r="L15" i="12" s="1"/>
  <c r="M15" i="12" s="1"/>
  <c r="L16" i="12" a="1"/>
  <c r="L16" i="12" s="1"/>
  <c r="M16" i="12" s="1"/>
  <c r="L17" i="12" a="1"/>
  <c r="L17" i="12" s="1"/>
  <c r="M17" i="12" s="1"/>
  <c r="L18" i="12" a="1"/>
  <c r="L18" i="12" s="1"/>
  <c r="M18" i="12" s="1"/>
  <c r="L19" i="12" a="1"/>
  <c r="L19" i="12" s="1"/>
  <c r="M19" i="12" s="1"/>
  <c r="L20" i="12" a="1"/>
  <c r="L20" i="12" s="1"/>
  <c r="M20" i="12" s="1"/>
  <c r="L21" i="12" a="1"/>
  <c r="L21" i="12" s="1"/>
  <c r="M21" i="12" s="1"/>
  <c r="L22" i="12" a="1"/>
  <c r="L22" i="12" s="1"/>
  <c r="M22" i="12" s="1"/>
  <c r="L23" i="12" a="1"/>
  <c r="L23" i="12" s="1"/>
  <c r="M23" i="12" s="1"/>
  <c r="L24" i="12" a="1"/>
  <c r="L24" i="12" s="1"/>
  <c r="M24" i="12" s="1"/>
  <c r="L25" i="12" a="1"/>
  <c r="L25" i="12" s="1"/>
  <c r="M25" i="12" s="1"/>
  <c r="L26" i="12" a="1"/>
  <c r="L26" i="12" s="1"/>
  <c r="M26" i="12" s="1"/>
  <c r="L27" i="12" a="1"/>
  <c r="L27" i="12" s="1"/>
  <c r="M27" i="12" s="1"/>
  <c r="L28" i="12" a="1"/>
  <c r="L28" i="12" s="1"/>
  <c r="M28" i="12" s="1"/>
  <c r="L29" i="12" a="1"/>
  <c r="L29" i="12" s="1"/>
  <c r="M29" i="12" s="1"/>
  <c r="L30" i="12" a="1"/>
  <c r="L30" i="12" s="1"/>
  <c r="M30" i="12" s="1"/>
  <c r="L31" i="12" a="1"/>
  <c r="L31" i="12" s="1"/>
  <c r="M31" i="12" s="1"/>
  <c r="L32" i="12" a="1"/>
  <c r="L32" i="12" s="1"/>
  <c r="M32" i="12" s="1"/>
  <c r="L33" i="12" a="1"/>
  <c r="L33" i="12" s="1"/>
  <c r="M33" i="12" s="1"/>
  <c r="L34" i="12" a="1"/>
  <c r="L34" i="12" s="1"/>
  <c r="M34" i="12" s="1"/>
  <c r="L35" i="12" a="1"/>
  <c r="L35" i="12" s="1"/>
  <c r="M35" i="12" s="1"/>
  <c r="L36" i="12" a="1"/>
  <c r="L36" i="12" s="1"/>
  <c r="M36" i="12" s="1"/>
  <c r="L37" i="12" a="1"/>
  <c r="L37" i="12" s="1"/>
  <c r="M37" i="12" s="1"/>
  <c r="L38" i="12" a="1"/>
  <c r="L38" i="12" s="1"/>
  <c r="M38" i="12" s="1"/>
  <c r="L39" i="12" a="1"/>
  <c r="L39" i="12" s="1"/>
  <c r="M39" i="12" s="1"/>
  <c r="L40" i="12" a="1"/>
  <c r="L40" i="12" s="1"/>
  <c r="M40" i="12" s="1"/>
  <c r="L41" i="12" a="1"/>
  <c r="L41" i="12" s="1"/>
  <c r="M41" i="12" s="1"/>
  <c r="L42" i="12" a="1"/>
  <c r="L42" i="12" s="1"/>
  <c r="M42" i="12" s="1"/>
  <c r="L43" i="12" a="1"/>
  <c r="L43" i="12" s="1"/>
  <c r="M43" i="12" s="1"/>
  <c r="L44" i="12" a="1"/>
  <c r="L44" i="12" s="1"/>
  <c r="M44" i="12" s="1"/>
  <c r="L45" i="12" a="1"/>
  <c r="L45" i="12" s="1"/>
  <c r="M45" i="12" s="1"/>
  <c r="L46" i="12" a="1"/>
  <c r="L46" i="12" s="1"/>
  <c r="M46" i="12" s="1"/>
  <c r="L47" i="12" a="1"/>
  <c r="L47" i="12" s="1"/>
  <c r="M47" i="12" s="1"/>
  <c r="L48" i="12" a="1"/>
  <c r="L48" i="12" s="1"/>
  <c r="M48" i="12" s="1"/>
  <c r="L49" i="12" a="1"/>
  <c r="L49" i="12" s="1"/>
  <c r="M49" i="12" s="1"/>
  <c r="L50" i="12" a="1"/>
  <c r="L50" i="12" s="1"/>
  <c r="M50" i="12" s="1"/>
  <c r="L51" i="12" a="1"/>
  <c r="L51" i="12" s="1"/>
  <c r="M51" i="12" s="1"/>
  <c r="L52" i="12" a="1"/>
  <c r="L52" i="12" s="1"/>
  <c r="M52" i="12" s="1"/>
  <c r="L53" i="12" a="1"/>
  <c r="L53" i="12" s="1"/>
  <c r="M53" i="12" s="1"/>
  <c r="L54" i="12" a="1"/>
  <c r="L54" i="12" s="1"/>
  <c r="M54" i="12" s="1"/>
  <c r="L55" i="12" a="1"/>
  <c r="L55" i="12" s="1"/>
  <c r="M55" i="12" s="1"/>
  <c r="L56" i="12" a="1"/>
  <c r="L56" i="12" s="1"/>
  <c r="M56" i="12" s="1"/>
  <c r="L57" i="12" a="1"/>
  <c r="L57" i="12" s="1"/>
  <c r="M57" i="12" s="1"/>
  <c r="L58" i="12" a="1"/>
  <c r="L58" i="12" s="1"/>
  <c r="M58" i="12" s="1"/>
  <c r="L59" i="12" a="1"/>
  <c r="L59" i="12" s="1"/>
  <c r="M59" i="12" s="1"/>
  <c r="L60" i="12" a="1"/>
  <c r="L60" i="12" s="1"/>
  <c r="M60" i="12" s="1"/>
  <c r="L61" i="12" a="1"/>
  <c r="L61" i="12" s="1"/>
  <c r="M61" i="12" s="1"/>
  <c r="L62" i="12" a="1"/>
  <c r="L62" i="12" s="1"/>
  <c r="M62" i="12" s="1"/>
  <c r="L63" i="12" a="1"/>
  <c r="L63" i="12" s="1"/>
  <c r="M63" i="12" s="1"/>
  <c r="L64" i="12" a="1"/>
  <c r="L64" i="12" s="1"/>
  <c r="M64" i="12" s="1"/>
  <c r="L65" i="12" a="1"/>
  <c r="L65" i="12" s="1"/>
  <c r="M65" i="12" s="1"/>
  <c r="L66" i="12" a="1"/>
  <c r="L66" i="12" s="1"/>
  <c r="M66" i="12" s="1"/>
  <c r="L67" i="12" a="1"/>
  <c r="L67" i="12" s="1"/>
  <c r="M67" i="12" s="1"/>
  <c r="L68" i="12" a="1"/>
  <c r="L68" i="12" s="1"/>
  <c r="M68" i="12" s="1"/>
  <c r="L69" i="12" a="1"/>
  <c r="L69" i="12" s="1"/>
  <c r="M69" i="12" s="1"/>
  <c r="L70" i="12" a="1"/>
  <c r="L70" i="12" s="1"/>
  <c r="M70" i="12" s="1"/>
  <c r="L71" i="12" a="1"/>
  <c r="L71" i="12" s="1"/>
  <c r="M71" i="12" s="1"/>
  <c r="L72" i="12" a="1"/>
  <c r="L72" i="12" s="1"/>
  <c r="M72" i="12" s="1"/>
  <c r="L73" i="12" a="1"/>
  <c r="L73" i="12" s="1"/>
  <c r="M73" i="12" s="1"/>
  <c r="L74" i="12" a="1"/>
  <c r="L74" i="12" s="1"/>
  <c r="M74" i="12" s="1"/>
  <c r="L75" i="12" a="1"/>
  <c r="L75" i="12" s="1"/>
  <c r="M75" i="12" s="1"/>
  <c r="L76" i="12" a="1"/>
  <c r="L76" i="12" s="1"/>
  <c r="M76" i="12" s="1"/>
  <c r="L77" i="12" a="1"/>
  <c r="L77" i="12" s="1"/>
  <c r="M77" i="12" s="1"/>
  <c r="L78" i="12" a="1"/>
  <c r="L78" i="12" s="1"/>
  <c r="M78" i="12" s="1"/>
  <c r="L79" i="12" a="1"/>
  <c r="L79" i="12" s="1"/>
  <c r="M79" i="12" s="1"/>
  <c r="L80" i="12" a="1"/>
  <c r="L80" i="12" s="1"/>
  <c r="M80" i="12" s="1"/>
  <c r="L81" i="12" a="1"/>
  <c r="L81" i="12" s="1"/>
  <c r="M81" i="12" s="1"/>
  <c r="L82" i="12" a="1"/>
  <c r="L82" i="12" s="1"/>
  <c r="M82" i="12" s="1"/>
  <c r="L83" i="12" a="1"/>
  <c r="L83" i="12" s="1"/>
  <c r="M83" i="12" s="1"/>
  <c r="L84" i="12" a="1"/>
  <c r="L84" i="12" s="1"/>
  <c r="M84" i="12" s="1"/>
  <c r="L85" i="12" a="1"/>
  <c r="L85" i="12" s="1"/>
  <c r="M85" i="12" s="1"/>
  <c r="L86" i="12" a="1"/>
  <c r="L86" i="12" s="1"/>
  <c r="M86" i="12" s="1"/>
  <c r="L87" i="12" a="1"/>
  <c r="L87" i="12" s="1"/>
  <c r="M87" i="12" s="1"/>
  <c r="L88" i="12" a="1"/>
  <c r="L88" i="12" s="1"/>
  <c r="M88" i="12" s="1"/>
  <c r="L89" i="12" a="1"/>
  <c r="L89" i="12" s="1"/>
  <c r="M89" i="12" s="1"/>
  <c r="L90" i="12" a="1"/>
  <c r="L90" i="12" s="1"/>
  <c r="M90" i="12" s="1"/>
  <c r="L91" i="12" a="1"/>
  <c r="L91" i="12" s="1"/>
  <c r="M91" i="12" s="1"/>
  <c r="L92" i="12" a="1"/>
  <c r="L92" i="12" s="1"/>
  <c r="M92" i="12" s="1"/>
  <c r="L93" i="12" a="1"/>
  <c r="L93" i="12" s="1"/>
  <c r="M93" i="12" s="1"/>
  <c r="L94" i="12" a="1"/>
  <c r="L94" i="12" s="1"/>
  <c r="M94" i="12" s="1"/>
  <c r="L95" i="12" a="1"/>
  <c r="L95" i="12" s="1"/>
  <c r="M95" i="12" s="1"/>
  <c r="L96" i="12" a="1"/>
  <c r="L96" i="12" s="1"/>
  <c r="M96" i="12" s="1"/>
  <c r="L97" i="12" a="1"/>
  <c r="L97" i="12" s="1"/>
  <c r="M97" i="12" s="1"/>
  <c r="L98" i="12" a="1"/>
  <c r="L98" i="12" s="1"/>
  <c r="M98" i="12" s="1"/>
  <c r="L99" i="12" a="1"/>
  <c r="L99" i="12" s="1"/>
  <c r="M99" i="12" s="1"/>
  <c r="L100" i="12" a="1"/>
  <c r="L100" i="12" s="1"/>
  <c r="M100" i="12" s="1"/>
  <c r="L101" i="12" a="1"/>
  <c r="L101" i="12" s="1"/>
  <c r="M101" i="12" s="1"/>
  <c r="L102" i="12" a="1"/>
  <c r="L102" i="12" s="1"/>
  <c r="M102" i="12" s="1"/>
  <c r="L103" i="12" a="1"/>
  <c r="L103" i="12" s="1"/>
  <c r="M103" i="12" s="1"/>
  <c r="L104" i="12" a="1"/>
  <c r="L104" i="12" s="1"/>
  <c r="M104" i="12" s="1"/>
  <c r="L105" i="12" a="1"/>
  <c r="L105" i="12" s="1"/>
  <c r="M105" i="12" s="1"/>
  <c r="L106" i="12" a="1"/>
  <c r="L106" i="12" s="1"/>
  <c r="M106" i="12" s="1"/>
  <c r="L107" i="12" a="1"/>
  <c r="L107" i="12" s="1"/>
  <c r="M107" i="12" s="1"/>
  <c r="L108" i="12" a="1"/>
  <c r="L108" i="12" s="1"/>
  <c r="M108" i="12" s="1"/>
  <c r="L109" i="12" a="1"/>
  <c r="L109" i="12" s="1"/>
  <c r="M109" i="12" s="1"/>
  <c r="L110" i="12" a="1"/>
  <c r="L110" i="12" s="1"/>
  <c r="M110" i="12" s="1"/>
  <c r="L111" i="12" a="1"/>
  <c r="L111" i="12" s="1"/>
  <c r="M111" i="12" s="1"/>
  <c r="L112" i="12" a="1"/>
  <c r="L112" i="12" s="1"/>
  <c r="M112" i="12" s="1"/>
  <c r="L113" i="12" a="1"/>
  <c r="L113" i="12" s="1"/>
  <c r="M113" i="12" s="1"/>
  <c r="L114" i="12" a="1"/>
  <c r="L114" i="12" s="1"/>
  <c r="M114" i="12" s="1"/>
  <c r="L115" i="12" a="1"/>
  <c r="L115" i="12" s="1"/>
  <c r="M115" i="12" s="1"/>
  <c r="L116" i="12" a="1"/>
  <c r="L116" i="12" s="1"/>
  <c r="M116" i="12" s="1"/>
  <c r="L117" i="12" a="1"/>
  <c r="L117" i="12" s="1"/>
  <c r="M117" i="12" s="1"/>
  <c r="L118" i="12" a="1"/>
  <c r="L118" i="12" s="1"/>
  <c r="M118" i="12" s="1"/>
  <c r="L119" i="12" a="1"/>
  <c r="L119" i="12" s="1"/>
  <c r="M119" i="12" s="1"/>
  <c r="L120" i="12" a="1"/>
  <c r="L120" i="12" s="1"/>
  <c r="M120" i="12" s="1"/>
  <c r="L121" i="12" a="1"/>
  <c r="L121" i="12" s="1"/>
  <c r="M121" i="12" s="1"/>
  <c r="L122" i="12" a="1"/>
  <c r="L122" i="12" s="1"/>
  <c r="M122" i="12" s="1"/>
  <c r="L123" i="12" a="1"/>
  <c r="L123" i="12" s="1"/>
  <c r="M123" i="12" s="1"/>
  <c r="L124" i="12" a="1"/>
  <c r="L124" i="12" s="1"/>
  <c r="M124" i="12" s="1"/>
  <c r="L125" i="12" a="1"/>
  <c r="L125" i="12" s="1"/>
  <c r="M125" i="12" s="1"/>
  <c r="L126" i="12" a="1"/>
  <c r="L126" i="12" s="1"/>
  <c r="M126" i="12" s="1"/>
  <c r="L127" i="12" a="1"/>
  <c r="L127" i="12" s="1"/>
  <c r="M127" i="12" s="1"/>
  <c r="L128" i="12" a="1"/>
  <c r="L128" i="12" s="1"/>
  <c r="M128" i="12" s="1"/>
  <c r="L129" i="12" a="1"/>
  <c r="L129" i="12" s="1"/>
  <c r="M129" i="12" s="1"/>
  <c r="L130" i="12" a="1"/>
  <c r="L130" i="12" s="1"/>
  <c r="M130" i="12" s="1"/>
  <c r="L131" i="12" a="1"/>
  <c r="L131" i="12" s="1"/>
  <c r="M131" i="12" s="1"/>
  <c r="L132" i="12" a="1"/>
  <c r="L132" i="12" s="1"/>
  <c r="M132" i="12" s="1"/>
  <c r="L133" i="12" a="1"/>
  <c r="L133" i="12" s="1"/>
  <c r="M133" i="12" s="1"/>
  <c r="L134" i="12" a="1"/>
  <c r="L134" i="12" s="1"/>
  <c r="M134" i="12" s="1"/>
  <c r="L135" i="12" a="1"/>
  <c r="L135" i="12" s="1"/>
  <c r="M135" i="12" s="1"/>
  <c r="L136" i="12" a="1"/>
  <c r="L136" i="12" s="1"/>
  <c r="M136" i="12" s="1"/>
  <c r="L137" i="12" a="1"/>
  <c r="L137" i="12" s="1"/>
  <c r="M137" i="12" s="1"/>
  <c r="L138" i="12" a="1"/>
  <c r="L138" i="12" s="1"/>
  <c r="M138" i="12" s="1"/>
  <c r="L139" i="12" a="1"/>
  <c r="L139" i="12" s="1"/>
  <c r="M139" i="12" s="1"/>
  <c r="L140" i="12" a="1"/>
  <c r="L140" i="12" s="1"/>
  <c r="M140" i="12" s="1"/>
  <c r="L141" i="12" a="1"/>
  <c r="L141" i="12" s="1"/>
  <c r="M141" i="12" s="1"/>
  <c r="L142" i="12" a="1"/>
  <c r="L142" i="12" s="1"/>
  <c r="M142" i="12" s="1"/>
  <c r="L143" i="12" a="1"/>
  <c r="L143" i="12" s="1"/>
  <c r="M143" i="12" s="1"/>
  <c r="L144" i="12" a="1"/>
  <c r="L144" i="12" s="1"/>
  <c r="M144" i="12" s="1"/>
  <c r="L145" i="12" a="1"/>
  <c r="L145" i="12" s="1"/>
  <c r="M145" i="12" s="1"/>
  <c r="L146" i="12" a="1"/>
  <c r="L146" i="12" s="1"/>
  <c r="M146" i="12" s="1"/>
  <c r="L147" i="12" a="1"/>
  <c r="L147" i="12" s="1"/>
  <c r="M147" i="12" s="1"/>
  <c r="L148" i="12" a="1"/>
  <c r="L148" i="12" s="1"/>
  <c r="M148" i="12" s="1"/>
  <c r="L149" i="12" a="1"/>
  <c r="L149" i="12" s="1"/>
  <c r="M149" i="12" s="1"/>
  <c r="L150" i="12" a="1"/>
  <c r="L150" i="12" s="1"/>
  <c r="M150" i="12" s="1"/>
  <c r="L151" i="12" a="1"/>
  <c r="L151" i="12" s="1"/>
  <c r="M151" i="12" s="1"/>
  <c r="L152" i="12" a="1"/>
  <c r="L152" i="12" s="1"/>
  <c r="M152" i="12" s="1"/>
  <c r="L153" i="12" a="1"/>
  <c r="L153" i="12" s="1"/>
  <c r="M153" i="12" s="1"/>
  <c r="L154" i="12" a="1"/>
  <c r="L154" i="12" s="1"/>
  <c r="M154" i="12" s="1"/>
  <c r="L155" i="12" a="1"/>
  <c r="L155" i="12" s="1"/>
  <c r="M155" i="12" s="1"/>
  <c r="L156" i="12" a="1"/>
  <c r="L156" i="12" s="1"/>
  <c r="M156" i="12" s="1"/>
  <c r="L157" i="12" a="1"/>
  <c r="L157" i="12" s="1"/>
  <c r="M157" i="12" s="1"/>
  <c r="L158" i="12" a="1"/>
  <c r="L158" i="12" s="1"/>
  <c r="M158" i="12" s="1"/>
  <c r="L159" i="12" a="1"/>
  <c r="L159" i="12" s="1"/>
  <c r="M159" i="12" s="1"/>
  <c r="L160" i="12" a="1"/>
  <c r="L160" i="12" s="1"/>
  <c r="M160" i="12" s="1"/>
  <c r="L161" i="12" a="1"/>
  <c r="L161" i="12" s="1"/>
  <c r="M161" i="12" s="1"/>
  <c r="L162" i="12" a="1"/>
  <c r="L162" i="12" s="1"/>
  <c r="M162" i="12" s="1"/>
  <c r="L163" i="12" a="1"/>
  <c r="L163" i="12" s="1"/>
  <c r="M163" i="12" s="1"/>
  <c r="L164" i="12" a="1"/>
  <c r="L164" i="12" s="1"/>
  <c r="M164" i="12" s="1"/>
  <c r="L165" i="12" a="1"/>
  <c r="L165" i="12" s="1"/>
  <c r="M165" i="12" s="1"/>
  <c r="L166" i="12" a="1"/>
  <c r="L166" i="12" s="1"/>
  <c r="M166" i="12" s="1"/>
  <c r="L167" i="12" a="1"/>
  <c r="L167" i="12" s="1"/>
  <c r="M167" i="12" s="1"/>
  <c r="L168" i="12" a="1"/>
  <c r="L168" i="12" s="1"/>
  <c r="M168" i="12" s="1"/>
  <c r="L169" i="12" a="1"/>
  <c r="L169" i="12" s="1"/>
  <c r="M169" i="12" s="1"/>
  <c r="L170" i="12" a="1"/>
  <c r="L170" i="12" s="1"/>
  <c r="M170" i="12" s="1"/>
  <c r="L171" i="12" a="1"/>
  <c r="L171" i="12" s="1"/>
  <c r="M171" i="12" s="1"/>
  <c r="L172" i="12" a="1"/>
  <c r="L172" i="12" s="1"/>
  <c r="M172" i="12" s="1"/>
  <c r="L173" i="12" a="1"/>
  <c r="L173" i="12" s="1"/>
  <c r="M173" i="12" s="1"/>
  <c r="L174" i="12" a="1"/>
  <c r="L174" i="12" s="1"/>
  <c r="M174" i="12" s="1"/>
  <c r="L175" i="12" a="1"/>
  <c r="L175" i="12" s="1"/>
  <c r="M175" i="12" s="1"/>
  <c r="L176" i="12" a="1"/>
  <c r="L176" i="12" s="1"/>
  <c r="M176" i="12" s="1"/>
  <c r="L177" i="12" a="1"/>
  <c r="L177" i="12" s="1"/>
  <c r="M177" i="12" s="1"/>
  <c r="L178" i="12" a="1"/>
  <c r="L178" i="12" s="1"/>
  <c r="M178" i="12" s="1"/>
  <c r="L179" i="12" a="1"/>
  <c r="L179" i="12" s="1"/>
  <c r="M179" i="12" s="1"/>
  <c r="L180" i="12" a="1"/>
  <c r="L180" i="12" s="1"/>
  <c r="M180" i="12" s="1"/>
  <c r="L181" i="12" a="1"/>
  <c r="L181" i="12" s="1"/>
  <c r="M181" i="12" s="1"/>
  <c r="L182" i="12" a="1"/>
  <c r="L182" i="12" s="1"/>
  <c r="M182" i="12" s="1"/>
  <c r="L183" i="12" a="1"/>
  <c r="L183" i="12" s="1"/>
  <c r="M183" i="12" s="1"/>
  <c r="L184" i="12" a="1"/>
  <c r="L184" i="12" s="1"/>
  <c r="M184" i="12" s="1"/>
  <c r="L185" i="12" a="1"/>
  <c r="L185" i="12" s="1"/>
  <c r="M185" i="12" s="1"/>
  <c r="L186" i="12" a="1"/>
  <c r="L186" i="12" s="1"/>
  <c r="M186" i="12" s="1"/>
  <c r="L187" i="12" a="1"/>
  <c r="L187" i="12" s="1"/>
  <c r="M187" i="12" s="1"/>
  <c r="L188" i="12" a="1"/>
  <c r="L188" i="12" s="1"/>
  <c r="M188" i="12" s="1"/>
  <c r="L189" i="12" a="1"/>
  <c r="L189" i="12" s="1"/>
  <c r="M189" i="12" s="1"/>
  <c r="L190" i="12" a="1"/>
  <c r="L190" i="12" s="1"/>
  <c r="M190" i="12" s="1"/>
  <c r="L191" i="12" a="1"/>
  <c r="L191" i="12" s="1"/>
  <c r="M191" i="12" s="1"/>
  <c r="L192" i="12" a="1"/>
  <c r="L192" i="12" s="1"/>
  <c r="M192" i="12" s="1"/>
  <c r="L193" i="12" a="1"/>
  <c r="L193" i="12" s="1"/>
  <c r="M193" i="12" s="1"/>
  <c r="L194" i="12" a="1"/>
  <c r="L194" i="12" s="1"/>
  <c r="M194" i="12" s="1"/>
  <c r="L195" i="12" a="1"/>
  <c r="L195" i="12" s="1"/>
  <c r="M195" i="12" s="1"/>
  <c r="L196" i="12" a="1"/>
  <c r="L196" i="12" s="1"/>
  <c r="M196" i="12" s="1"/>
  <c r="L197" i="12" a="1"/>
  <c r="L197" i="12" s="1"/>
  <c r="M197" i="12" s="1"/>
  <c r="L198" i="12" a="1"/>
  <c r="L198" i="12" s="1"/>
  <c r="M198" i="12" s="1"/>
  <c r="L199" i="12" a="1"/>
  <c r="L199" i="12" s="1"/>
  <c r="M199" i="12" s="1"/>
  <c r="L200" i="12" a="1"/>
  <c r="L200" i="12" s="1"/>
  <c r="M200" i="12" s="1"/>
  <c r="L201" i="12" a="1"/>
  <c r="L201" i="12" s="1"/>
  <c r="M201" i="12" s="1"/>
  <c r="L202" i="12" a="1"/>
  <c r="L202" i="12" s="1"/>
  <c r="M202" i="12" s="1"/>
  <c r="L203" i="12" a="1"/>
  <c r="L203" i="12" s="1"/>
  <c r="M203" i="12" s="1"/>
  <c r="L204" i="12" a="1"/>
  <c r="L204" i="12" s="1"/>
  <c r="M204" i="12" s="1"/>
  <c r="L205" i="12" a="1"/>
  <c r="L205" i="12" s="1"/>
  <c r="M205" i="12" s="1"/>
  <c r="L206" i="12" a="1"/>
  <c r="L206" i="12" s="1"/>
  <c r="M206" i="12" s="1"/>
  <c r="L207" i="12" a="1"/>
  <c r="L207" i="12" s="1"/>
  <c r="M207" i="12" s="1"/>
  <c r="L208" i="12" a="1"/>
  <c r="L208" i="12" s="1"/>
  <c r="M208" i="12" s="1"/>
  <c r="L209" i="12" a="1"/>
  <c r="L209" i="12" s="1"/>
  <c r="M209" i="12" s="1"/>
  <c r="L210" i="12" a="1"/>
  <c r="L210" i="12" s="1"/>
  <c r="M210" i="12" s="1"/>
  <c r="L211" i="12" a="1"/>
  <c r="L211" i="12" s="1"/>
  <c r="M211" i="12" s="1"/>
  <c r="L212" i="12" a="1"/>
  <c r="L212" i="12" s="1"/>
  <c r="M212" i="12" s="1"/>
  <c r="L213" i="12" a="1"/>
  <c r="L213" i="12" s="1"/>
  <c r="M213" i="12" s="1"/>
  <c r="L214" i="12" a="1"/>
  <c r="L214" i="12" s="1"/>
  <c r="M214" i="12" s="1"/>
  <c r="L215" i="12" a="1"/>
  <c r="L215" i="12" s="1"/>
  <c r="M215" i="12" s="1"/>
  <c r="L216" i="12" a="1"/>
  <c r="L216" i="12" s="1"/>
  <c r="M216" i="12" s="1"/>
  <c r="L217" i="12" a="1"/>
  <c r="L217" i="12" s="1"/>
  <c r="M217" i="12" s="1"/>
  <c r="L218" i="12" a="1"/>
  <c r="L218" i="12" s="1"/>
  <c r="M218" i="12" s="1"/>
  <c r="L219" i="12" a="1"/>
  <c r="L219" i="12" s="1"/>
  <c r="M219" i="12" s="1"/>
  <c r="L220" i="12" a="1"/>
  <c r="L220" i="12" s="1"/>
  <c r="M220" i="12" s="1"/>
  <c r="L221" i="12" a="1"/>
  <c r="L221" i="12" s="1"/>
  <c r="M221" i="12" s="1"/>
  <c r="L222" i="12" a="1"/>
  <c r="L222" i="12" s="1"/>
  <c r="M222" i="12" s="1"/>
  <c r="L223" i="12" a="1"/>
  <c r="L223" i="12" s="1"/>
  <c r="M223" i="12" s="1"/>
  <c r="L224" i="12" a="1"/>
  <c r="L224" i="12" s="1"/>
  <c r="M224" i="12" s="1"/>
  <c r="L225" i="12" a="1"/>
  <c r="L225" i="12" s="1"/>
  <c r="M225" i="12" s="1"/>
  <c r="L226" i="12" a="1"/>
  <c r="L226" i="12" s="1"/>
  <c r="M226" i="12" s="1"/>
  <c r="L227" i="12" a="1"/>
  <c r="L227" i="12" s="1"/>
  <c r="M227" i="12" s="1"/>
  <c r="L228" i="12" a="1"/>
  <c r="L228" i="12" s="1"/>
  <c r="M228" i="12" s="1"/>
  <c r="L229" i="12" a="1"/>
  <c r="L229" i="12" s="1"/>
  <c r="M229" i="12" s="1"/>
  <c r="L230" i="12" a="1"/>
  <c r="L230" i="12" s="1"/>
  <c r="M230" i="12" s="1"/>
  <c r="L231" i="12" a="1"/>
  <c r="L231" i="12" s="1"/>
  <c r="M231" i="12" s="1"/>
  <c r="L232" i="12" a="1"/>
  <c r="L232" i="12" s="1"/>
  <c r="M232" i="12" s="1"/>
  <c r="L233" i="12" a="1"/>
  <c r="L233" i="12" s="1"/>
  <c r="M233" i="12" s="1"/>
  <c r="L234" i="12" a="1"/>
  <c r="L234" i="12" s="1"/>
  <c r="M234" i="12" s="1"/>
  <c r="L235" i="12" a="1"/>
  <c r="L235" i="12" s="1"/>
  <c r="M235" i="12" s="1"/>
  <c r="L236" i="12" a="1"/>
  <c r="L236" i="12" s="1"/>
  <c r="M236" i="12" s="1"/>
  <c r="L237" i="12" a="1"/>
  <c r="L237" i="12" s="1"/>
  <c r="M237" i="12" s="1"/>
  <c r="L238" i="12" a="1"/>
  <c r="L238" i="12" s="1"/>
  <c r="M238" i="12" s="1"/>
  <c r="L239" i="12" a="1"/>
  <c r="L239" i="12" s="1"/>
  <c r="M239" i="12" s="1"/>
  <c r="L240" i="12" a="1"/>
  <c r="L240" i="12" s="1"/>
  <c r="M240" i="12" s="1"/>
  <c r="L241" i="12" a="1"/>
  <c r="L241" i="12" s="1"/>
  <c r="M241" i="12" s="1"/>
  <c r="L242" i="12" a="1"/>
  <c r="L242" i="12" s="1"/>
  <c r="M242" i="12" s="1"/>
  <c r="L243" i="12" a="1"/>
  <c r="L243" i="12" s="1"/>
  <c r="M243" i="12" s="1"/>
  <c r="L244" i="12" a="1"/>
  <c r="L244" i="12" s="1"/>
  <c r="M244" i="12" s="1"/>
  <c r="L245" i="12" a="1"/>
  <c r="L245" i="12" s="1"/>
  <c r="M245" i="12" s="1"/>
  <c r="L246" i="12" a="1"/>
  <c r="L246" i="12" s="1"/>
  <c r="M246" i="12" s="1"/>
  <c r="L247" i="12" a="1"/>
  <c r="L247" i="12" s="1"/>
  <c r="M247" i="12" s="1"/>
  <c r="L248" i="12" a="1"/>
  <c r="L248" i="12" s="1"/>
  <c r="M248" i="12" s="1"/>
  <c r="L249" i="12" a="1"/>
  <c r="L249" i="12" s="1"/>
  <c r="M249" i="12" s="1"/>
  <c r="L250" i="12" a="1"/>
  <c r="L250" i="12" s="1"/>
  <c r="M250" i="12" s="1"/>
  <c r="L251" i="12" a="1"/>
  <c r="L251" i="12" s="1"/>
  <c r="M251" i="12" s="1"/>
  <c r="L252" i="12" a="1"/>
  <c r="L252" i="12" s="1"/>
  <c r="M252" i="12" s="1"/>
  <c r="L253" i="12" a="1"/>
  <c r="L253" i="12" s="1"/>
  <c r="M253" i="12" s="1"/>
  <c r="L254" i="12" a="1"/>
  <c r="L254" i="12" s="1"/>
  <c r="M254" i="12" s="1"/>
  <c r="L255" i="12" a="1"/>
  <c r="L255" i="12" s="1"/>
  <c r="M255" i="12" s="1"/>
  <c r="L256" i="12" a="1"/>
  <c r="L256" i="12" s="1"/>
  <c r="M256" i="12" s="1"/>
  <c r="L257" i="12" a="1"/>
  <c r="L257" i="12" s="1"/>
  <c r="M257" i="12" s="1"/>
  <c r="L258" i="12" a="1"/>
  <c r="L258" i="12" s="1"/>
  <c r="M258" i="12" s="1"/>
  <c r="L259" i="12" a="1"/>
  <c r="L259" i="12" s="1"/>
  <c r="M259" i="12" s="1"/>
  <c r="L260" i="12" a="1"/>
  <c r="L260" i="12" s="1"/>
  <c r="M260" i="12" s="1"/>
  <c r="L261" i="12" a="1"/>
  <c r="L261" i="12" s="1"/>
  <c r="M261" i="12" s="1"/>
  <c r="L262" i="12" a="1"/>
  <c r="L262" i="12" s="1"/>
  <c r="M262" i="12" s="1"/>
  <c r="L263" i="12" a="1"/>
  <c r="L263" i="12" s="1"/>
  <c r="M263" i="12" s="1"/>
  <c r="L264" i="12" a="1"/>
  <c r="L264" i="12" s="1"/>
  <c r="M264" i="12" s="1"/>
  <c r="L265" i="12" a="1"/>
  <c r="L265" i="12" s="1"/>
  <c r="M265" i="12" s="1"/>
  <c r="L266" i="12" a="1"/>
  <c r="L266" i="12" s="1"/>
  <c r="M266" i="12" s="1"/>
  <c r="L267" i="12" a="1"/>
  <c r="L267" i="12" s="1"/>
  <c r="M267" i="12" s="1"/>
  <c r="L268" i="12" a="1"/>
  <c r="L268" i="12" s="1"/>
  <c r="M268" i="12" s="1"/>
  <c r="L269" i="12" a="1"/>
  <c r="L269" i="12" s="1"/>
  <c r="M269" i="12" s="1"/>
  <c r="L270" i="12" a="1"/>
  <c r="L270" i="12" s="1"/>
  <c r="M270" i="12" s="1"/>
  <c r="L271" i="12" a="1"/>
  <c r="L271" i="12" s="1"/>
  <c r="M271" i="12" s="1"/>
  <c r="L272" i="12" a="1"/>
  <c r="L272" i="12" s="1"/>
  <c r="M272" i="12" s="1"/>
  <c r="L273" i="12" a="1"/>
  <c r="L273" i="12" s="1"/>
  <c r="M273" i="12" s="1"/>
  <c r="L274" i="12" a="1"/>
  <c r="L274" i="12" s="1"/>
  <c r="M274" i="12" s="1"/>
  <c r="L275" i="12" a="1"/>
  <c r="L275" i="12" s="1"/>
  <c r="M275" i="12" s="1"/>
  <c r="L276" i="12" a="1"/>
  <c r="L276" i="12" s="1"/>
  <c r="M276" i="12" s="1"/>
  <c r="L277" i="12" a="1"/>
  <c r="L277" i="12" s="1"/>
  <c r="M277" i="12" s="1"/>
  <c r="L278" i="12" a="1"/>
  <c r="L278" i="12" s="1"/>
  <c r="M278" i="12" s="1"/>
  <c r="L279" i="12" a="1"/>
  <c r="L279" i="12" s="1"/>
  <c r="M279" i="12" s="1"/>
  <c r="L280" i="12" a="1"/>
  <c r="L280" i="12" s="1"/>
  <c r="M280" i="12" s="1"/>
  <c r="L281" i="12" a="1"/>
  <c r="L281" i="12" s="1"/>
  <c r="M281" i="12" s="1"/>
  <c r="L282" i="12" a="1"/>
  <c r="L282" i="12" s="1"/>
  <c r="M282" i="12" s="1"/>
  <c r="L283" i="12" a="1"/>
  <c r="L283" i="12" s="1"/>
  <c r="M283" i="12" s="1"/>
  <c r="L284" i="12" a="1"/>
  <c r="L284" i="12" s="1"/>
  <c r="M284" i="12" s="1"/>
  <c r="L285" i="12" a="1"/>
  <c r="L285" i="12" s="1"/>
  <c r="M285" i="12" s="1"/>
  <c r="L286" i="12" a="1"/>
  <c r="L286" i="12" s="1"/>
  <c r="M286" i="12" s="1"/>
  <c r="L287" i="12" a="1"/>
  <c r="L287" i="12" s="1"/>
  <c r="M287" i="12" s="1"/>
  <c r="L288" i="12" a="1"/>
  <c r="L288" i="12" s="1"/>
  <c r="M288" i="12" s="1"/>
  <c r="L289" i="12" a="1"/>
  <c r="L289" i="12" s="1"/>
  <c r="M289" i="12" s="1"/>
  <c r="L290" i="12" a="1"/>
  <c r="L290" i="12" s="1"/>
  <c r="M290" i="12" s="1"/>
  <c r="L291" i="12" a="1"/>
  <c r="L291" i="12" s="1"/>
  <c r="M291" i="12" s="1"/>
  <c r="L292" i="12" a="1"/>
  <c r="L292" i="12" s="1"/>
  <c r="M292" i="12" s="1"/>
  <c r="L293" i="12" a="1"/>
  <c r="L293" i="12" s="1"/>
  <c r="M293" i="12" s="1"/>
  <c r="L294" i="12" a="1"/>
  <c r="L294" i="12" s="1"/>
  <c r="M294" i="12" s="1"/>
  <c r="L295" i="12" a="1"/>
  <c r="L295" i="12" s="1"/>
  <c r="M295" i="12" s="1"/>
  <c r="L296" i="12" a="1"/>
  <c r="L296" i="12" s="1"/>
  <c r="M296" i="12" s="1"/>
  <c r="L297" i="12" a="1"/>
  <c r="L297" i="12" s="1"/>
  <c r="M297" i="12" s="1"/>
  <c r="L298" i="12" a="1"/>
  <c r="L298" i="12" s="1"/>
  <c r="M298" i="12" s="1"/>
  <c r="L299" i="12" a="1"/>
  <c r="L299" i="12" s="1"/>
  <c r="M299" i="12" s="1"/>
  <c r="L300" i="12" a="1"/>
  <c r="L300" i="12" s="1"/>
  <c r="M300" i="12" s="1"/>
  <c r="L301" i="12" a="1"/>
  <c r="L301" i="12" s="1"/>
  <c r="M301" i="12" s="1"/>
  <c r="L302" i="12" a="1"/>
  <c r="L302" i="12" s="1"/>
  <c r="M302" i="12" s="1"/>
  <c r="L303" i="12" a="1"/>
  <c r="L303" i="12" s="1"/>
  <c r="M303" i="12" s="1"/>
  <c r="L304" i="12" a="1"/>
  <c r="L304" i="12" s="1"/>
  <c r="M304" i="12" s="1"/>
  <c r="L305" i="12" a="1"/>
  <c r="L305" i="12" s="1"/>
  <c r="M305" i="12" s="1"/>
  <c r="L306" i="12" a="1"/>
  <c r="L306" i="12" s="1"/>
  <c r="M306" i="12" s="1"/>
  <c r="L307" i="12" a="1"/>
  <c r="L307" i="12" s="1"/>
  <c r="M307" i="12" s="1"/>
  <c r="L308" i="12" a="1"/>
  <c r="L308" i="12" s="1"/>
  <c r="M308" i="12" s="1"/>
  <c r="L309" i="12" a="1"/>
  <c r="L309" i="12" s="1"/>
  <c r="M309" i="12" s="1"/>
  <c r="L310" i="12" a="1"/>
  <c r="L310" i="12" s="1"/>
  <c r="M310" i="12" s="1"/>
  <c r="L311" i="12" a="1"/>
  <c r="L311" i="12" s="1"/>
  <c r="M311" i="12" s="1"/>
  <c r="L312" i="12" a="1"/>
  <c r="L312" i="12" s="1"/>
  <c r="M312" i="12" s="1"/>
  <c r="L313" i="12" a="1"/>
  <c r="L313" i="12" s="1"/>
  <c r="M313" i="12" s="1"/>
  <c r="L314" i="12" a="1"/>
  <c r="L314" i="12" s="1"/>
  <c r="M314" i="12" s="1"/>
  <c r="L315" i="12" a="1"/>
  <c r="L315" i="12" s="1"/>
  <c r="M315" i="12" s="1"/>
  <c r="L316" i="12" a="1"/>
  <c r="L316" i="12" s="1"/>
  <c r="M316" i="12" s="1"/>
  <c r="L317" i="12" a="1"/>
  <c r="L317" i="12" s="1"/>
  <c r="M317" i="12" s="1"/>
  <c r="L318" i="12" a="1"/>
  <c r="L318" i="12" s="1"/>
  <c r="M318" i="12" s="1"/>
  <c r="L319" i="12" a="1"/>
  <c r="L319" i="12" s="1"/>
  <c r="M319" i="12" s="1"/>
  <c r="L320" i="12" a="1"/>
  <c r="L320" i="12" s="1"/>
  <c r="M320" i="12" s="1"/>
  <c r="L321" i="12" a="1"/>
  <c r="L321" i="12" s="1"/>
  <c r="M321" i="12" s="1"/>
  <c r="L322" i="12" a="1"/>
  <c r="L322" i="12" s="1"/>
  <c r="M322" i="12" s="1"/>
  <c r="L323" i="12" a="1"/>
  <c r="L323" i="12" s="1"/>
  <c r="M323" i="12" s="1"/>
  <c r="L324" i="12" a="1"/>
  <c r="L324" i="12" s="1"/>
  <c r="M324" i="12" s="1"/>
  <c r="L325" i="12" a="1"/>
  <c r="L325" i="12" s="1"/>
  <c r="M325" i="12" s="1"/>
  <c r="L326" i="12" a="1"/>
  <c r="L326" i="12" s="1"/>
  <c r="M326" i="12" s="1"/>
  <c r="L327" i="12" a="1"/>
  <c r="L327" i="12" s="1"/>
  <c r="M327" i="12" s="1"/>
  <c r="L328" i="12" a="1"/>
  <c r="L328" i="12" s="1"/>
  <c r="M328" i="12" s="1"/>
  <c r="L329" i="12" a="1"/>
  <c r="L329" i="12" s="1"/>
  <c r="M329" i="12" s="1"/>
  <c r="L330" i="12" a="1"/>
  <c r="L330" i="12" s="1"/>
  <c r="M330" i="12" s="1"/>
  <c r="L331" i="12" a="1"/>
  <c r="L331" i="12" s="1"/>
  <c r="M331" i="12" s="1"/>
  <c r="L332" i="12" a="1"/>
  <c r="L332" i="12" s="1"/>
  <c r="M332" i="12" s="1"/>
  <c r="L333" i="12" a="1"/>
  <c r="L333" i="12" s="1"/>
  <c r="M333" i="12" s="1"/>
  <c r="L334" i="12" a="1"/>
  <c r="L334" i="12" s="1"/>
  <c r="M334" i="12" s="1"/>
  <c r="L335" i="12" a="1"/>
  <c r="L335" i="12" s="1"/>
  <c r="M335" i="12" s="1"/>
  <c r="L336" i="12" a="1"/>
  <c r="L336" i="12" s="1"/>
  <c r="M336" i="12" s="1"/>
  <c r="L337" i="12" a="1"/>
  <c r="L337" i="12" s="1"/>
  <c r="M337" i="12" s="1"/>
  <c r="L338" i="12" a="1"/>
  <c r="L338" i="12" s="1"/>
  <c r="M338" i="12" s="1"/>
  <c r="L339" i="12" a="1"/>
  <c r="L339" i="12" s="1"/>
  <c r="M339" i="12" s="1"/>
  <c r="L340" i="12" a="1"/>
  <c r="L340" i="12" s="1"/>
  <c r="M340" i="12" s="1"/>
  <c r="L341" i="12" a="1"/>
  <c r="L341" i="12" s="1"/>
  <c r="M341" i="12" s="1"/>
  <c r="L342" i="12" a="1"/>
  <c r="L342" i="12" s="1"/>
  <c r="M342" i="12" s="1"/>
  <c r="L343" i="12" a="1"/>
  <c r="L343" i="12" s="1"/>
  <c r="M343" i="12" s="1"/>
  <c r="L344" i="12" a="1"/>
  <c r="L344" i="12" s="1"/>
  <c r="M344" i="12" s="1"/>
  <c r="L345" i="12" a="1"/>
  <c r="L345" i="12" s="1"/>
  <c r="M345" i="12" s="1"/>
  <c r="L346" i="12" a="1"/>
  <c r="L346" i="12" s="1"/>
  <c r="M346" i="12" s="1"/>
  <c r="L347" i="12" a="1"/>
  <c r="L347" i="12" s="1"/>
  <c r="M347" i="12" s="1"/>
  <c r="L348" i="12" a="1"/>
  <c r="L348" i="12" s="1"/>
  <c r="M348" i="12" s="1"/>
  <c r="L349" i="12" a="1"/>
  <c r="L349" i="12" s="1"/>
  <c r="M349" i="12" s="1"/>
  <c r="L350" i="12" a="1"/>
  <c r="L350" i="12" s="1"/>
  <c r="M350" i="12" s="1"/>
  <c r="L351" i="12" a="1"/>
  <c r="L351" i="12" s="1"/>
  <c r="M351" i="12" s="1"/>
  <c r="L352" i="12" a="1"/>
  <c r="L352" i="12" s="1"/>
  <c r="M352" i="12" s="1"/>
  <c r="L353" i="12" a="1"/>
  <c r="L353" i="12" s="1"/>
  <c r="M353" i="12" s="1"/>
  <c r="L354" i="12" a="1"/>
  <c r="L354" i="12" s="1"/>
  <c r="M354" i="12" s="1"/>
  <c r="L355" i="12" a="1"/>
  <c r="L355" i="12" s="1"/>
  <c r="M355" i="12" s="1"/>
  <c r="L356" i="12" a="1"/>
  <c r="L356" i="12" s="1"/>
  <c r="M356" i="12" s="1"/>
  <c r="L357" i="12" a="1"/>
  <c r="L357" i="12" s="1"/>
  <c r="M357" i="12" s="1"/>
  <c r="L358" i="12" a="1"/>
  <c r="L358" i="12" s="1"/>
  <c r="M358" i="12" s="1"/>
  <c r="L359" i="12" a="1"/>
  <c r="L359" i="12" s="1"/>
  <c r="M359" i="12" s="1"/>
  <c r="L360" i="12" a="1"/>
  <c r="L360" i="12" s="1"/>
  <c r="M360" i="12" s="1"/>
  <c r="L361" i="12" a="1"/>
  <c r="L361" i="12" s="1"/>
  <c r="M361" i="12" s="1"/>
  <c r="L362" i="12" a="1"/>
  <c r="L362" i="12" s="1"/>
  <c r="M362" i="12" s="1"/>
  <c r="L363" i="12" a="1"/>
  <c r="L363" i="12" s="1"/>
  <c r="M363" i="12" s="1"/>
  <c r="L364" i="12" a="1"/>
  <c r="L364" i="12" s="1"/>
  <c r="M364" i="12" s="1"/>
  <c r="L365" i="12" a="1"/>
  <c r="L365" i="12" s="1"/>
  <c r="M365" i="12" s="1"/>
  <c r="L366" i="12" a="1"/>
  <c r="L366" i="12" s="1"/>
  <c r="M366" i="12" s="1"/>
  <c r="L367" i="12" a="1"/>
  <c r="L367" i="12" s="1"/>
  <c r="M367" i="12" s="1"/>
  <c r="L368" i="12" a="1"/>
  <c r="L368" i="12" s="1"/>
  <c r="M368" i="12" s="1"/>
  <c r="L369" i="12" a="1"/>
  <c r="L369" i="12" s="1"/>
  <c r="M369" i="12" s="1"/>
  <c r="L370" i="12" a="1"/>
  <c r="L370" i="12" s="1"/>
  <c r="M370" i="12" s="1"/>
  <c r="L371" i="12" a="1"/>
  <c r="L371" i="12" s="1"/>
  <c r="M371" i="12" s="1"/>
  <c r="L372" i="12" a="1"/>
  <c r="L372" i="12" s="1"/>
  <c r="M372" i="12" s="1"/>
  <c r="L373" i="12" a="1"/>
  <c r="L373" i="12" s="1"/>
  <c r="M373" i="12" s="1"/>
  <c r="L374" i="12" a="1"/>
  <c r="L374" i="12" s="1"/>
  <c r="M374" i="12" s="1"/>
  <c r="L375" i="12" a="1"/>
  <c r="L375" i="12" s="1"/>
  <c r="M375" i="12" s="1"/>
  <c r="L376" i="12" a="1"/>
  <c r="L376" i="12" s="1"/>
  <c r="M376" i="12" s="1"/>
  <c r="L377" i="12" a="1"/>
  <c r="L377" i="12" s="1"/>
  <c r="M377" i="12" s="1"/>
  <c r="L378" i="12" a="1"/>
  <c r="L378" i="12" s="1"/>
  <c r="M378" i="12" s="1"/>
  <c r="L379" i="12" a="1"/>
  <c r="L379" i="12" s="1"/>
  <c r="M379" i="12" s="1"/>
  <c r="L380" i="12" a="1"/>
  <c r="L380" i="12" s="1"/>
  <c r="M380" i="12" s="1"/>
  <c r="L2" i="12" a="1"/>
  <c r="L2" i="12" s="1"/>
  <c r="M2" i="12" s="1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H13" i="12" a="1"/>
  <c r="H13" i="12" s="1"/>
  <c r="I13" i="12" s="1"/>
  <c r="H14" i="12" a="1"/>
  <c r="H14" i="12" s="1"/>
  <c r="I14" i="12" s="1"/>
  <c r="H15" i="12" a="1"/>
  <c r="H15" i="12" s="1"/>
  <c r="I15" i="12" s="1"/>
  <c r="H16" i="12" a="1"/>
  <c r="H16" i="12" s="1"/>
  <c r="I16" i="12" s="1"/>
  <c r="H17" i="12" a="1"/>
  <c r="H17" i="12" s="1"/>
  <c r="I17" i="12" s="1"/>
  <c r="H18" i="12" a="1"/>
  <c r="H18" i="12" s="1"/>
  <c r="I18" i="12" s="1"/>
  <c r="H19" i="12" a="1"/>
  <c r="H19" i="12" s="1"/>
  <c r="I19" i="12" s="1"/>
  <c r="H20" i="12" a="1"/>
  <c r="H20" i="12" s="1"/>
  <c r="I20" i="12" s="1"/>
  <c r="H21" i="12" a="1"/>
  <c r="H21" i="12" s="1"/>
  <c r="I21" i="12" s="1"/>
  <c r="H22" i="12" a="1"/>
  <c r="H22" i="12" s="1"/>
  <c r="I22" i="12" s="1"/>
  <c r="H23" i="12" a="1"/>
  <c r="H23" i="12" s="1"/>
  <c r="I23" i="12" s="1"/>
  <c r="H24" i="12" a="1"/>
  <c r="H24" i="12" s="1"/>
  <c r="I24" i="12" s="1"/>
  <c r="H25" i="12" a="1"/>
  <c r="H25" i="12" s="1"/>
  <c r="I25" i="12" s="1"/>
  <c r="H26" i="12" a="1"/>
  <c r="H26" i="12" s="1"/>
  <c r="I26" i="12" s="1"/>
  <c r="H27" i="12" a="1"/>
  <c r="H27" i="12" s="1"/>
  <c r="I27" i="12" s="1"/>
  <c r="H28" i="12" a="1"/>
  <c r="H28" i="12" s="1"/>
  <c r="I28" i="12" s="1"/>
  <c r="H29" i="12" a="1"/>
  <c r="H29" i="12" s="1"/>
  <c r="I29" i="12" s="1"/>
  <c r="H30" i="12" a="1"/>
  <c r="H30" i="12" s="1"/>
  <c r="I30" i="12" s="1"/>
  <c r="H31" i="12" a="1"/>
  <c r="H31" i="12" s="1"/>
  <c r="I31" i="12" s="1"/>
  <c r="H32" i="12" a="1"/>
  <c r="H32" i="12" s="1"/>
  <c r="I32" i="12" s="1"/>
  <c r="H33" i="12" a="1"/>
  <c r="H33" i="12" s="1"/>
  <c r="I33" i="12" s="1"/>
  <c r="H34" i="12" a="1"/>
  <c r="H34" i="12" s="1"/>
  <c r="I34" i="12" s="1"/>
  <c r="H35" i="12" a="1"/>
  <c r="H35" i="12" s="1"/>
  <c r="I35" i="12" s="1"/>
  <c r="H36" i="12" a="1"/>
  <c r="H36" i="12" s="1"/>
  <c r="I36" i="12" s="1"/>
  <c r="H37" i="12" a="1"/>
  <c r="H37" i="12" s="1"/>
  <c r="I37" i="12" s="1"/>
  <c r="H38" i="12" a="1"/>
  <c r="H38" i="12" s="1"/>
  <c r="I38" i="12" s="1"/>
  <c r="H39" i="12" a="1"/>
  <c r="H39" i="12" s="1"/>
  <c r="I39" i="12" s="1"/>
  <c r="H40" i="12" a="1"/>
  <c r="H40" i="12" s="1"/>
  <c r="I40" i="12" s="1"/>
  <c r="H41" i="12" a="1"/>
  <c r="H41" i="12" s="1"/>
  <c r="I41" i="12" s="1"/>
  <c r="H42" i="12" a="1"/>
  <c r="H42" i="12" s="1"/>
  <c r="I42" i="12" s="1"/>
  <c r="H43" i="12" a="1"/>
  <c r="H43" i="12" s="1"/>
  <c r="I43" i="12" s="1"/>
  <c r="H44" i="12" a="1"/>
  <c r="H44" i="12" s="1"/>
  <c r="I44" i="12" s="1"/>
  <c r="H45" i="12" a="1"/>
  <c r="H45" i="12" s="1"/>
  <c r="I45" i="12" s="1"/>
  <c r="H46" i="12" a="1"/>
  <c r="H46" i="12" s="1"/>
  <c r="I46" i="12" s="1"/>
  <c r="H47" i="12" a="1"/>
  <c r="H47" i="12" s="1"/>
  <c r="I47" i="12" s="1"/>
  <c r="H48" i="12" a="1"/>
  <c r="H48" i="12" s="1"/>
  <c r="I48" i="12" s="1"/>
  <c r="H49" i="12" a="1"/>
  <c r="H49" i="12" s="1"/>
  <c r="I49" i="12" s="1"/>
  <c r="H50" i="12" a="1"/>
  <c r="H50" i="12" s="1"/>
  <c r="I50" i="12" s="1"/>
  <c r="H51" i="12" a="1"/>
  <c r="H51" i="12" s="1"/>
  <c r="I51" i="12" s="1"/>
  <c r="H52" i="12" a="1"/>
  <c r="H52" i="12" s="1"/>
  <c r="I52" i="12" s="1"/>
  <c r="H53" i="12" a="1"/>
  <c r="H53" i="12" s="1"/>
  <c r="I53" i="12" s="1"/>
  <c r="H54" i="12" a="1"/>
  <c r="H54" i="12" s="1"/>
  <c r="I54" i="12" s="1"/>
  <c r="H55" i="12" a="1"/>
  <c r="H55" i="12" s="1"/>
  <c r="I55" i="12" s="1"/>
  <c r="H56" i="12" a="1"/>
  <c r="H56" i="12" s="1"/>
  <c r="I56" i="12" s="1"/>
  <c r="H57" i="12" a="1"/>
  <c r="H57" i="12" s="1"/>
  <c r="I57" i="12" s="1"/>
  <c r="H58" i="12" a="1"/>
  <c r="H58" i="12" s="1"/>
  <c r="I58" i="12" s="1"/>
  <c r="H59" i="12" a="1"/>
  <c r="H59" i="12" s="1"/>
  <c r="I59" i="12" s="1"/>
  <c r="H60" i="12" a="1"/>
  <c r="H60" i="12" s="1"/>
  <c r="I60" i="12" s="1"/>
  <c r="H61" i="12" a="1"/>
  <c r="H61" i="12" s="1"/>
  <c r="I61" i="12" s="1"/>
  <c r="H62" i="12" a="1"/>
  <c r="H62" i="12" s="1"/>
  <c r="I62" i="12" s="1"/>
  <c r="H63" i="12" a="1"/>
  <c r="H63" i="12" s="1"/>
  <c r="I63" i="12" s="1"/>
  <c r="H64" i="12" a="1"/>
  <c r="H64" i="12" s="1"/>
  <c r="I64" i="12" s="1"/>
  <c r="H65" i="12" a="1"/>
  <c r="H65" i="12" s="1"/>
  <c r="I65" i="12" s="1"/>
  <c r="H66" i="12" a="1"/>
  <c r="H66" i="12" s="1"/>
  <c r="I66" i="12" s="1"/>
  <c r="H67" i="12" a="1"/>
  <c r="H67" i="12" s="1"/>
  <c r="I67" i="12" s="1"/>
  <c r="H68" i="12" a="1"/>
  <c r="H68" i="12" s="1"/>
  <c r="I68" i="12" s="1"/>
  <c r="H69" i="12" a="1"/>
  <c r="H69" i="12" s="1"/>
  <c r="I69" i="12" s="1"/>
  <c r="H70" i="12" a="1"/>
  <c r="H70" i="12" s="1"/>
  <c r="I70" i="12" s="1"/>
  <c r="H71" i="12" a="1"/>
  <c r="H71" i="12" s="1"/>
  <c r="I71" i="12" s="1"/>
  <c r="H72" i="12" a="1"/>
  <c r="H72" i="12" s="1"/>
  <c r="I72" i="12" s="1"/>
  <c r="H73" i="12" a="1"/>
  <c r="H73" i="12" s="1"/>
  <c r="I73" i="12" s="1"/>
  <c r="H74" i="12" a="1"/>
  <c r="H74" i="12" s="1"/>
  <c r="I74" i="12" s="1"/>
  <c r="H75" i="12" a="1"/>
  <c r="H75" i="12" s="1"/>
  <c r="I75" i="12" s="1"/>
  <c r="H76" i="12" a="1"/>
  <c r="H76" i="12" s="1"/>
  <c r="I76" i="12" s="1"/>
  <c r="H77" i="12" a="1"/>
  <c r="H77" i="12" s="1"/>
  <c r="I77" i="12" s="1"/>
  <c r="H78" i="12" a="1"/>
  <c r="H78" i="12" s="1"/>
  <c r="I78" i="12" s="1"/>
  <c r="H79" i="12" a="1"/>
  <c r="H79" i="12" s="1"/>
  <c r="I79" i="12" s="1"/>
  <c r="H80" i="12" a="1"/>
  <c r="H80" i="12" s="1"/>
  <c r="I80" i="12" s="1"/>
  <c r="H81" i="12" a="1"/>
  <c r="H81" i="12" s="1"/>
  <c r="I81" i="12" s="1"/>
  <c r="H82" i="12" a="1"/>
  <c r="H82" i="12" s="1"/>
  <c r="I82" i="12" s="1"/>
  <c r="H83" i="12" a="1"/>
  <c r="H83" i="12" s="1"/>
  <c r="I83" i="12" s="1"/>
  <c r="H84" i="12" a="1"/>
  <c r="H84" i="12" s="1"/>
  <c r="I84" i="12" s="1"/>
  <c r="H85" i="12" a="1"/>
  <c r="H85" i="12" s="1"/>
  <c r="I85" i="12" s="1"/>
  <c r="H86" i="12" a="1"/>
  <c r="H86" i="12" s="1"/>
  <c r="I86" i="12" s="1"/>
  <c r="H87" i="12" a="1"/>
  <c r="H87" i="12" s="1"/>
  <c r="I87" i="12" s="1"/>
  <c r="H88" i="12" a="1"/>
  <c r="H88" i="12" s="1"/>
  <c r="I88" i="12" s="1"/>
  <c r="H89" i="12" a="1"/>
  <c r="H89" i="12" s="1"/>
  <c r="I89" i="12" s="1"/>
  <c r="H90" i="12" a="1"/>
  <c r="H90" i="12" s="1"/>
  <c r="I90" i="12" s="1"/>
  <c r="H91" i="12" a="1"/>
  <c r="H91" i="12" s="1"/>
  <c r="I91" i="12" s="1"/>
  <c r="H92" i="12" a="1"/>
  <c r="H92" i="12" s="1"/>
  <c r="I92" i="12" s="1"/>
  <c r="H93" i="12" a="1"/>
  <c r="H93" i="12" s="1"/>
  <c r="I93" i="12" s="1"/>
  <c r="H94" i="12" a="1"/>
  <c r="H94" i="12" s="1"/>
  <c r="I94" i="12" s="1"/>
  <c r="H95" i="12" a="1"/>
  <c r="H95" i="12" s="1"/>
  <c r="I95" i="12" s="1"/>
  <c r="H96" i="12" a="1"/>
  <c r="H96" i="12" s="1"/>
  <c r="I96" i="12" s="1"/>
  <c r="H97" i="12" a="1"/>
  <c r="H97" i="12" s="1"/>
  <c r="I97" i="12" s="1"/>
  <c r="H98" i="12" a="1"/>
  <c r="H98" i="12" s="1"/>
  <c r="I98" i="12" s="1"/>
  <c r="H99" i="12" a="1"/>
  <c r="H99" i="12" s="1"/>
  <c r="I99" i="12" s="1"/>
  <c r="H100" i="12" a="1"/>
  <c r="H100" i="12" s="1"/>
  <c r="I100" i="12" s="1"/>
  <c r="H101" i="12" a="1"/>
  <c r="H101" i="12" s="1"/>
  <c r="I101" i="12" s="1"/>
  <c r="H102" i="12" a="1"/>
  <c r="H102" i="12" s="1"/>
  <c r="I102" i="12" s="1"/>
  <c r="H103" i="12" a="1"/>
  <c r="H103" i="12" s="1"/>
  <c r="I103" i="12" s="1"/>
  <c r="H104" i="12" a="1"/>
  <c r="H104" i="12" s="1"/>
  <c r="I104" i="12" s="1"/>
  <c r="H105" i="12" a="1"/>
  <c r="H105" i="12" s="1"/>
  <c r="I105" i="12" s="1"/>
  <c r="H106" i="12" a="1"/>
  <c r="H106" i="12" s="1"/>
  <c r="I106" i="12" s="1"/>
  <c r="H107" i="12" a="1"/>
  <c r="H107" i="12" s="1"/>
  <c r="I107" i="12" s="1"/>
  <c r="H108" i="12" a="1"/>
  <c r="H108" i="12" s="1"/>
  <c r="I108" i="12" s="1"/>
  <c r="H109" i="12" a="1"/>
  <c r="H109" i="12" s="1"/>
  <c r="I109" i="12" s="1"/>
  <c r="H110" i="12" a="1"/>
  <c r="H110" i="12" s="1"/>
  <c r="I110" i="12" s="1"/>
  <c r="H111" i="12" a="1"/>
  <c r="H111" i="12" s="1"/>
  <c r="I111" i="12" s="1"/>
  <c r="H112" i="12" a="1"/>
  <c r="H112" i="12" s="1"/>
  <c r="I112" i="12" s="1"/>
  <c r="H113" i="12" a="1"/>
  <c r="H113" i="12" s="1"/>
  <c r="I113" i="12" s="1"/>
  <c r="H114" i="12" a="1"/>
  <c r="H114" i="12" s="1"/>
  <c r="I114" i="12" s="1"/>
  <c r="H115" i="12" a="1"/>
  <c r="H115" i="12" s="1"/>
  <c r="I115" i="12" s="1"/>
  <c r="H116" i="12" a="1"/>
  <c r="H116" i="12" s="1"/>
  <c r="I116" i="12" s="1"/>
  <c r="H117" i="12" a="1"/>
  <c r="H117" i="12" s="1"/>
  <c r="I117" i="12" s="1"/>
  <c r="H118" i="12" a="1"/>
  <c r="H118" i="12" s="1"/>
  <c r="I118" i="12" s="1"/>
  <c r="H119" i="12" a="1"/>
  <c r="H119" i="12" s="1"/>
  <c r="I119" i="12" s="1"/>
  <c r="H120" i="12" a="1"/>
  <c r="H120" i="12" s="1"/>
  <c r="I120" i="12" s="1"/>
  <c r="H121" i="12" a="1"/>
  <c r="H121" i="12" s="1"/>
  <c r="I121" i="12" s="1"/>
  <c r="H122" i="12" a="1"/>
  <c r="H122" i="12" s="1"/>
  <c r="I122" i="12" s="1"/>
  <c r="H123" i="12" a="1"/>
  <c r="H123" i="12" s="1"/>
  <c r="I123" i="12" s="1"/>
  <c r="H124" i="12" a="1"/>
  <c r="H124" i="12" s="1"/>
  <c r="I124" i="12" s="1"/>
  <c r="H125" i="12" a="1"/>
  <c r="H125" i="12" s="1"/>
  <c r="I125" i="12" s="1"/>
  <c r="H126" i="12" a="1"/>
  <c r="H126" i="12" s="1"/>
  <c r="I126" i="12" s="1"/>
  <c r="H127" i="12" a="1"/>
  <c r="H127" i="12" s="1"/>
  <c r="I127" i="12" s="1"/>
  <c r="H128" i="12" a="1"/>
  <c r="H128" i="12" s="1"/>
  <c r="I128" i="12" s="1"/>
  <c r="H129" i="12" a="1"/>
  <c r="H129" i="12" s="1"/>
  <c r="I129" i="12" s="1"/>
  <c r="H130" i="12" a="1"/>
  <c r="H130" i="12" s="1"/>
  <c r="I130" i="12" s="1"/>
  <c r="H131" i="12" a="1"/>
  <c r="H131" i="12" s="1"/>
  <c r="I131" i="12" s="1"/>
  <c r="H132" i="12" a="1"/>
  <c r="H132" i="12" s="1"/>
  <c r="I132" i="12" s="1"/>
  <c r="H133" i="12" a="1"/>
  <c r="H133" i="12" s="1"/>
  <c r="I133" i="12" s="1"/>
  <c r="H134" i="12" a="1"/>
  <c r="H134" i="12" s="1"/>
  <c r="I134" i="12" s="1"/>
  <c r="H135" i="12" a="1"/>
  <c r="H135" i="12" s="1"/>
  <c r="I135" i="12" s="1"/>
  <c r="H136" i="12" a="1"/>
  <c r="H136" i="12" s="1"/>
  <c r="I136" i="12" s="1"/>
  <c r="H137" i="12" a="1"/>
  <c r="H137" i="12" s="1"/>
  <c r="I137" i="12" s="1"/>
  <c r="H138" i="12" a="1"/>
  <c r="H138" i="12" s="1"/>
  <c r="I138" i="12" s="1"/>
  <c r="H139" i="12" a="1"/>
  <c r="H139" i="12" s="1"/>
  <c r="I139" i="12" s="1"/>
  <c r="H140" i="12" a="1"/>
  <c r="H140" i="12" s="1"/>
  <c r="I140" i="12" s="1"/>
  <c r="H141" i="12" a="1"/>
  <c r="H141" i="12" s="1"/>
  <c r="I141" i="12" s="1"/>
  <c r="H142" i="12" a="1"/>
  <c r="H142" i="12" s="1"/>
  <c r="I142" i="12" s="1"/>
  <c r="H143" i="12" a="1"/>
  <c r="H143" i="12" s="1"/>
  <c r="I143" i="12" s="1"/>
  <c r="H144" i="12" a="1"/>
  <c r="H144" i="12" s="1"/>
  <c r="I144" i="12" s="1"/>
  <c r="H145" i="12" a="1"/>
  <c r="H145" i="12" s="1"/>
  <c r="I145" i="12" s="1"/>
  <c r="H146" i="12" a="1"/>
  <c r="H146" i="12" s="1"/>
  <c r="I146" i="12" s="1"/>
  <c r="H147" i="12" a="1"/>
  <c r="H147" i="12" s="1"/>
  <c r="I147" i="12" s="1"/>
  <c r="H148" i="12" a="1"/>
  <c r="H148" i="12" s="1"/>
  <c r="I148" i="12" s="1"/>
  <c r="H149" i="12" a="1"/>
  <c r="H149" i="12" s="1"/>
  <c r="I149" i="12" s="1"/>
  <c r="H150" i="12" a="1"/>
  <c r="H150" i="12" s="1"/>
  <c r="I150" i="12" s="1"/>
  <c r="H151" i="12" a="1"/>
  <c r="H151" i="12" s="1"/>
  <c r="I151" i="12" s="1"/>
  <c r="H152" i="12" a="1"/>
  <c r="H152" i="12" s="1"/>
  <c r="I152" i="12" s="1"/>
  <c r="H153" i="12" a="1"/>
  <c r="H153" i="12" s="1"/>
  <c r="I153" i="12" s="1"/>
  <c r="H154" i="12" a="1"/>
  <c r="H154" i="12" s="1"/>
  <c r="I154" i="12" s="1"/>
  <c r="H155" i="12" a="1"/>
  <c r="H155" i="12" s="1"/>
  <c r="I155" i="12" s="1"/>
  <c r="H156" i="12" a="1"/>
  <c r="H156" i="12" s="1"/>
  <c r="I156" i="12" s="1"/>
  <c r="H157" i="12" a="1"/>
  <c r="H157" i="12" s="1"/>
  <c r="I157" i="12" s="1"/>
  <c r="H158" i="12" a="1"/>
  <c r="H158" i="12" s="1"/>
  <c r="I158" i="12" s="1"/>
  <c r="H159" i="12" a="1"/>
  <c r="H159" i="12" s="1"/>
  <c r="I159" i="12" s="1"/>
  <c r="H160" i="12" a="1"/>
  <c r="H160" i="12" s="1"/>
  <c r="I160" i="12" s="1"/>
  <c r="H161" i="12" a="1"/>
  <c r="H161" i="12" s="1"/>
  <c r="I161" i="12" s="1"/>
  <c r="H162" i="12" a="1"/>
  <c r="H162" i="12" s="1"/>
  <c r="I162" i="12" s="1"/>
  <c r="H163" i="12" a="1"/>
  <c r="H163" i="12" s="1"/>
  <c r="I163" i="12" s="1"/>
  <c r="H164" i="12" a="1"/>
  <c r="H164" i="12" s="1"/>
  <c r="I164" i="12" s="1"/>
  <c r="H165" i="12" a="1"/>
  <c r="H165" i="12" s="1"/>
  <c r="I165" i="12" s="1"/>
  <c r="H166" i="12" a="1"/>
  <c r="H166" i="12" s="1"/>
  <c r="I166" i="12" s="1"/>
  <c r="H167" i="12" a="1"/>
  <c r="H167" i="12" s="1"/>
  <c r="I167" i="12" s="1"/>
  <c r="H168" i="12" a="1"/>
  <c r="H168" i="12" s="1"/>
  <c r="I168" i="12" s="1"/>
  <c r="H169" i="12" a="1"/>
  <c r="H169" i="12" s="1"/>
  <c r="I169" i="12" s="1"/>
  <c r="H170" i="12" a="1"/>
  <c r="H170" i="12" s="1"/>
  <c r="I170" i="12" s="1"/>
  <c r="H171" i="12" a="1"/>
  <c r="H171" i="12" s="1"/>
  <c r="I171" i="12" s="1"/>
  <c r="H172" i="12" a="1"/>
  <c r="H172" i="12" s="1"/>
  <c r="I172" i="12" s="1"/>
  <c r="H173" i="12" a="1"/>
  <c r="H173" i="12" s="1"/>
  <c r="I173" i="12" s="1"/>
  <c r="H174" i="12" a="1"/>
  <c r="H174" i="12" s="1"/>
  <c r="I174" i="12" s="1"/>
  <c r="H175" i="12" a="1"/>
  <c r="H175" i="12" s="1"/>
  <c r="I175" i="12" s="1"/>
  <c r="H176" i="12" a="1"/>
  <c r="H176" i="12" s="1"/>
  <c r="I176" i="12" s="1"/>
  <c r="H177" i="12" a="1"/>
  <c r="H177" i="12" s="1"/>
  <c r="I177" i="12" s="1"/>
  <c r="H178" i="12" a="1"/>
  <c r="H178" i="12" s="1"/>
  <c r="I178" i="12" s="1"/>
  <c r="H179" i="12" a="1"/>
  <c r="H179" i="12" s="1"/>
  <c r="I179" i="12" s="1"/>
  <c r="H180" i="12" a="1"/>
  <c r="H180" i="12" s="1"/>
  <c r="I180" i="12" s="1"/>
  <c r="H181" i="12" a="1"/>
  <c r="H181" i="12" s="1"/>
  <c r="I181" i="12" s="1"/>
  <c r="H182" i="12" a="1"/>
  <c r="H182" i="12" s="1"/>
  <c r="I182" i="12" s="1"/>
  <c r="H183" i="12" a="1"/>
  <c r="H183" i="12" s="1"/>
  <c r="I183" i="12" s="1"/>
  <c r="H184" i="12" a="1"/>
  <c r="H184" i="12" s="1"/>
  <c r="I184" i="12" s="1"/>
  <c r="H185" i="12" a="1"/>
  <c r="H185" i="12" s="1"/>
  <c r="I185" i="12" s="1"/>
  <c r="H186" i="12" a="1"/>
  <c r="H186" i="12" s="1"/>
  <c r="I186" i="12" s="1"/>
  <c r="H187" i="12" a="1"/>
  <c r="H187" i="12" s="1"/>
  <c r="I187" i="12" s="1"/>
  <c r="H188" i="12" a="1"/>
  <c r="H188" i="12" s="1"/>
  <c r="I188" i="12" s="1"/>
  <c r="H189" i="12" a="1"/>
  <c r="H189" i="12" s="1"/>
  <c r="I189" i="12" s="1"/>
  <c r="H190" i="12" a="1"/>
  <c r="H190" i="12" s="1"/>
  <c r="I190" i="12" s="1"/>
  <c r="H191" i="12" a="1"/>
  <c r="H191" i="12" s="1"/>
  <c r="I191" i="12" s="1"/>
  <c r="H192" i="12" a="1"/>
  <c r="H192" i="12" s="1"/>
  <c r="I192" i="12" s="1"/>
  <c r="H193" i="12" a="1"/>
  <c r="H193" i="12" s="1"/>
  <c r="I193" i="12" s="1"/>
  <c r="H194" i="12" a="1"/>
  <c r="H194" i="12" s="1"/>
  <c r="I194" i="12" s="1"/>
  <c r="H195" i="12" a="1"/>
  <c r="H195" i="12" s="1"/>
  <c r="I195" i="12" s="1"/>
  <c r="H196" i="12" a="1"/>
  <c r="H196" i="12" s="1"/>
  <c r="I196" i="12" s="1"/>
  <c r="H197" i="12" a="1"/>
  <c r="H197" i="12" s="1"/>
  <c r="I197" i="12" s="1"/>
  <c r="H198" i="12" a="1"/>
  <c r="H198" i="12" s="1"/>
  <c r="I198" i="12" s="1"/>
  <c r="H199" i="12" a="1"/>
  <c r="H199" i="12" s="1"/>
  <c r="I199" i="12" s="1"/>
  <c r="H200" i="12" a="1"/>
  <c r="H200" i="12" s="1"/>
  <c r="I200" i="12" s="1"/>
  <c r="H201" i="12" a="1"/>
  <c r="H201" i="12" s="1"/>
  <c r="I201" i="12" s="1"/>
  <c r="H202" i="12" a="1"/>
  <c r="H202" i="12" s="1"/>
  <c r="I202" i="12" s="1"/>
  <c r="H203" i="12" a="1"/>
  <c r="H203" i="12" s="1"/>
  <c r="I203" i="12" s="1"/>
  <c r="H204" i="12" a="1"/>
  <c r="H204" i="12" s="1"/>
  <c r="I204" i="12" s="1"/>
  <c r="H205" i="12" a="1"/>
  <c r="H205" i="12" s="1"/>
  <c r="I205" i="12" s="1"/>
  <c r="H206" i="12" a="1"/>
  <c r="H206" i="12" s="1"/>
  <c r="I206" i="12" s="1"/>
  <c r="H207" i="12" a="1"/>
  <c r="H207" i="12" s="1"/>
  <c r="I207" i="12" s="1"/>
  <c r="H208" i="12" a="1"/>
  <c r="H208" i="12" s="1"/>
  <c r="I208" i="12" s="1"/>
  <c r="H209" i="12" a="1"/>
  <c r="H209" i="12" s="1"/>
  <c r="I209" i="12" s="1"/>
  <c r="H210" i="12" a="1"/>
  <c r="H210" i="12" s="1"/>
  <c r="I210" i="12" s="1"/>
  <c r="H211" i="12" a="1"/>
  <c r="H211" i="12" s="1"/>
  <c r="I211" i="12" s="1"/>
  <c r="H212" i="12" a="1"/>
  <c r="H212" i="12" s="1"/>
  <c r="I212" i="12" s="1"/>
  <c r="H213" i="12" a="1"/>
  <c r="H213" i="12" s="1"/>
  <c r="I213" i="12" s="1"/>
  <c r="H214" i="12" a="1"/>
  <c r="H214" i="12" s="1"/>
  <c r="I214" i="12" s="1"/>
  <c r="H215" i="12" a="1"/>
  <c r="H215" i="12" s="1"/>
  <c r="I215" i="12" s="1"/>
  <c r="H216" i="12" a="1"/>
  <c r="H216" i="12" s="1"/>
  <c r="I216" i="12" s="1"/>
  <c r="H217" i="12" a="1"/>
  <c r="H217" i="12" s="1"/>
  <c r="I217" i="12" s="1"/>
  <c r="H218" i="12" a="1"/>
  <c r="H218" i="12" s="1"/>
  <c r="I218" i="12" s="1"/>
  <c r="H219" i="12" a="1"/>
  <c r="H219" i="12" s="1"/>
  <c r="I219" i="12" s="1"/>
  <c r="H220" i="12" a="1"/>
  <c r="H220" i="12" s="1"/>
  <c r="I220" i="12" s="1"/>
  <c r="H221" i="12" a="1"/>
  <c r="H221" i="12" s="1"/>
  <c r="I221" i="12" s="1"/>
  <c r="H222" i="12" a="1"/>
  <c r="H222" i="12" s="1"/>
  <c r="I222" i="12" s="1"/>
  <c r="H223" i="12" a="1"/>
  <c r="H223" i="12" s="1"/>
  <c r="I223" i="12" s="1"/>
  <c r="H224" i="12" a="1"/>
  <c r="H224" i="12" s="1"/>
  <c r="I224" i="12" s="1"/>
  <c r="H225" i="12" a="1"/>
  <c r="H225" i="12" s="1"/>
  <c r="I225" i="12" s="1"/>
  <c r="H226" i="12" a="1"/>
  <c r="H226" i="12" s="1"/>
  <c r="I226" i="12" s="1"/>
  <c r="H227" i="12" a="1"/>
  <c r="H227" i="12" s="1"/>
  <c r="I227" i="12" s="1"/>
  <c r="H228" i="12" a="1"/>
  <c r="H228" i="12" s="1"/>
  <c r="I228" i="12" s="1"/>
  <c r="H229" i="12" a="1"/>
  <c r="H229" i="12" s="1"/>
  <c r="I229" i="12" s="1"/>
  <c r="H230" i="12" a="1"/>
  <c r="H230" i="12" s="1"/>
  <c r="I230" i="12" s="1"/>
  <c r="H231" i="12" a="1"/>
  <c r="H231" i="12" s="1"/>
  <c r="I231" i="12" s="1"/>
  <c r="H232" i="12" a="1"/>
  <c r="H232" i="12" s="1"/>
  <c r="I232" i="12" s="1"/>
  <c r="H233" i="12" a="1"/>
  <c r="H233" i="12" s="1"/>
  <c r="I233" i="12" s="1"/>
  <c r="H234" i="12" a="1"/>
  <c r="H234" i="12" s="1"/>
  <c r="I234" i="12" s="1"/>
  <c r="H235" i="12" a="1"/>
  <c r="H235" i="12" s="1"/>
  <c r="I235" i="12" s="1"/>
  <c r="H236" i="12" a="1"/>
  <c r="H236" i="12" s="1"/>
  <c r="I236" i="12" s="1"/>
  <c r="H237" i="12" a="1"/>
  <c r="H237" i="12" s="1"/>
  <c r="I237" i="12" s="1"/>
  <c r="H238" i="12" a="1"/>
  <c r="H238" i="12" s="1"/>
  <c r="I238" i="12" s="1"/>
  <c r="H239" i="12" a="1"/>
  <c r="H239" i="12" s="1"/>
  <c r="I239" i="12" s="1"/>
  <c r="H240" i="12" a="1"/>
  <c r="H240" i="12" s="1"/>
  <c r="I240" i="12" s="1"/>
  <c r="H241" i="12" a="1"/>
  <c r="H241" i="12" s="1"/>
  <c r="I241" i="12" s="1"/>
  <c r="H242" i="12" a="1"/>
  <c r="H242" i="12" s="1"/>
  <c r="I242" i="12" s="1"/>
  <c r="H243" i="12" a="1"/>
  <c r="H243" i="12" s="1"/>
  <c r="I243" i="12" s="1"/>
  <c r="H244" i="12" a="1"/>
  <c r="H244" i="12" s="1"/>
  <c r="I244" i="12" s="1"/>
  <c r="H245" i="12" a="1"/>
  <c r="H245" i="12" s="1"/>
  <c r="I245" i="12" s="1"/>
  <c r="H246" i="12" a="1"/>
  <c r="H246" i="12" s="1"/>
  <c r="I246" i="12" s="1"/>
  <c r="H247" i="12" a="1"/>
  <c r="H247" i="12" s="1"/>
  <c r="I247" i="12" s="1"/>
  <c r="H248" i="12" a="1"/>
  <c r="H248" i="12" s="1"/>
  <c r="I248" i="12" s="1"/>
  <c r="H249" i="12" a="1"/>
  <c r="H249" i="12" s="1"/>
  <c r="I249" i="12" s="1"/>
  <c r="H250" i="12" a="1"/>
  <c r="H250" i="12" s="1"/>
  <c r="I250" i="12" s="1"/>
  <c r="H251" i="12" a="1"/>
  <c r="H251" i="12" s="1"/>
  <c r="I251" i="12" s="1"/>
  <c r="H252" i="12" a="1"/>
  <c r="H252" i="12" s="1"/>
  <c r="I252" i="12" s="1"/>
  <c r="H253" i="12" a="1"/>
  <c r="H253" i="12" s="1"/>
  <c r="I253" i="12" s="1"/>
  <c r="H254" i="12" a="1"/>
  <c r="H254" i="12" s="1"/>
  <c r="I254" i="12" s="1"/>
  <c r="H255" i="12" a="1"/>
  <c r="H255" i="12" s="1"/>
  <c r="I255" i="12" s="1"/>
  <c r="H256" i="12" a="1"/>
  <c r="H256" i="12" s="1"/>
  <c r="I256" i="12" s="1"/>
  <c r="H257" i="12" a="1"/>
  <c r="H257" i="12" s="1"/>
  <c r="I257" i="12" s="1"/>
  <c r="H258" i="12" a="1"/>
  <c r="H258" i="12" s="1"/>
  <c r="I258" i="12" s="1"/>
  <c r="H259" i="12" a="1"/>
  <c r="H259" i="12" s="1"/>
  <c r="I259" i="12" s="1"/>
  <c r="H260" i="12" a="1"/>
  <c r="H260" i="12" s="1"/>
  <c r="I260" i="12" s="1"/>
  <c r="H261" i="12" a="1"/>
  <c r="H261" i="12" s="1"/>
  <c r="I261" i="12" s="1"/>
  <c r="H262" i="12" a="1"/>
  <c r="H262" i="12" s="1"/>
  <c r="I262" i="12" s="1"/>
  <c r="H263" i="12" a="1"/>
  <c r="H263" i="12" s="1"/>
  <c r="I263" i="12" s="1"/>
  <c r="H264" i="12" a="1"/>
  <c r="H264" i="12" s="1"/>
  <c r="I264" i="12" s="1"/>
  <c r="H265" i="12" a="1"/>
  <c r="H265" i="12" s="1"/>
  <c r="I265" i="12" s="1"/>
  <c r="H266" i="12" a="1"/>
  <c r="H266" i="12" s="1"/>
  <c r="I266" i="12" s="1"/>
  <c r="H267" i="12" a="1"/>
  <c r="H267" i="12" s="1"/>
  <c r="I267" i="12" s="1"/>
  <c r="H268" i="12" a="1"/>
  <c r="H268" i="12" s="1"/>
  <c r="I268" i="12" s="1"/>
  <c r="H269" i="12" a="1"/>
  <c r="H269" i="12" s="1"/>
  <c r="I269" i="12" s="1"/>
  <c r="H270" i="12" a="1"/>
  <c r="H270" i="12" s="1"/>
  <c r="I270" i="12" s="1"/>
  <c r="H271" i="12" a="1"/>
  <c r="H271" i="12" s="1"/>
  <c r="I271" i="12" s="1"/>
  <c r="H272" i="12" a="1"/>
  <c r="H272" i="12" s="1"/>
  <c r="I272" i="12" s="1"/>
  <c r="H273" i="12" a="1"/>
  <c r="H273" i="12" s="1"/>
  <c r="I273" i="12" s="1"/>
  <c r="H274" i="12" a="1"/>
  <c r="H274" i="12" s="1"/>
  <c r="I274" i="12" s="1"/>
  <c r="H275" i="12" a="1"/>
  <c r="H275" i="12" s="1"/>
  <c r="I275" i="12" s="1"/>
  <c r="H276" i="12" a="1"/>
  <c r="H276" i="12" s="1"/>
  <c r="I276" i="12" s="1"/>
  <c r="H277" i="12" a="1"/>
  <c r="H277" i="12" s="1"/>
  <c r="I277" i="12" s="1"/>
  <c r="H278" i="12" a="1"/>
  <c r="H278" i="12" s="1"/>
  <c r="I278" i="12" s="1"/>
  <c r="H279" i="12" a="1"/>
  <c r="H279" i="12" s="1"/>
  <c r="I279" i="12" s="1"/>
  <c r="H280" i="12" a="1"/>
  <c r="H280" i="12" s="1"/>
  <c r="I280" i="12" s="1"/>
  <c r="H281" i="12" a="1"/>
  <c r="H281" i="12" s="1"/>
  <c r="I281" i="12" s="1"/>
  <c r="H282" i="12" a="1"/>
  <c r="H282" i="12" s="1"/>
  <c r="I282" i="12" s="1"/>
  <c r="H283" i="12" a="1"/>
  <c r="H283" i="12" s="1"/>
  <c r="I283" i="12" s="1"/>
  <c r="H284" i="12" a="1"/>
  <c r="H284" i="12" s="1"/>
  <c r="I284" i="12" s="1"/>
  <c r="H285" i="12" a="1"/>
  <c r="H285" i="12" s="1"/>
  <c r="I285" i="12" s="1"/>
  <c r="H286" i="12" a="1"/>
  <c r="H286" i="12" s="1"/>
  <c r="I286" i="12" s="1"/>
  <c r="H287" i="12" a="1"/>
  <c r="H287" i="12" s="1"/>
  <c r="I287" i="12" s="1"/>
  <c r="H288" i="12" a="1"/>
  <c r="H288" i="12" s="1"/>
  <c r="I288" i="12" s="1"/>
  <c r="H289" i="12" a="1"/>
  <c r="H289" i="12" s="1"/>
  <c r="I289" i="12" s="1"/>
  <c r="H290" i="12" a="1"/>
  <c r="H290" i="12" s="1"/>
  <c r="I290" i="12" s="1"/>
  <c r="H291" i="12" a="1"/>
  <c r="H291" i="12" s="1"/>
  <c r="I291" i="12" s="1"/>
  <c r="H292" i="12" a="1"/>
  <c r="H292" i="12" s="1"/>
  <c r="I292" i="12" s="1"/>
  <c r="H293" i="12" a="1"/>
  <c r="H293" i="12" s="1"/>
  <c r="I293" i="12" s="1"/>
  <c r="H294" i="12" a="1"/>
  <c r="H294" i="12" s="1"/>
  <c r="I294" i="12" s="1"/>
  <c r="H295" i="12" a="1"/>
  <c r="H295" i="12" s="1"/>
  <c r="I295" i="12" s="1"/>
  <c r="H296" i="12" a="1"/>
  <c r="H296" i="12" s="1"/>
  <c r="I296" i="12" s="1"/>
  <c r="H297" i="12" a="1"/>
  <c r="H297" i="12" s="1"/>
  <c r="I297" i="12" s="1"/>
  <c r="H298" i="12" a="1"/>
  <c r="H298" i="12" s="1"/>
  <c r="I298" i="12" s="1"/>
  <c r="H299" i="12" a="1"/>
  <c r="H299" i="12" s="1"/>
  <c r="I299" i="12" s="1"/>
  <c r="H300" i="12" a="1"/>
  <c r="H300" i="12" s="1"/>
  <c r="I300" i="12" s="1"/>
  <c r="H301" i="12" a="1"/>
  <c r="H301" i="12" s="1"/>
  <c r="I301" i="12" s="1"/>
  <c r="H302" i="12" a="1"/>
  <c r="H302" i="12" s="1"/>
  <c r="I302" i="12" s="1"/>
  <c r="H303" i="12" a="1"/>
  <c r="H303" i="12" s="1"/>
  <c r="I303" i="12" s="1"/>
  <c r="H304" i="12" a="1"/>
  <c r="H304" i="12" s="1"/>
  <c r="I304" i="12" s="1"/>
  <c r="H305" i="12" a="1"/>
  <c r="H305" i="12" s="1"/>
  <c r="I305" i="12" s="1"/>
  <c r="H306" i="12" a="1"/>
  <c r="H306" i="12" s="1"/>
  <c r="I306" i="12" s="1"/>
  <c r="H307" i="12" a="1"/>
  <c r="H307" i="12" s="1"/>
  <c r="I307" i="12" s="1"/>
  <c r="H308" i="12" a="1"/>
  <c r="H308" i="12" s="1"/>
  <c r="I308" i="12" s="1"/>
  <c r="H309" i="12" a="1"/>
  <c r="H309" i="12" s="1"/>
  <c r="I309" i="12" s="1"/>
  <c r="H310" i="12" a="1"/>
  <c r="H310" i="12" s="1"/>
  <c r="I310" i="12" s="1"/>
  <c r="H311" i="12" a="1"/>
  <c r="H311" i="12" s="1"/>
  <c r="I311" i="12" s="1"/>
  <c r="H312" i="12" a="1"/>
  <c r="H312" i="12" s="1"/>
  <c r="I312" i="12" s="1"/>
  <c r="H313" i="12" a="1"/>
  <c r="H313" i="12" s="1"/>
  <c r="I313" i="12" s="1"/>
  <c r="H314" i="12" a="1"/>
  <c r="H314" i="12" s="1"/>
  <c r="I314" i="12" s="1"/>
  <c r="H315" i="12" a="1"/>
  <c r="H315" i="12" s="1"/>
  <c r="I315" i="12" s="1"/>
  <c r="H316" i="12" a="1"/>
  <c r="H316" i="12" s="1"/>
  <c r="I316" i="12" s="1"/>
  <c r="H317" i="12" a="1"/>
  <c r="H317" i="12" s="1"/>
  <c r="I317" i="12" s="1"/>
  <c r="H318" i="12" a="1"/>
  <c r="H318" i="12" s="1"/>
  <c r="I318" i="12" s="1"/>
  <c r="H319" i="12" a="1"/>
  <c r="H319" i="12" s="1"/>
  <c r="I319" i="12" s="1"/>
  <c r="H320" i="12" a="1"/>
  <c r="H320" i="12" s="1"/>
  <c r="I320" i="12" s="1"/>
  <c r="H321" i="12" a="1"/>
  <c r="H321" i="12" s="1"/>
  <c r="I321" i="12" s="1"/>
  <c r="H322" i="12" a="1"/>
  <c r="H322" i="12" s="1"/>
  <c r="I322" i="12" s="1"/>
  <c r="H323" i="12" a="1"/>
  <c r="H323" i="12" s="1"/>
  <c r="I323" i="12" s="1"/>
  <c r="H324" i="12" a="1"/>
  <c r="H324" i="12" s="1"/>
  <c r="I324" i="12" s="1"/>
  <c r="H325" i="12" a="1"/>
  <c r="H325" i="12" s="1"/>
  <c r="I325" i="12" s="1"/>
  <c r="H326" i="12" a="1"/>
  <c r="H326" i="12" s="1"/>
  <c r="I326" i="12" s="1"/>
  <c r="H327" i="12" a="1"/>
  <c r="H327" i="12" s="1"/>
  <c r="I327" i="12" s="1"/>
  <c r="H328" i="12" a="1"/>
  <c r="H328" i="12" s="1"/>
  <c r="I328" i="12" s="1"/>
  <c r="H329" i="12" a="1"/>
  <c r="H329" i="12" s="1"/>
  <c r="I329" i="12" s="1"/>
  <c r="H330" i="12" a="1"/>
  <c r="H330" i="12" s="1"/>
  <c r="I330" i="12" s="1"/>
  <c r="H331" i="12" a="1"/>
  <c r="H331" i="12" s="1"/>
  <c r="I331" i="12" s="1"/>
  <c r="H332" i="12" a="1"/>
  <c r="H332" i="12" s="1"/>
  <c r="I332" i="12" s="1"/>
  <c r="H333" i="12" a="1"/>
  <c r="H333" i="12" s="1"/>
  <c r="I333" i="12" s="1"/>
  <c r="H334" i="12" a="1"/>
  <c r="H334" i="12" s="1"/>
  <c r="I334" i="12" s="1"/>
  <c r="H335" i="12" a="1"/>
  <c r="H335" i="12" s="1"/>
  <c r="I335" i="12" s="1"/>
  <c r="H336" i="12" a="1"/>
  <c r="H336" i="12" s="1"/>
  <c r="I336" i="12" s="1"/>
  <c r="H337" i="12" a="1"/>
  <c r="H337" i="12" s="1"/>
  <c r="I337" i="12" s="1"/>
  <c r="H338" i="12" a="1"/>
  <c r="H338" i="12" s="1"/>
  <c r="I338" i="12" s="1"/>
  <c r="H339" i="12" a="1"/>
  <c r="H339" i="12" s="1"/>
  <c r="I339" i="12" s="1"/>
  <c r="H340" i="12" a="1"/>
  <c r="H340" i="12" s="1"/>
  <c r="I340" i="12" s="1"/>
  <c r="H341" i="12" a="1"/>
  <c r="H341" i="12" s="1"/>
  <c r="I341" i="12" s="1"/>
  <c r="H342" i="12" a="1"/>
  <c r="H342" i="12" s="1"/>
  <c r="I342" i="12" s="1"/>
  <c r="H343" i="12" a="1"/>
  <c r="H343" i="12" s="1"/>
  <c r="I343" i="12" s="1"/>
  <c r="H344" i="12" a="1"/>
  <c r="H344" i="12" s="1"/>
  <c r="I344" i="12" s="1"/>
  <c r="H345" i="12" a="1"/>
  <c r="H345" i="12" s="1"/>
  <c r="I345" i="12" s="1"/>
  <c r="H346" i="12" a="1"/>
  <c r="H346" i="12" s="1"/>
  <c r="I346" i="12" s="1"/>
  <c r="H347" i="12" a="1"/>
  <c r="H347" i="12" s="1"/>
  <c r="I347" i="12" s="1"/>
  <c r="H348" i="12" a="1"/>
  <c r="H348" i="12" s="1"/>
  <c r="I348" i="12" s="1"/>
  <c r="H349" i="12" a="1"/>
  <c r="H349" i="12" s="1"/>
  <c r="I349" i="12" s="1"/>
  <c r="H350" i="12" a="1"/>
  <c r="H350" i="12" s="1"/>
  <c r="I350" i="12" s="1"/>
  <c r="H351" i="12" a="1"/>
  <c r="H351" i="12" s="1"/>
  <c r="I351" i="12" s="1"/>
  <c r="H352" i="12" a="1"/>
  <c r="H352" i="12" s="1"/>
  <c r="I352" i="12" s="1"/>
  <c r="H353" i="12" a="1"/>
  <c r="H353" i="12" s="1"/>
  <c r="I353" i="12" s="1"/>
  <c r="H354" i="12" a="1"/>
  <c r="H354" i="12" s="1"/>
  <c r="I354" i="12" s="1"/>
  <c r="H355" i="12" a="1"/>
  <c r="H355" i="12" s="1"/>
  <c r="I355" i="12" s="1"/>
  <c r="H356" i="12" a="1"/>
  <c r="H356" i="12" s="1"/>
  <c r="I356" i="12" s="1"/>
  <c r="H357" i="12" a="1"/>
  <c r="H357" i="12" s="1"/>
  <c r="I357" i="12" s="1"/>
  <c r="H358" i="12" a="1"/>
  <c r="H358" i="12" s="1"/>
  <c r="I358" i="12" s="1"/>
  <c r="H359" i="12" a="1"/>
  <c r="H359" i="12" s="1"/>
  <c r="I359" i="12" s="1"/>
  <c r="H360" i="12" a="1"/>
  <c r="H360" i="12" s="1"/>
  <c r="I360" i="12" s="1"/>
  <c r="H361" i="12" a="1"/>
  <c r="H361" i="12" s="1"/>
  <c r="I361" i="12" s="1"/>
  <c r="H362" i="12" a="1"/>
  <c r="H362" i="12" s="1"/>
  <c r="I362" i="12" s="1"/>
  <c r="H363" i="12" a="1"/>
  <c r="H363" i="12" s="1"/>
  <c r="I363" i="12" s="1"/>
  <c r="H364" i="12" a="1"/>
  <c r="H364" i="12" s="1"/>
  <c r="I364" i="12" s="1"/>
  <c r="H365" i="12" a="1"/>
  <c r="H365" i="12" s="1"/>
  <c r="I365" i="12" s="1"/>
  <c r="H366" i="12" a="1"/>
  <c r="H366" i="12" s="1"/>
  <c r="I366" i="12" s="1"/>
  <c r="H367" i="12" a="1"/>
  <c r="H367" i="12" s="1"/>
  <c r="I367" i="12" s="1"/>
  <c r="H368" i="12" a="1"/>
  <c r="H368" i="12" s="1"/>
  <c r="I368" i="12" s="1"/>
  <c r="H369" i="12" a="1"/>
  <c r="H369" i="12" s="1"/>
  <c r="I369" i="12" s="1"/>
  <c r="H370" i="12" a="1"/>
  <c r="H370" i="12" s="1"/>
  <c r="I370" i="12" s="1"/>
  <c r="H371" i="12" a="1"/>
  <c r="H371" i="12" s="1"/>
  <c r="I371" i="12" s="1"/>
  <c r="H372" i="12" a="1"/>
  <c r="H372" i="12" s="1"/>
  <c r="I372" i="12" s="1"/>
  <c r="H373" i="12" a="1"/>
  <c r="H373" i="12" s="1"/>
  <c r="I373" i="12" s="1"/>
  <c r="H374" i="12" a="1"/>
  <c r="H374" i="12" s="1"/>
  <c r="I374" i="12" s="1"/>
  <c r="H375" i="12" a="1"/>
  <c r="H375" i="12" s="1"/>
  <c r="I375" i="12" s="1"/>
  <c r="H376" i="12" a="1"/>
  <c r="H376" i="12" s="1"/>
  <c r="I376" i="12" s="1"/>
  <c r="H377" i="12" a="1"/>
  <c r="H377" i="12" s="1"/>
  <c r="I377" i="12" s="1"/>
  <c r="H378" i="12" a="1"/>
  <c r="H378" i="12" s="1"/>
  <c r="I378" i="12" s="1"/>
  <c r="H379" i="12" a="1"/>
  <c r="H379" i="12" s="1"/>
  <c r="I379" i="12" s="1"/>
  <c r="H380" i="12" a="1"/>
  <c r="H380" i="12" s="1"/>
  <c r="I380" i="12" s="1"/>
  <c r="H3" i="12" a="1"/>
  <c r="H3" i="12" s="1"/>
  <c r="I3" i="12" s="1"/>
  <c r="H4" i="12" a="1"/>
  <c r="H4" i="12" s="1"/>
  <c r="I4" i="12" s="1"/>
  <c r="H5" i="12" a="1"/>
  <c r="H5" i="12" s="1"/>
  <c r="I5" i="12" s="1"/>
  <c r="H6" i="12" a="1"/>
  <c r="H6" i="12" s="1"/>
  <c r="I6" i="12" s="1"/>
  <c r="H7" i="12" a="1"/>
  <c r="H7" i="12" s="1"/>
  <c r="I7" i="12" s="1"/>
  <c r="H8" i="12" a="1"/>
  <c r="H8" i="12" s="1"/>
  <c r="I8" i="12" s="1"/>
  <c r="H9" i="12" a="1"/>
  <c r="H9" i="12" s="1"/>
  <c r="I9" i="12" s="1"/>
  <c r="H10" i="12" a="1"/>
  <c r="H10" i="12" s="1"/>
  <c r="I10" i="12" s="1"/>
  <c r="H11" i="12" a="1"/>
  <c r="H11" i="12" s="1"/>
  <c r="I11" i="12" s="1"/>
  <c r="H12" i="12" a="1"/>
  <c r="H12" i="12" s="1"/>
  <c r="I12" i="12" s="1"/>
  <c r="H2" i="12" a="1"/>
  <c r="H2" i="12" s="1"/>
  <c r="I2" i="12" s="1"/>
  <c r="E41" i="12"/>
  <c r="E185" i="12"/>
  <c r="E248" i="12"/>
  <c r="D61" i="12"/>
  <c r="D157" i="12"/>
  <c r="D203" i="12"/>
  <c r="C2" i="12"/>
  <c r="E2" i="12" s="1"/>
  <c r="C3" i="12"/>
  <c r="D3" i="12" s="1"/>
  <c r="C4" i="12"/>
  <c r="D4" i="12" s="1"/>
  <c r="C5" i="12"/>
  <c r="D5" i="12" s="1"/>
  <c r="C6" i="12"/>
  <c r="D6" i="12" s="1"/>
  <c r="C7" i="12"/>
  <c r="D7" i="12" s="1"/>
  <c r="C8" i="12"/>
  <c r="D8" i="12" s="1"/>
  <c r="C9" i="12"/>
  <c r="D9" i="12" s="1"/>
  <c r="C10" i="12"/>
  <c r="E10" i="12" s="1"/>
  <c r="C11" i="12"/>
  <c r="E11" i="12" s="1"/>
  <c r="C12" i="12"/>
  <c r="E12" i="12" s="1"/>
  <c r="C13" i="12"/>
  <c r="E13" i="12" s="1"/>
  <c r="C14" i="12"/>
  <c r="E14" i="12" s="1"/>
  <c r="C15" i="12"/>
  <c r="D15" i="12" s="1"/>
  <c r="C16" i="12"/>
  <c r="D16" i="12" s="1"/>
  <c r="C17" i="12"/>
  <c r="D17" i="12" s="1"/>
  <c r="C18" i="12"/>
  <c r="E18" i="12" s="1"/>
  <c r="C19" i="12"/>
  <c r="D19" i="12" s="1"/>
  <c r="C20" i="12"/>
  <c r="D20" i="12" s="1"/>
  <c r="C21" i="12"/>
  <c r="D21" i="12" s="1"/>
  <c r="C22" i="12"/>
  <c r="E22" i="12" s="1"/>
  <c r="C23" i="12"/>
  <c r="E23" i="12" s="1"/>
  <c r="C24" i="12"/>
  <c r="E24" i="12" s="1"/>
  <c r="C25" i="12"/>
  <c r="E25" i="12" s="1"/>
  <c r="C26" i="12"/>
  <c r="E26" i="12" s="1"/>
  <c r="C27" i="12"/>
  <c r="D27" i="12" s="1"/>
  <c r="C28" i="12"/>
  <c r="D28" i="12" s="1"/>
  <c r="C29" i="12"/>
  <c r="D29" i="12" s="1"/>
  <c r="C30" i="12"/>
  <c r="D30" i="12" s="1"/>
  <c r="C31" i="12"/>
  <c r="D31" i="12" s="1"/>
  <c r="C32" i="12"/>
  <c r="D32" i="12" s="1"/>
  <c r="C33" i="12"/>
  <c r="D33" i="12" s="1"/>
  <c r="C34" i="12"/>
  <c r="E34" i="12" s="1"/>
  <c r="C35" i="12"/>
  <c r="E35" i="12" s="1"/>
  <c r="C36" i="12"/>
  <c r="E36" i="12" s="1"/>
  <c r="C37" i="12"/>
  <c r="E37" i="12" s="1"/>
  <c r="C38" i="12"/>
  <c r="E38" i="12" s="1"/>
  <c r="C39" i="12"/>
  <c r="D39" i="12" s="1"/>
  <c r="C40" i="12"/>
  <c r="D40" i="12" s="1"/>
  <c r="C41" i="12"/>
  <c r="D41" i="12" s="1"/>
  <c r="C42" i="12"/>
  <c r="D42" i="12" s="1"/>
  <c r="C43" i="12"/>
  <c r="D43" i="12" s="1"/>
  <c r="C44" i="12"/>
  <c r="D44" i="12" s="1"/>
  <c r="C45" i="12"/>
  <c r="D45" i="12" s="1"/>
  <c r="C46" i="12"/>
  <c r="E46" i="12" s="1"/>
  <c r="C47" i="12"/>
  <c r="E47" i="12" s="1"/>
  <c r="C48" i="12"/>
  <c r="E48" i="12" s="1"/>
  <c r="C49" i="12"/>
  <c r="E49" i="12" s="1"/>
  <c r="C50" i="12"/>
  <c r="E50" i="12" s="1"/>
  <c r="C51" i="12"/>
  <c r="D51" i="12" s="1"/>
  <c r="C52" i="12"/>
  <c r="D52" i="12" s="1"/>
  <c r="C53" i="12"/>
  <c r="D53" i="12" s="1"/>
  <c r="C54" i="12"/>
  <c r="D54" i="12" s="1"/>
  <c r="C55" i="12"/>
  <c r="D55" i="12" s="1"/>
  <c r="C56" i="12"/>
  <c r="D56" i="12" s="1"/>
  <c r="C57" i="12"/>
  <c r="D57" i="12" s="1"/>
  <c r="C58" i="12"/>
  <c r="E58" i="12" s="1"/>
  <c r="C59" i="12"/>
  <c r="E59" i="12" s="1"/>
  <c r="C60" i="12"/>
  <c r="E60" i="12" s="1"/>
  <c r="C61" i="12"/>
  <c r="E61" i="12" s="1"/>
  <c r="C62" i="12"/>
  <c r="E62" i="12" s="1"/>
  <c r="C63" i="12"/>
  <c r="D63" i="12" s="1"/>
  <c r="C64" i="12"/>
  <c r="D64" i="12" s="1"/>
  <c r="C65" i="12"/>
  <c r="D65" i="12" s="1"/>
  <c r="C66" i="12"/>
  <c r="D66" i="12" s="1"/>
  <c r="C67" i="12"/>
  <c r="D67" i="12" s="1"/>
  <c r="C68" i="12"/>
  <c r="D68" i="12" s="1"/>
  <c r="C69" i="12"/>
  <c r="D69" i="12" s="1"/>
  <c r="C70" i="12"/>
  <c r="E70" i="12" s="1"/>
  <c r="C71" i="12"/>
  <c r="E71" i="12" s="1"/>
  <c r="C72" i="12"/>
  <c r="E72" i="12" s="1"/>
  <c r="C73" i="12"/>
  <c r="E73" i="12" s="1"/>
  <c r="C74" i="12"/>
  <c r="E74" i="12" s="1"/>
  <c r="C75" i="12"/>
  <c r="D75" i="12" s="1"/>
  <c r="C76" i="12"/>
  <c r="D76" i="12" s="1"/>
  <c r="C77" i="12"/>
  <c r="D77" i="12" s="1"/>
  <c r="C78" i="12"/>
  <c r="D78" i="12" s="1"/>
  <c r="C79" i="12"/>
  <c r="D79" i="12" s="1"/>
  <c r="C80" i="12"/>
  <c r="D80" i="12" s="1"/>
  <c r="C81" i="12"/>
  <c r="D81" i="12" s="1"/>
  <c r="C82" i="12"/>
  <c r="E82" i="12" s="1"/>
  <c r="C83" i="12"/>
  <c r="E83" i="12" s="1"/>
  <c r="C84" i="12"/>
  <c r="E84" i="12" s="1"/>
  <c r="C85" i="12"/>
  <c r="E85" i="12" s="1"/>
  <c r="C86" i="12"/>
  <c r="E86" i="12" s="1"/>
  <c r="C87" i="12"/>
  <c r="D87" i="12" s="1"/>
  <c r="C88" i="12"/>
  <c r="D88" i="12" s="1"/>
  <c r="C89" i="12"/>
  <c r="D89" i="12" s="1"/>
  <c r="C90" i="12"/>
  <c r="D90" i="12" s="1"/>
  <c r="C91" i="12"/>
  <c r="D91" i="12" s="1"/>
  <c r="C92" i="12"/>
  <c r="D92" i="12" s="1"/>
  <c r="C93" i="12"/>
  <c r="D93" i="12" s="1"/>
  <c r="C94" i="12"/>
  <c r="E94" i="12" s="1"/>
  <c r="C95" i="12"/>
  <c r="E95" i="12" s="1"/>
  <c r="C96" i="12"/>
  <c r="E96" i="12" s="1"/>
  <c r="C97" i="12"/>
  <c r="E97" i="12" s="1"/>
  <c r="C98" i="12"/>
  <c r="E98" i="12" s="1"/>
  <c r="C99" i="12"/>
  <c r="D99" i="12" s="1"/>
  <c r="C100" i="12"/>
  <c r="D100" i="12" s="1"/>
  <c r="C101" i="12"/>
  <c r="D101" i="12" s="1"/>
  <c r="C102" i="12"/>
  <c r="D102" i="12" s="1"/>
  <c r="C103" i="12"/>
  <c r="D103" i="12" s="1"/>
  <c r="C104" i="12"/>
  <c r="D104" i="12" s="1"/>
  <c r="C105" i="12"/>
  <c r="D105" i="12" s="1"/>
  <c r="C106" i="12"/>
  <c r="E106" i="12" s="1"/>
  <c r="C107" i="12"/>
  <c r="E107" i="12" s="1"/>
  <c r="C108" i="12"/>
  <c r="E108" i="12" s="1"/>
  <c r="C109" i="12"/>
  <c r="E109" i="12" s="1"/>
  <c r="C110" i="12"/>
  <c r="E110" i="12" s="1"/>
  <c r="C111" i="12"/>
  <c r="D111" i="12" s="1"/>
  <c r="C112" i="12"/>
  <c r="D112" i="12" s="1"/>
  <c r="C113" i="12"/>
  <c r="D113" i="12" s="1"/>
  <c r="C114" i="12"/>
  <c r="E114" i="12" s="1"/>
  <c r="C115" i="12"/>
  <c r="D115" i="12" s="1"/>
  <c r="C116" i="12"/>
  <c r="D116" i="12" s="1"/>
  <c r="C117" i="12"/>
  <c r="D117" i="12" s="1"/>
  <c r="C118" i="12"/>
  <c r="E118" i="12" s="1"/>
  <c r="C119" i="12"/>
  <c r="E119" i="12" s="1"/>
  <c r="C120" i="12"/>
  <c r="E120" i="12" s="1"/>
  <c r="C121" i="12"/>
  <c r="E121" i="12" s="1"/>
  <c r="C122" i="12"/>
  <c r="E122" i="12" s="1"/>
  <c r="C123" i="12"/>
  <c r="D123" i="12" s="1"/>
  <c r="C124" i="12"/>
  <c r="D124" i="12" s="1"/>
  <c r="C125" i="12"/>
  <c r="D125" i="12" s="1"/>
  <c r="C126" i="12"/>
  <c r="D126" i="12" s="1"/>
  <c r="C127" i="12"/>
  <c r="D127" i="12" s="1"/>
  <c r="C128" i="12"/>
  <c r="D128" i="12" s="1"/>
  <c r="C129" i="12"/>
  <c r="D129" i="12" s="1"/>
  <c r="C130" i="12"/>
  <c r="E130" i="12" s="1"/>
  <c r="C131" i="12"/>
  <c r="E131" i="12" s="1"/>
  <c r="C132" i="12"/>
  <c r="E132" i="12" s="1"/>
  <c r="C133" i="12"/>
  <c r="E133" i="12" s="1"/>
  <c r="C134" i="12"/>
  <c r="E134" i="12" s="1"/>
  <c r="C135" i="12"/>
  <c r="D135" i="12" s="1"/>
  <c r="C136" i="12"/>
  <c r="D136" i="12" s="1"/>
  <c r="C137" i="12"/>
  <c r="D137" i="12" s="1"/>
  <c r="C138" i="12"/>
  <c r="D138" i="12" s="1"/>
  <c r="C139" i="12"/>
  <c r="D139" i="12" s="1"/>
  <c r="C140" i="12"/>
  <c r="D140" i="12" s="1"/>
  <c r="C141" i="12"/>
  <c r="D141" i="12" s="1"/>
  <c r="C142" i="12"/>
  <c r="E142" i="12" s="1"/>
  <c r="C143" i="12"/>
  <c r="E143" i="12" s="1"/>
  <c r="C144" i="12"/>
  <c r="E144" i="12" s="1"/>
  <c r="C145" i="12"/>
  <c r="E145" i="12" s="1"/>
  <c r="C146" i="12"/>
  <c r="E146" i="12" s="1"/>
  <c r="C147" i="12"/>
  <c r="D147" i="12" s="1"/>
  <c r="C148" i="12"/>
  <c r="D148" i="12" s="1"/>
  <c r="C149" i="12"/>
  <c r="D149" i="12" s="1"/>
  <c r="C150" i="12"/>
  <c r="D150" i="12" s="1"/>
  <c r="C151" i="12"/>
  <c r="D151" i="12" s="1"/>
  <c r="C152" i="12"/>
  <c r="D152" i="12" s="1"/>
  <c r="C153" i="12"/>
  <c r="D153" i="12" s="1"/>
  <c r="C154" i="12"/>
  <c r="E154" i="12" s="1"/>
  <c r="C155" i="12"/>
  <c r="E155" i="12" s="1"/>
  <c r="C156" i="12"/>
  <c r="E156" i="12" s="1"/>
  <c r="C157" i="12"/>
  <c r="E157" i="12" s="1"/>
  <c r="C158" i="12"/>
  <c r="E158" i="12" s="1"/>
  <c r="C159" i="12"/>
  <c r="D159" i="12" s="1"/>
  <c r="C160" i="12"/>
  <c r="D160" i="12" s="1"/>
  <c r="C161" i="12"/>
  <c r="D161" i="12" s="1"/>
  <c r="C162" i="12"/>
  <c r="E162" i="12" s="1"/>
  <c r="C163" i="12"/>
  <c r="D163" i="12" s="1"/>
  <c r="C164" i="12"/>
  <c r="D164" i="12" s="1"/>
  <c r="C165" i="12"/>
  <c r="D165" i="12" s="1"/>
  <c r="C166" i="12"/>
  <c r="E166" i="12" s="1"/>
  <c r="C167" i="12"/>
  <c r="E167" i="12" s="1"/>
  <c r="C168" i="12"/>
  <c r="E168" i="12" s="1"/>
  <c r="C169" i="12"/>
  <c r="E169" i="12" s="1"/>
  <c r="C170" i="12"/>
  <c r="E170" i="12" s="1"/>
  <c r="C171" i="12"/>
  <c r="D171" i="12" s="1"/>
  <c r="C172" i="12"/>
  <c r="D172" i="12" s="1"/>
  <c r="C173" i="12"/>
  <c r="D173" i="12" s="1"/>
  <c r="C174" i="12"/>
  <c r="D174" i="12" s="1"/>
  <c r="C175" i="12"/>
  <c r="D175" i="12" s="1"/>
  <c r="C176" i="12"/>
  <c r="D176" i="12" s="1"/>
  <c r="C177" i="12"/>
  <c r="D177" i="12" s="1"/>
  <c r="C178" i="12"/>
  <c r="E178" i="12" s="1"/>
  <c r="C179" i="12"/>
  <c r="E179" i="12" s="1"/>
  <c r="C180" i="12"/>
  <c r="E180" i="12" s="1"/>
  <c r="C181" i="12"/>
  <c r="E181" i="12" s="1"/>
  <c r="C182" i="12"/>
  <c r="E182" i="12" s="1"/>
  <c r="C183" i="12"/>
  <c r="D183" i="12" s="1"/>
  <c r="C184" i="12"/>
  <c r="D184" i="12" s="1"/>
  <c r="C185" i="12"/>
  <c r="D185" i="12" s="1"/>
  <c r="C186" i="12"/>
  <c r="D186" i="12" s="1"/>
  <c r="C187" i="12"/>
  <c r="D187" i="12" s="1"/>
  <c r="C188" i="12"/>
  <c r="D188" i="12" s="1"/>
  <c r="C189" i="12"/>
  <c r="D189" i="12" s="1"/>
  <c r="C190" i="12"/>
  <c r="E190" i="12" s="1"/>
  <c r="C191" i="12"/>
  <c r="E191" i="12" s="1"/>
  <c r="C192" i="12"/>
  <c r="E192" i="12" s="1"/>
  <c r="C193" i="12"/>
  <c r="E193" i="12" s="1"/>
  <c r="C194" i="12"/>
  <c r="E194" i="12" s="1"/>
  <c r="C195" i="12"/>
  <c r="D195" i="12" s="1"/>
  <c r="C196" i="12"/>
  <c r="D196" i="12" s="1"/>
  <c r="C197" i="12"/>
  <c r="D197" i="12" s="1"/>
  <c r="C198" i="12"/>
  <c r="D198" i="12" s="1"/>
  <c r="C199" i="12"/>
  <c r="D199" i="12" s="1"/>
  <c r="C200" i="12"/>
  <c r="D200" i="12" s="1"/>
  <c r="C201" i="12"/>
  <c r="D201" i="12" s="1"/>
  <c r="C202" i="12"/>
  <c r="E202" i="12" s="1"/>
  <c r="C203" i="12"/>
  <c r="E203" i="12" s="1"/>
  <c r="C204" i="12"/>
  <c r="E204" i="12" s="1"/>
  <c r="C205" i="12"/>
  <c r="E205" i="12" s="1"/>
  <c r="C206" i="12"/>
  <c r="E206" i="12" s="1"/>
  <c r="C207" i="12"/>
  <c r="D207" i="12" s="1"/>
  <c r="C208" i="12"/>
  <c r="D208" i="12" s="1"/>
  <c r="C209" i="12"/>
  <c r="D209" i="12" s="1"/>
  <c r="C210" i="12"/>
  <c r="E210" i="12" s="1"/>
  <c r="C211" i="12"/>
  <c r="D211" i="12" s="1"/>
  <c r="C212" i="12"/>
  <c r="D212" i="12" s="1"/>
  <c r="C213" i="12"/>
  <c r="D213" i="12" s="1"/>
  <c r="C214" i="12"/>
  <c r="E214" i="12" s="1"/>
  <c r="C215" i="12"/>
  <c r="E215" i="12" s="1"/>
  <c r="C216" i="12"/>
  <c r="E216" i="12" s="1"/>
  <c r="C217" i="12"/>
  <c r="E217" i="12" s="1"/>
  <c r="C218" i="12"/>
  <c r="E218" i="12" s="1"/>
  <c r="C219" i="12"/>
  <c r="D219" i="12" s="1"/>
  <c r="C220" i="12"/>
  <c r="D220" i="12" s="1"/>
  <c r="C221" i="12"/>
  <c r="D221" i="12" s="1"/>
  <c r="C222" i="12"/>
  <c r="D222" i="12" s="1"/>
  <c r="C223" i="12"/>
  <c r="D223" i="12" s="1"/>
  <c r="C224" i="12"/>
  <c r="D224" i="12" s="1"/>
  <c r="C225" i="12"/>
  <c r="D225" i="12" s="1"/>
  <c r="C226" i="12"/>
  <c r="E226" i="12" s="1"/>
  <c r="C227" i="12"/>
  <c r="E227" i="12" s="1"/>
  <c r="C228" i="12"/>
  <c r="E228" i="12" s="1"/>
  <c r="C229" i="12"/>
  <c r="E229" i="12" s="1"/>
  <c r="C230" i="12"/>
  <c r="E230" i="12" s="1"/>
  <c r="C231" i="12"/>
  <c r="D231" i="12" s="1"/>
  <c r="C232" i="12"/>
  <c r="D232" i="12" s="1"/>
  <c r="C233" i="12"/>
  <c r="D233" i="12" s="1"/>
  <c r="C234" i="12"/>
  <c r="D234" i="12" s="1"/>
  <c r="C235" i="12"/>
  <c r="D235" i="12" s="1"/>
  <c r="C236" i="12"/>
  <c r="D236" i="12" s="1"/>
  <c r="C237" i="12"/>
  <c r="D237" i="12" s="1"/>
  <c r="C238" i="12"/>
  <c r="E238" i="12" s="1"/>
  <c r="C239" i="12"/>
  <c r="E239" i="12" s="1"/>
  <c r="C240" i="12"/>
  <c r="E240" i="12" s="1"/>
  <c r="C241" i="12"/>
  <c r="E241" i="12" s="1"/>
  <c r="C242" i="12"/>
  <c r="E242" i="12" s="1"/>
  <c r="C243" i="12"/>
  <c r="D243" i="12" s="1"/>
  <c r="C244" i="12"/>
  <c r="D244" i="12" s="1"/>
  <c r="C245" i="12"/>
  <c r="D245" i="12" s="1"/>
  <c r="C246" i="12"/>
  <c r="D246" i="12" s="1"/>
  <c r="C247" i="12"/>
  <c r="D247" i="12" s="1"/>
  <c r="C248" i="12"/>
  <c r="D248" i="12" s="1"/>
  <c r="C249" i="12"/>
  <c r="D249" i="12" s="1"/>
  <c r="C250" i="12"/>
  <c r="E250" i="12" s="1"/>
  <c r="C251" i="12"/>
  <c r="E251" i="12" s="1"/>
  <c r="C252" i="12"/>
  <c r="E252" i="12" s="1"/>
  <c r="C253" i="12"/>
  <c r="E253" i="12" s="1"/>
  <c r="C254" i="12"/>
  <c r="E254" i="12" s="1"/>
  <c r="C255" i="12"/>
  <c r="D255" i="12" s="1"/>
  <c r="C256" i="12"/>
  <c r="D256" i="12" s="1"/>
  <c r="C257" i="12"/>
  <c r="D257" i="12" s="1"/>
  <c r="C258" i="12"/>
  <c r="E258" i="12" s="1"/>
  <c r="C259" i="12"/>
  <c r="D259" i="12" s="1"/>
  <c r="C260" i="12"/>
  <c r="D260" i="12" s="1"/>
  <c r="C261" i="12"/>
  <c r="D261" i="12" s="1"/>
  <c r="C262" i="12"/>
  <c r="E262" i="12" s="1"/>
  <c r="C263" i="12"/>
  <c r="E263" i="12" s="1"/>
  <c r="C264" i="12"/>
  <c r="E264" i="12" s="1"/>
  <c r="C265" i="12"/>
  <c r="E265" i="12" s="1"/>
  <c r="C266" i="12"/>
  <c r="E266" i="12" s="1"/>
  <c r="C267" i="12"/>
  <c r="D267" i="12" s="1"/>
  <c r="C268" i="12"/>
  <c r="D268" i="12" s="1"/>
  <c r="C269" i="12"/>
  <c r="D269" i="12" s="1"/>
  <c r="C270" i="12"/>
  <c r="D270" i="12" s="1"/>
  <c r="C271" i="12"/>
  <c r="D271" i="12" s="1"/>
  <c r="C272" i="12"/>
  <c r="D272" i="12" s="1"/>
  <c r="C273" i="12"/>
  <c r="D273" i="12" s="1"/>
  <c r="C274" i="12"/>
  <c r="E274" i="12" s="1"/>
  <c r="C275" i="12"/>
  <c r="E275" i="12" s="1"/>
  <c r="C276" i="12"/>
  <c r="E276" i="12" s="1"/>
  <c r="C277" i="12"/>
  <c r="E277" i="12" s="1"/>
  <c r="C278" i="12"/>
  <c r="E278" i="12" s="1"/>
  <c r="C279" i="12"/>
  <c r="D279" i="12" s="1"/>
  <c r="C280" i="12"/>
  <c r="D280" i="12" s="1"/>
  <c r="C281" i="12"/>
  <c r="D281" i="12" s="1"/>
  <c r="C282" i="12"/>
  <c r="D282" i="12" s="1"/>
  <c r="C283" i="12"/>
  <c r="D283" i="12" s="1"/>
  <c r="C284" i="12"/>
  <c r="D284" i="12" s="1"/>
  <c r="C285" i="12"/>
  <c r="D285" i="12" s="1"/>
  <c r="C286" i="12"/>
  <c r="E286" i="12" s="1"/>
  <c r="C287" i="12"/>
  <c r="E287" i="12" s="1"/>
  <c r="C288" i="12"/>
  <c r="E288" i="12" s="1"/>
  <c r="C289" i="12"/>
  <c r="E289" i="12" s="1"/>
  <c r="C290" i="12"/>
  <c r="E290" i="12" s="1"/>
  <c r="C291" i="12"/>
  <c r="D291" i="12" s="1"/>
  <c r="C292" i="12"/>
  <c r="D292" i="12" s="1"/>
  <c r="C293" i="12"/>
  <c r="D293" i="12" s="1"/>
  <c r="C294" i="12"/>
  <c r="D294" i="12" s="1"/>
  <c r="C295" i="12"/>
  <c r="D295" i="12" s="1"/>
  <c r="C296" i="12"/>
  <c r="D296" i="12" s="1"/>
  <c r="C297" i="12"/>
  <c r="D297" i="12" s="1"/>
  <c r="C298" i="12"/>
  <c r="E298" i="12" s="1"/>
  <c r="C299" i="12"/>
  <c r="E299" i="12" s="1"/>
  <c r="C300" i="12"/>
  <c r="E300" i="12" s="1"/>
  <c r="C301" i="12"/>
  <c r="E301" i="12" s="1"/>
  <c r="C302" i="12"/>
  <c r="E302" i="12" s="1"/>
  <c r="C303" i="12"/>
  <c r="D303" i="12" s="1"/>
  <c r="C304" i="12"/>
  <c r="D304" i="12" s="1"/>
  <c r="C305" i="12"/>
  <c r="D305" i="12" s="1"/>
  <c r="C306" i="12"/>
  <c r="D306" i="12" s="1"/>
  <c r="C307" i="12"/>
  <c r="D307" i="12" s="1"/>
  <c r="C308" i="12"/>
  <c r="D308" i="12" s="1"/>
  <c r="C309" i="12"/>
  <c r="D309" i="12" s="1"/>
  <c r="C310" i="12"/>
  <c r="E310" i="12" s="1"/>
  <c r="C311" i="12"/>
  <c r="E311" i="12" s="1"/>
  <c r="C312" i="12"/>
  <c r="E312" i="12" s="1"/>
  <c r="C313" i="12"/>
  <c r="E313" i="12" s="1"/>
  <c r="C314" i="12"/>
  <c r="E314" i="12" s="1"/>
  <c r="C315" i="12"/>
  <c r="D315" i="12" s="1"/>
  <c r="C316" i="12"/>
  <c r="D316" i="12" s="1"/>
  <c r="C317" i="12"/>
  <c r="D317" i="12" s="1"/>
  <c r="C318" i="12"/>
  <c r="D318" i="12" s="1"/>
  <c r="C319" i="12"/>
  <c r="D319" i="12" s="1"/>
  <c r="C320" i="12"/>
  <c r="D320" i="12" s="1"/>
  <c r="C321" i="12"/>
  <c r="D321" i="12" s="1"/>
  <c r="C322" i="12"/>
  <c r="E322" i="12" s="1"/>
  <c r="C323" i="12"/>
  <c r="E323" i="12" s="1"/>
  <c r="C324" i="12"/>
  <c r="E324" i="12" s="1"/>
  <c r="C325" i="12"/>
  <c r="E325" i="12" s="1"/>
  <c r="C326" i="12"/>
  <c r="E326" i="12" s="1"/>
  <c r="C327" i="12"/>
  <c r="D327" i="12" s="1"/>
  <c r="C328" i="12"/>
  <c r="D328" i="12" s="1"/>
  <c r="C329" i="12"/>
  <c r="D329" i="12" s="1"/>
  <c r="C330" i="12"/>
  <c r="E330" i="12" s="1"/>
  <c r="C331" i="12"/>
  <c r="D331" i="12" s="1"/>
  <c r="C332" i="12"/>
  <c r="D332" i="12" s="1"/>
  <c r="C333" i="12"/>
  <c r="D333" i="12" s="1"/>
  <c r="C334" i="12"/>
  <c r="E334" i="12" s="1"/>
  <c r="C335" i="12"/>
  <c r="E335" i="12" s="1"/>
  <c r="C336" i="12"/>
  <c r="E336" i="12" s="1"/>
  <c r="C337" i="12"/>
  <c r="E337" i="12" s="1"/>
  <c r="C338" i="12"/>
  <c r="E338" i="12" s="1"/>
  <c r="C339" i="12"/>
  <c r="D339" i="12" s="1"/>
  <c r="C340" i="12"/>
  <c r="D340" i="12" s="1"/>
  <c r="C341" i="12"/>
  <c r="D341" i="12" s="1"/>
  <c r="C342" i="12"/>
  <c r="D342" i="12" s="1"/>
  <c r="C343" i="12"/>
  <c r="D343" i="12" s="1"/>
  <c r="C344" i="12"/>
  <c r="D344" i="12" s="1"/>
  <c r="C345" i="12"/>
  <c r="D345" i="12" s="1"/>
  <c r="C346" i="12"/>
  <c r="E346" i="12" s="1"/>
  <c r="C347" i="12"/>
  <c r="E347" i="12" s="1"/>
  <c r="C348" i="12"/>
  <c r="E348" i="12" s="1"/>
  <c r="C349" i="12"/>
  <c r="E349" i="12" s="1"/>
  <c r="C350" i="12"/>
  <c r="E350" i="12" s="1"/>
  <c r="C351" i="12"/>
  <c r="D351" i="12" s="1"/>
  <c r="C352" i="12"/>
  <c r="D352" i="12" s="1"/>
  <c r="C353" i="12"/>
  <c r="D353" i="12" s="1"/>
  <c r="C354" i="12"/>
  <c r="E354" i="12" s="1"/>
  <c r="C355" i="12"/>
  <c r="D355" i="12" s="1"/>
  <c r="C356" i="12"/>
  <c r="D356" i="12" s="1"/>
  <c r="C357" i="12"/>
  <c r="D357" i="12" s="1"/>
  <c r="C358" i="12"/>
  <c r="E358" i="12" s="1"/>
  <c r="C359" i="12"/>
  <c r="E359" i="12" s="1"/>
  <c r="C360" i="12"/>
  <c r="E360" i="12" s="1"/>
  <c r="C361" i="12"/>
  <c r="E361" i="12" s="1"/>
  <c r="C362" i="12"/>
  <c r="E362" i="12" s="1"/>
  <c r="C363" i="12"/>
  <c r="D363" i="12" s="1"/>
  <c r="C364" i="12"/>
  <c r="D364" i="12" s="1"/>
  <c r="C365" i="12"/>
  <c r="D365" i="12" s="1"/>
  <c r="C366" i="12"/>
  <c r="D366" i="12" s="1"/>
  <c r="C367" i="12"/>
  <c r="D367" i="12" s="1"/>
  <c r="C368" i="12"/>
  <c r="D368" i="12" s="1"/>
  <c r="C369" i="12"/>
  <c r="D369" i="12" s="1"/>
  <c r="C370" i="12"/>
  <c r="E370" i="12" s="1"/>
  <c r="C371" i="12"/>
  <c r="E371" i="12" s="1"/>
  <c r="C372" i="12"/>
  <c r="E372" i="12" s="1"/>
  <c r="C373" i="12"/>
  <c r="E373" i="12" s="1"/>
  <c r="C374" i="12"/>
  <c r="E374" i="12" s="1"/>
  <c r="C375" i="12"/>
  <c r="D375" i="12" s="1"/>
  <c r="C376" i="12"/>
  <c r="D376" i="12" s="1"/>
  <c r="C377" i="12"/>
  <c r="D377" i="12" s="1"/>
  <c r="C378" i="12"/>
  <c r="D378" i="12" s="1"/>
  <c r="C379" i="12"/>
  <c r="D379" i="12" s="1"/>
  <c r="C380" i="12"/>
  <c r="D380" i="12" s="1"/>
  <c r="F5" i="4"/>
  <c r="S99" i="10"/>
  <c r="R99" i="10" s="1"/>
  <c r="S100" i="10"/>
  <c r="R100" i="10" s="1"/>
  <c r="S101" i="10"/>
  <c r="R101" i="10" s="1"/>
  <c r="S102" i="10"/>
  <c r="R102" i="10" s="1"/>
  <c r="S103" i="10"/>
  <c r="R103" i="10" s="1"/>
  <c r="S104" i="10"/>
  <c r="R104" i="10" s="1"/>
  <c r="S105" i="10"/>
  <c r="R105" i="10" s="1"/>
  <c r="S106" i="10"/>
  <c r="R106" i="10" s="1"/>
  <c r="S107" i="10"/>
  <c r="R107" i="10" s="1"/>
  <c r="S108" i="10"/>
  <c r="R108" i="10" s="1"/>
  <c r="S109" i="10"/>
  <c r="R109" i="10" s="1"/>
  <c r="S110" i="10"/>
  <c r="R110" i="10" s="1"/>
  <c r="S111" i="10"/>
  <c r="R111" i="10" s="1"/>
  <c r="S112" i="10"/>
  <c r="R112" i="10" s="1"/>
  <c r="S113" i="10"/>
  <c r="R113" i="10" s="1"/>
  <c r="S114" i="10"/>
  <c r="R114" i="10" s="1"/>
  <c r="S115" i="10"/>
  <c r="R115" i="10" s="1"/>
  <c r="S116" i="10"/>
  <c r="R116" i="10" s="1"/>
  <c r="S117" i="10"/>
  <c r="R117" i="10" s="1"/>
  <c r="S118" i="10"/>
  <c r="R118" i="10" s="1"/>
  <c r="S119" i="10"/>
  <c r="R119" i="10" s="1"/>
  <c r="S120" i="10"/>
  <c r="R120" i="10" s="1"/>
  <c r="S121" i="10"/>
  <c r="R121" i="10" s="1"/>
  <c r="S98" i="10"/>
  <c r="R98" i="10" s="1"/>
  <c r="D42" i="10"/>
  <c r="D116" i="10"/>
  <c r="D117" i="10"/>
  <c r="C2" i="10"/>
  <c r="E2" i="10" s="1"/>
  <c r="C3" i="10"/>
  <c r="E3" i="10" s="1"/>
  <c r="C4" i="10"/>
  <c r="D4" i="10" s="1"/>
  <c r="C5" i="10"/>
  <c r="D5" i="10" s="1"/>
  <c r="C6" i="10"/>
  <c r="D6" i="10" s="1"/>
  <c r="C7" i="10"/>
  <c r="E7" i="10" s="1"/>
  <c r="C8" i="10"/>
  <c r="E8" i="10" s="1"/>
  <c r="C9" i="10"/>
  <c r="E9" i="10" s="1"/>
  <c r="C10" i="10"/>
  <c r="E10" i="10" s="1"/>
  <c r="C11" i="10"/>
  <c r="E11" i="10" s="1"/>
  <c r="C12" i="10"/>
  <c r="C13" i="10"/>
  <c r="D13" i="10" s="1"/>
  <c r="C14" i="10"/>
  <c r="E14" i="10" s="1"/>
  <c r="C15" i="10"/>
  <c r="D15" i="10" s="1"/>
  <c r="C16" i="10"/>
  <c r="D16" i="10" s="1"/>
  <c r="C17" i="10"/>
  <c r="E17" i="10" s="1"/>
  <c r="C18" i="10"/>
  <c r="C19" i="10"/>
  <c r="E19" i="10" s="1"/>
  <c r="C20" i="10"/>
  <c r="D20" i="10" s="1"/>
  <c r="C21" i="10"/>
  <c r="D21" i="10" s="1"/>
  <c r="C22" i="10"/>
  <c r="D22" i="10" s="1"/>
  <c r="C23" i="10"/>
  <c r="E23" i="10" s="1"/>
  <c r="C24" i="10"/>
  <c r="C25" i="10"/>
  <c r="E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E31" i="10" s="1"/>
  <c r="C32" i="10"/>
  <c r="D32" i="10" s="1"/>
  <c r="C33" i="10"/>
  <c r="D33" i="10" s="1"/>
  <c r="C34" i="10"/>
  <c r="E34" i="10" s="1"/>
  <c r="C35" i="10"/>
  <c r="D35" i="10" s="1"/>
  <c r="C36" i="10"/>
  <c r="D36" i="10" s="1"/>
  <c r="C37" i="10"/>
  <c r="D37" i="10" s="1"/>
  <c r="C38" i="10"/>
  <c r="D38" i="10" s="1"/>
  <c r="C39" i="10"/>
  <c r="E39" i="10" s="1"/>
  <c r="C40" i="10"/>
  <c r="E40" i="10" s="1"/>
  <c r="C41" i="10"/>
  <c r="E41" i="10" s="1"/>
  <c r="C42" i="10"/>
  <c r="E42" i="10" s="1"/>
  <c r="C43" i="10"/>
  <c r="E43" i="10" s="1"/>
  <c r="C44" i="10"/>
  <c r="D44" i="10" s="1"/>
  <c r="C45" i="10"/>
  <c r="E45" i="10" s="1"/>
  <c r="C46" i="10"/>
  <c r="D46" i="10" s="1"/>
  <c r="C47" i="10"/>
  <c r="D47" i="10" s="1"/>
  <c r="C48" i="10"/>
  <c r="D48" i="10" s="1"/>
  <c r="C49" i="10"/>
  <c r="D49" i="10" s="1"/>
  <c r="C50" i="10"/>
  <c r="D50" i="10" s="1"/>
  <c r="C51" i="10"/>
  <c r="C52" i="10"/>
  <c r="E52" i="10" s="1"/>
  <c r="C53" i="10"/>
  <c r="D53" i="10" s="1"/>
  <c r="C54" i="10"/>
  <c r="D54" i="10" s="1"/>
  <c r="C55" i="10"/>
  <c r="D55" i="10" s="1"/>
  <c r="C56" i="10"/>
  <c r="E56" i="10" s="1"/>
  <c r="C57" i="10"/>
  <c r="E57" i="10" s="1"/>
  <c r="C58" i="10"/>
  <c r="D58" i="10" s="1"/>
  <c r="C59" i="10"/>
  <c r="D59" i="10" s="1"/>
  <c r="C60" i="10"/>
  <c r="D60" i="10" s="1"/>
  <c r="C61" i="10"/>
  <c r="D61" i="10" s="1"/>
  <c r="C62" i="10"/>
  <c r="D62" i="10" s="1"/>
  <c r="C63" i="10"/>
  <c r="E63" i="10" s="1"/>
  <c r="C64" i="10"/>
  <c r="E64" i="10" s="1"/>
  <c r="C65" i="10"/>
  <c r="D65" i="10" s="1"/>
  <c r="C66" i="10"/>
  <c r="D66" i="10" s="1"/>
  <c r="C67" i="10"/>
  <c r="D67" i="10" s="1"/>
  <c r="C68" i="10"/>
  <c r="E68" i="10" s="1"/>
  <c r="C69" i="10"/>
  <c r="E69" i="10" s="1"/>
  <c r="C70" i="10"/>
  <c r="D70" i="10" s="1"/>
  <c r="C71" i="10"/>
  <c r="D71" i="10" s="1"/>
  <c r="C72" i="10"/>
  <c r="D72" i="10" s="1"/>
  <c r="C73" i="10"/>
  <c r="D73" i="10" s="1"/>
  <c r="C74" i="10"/>
  <c r="D74" i="10" s="1"/>
  <c r="C75" i="10"/>
  <c r="E75" i="10" s="1"/>
  <c r="C76" i="10"/>
  <c r="E76" i="10" s="1"/>
  <c r="C77" i="10"/>
  <c r="D77" i="10" s="1"/>
  <c r="C78" i="10"/>
  <c r="D78" i="10" s="1"/>
  <c r="C79" i="10"/>
  <c r="D79" i="10" s="1"/>
  <c r="C80" i="10"/>
  <c r="E80" i="10" s="1"/>
  <c r="C81" i="10"/>
  <c r="E81" i="10" s="1"/>
  <c r="C82" i="10"/>
  <c r="E82" i="10" s="1"/>
  <c r="C83" i="10"/>
  <c r="E83" i="10" s="1"/>
  <c r="C84" i="10"/>
  <c r="D84" i="10" s="1"/>
  <c r="C85" i="10"/>
  <c r="D85" i="10" s="1"/>
  <c r="C86" i="10"/>
  <c r="E86" i="10" s="1"/>
  <c r="C87" i="10"/>
  <c r="E87" i="10" s="1"/>
  <c r="C88" i="10"/>
  <c r="E88" i="10" s="1"/>
  <c r="C89" i="10"/>
  <c r="D89" i="10" s="1"/>
  <c r="C90" i="10"/>
  <c r="E90" i="10" s="1"/>
  <c r="C91" i="10"/>
  <c r="D91" i="10" s="1"/>
  <c r="C92" i="10"/>
  <c r="D92" i="10" s="1"/>
  <c r="C93" i="10"/>
  <c r="D93" i="10" s="1"/>
  <c r="C94" i="10"/>
  <c r="D94" i="10" s="1"/>
  <c r="C95" i="10"/>
  <c r="D95" i="10" s="1"/>
  <c r="C96" i="10"/>
  <c r="E96" i="10" s="1"/>
  <c r="C97" i="10"/>
  <c r="D97" i="10" s="1"/>
  <c r="C98" i="10"/>
  <c r="E98" i="10" s="1"/>
  <c r="C99" i="10"/>
  <c r="E99" i="10" s="1"/>
  <c r="C100" i="10"/>
  <c r="E100" i="10" s="1"/>
  <c r="C101" i="10"/>
  <c r="E101" i="10" s="1"/>
  <c r="C102" i="10"/>
  <c r="E102" i="10" s="1"/>
  <c r="C103" i="10"/>
  <c r="E103" i="10" s="1"/>
  <c r="C104" i="10"/>
  <c r="E104" i="10" s="1"/>
  <c r="C105" i="10"/>
  <c r="E105" i="10" s="1"/>
  <c r="C106" i="10"/>
  <c r="E106" i="10" s="1"/>
  <c r="C107" i="10"/>
  <c r="D107" i="10" s="1"/>
  <c r="C108" i="10"/>
  <c r="C109" i="10"/>
  <c r="D109" i="10" s="1"/>
  <c r="C110" i="10"/>
  <c r="E110" i="10" s="1"/>
  <c r="C111" i="10"/>
  <c r="E111" i="10" s="1"/>
  <c r="C112" i="10"/>
  <c r="E112" i="10" s="1"/>
  <c r="C113" i="10"/>
  <c r="E113" i="10" s="1"/>
  <c r="C114" i="10"/>
  <c r="E114" i="10" s="1"/>
  <c r="C115" i="10"/>
  <c r="E115" i="10" s="1"/>
  <c r="C116" i="10"/>
  <c r="E116" i="10" s="1"/>
  <c r="C117" i="10"/>
  <c r="E117" i="10" s="1"/>
  <c r="C118" i="10"/>
  <c r="D118" i="10" s="1"/>
  <c r="C119" i="10"/>
  <c r="E119" i="10" s="1"/>
  <c r="C120" i="10"/>
  <c r="E120" i="10" s="1"/>
  <c r="C121" i="10"/>
  <c r="E121" i="10" s="1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C6" i="4"/>
  <c r="B6" i="4"/>
  <c r="E6" i="4"/>
  <c r="D6" i="4"/>
  <c r="D205" i="12" l="1"/>
  <c r="E257" i="12"/>
  <c r="D155" i="12"/>
  <c r="E176" i="12"/>
  <c r="D109" i="12"/>
  <c r="E113" i="12"/>
  <c r="D107" i="12"/>
  <c r="E104" i="12"/>
  <c r="D349" i="12"/>
  <c r="D59" i="12"/>
  <c r="E32" i="12"/>
  <c r="D301" i="12"/>
  <c r="D13" i="12"/>
  <c r="D299" i="12"/>
  <c r="D11" i="12"/>
  <c r="D253" i="12"/>
  <c r="D10" i="12"/>
  <c r="D251" i="12"/>
  <c r="E329" i="12"/>
  <c r="D358" i="12"/>
  <c r="D310" i="12"/>
  <c r="D262" i="12"/>
  <c r="D214" i="12"/>
  <c r="D166" i="12"/>
  <c r="D118" i="12"/>
  <c r="D70" i="12"/>
  <c r="D22" i="12"/>
  <c r="E332" i="12"/>
  <c r="E260" i="12"/>
  <c r="E188" i="12"/>
  <c r="E116" i="12"/>
  <c r="E44" i="12"/>
  <c r="D347" i="12"/>
  <c r="E320" i="12"/>
  <c r="D346" i="12"/>
  <c r="D298" i="12"/>
  <c r="D250" i="12"/>
  <c r="D202" i="12"/>
  <c r="D154" i="12"/>
  <c r="D106" i="12"/>
  <c r="D58" i="12"/>
  <c r="E317" i="12"/>
  <c r="E245" i="12"/>
  <c r="E173" i="12"/>
  <c r="E101" i="12"/>
  <c r="E29" i="12"/>
  <c r="D337" i="12"/>
  <c r="D289" i="12"/>
  <c r="D241" i="12"/>
  <c r="D193" i="12"/>
  <c r="D145" i="12"/>
  <c r="D97" i="12"/>
  <c r="D49" i="12"/>
  <c r="E380" i="12"/>
  <c r="E308" i="12"/>
  <c r="E236" i="12"/>
  <c r="E164" i="12"/>
  <c r="E92" i="12"/>
  <c r="E20" i="12"/>
  <c r="D335" i="12"/>
  <c r="D287" i="12"/>
  <c r="D239" i="12"/>
  <c r="D191" i="12"/>
  <c r="D143" i="12"/>
  <c r="D95" i="12"/>
  <c r="D47" i="12"/>
  <c r="E377" i="12"/>
  <c r="E305" i="12"/>
  <c r="E233" i="12"/>
  <c r="E161" i="12"/>
  <c r="E89" i="12"/>
  <c r="E17" i="12"/>
  <c r="D334" i="12"/>
  <c r="D286" i="12"/>
  <c r="D238" i="12"/>
  <c r="D190" i="12"/>
  <c r="D142" i="12"/>
  <c r="D94" i="12"/>
  <c r="D46" i="12"/>
  <c r="E368" i="12"/>
  <c r="E296" i="12"/>
  <c r="E224" i="12"/>
  <c r="E152" i="12"/>
  <c r="E80" i="12"/>
  <c r="E8" i="12"/>
  <c r="D373" i="12"/>
  <c r="D325" i="12"/>
  <c r="D277" i="12"/>
  <c r="D229" i="12"/>
  <c r="D181" i="12"/>
  <c r="D133" i="12"/>
  <c r="D85" i="12"/>
  <c r="D37" i="12"/>
  <c r="E365" i="12"/>
  <c r="E293" i="12"/>
  <c r="E221" i="12"/>
  <c r="E149" i="12"/>
  <c r="E77" i="12"/>
  <c r="E5" i="12"/>
  <c r="D371" i="12"/>
  <c r="D323" i="12"/>
  <c r="D275" i="12"/>
  <c r="D227" i="12"/>
  <c r="D179" i="12"/>
  <c r="D131" i="12"/>
  <c r="D83" i="12"/>
  <c r="D35" i="12"/>
  <c r="E356" i="12"/>
  <c r="E284" i="12"/>
  <c r="E212" i="12"/>
  <c r="E140" i="12"/>
  <c r="E68" i="12"/>
  <c r="D370" i="12"/>
  <c r="D322" i="12"/>
  <c r="D274" i="12"/>
  <c r="D226" i="12"/>
  <c r="D178" i="12"/>
  <c r="D130" i="12"/>
  <c r="D82" i="12"/>
  <c r="D34" i="12"/>
  <c r="E353" i="12"/>
  <c r="E281" i="12"/>
  <c r="E209" i="12"/>
  <c r="E137" i="12"/>
  <c r="E65" i="12"/>
  <c r="D361" i="12"/>
  <c r="D313" i="12"/>
  <c r="D265" i="12"/>
  <c r="D217" i="12"/>
  <c r="D169" i="12"/>
  <c r="D121" i="12"/>
  <c r="D73" i="12"/>
  <c r="D25" i="12"/>
  <c r="E344" i="12"/>
  <c r="E272" i="12"/>
  <c r="E200" i="12"/>
  <c r="E128" i="12"/>
  <c r="E56" i="12"/>
  <c r="D359" i="12"/>
  <c r="D311" i="12"/>
  <c r="D263" i="12"/>
  <c r="D215" i="12"/>
  <c r="D167" i="12"/>
  <c r="D119" i="12"/>
  <c r="D71" i="12"/>
  <c r="D23" i="12"/>
  <c r="E341" i="12"/>
  <c r="E269" i="12"/>
  <c r="E197" i="12"/>
  <c r="E125" i="12"/>
  <c r="E53" i="12"/>
  <c r="E378" i="12"/>
  <c r="E318" i="12"/>
  <c r="E282" i="12"/>
  <c r="E234" i="12"/>
  <c r="E174" i="12"/>
  <c r="E126" i="12"/>
  <c r="E78" i="12"/>
  <c r="E42" i="12"/>
  <c r="D374" i="12"/>
  <c r="D362" i="12"/>
  <c r="D350" i="12"/>
  <c r="D338" i="12"/>
  <c r="D326" i="12"/>
  <c r="D314" i="12"/>
  <c r="D302" i="12"/>
  <c r="D290" i="12"/>
  <c r="D278" i="12"/>
  <c r="D266" i="12"/>
  <c r="D254" i="12"/>
  <c r="D242" i="12"/>
  <c r="D230" i="12"/>
  <c r="D218" i="12"/>
  <c r="D206" i="12"/>
  <c r="D194" i="12"/>
  <c r="D182" i="12"/>
  <c r="D170" i="12"/>
  <c r="D158" i="12"/>
  <c r="D146" i="12"/>
  <c r="D134" i="12"/>
  <c r="D122" i="12"/>
  <c r="D110" i="12"/>
  <c r="D98" i="12"/>
  <c r="D86" i="12"/>
  <c r="D74" i="12"/>
  <c r="D62" i="12"/>
  <c r="D50" i="12"/>
  <c r="D38" i="12"/>
  <c r="D26" i="12"/>
  <c r="D14" i="12"/>
  <c r="D2" i="12"/>
  <c r="E369" i="12"/>
  <c r="E357" i="12"/>
  <c r="E345" i="12"/>
  <c r="E333" i="12"/>
  <c r="E321" i="12"/>
  <c r="E309" i="12"/>
  <c r="E297" i="12"/>
  <c r="E285" i="12"/>
  <c r="E273" i="12"/>
  <c r="E261" i="12"/>
  <c r="E249" i="12"/>
  <c r="E237" i="12"/>
  <c r="E225" i="12"/>
  <c r="E213" i="12"/>
  <c r="E201" i="12"/>
  <c r="E189" i="12"/>
  <c r="E177" i="12"/>
  <c r="E165" i="12"/>
  <c r="E153" i="12"/>
  <c r="E141" i="12"/>
  <c r="E129" i="12"/>
  <c r="E117" i="12"/>
  <c r="E105" i="12"/>
  <c r="E93" i="12"/>
  <c r="E81" i="12"/>
  <c r="E69" i="12"/>
  <c r="E57" i="12"/>
  <c r="E45" i="12"/>
  <c r="E33" i="12"/>
  <c r="E21" i="12"/>
  <c r="E9" i="12"/>
  <c r="D372" i="12"/>
  <c r="D360" i="12"/>
  <c r="D348" i="12"/>
  <c r="D336" i="12"/>
  <c r="D324" i="12"/>
  <c r="D312" i="12"/>
  <c r="D300" i="12"/>
  <c r="D288" i="12"/>
  <c r="D276" i="12"/>
  <c r="D264" i="12"/>
  <c r="D252" i="12"/>
  <c r="D240" i="12"/>
  <c r="D228" i="12"/>
  <c r="D216" i="12"/>
  <c r="D204" i="12"/>
  <c r="D192" i="12"/>
  <c r="D180" i="12"/>
  <c r="D168" i="12"/>
  <c r="D156" i="12"/>
  <c r="D144" i="12"/>
  <c r="D132" i="12"/>
  <c r="D120" i="12"/>
  <c r="D108" i="12"/>
  <c r="D96" i="12"/>
  <c r="D84" i="12"/>
  <c r="D72" i="12"/>
  <c r="D60" i="12"/>
  <c r="D48" i="12"/>
  <c r="D36" i="12"/>
  <c r="D24" i="12"/>
  <c r="D12" i="12"/>
  <c r="E379" i="12"/>
  <c r="E367" i="12"/>
  <c r="E355" i="12"/>
  <c r="E343" i="12"/>
  <c r="E331" i="12"/>
  <c r="E319" i="12"/>
  <c r="E307" i="12"/>
  <c r="E295" i="12"/>
  <c r="E283" i="12"/>
  <c r="E271" i="12"/>
  <c r="E259" i="12"/>
  <c r="E247" i="12"/>
  <c r="E235" i="12"/>
  <c r="E223" i="12"/>
  <c r="E211" i="12"/>
  <c r="E199" i="12"/>
  <c r="E187" i="12"/>
  <c r="E175" i="12"/>
  <c r="E163" i="12"/>
  <c r="E151" i="12"/>
  <c r="E139" i="12"/>
  <c r="E127" i="12"/>
  <c r="E115" i="12"/>
  <c r="E103" i="12"/>
  <c r="E91" i="12"/>
  <c r="E79" i="12"/>
  <c r="E67" i="12"/>
  <c r="E55" i="12"/>
  <c r="E43" i="12"/>
  <c r="E31" i="12"/>
  <c r="E19" i="12"/>
  <c r="E7" i="12"/>
  <c r="E376" i="12"/>
  <c r="E364" i="12"/>
  <c r="E352" i="12"/>
  <c r="E340" i="12"/>
  <c r="E328" i="12"/>
  <c r="E316" i="12"/>
  <c r="E304" i="12"/>
  <c r="E292" i="12"/>
  <c r="E280" i="12"/>
  <c r="E268" i="12"/>
  <c r="E256" i="12"/>
  <c r="E244" i="12"/>
  <c r="E232" i="12"/>
  <c r="E220" i="12"/>
  <c r="E208" i="12"/>
  <c r="E196" i="12"/>
  <c r="E184" i="12"/>
  <c r="E172" i="12"/>
  <c r="E160" i="12"/>
  <c r="E148" i="12"/>
  <c r="E136" i="12"/>
  <c r="E124" i="12"/>
  <c r="E112" i="12"/>
  <c r="E100" i="12"/>
  <c r="E88" i="12"/>
  <c r="E76" i="12"/>
  <c r="E64" i="12"/>
  <c r="E52" i="12"/>
  <c r="E40" i="12"/>
  <c r="E28" i="12"/>
  <c r="E16" i="12"/>
  <c r="E4" i="12"/>
  <c r="E366" i="12"/>
  <c r="E306" i="12"/>
  <c r="E270" i="12"/>
  <c r="E222" i="12"/>
  <c r="E186" i="12"/>
  <c r="E138" i="12"/>
  <c r="E90" i="12"/>
  <c r="E30" i="12"/>
  <c r="E375" i="12"/>
  <c r="E363" i="12"/>
  <c r="E351" i="12"/>
  <c r="E339" i="12"/>
  <c r="E327" i="12"/>
  <c r="E315" i="12"/>
  <c r="E303" i="12"/>
  <c r="E291" i="12"/>
  <c r="E279" i="12"/>
  <c r="E267" i="12"/>
  <c r="E255" i="12"/>
  <c r="E243" i="12"/>
  <c r="E231" i="12"/>
  <c r="E219" i="12"/>
  <c r="E207" i="12"/>
  <c r="E195" i="12"/>
  <c r="E183" i="12"/>
  <c r="E171" i="12"/>
  <c r="E159" i="12"/>
  <c r="E147" i="12"/>
  <c r="E135" i="12"/>
  <c r="E123" i="12"/>
  <c r="E111" i="12"/>
  <c r="E99" i="12"/>
  <c r="E87" i="12"/>
  <c r="E75" i="12"/>
  <c r="E63" i="12"/>
  <c r="E51" i="12"/>
  <c r="E39" i="12"/>
  <c r="E27" i="12"/>
  <c r="E15" i="12"/>
  <c r="E3" i="12"/>
  <c r="E294" i="12"/>
  <c r="E342" i="12"/>
  <c r="E246" i="12"/>
  <c r="E198" i="12"/>
  <c r="E150" i="12"/>
  <c r="E102" i="12"/>
  <c r="E66" i="12"/>
  <c r="E54" i="12"/>
  <c r="E6" i="12"/>
  <c r="D354" i="12"/>
  <c r="D330" i="12"/>
  <c r="D258" i="12"/>
  <c r="D210" i="12"/>
  <c r="D162" i="12"/>
  <c r="D114" i="12"/>
  <c r="D18" i="12"/>
  <c r="D31" i="10"/>
  <c r="D19" i="10"/>
  <c r="D17" i="10"/>
  <c r="E67" i="10"/>
  <c r="E61" i="10"/>
  <c r="F108" i="10"/>
  <c r="D25" i="10"/>
  <c r="E55" i="10"/>
  <c r="D96" i="10"/>
  <c r="E48" i="10"/>
  <c r="D76" i="10"/>
  <c r="D3" i="10"/>
  <c r="E30" i="10"/>
  <c r="E49" i="10"/>
  <c r="D75" i="10"/>
  <c r="E118" i="10"/>
  <c r="E29" i="10"/>
  <c r="D69" i="10"/>
  <c r="E97" i="10"/>
  <c r="E22" i="10"/>
  <c r="D64" i="10"/>
  <c r="E92" i="10"/>
  <c r="E16" i="10"/>
  <c r="D81" i="10"/>
  <c r="D63" i="10"/>
  <c r="E91" i="10"/>
  <c r="E15" i="10"/>
  <c r="D57" i="10"/>
  <c r="E79" i="10"/>
  <c r="D52" i="10"/>
  <c r="E73" i="10"/>
  <c r="D121" i="10"/>
  <c r="D102" i="10"/>
  <c r="F102" i="10" s="1"/>
  <c r="D80" i="10"/>
  <c r="D68" i="10"/>
  <c r="D56" i="10"/>
  <c r="D41" i="10"/>
  <c r="D23" i="10"/>
  <c r="D2" i="10"/>
  <c r="E78" i="10"/>
  <c r="E66" i="10"/>
  <c r="E54" i="10"/>
  <c r="E37" i="10"/>
  <c r="E21" i="10"/>
  <c r="E38" i="10"/>
  <c r="D120" i="10"/>
  <c r="D101" i="10"/>
  <c r="F101" i="10" s="1"/>
  <c r="E95" i="10"/>
  <c r="E77" i="10"/>
  <c r="E65" i="10"/>
  <c r="E53" i="10"/>
  <c r="E35" i="10"/>
  <c r="E20" i="10"/>
  <c r="D119" i="10"/>
  <c r="D98" i="10"/>
  <c r="F98" i="10" s="1"/>
  <c r="E94" i="10"/>
  <c r="E33" i="10"/>
  <c r="E93" i="10"/>
  <c r="E50" i="10"/>
  <c r="E74" i="10"/>
  <c r="E62" i="10"/>
  <c r="D115" i="10"/>
  <c r="D14" i="10"/>
  <c r="E89" i="10"/>
  <c r="E72" i="10"/>
  <c r="E60" i="10"/>
  <c r="E47" i="10"/>
  <c r="E28" i="10"/>
  <c r="E6" i="10"/>
  <c r="D114" i="10"/>
  <c r="D11" i="10"/>
  <c r="E85" i="10"/>
  <c r="E71" i="10"/>
  <c r="E59" i="10"/>
  <c r="E46" i="10"/>
  <c r="E27" i="10"/>
  <c r="E5" i="10"/>
  <c r="D113" i="10"/>
  <c r="E84" i="10"/>
  <c r="E70" i="10"/>
  <c r="E58" i="10"/>
  <c r="E44" i="10"/>
  <c r="E26" i="10"/>
  <c r="E4" i="10"/>
  <c r="D111" i="10"/>
  <c r="F111" i="10" s="1"/>
  <c r="D103" i="10"/>
  <c r="F103" i="10" s="1"/>
  <c r="D86" i="10"/>
  <c r="D83" i="10"/>
  <c r="D45" i="10"/>
  <c r="D39" i="10"/>
  <c r="E13" i="10"/>
  <c r="E32" i="10"/>
  <c r="D8" i="10"/>
  <c r="D34" i="10"/>
  <c r="D10" i="10"/>
  <c r="E36" i="10"/>
  <c r="D43" i="10"/>
  <c r="D106" i="10"/>
  <c r="F106" i="10" s="1"/>
  <c r="D105" i="10"/>
  <c r="F105" i="10" s="1"/>
  <c r="D82" i="10"/>
  <c r="E107" i="10"/>
  <c r="F107" i="10" s="1"/>
  <c r="D104" i="10"/>
  <c r="F104" i="10" s="1"/>
  <c r="D9" i="10"/>
  <c r="E109" i="10"/>
  <c r="F109" i="10" s="1"/>
  <c r="D7" i="10"/>
  <c r="D112" i="10"/>
  <c r="F112" i="10" s="1"/>
  <c r="D90" i="10"/>
  <c r="D110" i="10"/>
  <c r="F110" i="10" s="1"/>
  <c r="D100" i="10"/>
  <c r="F100" i="10" s="1"/>
  <c r="D88" i="10"/>
  <c r="D40" i="10"/>
  <c r="D99" i="10"/>
  <c r="F99" i="10" s="1"/>
  <c r="D87" i="10"/>
  <c r="E335" i="7"/>
  <c r="E336" i="7"/>
  <c r="E337" i="7"/>
  <c r="E338" i="7"/>
  <c r="E339" i="7"/>
  <c r="E340" i="7"/>
  <c r="E341" i="7"/>
  <c r="D335" i="7"/>
  <c r="D336" i="7"/>
  <c r="D337" i="7"/>
  <c r="D338" i="7"/>
  <c r="D339" i="7"/>
  <c r="D340" i="7"/>
  <c r="D341" i="7"/>
  <c r="C335" i="7"/>
  <c r="C336" i="7"/>
  <c r="C337" i="7"/>
  <c r="C338" i="7"/>
  <c r="C339" i="7"/>
  <c r="C340" i="7"/>
  <c r="C341" i="7"/>
  <c r="C342" i="7"/>
  <c r="D342" i="7" s="1"/>
  <c r="C343" i="7"/>
  <c r="D343" i="7" s="1"/>
  <c r="C344" i="7"/>
  <c r="D344" i="7" s="1"/>
  <c r="C345" i="7"/>
  <c r="D345" i="7" s="1"/>
  <c r="I335" i="7"/>
  <c r="I336" i="7"/>
  <c r="I337" i="7"/>
  <c r="I338" i="7"/>
  <c r="I339" i="7"/>
  <c r="I340" i="7"/>
  <c r="I341" i="7"/>
  <c r="I342" i="7"/>
  <c r="I343" i="7"/>
  <c r="I344" i="7"/>
  <c r="I345" i="7"/>
  <c r="K335" i="7"/>
  <c r="K336" i="7"/>
  <c r="K337" i="7"/>
  <c r="K338" i="7"/>
  <c r="K339" i="7"/>
  <c r="K340" i="7"/>
  <c r="K341" i="7"/>
  <c r="K342" i="7"/>
  <c r="K343" i="7"/>
  <c r="K344" i="7"/>
  <c r="K345" i="7"/>
  <c r="M335" i="7"/>
  <c r="M336" i="7"/>
  <c r="M337" i="7"/>
  <c r="M338" i="7"/>
  <c r="M339" i="7"/>
  <c r="M340" i="7"/>
  <c r="M341" i="7"/>
  <c r="M342" i="7"/>
  <c r="M343" i="7"/>
  <c r="M344" i="7"/>
  <c r="M345" i="7"/>
  <c r="Q335" i="7"/>
  <c r="Q336" i="7"/>
  <c r="Q337" i="7"/>
  <c r="Q338" i="7"/>
  <c r="Q339" i="7"/>
  <c r="Q340" i="7"/>
  <c r="Q341" i="7"/>
  <c r="Q342" i="7"/>
  <c r="Q343" i="7"/>
  <c r="Q344" i="7"/>
  <c r="Q345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C2" i="7"/>
  <c r="D2" i="7" s="1"/>
  <c r="C3" i="7"/>
  <c r="D3" i="7" s="1"/>
  <c r="C4" i="7"/>
  <c r="D4" i="7" s="1"/>
  <c r="C5" i="7"/>
  <c r="D5" i="7" s="1"/>
  <c r="C6" i="7"/>
  <c r="E6" i="7" s="1"/>
  <c r="C7" i="7"/>
  <c r="E7" i="7" s="1"/>
  <c r="C8" i="7"/>
  <c r="E8" i="7" s="1"/>
  <c r="C9" i="7"/>
  <c r="E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18" i="7"/>
  <c r="E18" i="7" s="1"/>
  <c r="C19" i="7"/>
  <c r="E19" i="7" s="1"/>
  <c r="C20" i="7"/>
  <c r="E20" i="7" s="1"/>
  <c r="C21" i="7"/>
  <c r="E21" i="7" s="1"/>
  <c r="C22" i="7"/>
  <c r="D22" i="7" s="1"/>
  <c r="C23" i="7"/>
  <c r="D23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E30" i="7" s="1"/>
  <c r="C31" i="7"/>
  <c r="E31" i="7" s="1"/>
  <c r="C32" i="7"/>
  <c r="E32" i="7" s="1"/>
  <c r="C33" i="7"/>
  <c r="E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E42" i="7" s="1"/>
  <c r="C43" i="7"/>
  <c r="E43" i="7" s="1"/>
  <c r="C44" i="7"/>
  <c r="E44" i="7" s="1"/>
  <c r="C45" i="7"/>
  <c r="E45" i="7" s="1"/>
  <c r="C46" i="7"/>
  <c r="D46" i="7" s="1"/>
  <c r="C47" i="7"/>
  <c r="D47" i="7" s="1"/>
  <c r="C48" i="7"/>
  <c r="D48" i="7" s="1"/>
  <c r="C49" i="7"/>
  <c r="D49" i="7" s="1"/>
  <c r="C50" i="7"/>
  <c r="D50" i="7" s="1"/>
  <c r="C51" i="7"/>
  <c r="D51" i="7" s="1"/>
  <c r="C52" i="7"/>
  <c r="D52" i="7" s="1"/>
  <c r="C53" i="7"/>
  <c r="D53" i="7" s="1"/>
  <c r="C54" i="7"/>
  <c r="E54" i="7" s="1"/>
  <c r="C55" i="7"/>
  <c r="E55" i="7" s="1"/>
  <c r="C56" i="7"/>
  <c r="E56" i="7" s="1"/>
  <c r="C57" i="7"/>
  <c r="E57" i="7" s="1"/>
  <c r="C58" i="7"/>
  <c r="D58" i="7" s="1"/>
  <c r="C59" i="7"/>
  <c r="D59" i="7" s="1"/>
  <c r="C60" i="7"/>
  <c r="D60" i="7" s="1"/>
  <c r="C61" i="7"/>
  <c r="D61" i="7" s="1"/>
  <c r="C62" i="7"/>
  <c r="D62" i="7" s="1"/>
  <c r="C63" i="7"/>
  <c r="D63" i="7" s="1"/>
  <c r="C64" i="7"/>
  <c r="D64" i="7" s="1"/>
  <c r="C65" i="7"/>
  <c r="D65" i="7" s="1"/>
  <c r="C66" i="7"/>
  <c r="E66" i="7" s="1"/>
  <c r="C67" i="7"/>
  <c r="E67" i="7" s="1"/>
  <c r="C68" i="7"/>
  <c r="E68" i="7" s="1"/>
  <c r="C69" i="7"/>
  <c r="E69" i="7" s="1"/>
  <c r="C70" i="7"/>
  <c r="D70" i="7" s="1"/>
  <c r="C71" i="7"/>
  <c r="D71" i="7" s="1"/>
  <c r="C72" i="7"/>
  <c r="D72" i="7" s="1"/>
  <c r="C73" i="7"/>
  <c r="D73" i="7" s="1"/>
  <c r="C74" i="7"/>
  <c r="D74" i="7" s="1"/>
  <c r="C75" i="7"/>
  <c r="D75" i="7" s="1"/>
  <c r="C76" i="7"/>
  <c r="D76" i="7" s="1"/>
  <c r="C77" i="7"/>
  <c r="D77" i="7" s="1"/>
  <c r="C78" i="7"/>
  <c r="E78" i="7" s="1"/>
  <c r="C79" i="7"/>
  <c r="E79" i="7" s="1"/>
  <c r="C80" i="7"/>
  <c r="E80" i="7" s="1"/>
  <c r="C81" i="7"/>
  <c r="E81" i="7" s="1"/>
  <c r="C82" i="7"/>
  <c r="D82" i="7" s="1"/>
  <c r="C83" i="7"/>
  <c r="D83" i="7" s="1"/>
  <c r="C84" i="7"/>
  <c r="D84" i="7" s="1"/>
  <c r="C85" i="7"/>
  <c r="D85" i="7" s="1"/>
  <c r="C86" i="7"/>
  <c r="D86" i="7" s="1"/>
  <c r="C87" i="7"/>
  <c r="D87" i="7" s="1"/>
  <c r="C88" i="7"/>
  <c r="D88" i="7" s="1"/>
  <c r="C89" i="7"/>
  <c r="D89" i="7" s="1"/>
  <c r="C90" i="7"/>
  <c r="E90" i="7" s="1"/>
  <c r="C91" i="7"/>
  <c r="E91" i="7" s="1"/>
  <c r="C92" i="7"/>
  <c r="E92" i="7" s="1"/>
  <c r="C93" i="7"/>
  <c r="E93" i="7" s="1"/>
  <c r="C94" i="7"/>
  <c r="D94" i="7" s="1"/>
  <c r="C95" i="7"/>
  <c r="D95" i="7" s="1"/>
  <c r="C96" i="7"/>
  <c r="D96" i="7" s="1"/>
  <c r="C97" i="7"/>
  <c r="D97" i="7" s="1"/>
  <c r="C98" i="7"/>
  <c r="D98" i="7" s="1"/>
  <c r="C99" i="7"/>
  <c r="D99" i="7" s="1"/>
  <c r="C100" i="7"/>
  <c r="D100" i="7" s="1"/>
  <c r="C101" i="7"/>
  <c r="D101" i="7" s="1"/>
  <c r="C102" i="7"/>
  <c r="E102" i="7" s="1"/>
  <c r="C103" i="7"/>
  <c r="E103" i="7" s="1"/>
  <c r="C104" i="7"/>
  <c r="E104" i="7" s="1"/>
  <c r="C105" i="7"/>
  <c r="E105" i="7" s="1"/>
  <c r="C106" i="7"/>
  <c r="D106" i="7" s="1"/>
  <c r="C107" i="7"/>
  <c r="D107" i="7" s="1"/>
  <c r="C108" i="7"/>
  <c r="D108" i="7" s="1"/>
  <c r="C109" i="7"/>
  <c r="D109" i="7" s="1"/>
  <c r="C110" i="7"/>
  <c r="D110" i="7" s="1"/>
  <c r="C111" i="7"/>
  <c r="D111" i="7" s="1"/>
  <c r="C112" i="7"/>
  <c r="D112" i="7" s="1"/>
  <c r="C113" i="7"/>
  <c r="E113" i="7" s="1"/>
  <c r="C114" i="7"/>
  <c r="E114" i="7" s="1"/>
  <c r="C115" i="7"/>
  <c r="E115" i="7" s="1"/>
  <c r="C116" i="7"/>
  <c r="E116" i="7" s="1"/>
  <c r="C117" i="7"/>
  <c r="D117" i="7" s="1"/>
  <c r="C118" i="7"/>
  <c r="D118" i="7" s="1"/>
  <c r="C119" i="7"/>
  <c r="D119" i="7" s="1"/>
  <c r="C120" i="7"/>
  <c r="D120" i="7" s="1"/>
  <c r="C121" i="7"/>
  <c r="D121" i="7" s="1"/>
  <c r="C122" i="7"/>
  <c r="D122" i="7" s="1"/>
  <c r="C123" i="7"/>
  <c r="D123" i="7" s="1"/>
  <c r="C124" i="7"/>
  <c r="E124" i="7" s="1"/>
  <c r="C125" i="7"/>
  <c r="E125" i="7" s="1"/>
  <c r="C126" i="7"/>
  <c r="E126" i="7" s="1"/>
  <c r="C127" i="7"/>
  <c r="D127" i="7" s="1"/>
  <c r="C128" i="7"/>
  <c r="D128" i="7" s="1"/>
  <c r="C129" i="7"/>
  <c r="D129" i="7" s="1"/>
  <c r="C130" i="7"/>
  <c r="D130" i="7" s="1"/>
  <c r="C131" i="7"/>
  <c r="D131" i="7" s="1"/>
  <c r="C132" i="7"/>
  <c r="D132" i="7" s="1"/>
  <c r="C133" i="7"/>
  <c r="D133" i="7" s="1"/>
  <c r="C134" i="7"/>
  <c r="E134" i="7" s="1"/>
  <c r="C135" i="7"/>
  <c r="E135" i="7" s="1"/>
  <c r="C136" i="7"/>
  <c r="E136" i="7" s="1"/>
  <c r="C137" i="7"/>
  <c r="E137" i="7" s="1"/>
  <c r="C138" i="7"/>
  <c r="D138" i="7" s="1"/>
  <c r="C139" i="7"/>
  <c r="D139" i="7" s="1"/>
  <c r="C140" i="7"/>
  <c r="D140" i="7" s="1"/>
  <c r="C141" i="7"/>
  <c r="D141" i="7" s="1"/>
  <c r="C142" i="7"/>
  <c r="D142" i="7" s="1"/>
  <c r="C143" i="7"/>
  <c r="D143" i="7" s="1"/>
  <c r="C144" i="7"/>
  <c r="D144" i="7" s="1"/>
  <c r="C145" i="7"/>
  <c r="D145" i="7" s="1"/>
  <c r="C146" i="7"/>
  <c r="E146" i="7" s="1"/>
  <c r="C147" i="7"/>
  <c r="E147" i="7" s="1"/>
  <c r="C148" i="7"/>
  <c r="E148" i="7" s="1"/>
  <c r="C149" i="7"/>
  <c r="E149" i="7" s="1"/>
  <c r="C150" i="7"/>
  <c r="D150" i="7" s="1"/>
  <c r="C151" i="7"/>
  <c r="D151" i="7" s="1"/>
  <c r="C152" i="7"/>
  <c r="D152" i="7" s="1"/>
  <c r="C153" i="7"/>
  <c r="D153" i="7" s="1"/>
  <c r="C154" i="7"/>
  <c r="D154" i="7" s="1"/>
  <c r="C155" i="7"/>
  <c r="D155" i="7" s="1"/>
  <c r="C156" i="7"/>
  <c r="D156" i="7" s="1"/>
  <c r="C157" i="7"/>
  <c r="E157" i="7" s="1"/>
  <c r="C158" i="7"/>
  <c r="E158" i="7" s="1"/>
  <c r="C159" i="7"/>
  <c r="E159" i="7" s="1"/>
  <c r="C160" i="7"/>
  <c r="E160" i="7" s="1"/>
  <c r="C161" i="7"/>
  <c r="D161" i="7" s="1"/>
  <c r="C162" i="7"/>
  <c r="D162" i="7" s="1"/>
  <c r="C163" i="7"/>
  <c r="D163" i="7" s="1"/>
  <c r="C164" i="7"/>
  <c r="D164" i="7" s="1"/>
  <c r="C165" i="7"/>
  <c r="D165" i="7" s="1"/>
  <c r="C166" i="7"/>
  <c r="D166" i="7" s="1"/>
  <c r="C167" i="7"/>
  <c r="D167" i="7" s="1"/>
  <c r="C168" i="7"/>
  <c r="D168" i="7" s="1"/>
  <c r="C169" i="7"/>
  <c r="E169" i="7" s="1"/>
  <c r="C170" i="7"/>
  <c r="E170" i="7" s="1"/>
  <c r="C171" i="7"/>
  <c r="E171" i="7" s="1"/>
  <c r="C172" i="7"/>
  <c r="E172" i="7" s="1"/>
  <c r="C173" i="7"/>
  <c r="D173" i="7" s="1"/>
  <c r="C174" i="7"/>
  <c r="D174" i="7" s="1"/>
  <c r="C175" i="7"/>
  <c r="D175" i="7" s="1"/>
  <c r="C176" i="7"/>
  <c r="D176" i="7" s="1"/>
  <c r="C177" i="7"/>
  <c r="D177" i="7" s="1"/>
  <c r="C178" i="7"/>
  <c r="D178" i="7" s="1"/>
  <c r="C179" i="7"/>
  <c r="D179" i="7" s="1"/>
  <c r="C180" i="7"/>
  <c r="D180" i="7" s="1"/>
  <c r="C181" i="7"/>
  <c r="E181" i="7" s="1"/>
  <c r="C182" i="7"/>
  <c r="E182" i="7" s="1"/>
  <c r="C183" i="7"/>
  <c r="E183" i="7" s="1"/>
  <c r="C184" i="7"/>
  <c r="E184" i="7" s="1"/>
  <c r="C185" i="7"/>
  <c r="D185" i="7" s="1"/>
  <c r="C186" i="7"/>
  <c r="D186" i="7" s="1"/>
  <c r="C187" i="7"/>
  <c r="D187" i="7" s="1"/>
  <c r="C188" i="7"/>
  <c r="D188" i="7" s="1"/>
  <c r="C189" i="7"/>
  <c r="D189" i="7" s="1"/>
  <c r="C190" i="7"/>
  <c r="D190" i="7" s="1"/>
  <c r="C191" i="7"/>
  <c r="D191" i="7" s="1"/>
  <c r="C192" i="7"/>
  <c r="D192" i="7" s="1"/>
  <c r="C193" i="7"/>
  <c r="E193" i="7" s="1"/>
  <c r="C194" i="7"/>
  <c r="E194" i="7" s="1"/>
  <c r="C195" i="7"/>
  <c r="E195" i="7" s="1"/>
  <c r="C196" i="7"/>
  <c r="E196" i="7" s="1"/>
  <c r="C197" i="7"/>
  <c r="D197" i="7" s="1"/>
  <c r="C198" i="7"/>
  <c r="D198" i="7" s="1"/>
  <c r="C199" i="7"/>
  <c r="D199" i="7" s="1"/>
  <c r="C200" i="7"/>
  <c r="D200" i="7" s="1"/>
  <c r="C201" i="7"/>
  <c r="D201" i="7" s="1"/>
  <c r="C202" i="7"/>
  <c r="D202" i="7" s="1"/>
  <c r="C203" i="7"/>
  <c r="D203" i="7" s="1"/>
  <c r="C204" i="7"/>
  <c r="D204" i="7" s="1"/>
  <c r="C205" i="7"/>
  <c r="E205" i="7" s="1"/>
  <c r="C206" i="7"/>
  <c r="E206" i="7" s="1"/>
  <c r="C207" i="7"/>
  <c r="E207" i="7" s="1"/>
  <c r="C208" i="7"/>
  <c r="E208" i="7" s="1"/>
  <c r="C209" i="7"/>
  <c r="D209" i="7" s="1"/>
  <c r="C210" i="7"/>
  <c r="D210" i="7" s="1"/>
  <c r="C211" i="7"/>
  <c r="D211" i="7" s="1"/>
  <c r="C212" i="7"/>
  <c r="D212" i="7" s="1"/>
  <c r="C213" i="7"/>
  <c r="D213" i="7" s="1"/>
  <c r="C214" i="7"/>
  <c r="D214" i="7" s="1"/>
  <c r="C215" i="7"/>
  <c r="D215" i="7" s="1"/>
  <c r="C216" i="7"/>
  <c r="D216" i="7" s="1"/>
  <c r="C217" i="7"/>
  <c r="E217" i="7" s="1"/>
  <c r="C218" i="7"/>
  <c r="E218" i="7" s="1"/>
  <c r="C219" i="7"/>
  <c r="E219" i="7" s="1"/>
  <c r="C220" i="7"/>
  <c r="E220" i="7" s="1"/>
  <c r="C221" i="7"/>
  <c r="D221" i="7" s="1"/>
  <c r="C222" i="7"/>
  <c r="D222" i="7" s="1"/>
  <c r="C223" i="7"/>
  <c r="D223" i="7" s="1"/>
  <c r="C224" i="7"/>
  <c r="D224" i="7" s="1"/>
  <c r="C225" i="7"/>
  <c r="D225" i="7" s="1"/>
  <c r="C226" i="7"/>
  <c r="D226" i="7" s="1"/>
  <c r="C227" i="7"/>
  <c r="D227" i="7" s="1"/>
  <c r="C228" i="7"/>
  <c r="D228" i="7" s="1"/>
  <c r="C229" i="7"/>
  <c r="E229" i="7" s="1"/>
  <c r="C230" i="7"/>
  <c r="E230" i="7" s="1"/>
  <c r="C231" i="7"/>
  <c r="E231" i="7" s="1"/>
  <c r="C232" i="7"/>
  <c r="E232" i="7" s="1"/>
  <c r="C233" i="7"/>
  <c r="D233" i="7" s="1"/>
  <c r="C234" i="7"/>
  <c r="D234" i="7" s="1"/>
  <c r="C235" i="7"/>
  <c r="D235" i="7" s="1"/>
  <c r="C236" i="7"/>
  <c r="D236" i="7" s="1"/>
  <c r="C237" i="7"/>
  <c r="D237" i="7" s="1"/>
  <c r="C238" i="7"/>
  <c r="D238" i="7" s="1"/>
  <c r="C239" i="7"/>
  <c r="D239" i="7" s="1"/>
  <c r="C240" i="7"/>
  <c r="D240" i="7" s="1"/>
  <c r="C241" i="7"/>
  <c r="E241" i="7" s="1"/>
  <c r="C242" i="7"/>
  <c r="E242" i="7" s="1"/>
  <c r="C243" i="7"/>
  <c r="E243" i="7" s="1"/>
  <c r="C244" i="7"/>
  <c r="E244" i="7" s="1"/>
  <c r="C245" i="7"/>
  <c r="D245" i="7" s="1"/>
  <c r="C246" i="7"/>
  <c r="D246" i="7" s="1"/>
  <c r="C247" i="7"/>
  <c r="D247" i="7" s="1"/>
  <c r="C248" i="7"/>
  <c r="D248" i="7" s="1"/>
  <c r="C249" i="7"/>
  <c r="D249" i="7" s="1"/>
  <c r="C250" i="7"/>
  <c r="D250" i="7" s="1"/>
  <c r="C251" i="7"/>
  <c r="D251" i="7" s="1"/>
  <c r="C252" i="7"/>
  <c r="D252" i="7" s="1"/>
  <c r="C253" i="7"/>
  <c r="E253" i="7" s="1"/>
  <c r="C254" i="7"/>
  <c r="E254" i="7" s="1"/>
  <c r="C255" i="7"/>
  <c r="E255" i="7" s="1"/>
  <c r="C256" i="7"/>
  <c r="E256" i="7" s="1"/>
  <c r="C257" i="7"/>
  <c r="D257" i="7" s="1"/>
  <c r="C258" i="7"/>
  <c r="D258" i="7" s="1"/>
  <c r="C259" i="7"/>
  <c r="D259" i="7" s="1"/>
  <c r="C260" i="7"/>
  <c r="D260" i="7" s="1"/>
  <c r="C261" i="7"/>
  <c r="D261" i="7" s="1"/>
  <c r="C262" i="7"/>
  <c r="D262" i="7" s="1"/>
  <c r="C263" i="7"/>
  <c r="D263" i="7" s="1"/>
  <c r="C264" i="7"/>
  <c r="D264" i="7" s="1"/>
  <c r="C265" i="7"/>
  <c r="E265" i="7" s="1"/>
  <c r="C266" i="7"/>
  <c r="E266" i="7" s="1"/>
  <c r="C267" i="7"/>
  <c r="E267" i="7" s="1"/>
  <c r="C268" i="7"/>
  <c r="C269" i="7"/>
  <c r="C270" i="7"/>
  <c r="D270" i="7" s="1"/>
  <c r="C271" i="7"/>
  <c r="D271" i="7" s="1"/>
  <c r="C272" i="7"/>
  <c r="D272" i="7" s="1"/>
  <c r="C273" i="7"/>
  <c r="D273" i="7" s="1"/>
  <c r="C274" i="7"/>
  <c r="D274" i="7" s="1"/>
  <c r="C275" i="7"/>
  <c r="D275" i="7" s="1"/>
  <c r="C276" i="7"/>
  <c r="D276" i="7" s="1"/>
  <c r="C277" i="7"/>
  <c r="E277" i="7" s="1"/>
  <c r="C278" i="7"/>
  <c r="E278" i="7" s="1"/>
  <c r="C279" i="7"/>
  <c r="E279" i="7" s="1"/>
  <c r="C280" i="7"/>
  <c r="C281" i="7"/>
  <c r="D281" i="7" s="1"/>
  <c r="C282" i="7"/>
  <c r="D282" i="7" s="1"/>
  <c r="C283" i="7"/>
  <c r="D283" i="7" s="1"/>
  <c r="C284" i="7"/>
  <c r="D284" i="7" s="1"/>
  <c r="C285" i="7"/>
  <c r="D285" i="7" s="1"/>
  <c r="C286" i="7"/>
  <c r="D286" i="7" s="1"/>
  <c r="C287" i="7"/>
  <c r="D287" i="7" s="1"/>
  <c r="C288" i="7"/>
  <c r="D288" i="7" s="1"/>
  <c r="C289" i="7"/>
  <c r="E289" i="7" s="1"/>
  <c r="C290" i="7"/>
  <c r="E290" i="7" s="1"/>
  <c r="C291" i="7"/>
  <c r="E291" i="7" s="1"/>
  <c r="C292" i="7"/>
  <c r="E292" i="7" s="1"/>
  <c r="C293" i="7"/>
  <c r="D293" i="7" s="1"/>
  <c r="C294" i="7"/>
  <c r="C295" i="7"/>
  <c r="D295" i="7" s="1"/>
  <c r="C296" i="7"/>
  <c r="D296" i="7" s="1"/>
  <c r="C297" i="7"/>
  <c r="D297" i="7" s="1"/>
  <c r="C298" i="7"/>
  <c r="D298" i="7" s="1"/>
  <c r="C299" i="7"/>
  <c r="D299" i="7" s="1"/>
  <c r="C300" i="7"/>
  <c r="D300" i="7" s="1"/>
  <c r="C301" i="7"/>
  <c r="E301" i="7" s="1"/>
  <c r="C302" i="7"/>
  <c r="E302" i="7" s="1"/>
  <c r="C303" i="7"/>
  <c r="E303" i="7" s="1"/>
  <c r="C304" i="7"/>
  <c r="E304" i="7" s="1"/>
  <c r="D305" i="7"/>
  <c r="C306" i="7"/>
  <c r="D306" i="7" s="1"/>
  <c r="C307" i="7"/>
  <c r="D307" i="7" s="1"/>
  <c r="C308" i="7"/>
  <c r="D308" i="7" s="1"/>
  <c r="C309" i="7"/>
  <c r="D309" i="7" s="1"/>
  <c r="C310" i="7"/>
  <c r="D310" i="7" s="1"/>
  <c r="C311" i="7"/>
  <c r="D311" i="7" s="1"/>
  <c r="C312" i="7"/>
  <c r="D312" i="7" s="1"/>
  <c r="C313" i="7"/>
  <c r="E313" i="7" s="1"/>
  <c r="C314" i="7"/>
  <c r="E314" i="7" s="1"/>
  <c r="C315" i="7"/>
  <c r="E315" i="7" s="1"/>
  <c r="C316" i="7"/>
  <c r="E316" i="7" s="1"/>
  <c r="C317" i="7"/>
  <c r="D317" i="7" s="1"/>
  <c r="C318" i="7"/>
  <c r="D318" i="7" s="1"/>
  <c r="C319" i="7"/>
  <c r="D319" i="7" s="1"/>
  <c r="C320" i="7"/>
  <c r="D320" i="7" s="1"/>
  <c r="C321" i="7"/>
  <c r="D321" i="7" s="1"/>
  <c r="C322" i="7"/>
  <c r="D322" i="7" s="1"/>
  <c r="C323" i="7"/>
  <c r="D323" i="7" s="1"/>
  <c r="C324" i="7"/>
  <c r="D324" i="7" s="1"/>
  <c r="C325" i="7"/>
  <c r="E325" i="7" s="1"/>
  <c r="C326" i="7"/>
  <c r="E326" i="7" s="1"/>
  <c r="C327" i="7"/>
  <c r="E327" i="7" s="1"/>
  <c r="C328" i="7"/>
  <c r="E328" i="7" s="1"/>
  <c r="C329" i="7"/>
  <c r="D329" i="7" s="1"/>
  <c r="C330" i="7"/>
  <c r="D330" i="7" s="1"/>
  <c r="C331" i="7"/>
  <c r="E331" i="7" s="1"/>
  <c r="C332" i="7"/>
  <c r="E332" i="7" s="1"/>
  <c r="C333" i="7"/>
  <c r="E333" i="7" s="1"/>
  <c r="C334" i="7"/>
  <c r="E334" i="7" s="1"/>
  <c r="Q313" i="6"/>
  <c r="Q314" i="6"/>
  <c r="Q315" i="6"/>
  <c r="Q316" i="6"/>
  <c r="Q317" i="6"/>
  <c r="Q318" i="6"/>
  <c r="Q319" i="6"/>
  <c r="Q320" i="6"/>
  <c r="M313" i="6"/>
  <c r="M314" i="6"/>
  <c r="M315" i="6"/>
  <c r="M316" i="6"/>
  <c r="M317" i="6"/>
  <c r="M318" i="6"/>
  <c r="M319" i="6"/>
  <c r="M320" i="6"/>
  <c r="K313" i="6"/>
  <c r="K314" i="6"/>
  <c r="K315" i="6"/>
  <c r="K316" i="6"/>
  <c r="K317" i="6"/>
  <c r="K318" i="6"/>
  <c r="K319" i="6"/>
  <c r="K320" i="6"/>
  <c r="I313" i="6"/>
  <c r="I314" i="6"/>
  <c r="I315" i="6"/>
  <c r="I316" i="6"/>
  <c r="I317" i="6"/>
  <c r="I318" i="6"/>
  <c r="I319" i="6"/>
  <c r="I320" i="6"/>
  <c r="C313" i="6"/>
  <c r="E313" i="6" s="1"/>
  <c r="C314" i="6"/>
  <c r="E314" i="6" s="1"/>
  <c r="C315" i="6"/>
  <c r="E315" i="6" s="1"/>
  <c r="C316" i="6"/>
  <c r="E316" i="6" s="1"/>
  <c r="C317" i="6"/>
  <c r="E317" i="6" s="1"/>
  <c r="C318" i="6"/>
  <c r="E318" i="6" s="1"/>
  <c r="C319" i="6"/>
  <c r="E319" i="6" s="1"/>
  <c r="C320" i="6"/>
  <c r="E320" i="6" s="1"/>
  <c r="C109" i="6"/>
  <c r="C3" i="6"/>
  <c r="C4" i="6"/>
  <c r="C5" i="6"/>
  <c r="C6" i="6"/>
  <c r="D6" i="6" s="1"/>
  <c r="C7" i="6"/>
  <c r="E7" i="6" s="1"/>
  <c r="C8" i="6"/>
  <c r="C9" i="6"/>
  <c r="E9" i="6" s="1"/>
  <c r="C10" i="6"/>
  <c r="E10" i="6" s="1"/>
  <c r="C11" i="6"/>
  <c r="D11" i="6" s="1"/>
  <c r="C12" i="6"/>
  <c r="D12" i="6" s="1"/>
  <c r="C13" i="6"/>
  <c r="D13" i="6" s="1"/>
  <c r="C14" i="6"/>
  <c r="E14" i="6" s="1"/>
  <c r="C15" i="6"/>
  <c r="C16" i="6"/>
  <c r="E16" i="6" s="1"/>
  <c r="C17" i="6"/>
  <c r="C18" i="6"/>
  <c r="E18" i="6" s="1"/>
  <c r="C19" i="6"/>
  <c r="D19" i="6" s="1"/>
  <c r="C20" i="6"/>
  <c r="D20" i="6" s="1"/>
  <c r="C21" i="6"/>
  <c r="E21" i="6" s="1"/>
  <c r="C22" i="6"/>
  <c r="E22" i="6" s="1"/>
  <c r="C23" i="6"/>
  <c r="D23" i="6" s="1"/>
  <c r="C24" i="6"/>
  <c r="D24" i="6" s="1"/>
  <c r="C25" i="6"/>
  <c r="D25" i="6" s="1"/>
  <c r="C26" i="6"/>
  <c r="E26" i="6" s="1"/>
  <c r="C27" i="6"/>
  <c r="C28" i="6"/>
  <c r="C29" i="6"/>
  <c r="C30" i="6"/>
  <c r="E30" i="6" s="1"/>
  <c r="C31" i="6"/>
  <c r="E31" i="6" s="1"/>
  <c r="C32" i="6"/>
  <c r="D32" i="6" s="1"/>
  <c r="C33" i="6"/>
  <c r="E33" i="6" s="1"/>
  <c r="C34" i="6"/>
  <c r="E34" i="6" s="1"/>
  <c r="C35" i="6"/>
  <c r="D35" i="6" s="1"/>
  <c r="C36" i="6"/>
  <c r="E36" i="6" s="1"/>
  <c r="C37" i="6"/>
  <c r="E37" i="6" s="1"/>
  <c r="C38" i="6"/>
  <c r="E38" i="6" s="1"/>
  <c r="C39" i="6"/>
  <c r="C40" i="6"/>
  <c r="E40" i="6" s="1"/>
  <c r="C41" i="6"/>
  <c r="E41" i="6" s="1"/>
  <c r="C42" i="6"/>
  <c r="E42" i="6" s="1"/>
  <c r="C43" i="6"/>
  <c r="E43" i="6" s="1"/>
  <c r="C44" i="6"/>
  <c r="E44" i="6" s="1"/>
  <c r="C45" i="6"/>
  <c r="E45" i="6" s="1"/>
  <c r="C46" i="6"/>
  <c r="E46" i="6" s="1"/>
  <c r="C47" i="6"/>
  <c r="E47" i="6" s="1"/>
  <c r="C48" i="6"/>
  <c r="E48" i="6" s="1"/>
  <c r="C49" i="6"/>
  <c r="E49" i="6" s="1"/>
  <c r="C50" i="6"/>
  <c r="E50" i="6" s="1"/>
  <c r="C51" i="6"/>
  <c r="C52" i="6"/>
  <c r="E52" i="6" s="1"/>
  <c r="C53" i="6"/>
  <c r="C54" i="6"/>
  <c r="D54" i="6" s="1"/>
  <c r="C55" i="6"/>
  <c r="E55" i="6" s="1"/>
  <c r="C56" i="6"/>
  <c r="E56" i="6" s="1"/>
  <c r="C57" i="6"/>
  <c r="E57" i="6" s="1"/>
  <c r="C58" i="6"/>
  <c r="E58" i="6" s="1"/>
  <c r="C59" i="6"/>
  <c r="E59" i="6" s="1"/>
  <c r="C60" i="6"/>
  <c r="E60" i="6" s="1"/>
  <c r="C61" i="6"/>
  <c r="D61" i="6" s="1"/>
  <c r="C62" i="6"/>
  <c r="E62" i="6" s="1"/>
  <c r="C63" i="6"/>
  <c r="C64" i="6"/>
  <c r="D64" i="6" s="1"/>
  <c r="C65" i="6"/>
  <c r="C66" i="6"/>
  <c r="C67" i="6"/>
  <c r="E67" i="6" s="1"/>
  <c r="C68" i="6"/>
  <c r="D68" i="6" s="1"/>
  <c r="C69" i="6"/>
  <c r="D69" i="6" s="1"/>
  <c r="C70" i="6"/>
  <c r="D70" i="6" s="1"/>
  <c r="C71" i="6"/>
  <c r="E71" i="6" s="1"/>
  <c r="C72" i="6"/>
  <c r="D72" i="6" s="1"/>
  <c r="C73" i="6"/>
  <c r="D73" i="6" s="1"/>
  <c r="C74" i="6"/>
  <c r="E74" i="6" s="1"/>
  <c r="C75" i="6"/>
  <c r="C76" i="6"/>
  <c r="C77" i="6"/>
  <c r="C78" i="6"/>
  <c r="E78" i="6" s="1"/>
  <c r="C79" i="6"/>
  <c r="D79" i="6" s="1"/>
  <c r="C80" i="6"/>
  <c r="E80" i="6" s="1"/>
  <c r="C81" i="6"/>
  <c r="E81" i="6" s="1"/>
  <c r="C82" i="6"/>
  <c r="D82" i="6" s="1"/>
  <c r="C83" i="6"/>
  <c r="D83" i="6" s="1"/>
  <c r="C84" i="6"/>
  <c r="E84" i="6" s="1"/>
  <c r="C85" i="6"/>
  <c r="E85" i="6" s="1"/>
  <c r="C86" i="6"/>
  <c r="E86" i="6" s="1"/>
  <c r="C87" i="6"/>
  <c r="C88" i="6"/>
  <c r="D88" i="6" s="1"/>
  <c r="C89" i="6"/>
  <c r="C90" i="6"/>
  <c r="D90" i="6" s="1"/>
  <c r="C91" i="6"/>
  <c r="C92" i="6"/>
  <c r="E92" i="6" s="1"/>
  <c r="C93" i="6"/>
  <c r="E93" i="6" s="1"/>
  <c r="C94" i="6"/>
  <c r="E94" i="6" s="1"/>
  <c r="C95" i="6"/>
  <c r="E95" i="6" s="1"/>
  <c r="C96" i="6"/>
  <c r="E96" i="6" s="1"/>
  <c r="C97" i="6"/>
  <c r="D97" i="6" s="1"/>
  <c r="C98" i="6"/>
  <c r="E98" i="6" s="1"/>
  <c r="C99" i="6"/>
  <c r="C100" i="6"/>
  <c r="E100" i="6" s="1"/>
  <c r="C101" i="6"/>
  <c r="C102" i="6"/>
  <c r="D102" i="6" s="1"/>
  <c r="C103" i="6"/>
  <c r="D103" i="6" s="1"/>
  <c r="C104" i="6"/>
  <c r="D104" i="6" s="1"/>
  <c r="C105" i="6"/>
  <c r="C106" i="6"/>
  <c r="D106" i="6" s="1"/>
  <c r="C107" i="6"/>
  <c r="E107" i="6" s="1"/>
  <c r="C108" i="6"/>
  <c r="D108" i="6" s="1"/>
  <c r="C110" i="6"/>
  <c r="E110" i="6" s="1"/>
  <c r="C111" i="6"/>
  <c r="D111" i="6" s="1"/>
  <c r="C112" i="6"/>
  <c r="E112" i="6" s="1"/>
  <c r="C113" i="6"/>
  <c r="C114" i="6"/>
  <c r="C115" i="6"/>
  <c r="E115" i="6" s="1"/>
  <c r="C116" i="6"/>
  <c r="E116" i="6" s="1"/>
  <c r="C117" i="6"/>
  <c r="D117" i="6" s="1"/>
  <c r="C118" i="6"/>
  <c r="E118" i="6" s="1"/>
  <c r="C119" i="6"/>
  <c r="E119" i="6" s="1"/>
  <c r="C120" i="6"/>
  <c r="D120" i="6" s="1"/>
  <c r="C121" i="6"/>
  <c r="D121" i="6" s="1"/>
  <c r="C122" i="6"/>
  <c r="E122" i="6" s="1"/>
  <c r="C123" i="6"/>
  <c r="E123" i="6" s="1"/>
  <c r="C124" i="6"/>
  <c r="C125" i="6"/>
  <c r="E125" i="6" s="1"/>
  <c r="C126" i="6"/>
  <c r="D126" i="6" s="1"/>
  <c r="C127" i="6"/>
  <c r="D127" i="6" s="1"/>
  <c r="C128" i="6"/>
  <c r="E128" i="6" s="1"/>
  <c r="C129" i="6"/>
  <c r="E129" i="6" s="1"/>
  <c r="C130" i="6"/>
  <c r="E130" i="6" s="1"/>
  <c r="C131" i="6"/>
  <c r="D131" i="6" s="1"/>
  <c r="C132" i="6"/>
  <c r="D132" i="6" s="1"/>
  <c r="C133" i="6"/>
  <c r="E133" i="6" s="1"/>
  <c r="C134" i="6"/>
  <c r="E134" i="6" s="1"/>
  <c r="C135" i="6"/>
  <c r="E135" i="6" s="1"/>
  <c r="C136" i="6"/>
  <c r="C137" i="6"/>
  <c r="E137" i="6" s="1"/>
  <c r="C138" i="6"/>
  <c r="C139" i="6"/>
  <c r="E139" i="6" s="1"/>
  <c r="C140" i="6"/>
  <c r="E140" i="6" s="1"/>
  <c r="C141" i="6"/>
  <c r="E141" i="6" s="1"/>
  <c r="C142" i="6"/>
  <c r="E142" i="6" s="1"/>
  <c r="C143" i="6"/>
  <c r="E143" i="6" s="1"/>
  <c r="C144" i="6"/>
  <c r="E144" i="6" s="1"/>
  <c r="C145" i="6"/>
  <c r="E145" i="6" s="1"/>
  <c r="C146" i="6"/>
  <c r="E146" i="6" s="1"/>
  <c r="C147" i="6"/>
  <c r="D147" i="6" s="1"/>
  <c r="C148" i="6"/>
  <c r="C149" i="6"/>
  <c r="C150" i="6"/>
  <c r="C151" i="6"/>
  <c r="C152" i="6"/>
  <c r="D152" i="6" s="1"/>
  <c r="C153" i="6"/>
  <c r="D153" i="6" s="1"/>
  <c r="C154" i="6"/>
  <c r="D154" i="6" s="1"/>
  <c r="C155" i="6"/>
  <c r="D155" i="6" s="1"/>
  <c r="C156" i="6"/>
  <c r="E156" i="6" s="1"/>
  <c r="C157" i="6"/>
  <c r="E157" i="6" s="1"/>
  <c r="C158" i="6"/>
  <c r="E158" i="6" s="1"/>
  <c r="C159" i="6"/>
  <c r="E159" i="6" s="1"/>
  <c r="C160" i="6"/>
  <c r="C161" i="6"/>
  <c r="E161" i="6" s="1"/>
  <c r="C162" i="6"/>
  <c r="C163" i="6"/>
  <c r="E163" i="6" s="1"/>
  <c r="C164" i="6"/>
  <c r="E164" i="6" s="1"/>
  <c r="C165" i="6"/>
  <c r="E165" i="6" s="1"/>
  <c r="C166" i="6"/>
  <c r="D166" i="6" s="1"/>
  <c r="C167" i="6"/>
  <c r="D167" i="6" s="1"/>
  <c r="C168" i="6"/>
  <c r="D168" i="6" s="1"/>
  <c r="C169" i="6"/>
  <c r="D169" i="6" s="1"/>
  <c r="C170" i="6"/>
  <c r="E170" i="6" s="1"/>
  <c r="C171" i="6"/>
  <c r="E171" i="6" s="1"/>
  <c r="C172" i="6"/>
  <c r="C173" i="6"/>
  <c r="D173" i="6" s="1"/>
  <c r="C174" i="6"/>
  <c r="C175" i="6"/>
  <c r="D175" i="6" s="1"/>
  <c r="C176" i="6"/>
  <c r="D176" i="6" s="1"/>
  <c r="C177" i="6"/>
  <c r="E177" i="6" s="1"/>
  <c r="C178" i="6"/>
  <c r="E178" i="6" s="1"/>
  <c r="C179" i="6"/>
  <c r="E179" i="6" s="1"/>
  <c r="C180" i="6"/>
  <c r="D180" i="6" s="1"/>
  <c r="C181" i="6"/>
  <c r="D181" i="6" s="1"/>
  <c r="C182" i="6"/>
  <c r="E182" i="6" s="1"/>
  <c r="C183" i="6"/>
  <c r="E183" i="6" s="1"/>
  <c r="C184" i="6"/>
  <c r="C185" i="6"/>
  <c r="E185" i="6" s="1"/>
  <c r="C186" i="6"/>
  <c r="C187" i="6"/>
  <c r="E187" i="6" s="1"/>
  <c r="C188" i="6"/>
  <c r="C189" i="6"/>
  <c r="D189" i="6" s="1"/>
  <c r="C190" i="6"/>
  <c r="D190" i="6" s="1"/>
  <c r="C191" i="6"/>
  <c r="E191" i="6" s="1"/>
  <c r="C192" i="6"/>
  <c r="D192" i="6" s="1"/>
  <c r="C193" i="6"/>
  <c r="E193" i="6" s="1"/>
  <c r="C194" i="6"/>
  <c r="E194" i="6" s="1"/>
  <c r="C195" i="6"/>
  <c r="E195" i="6" s="1"/>
  <c r="C196" i="6"/>
  <c r="D196" i="6" s="1"/>
  <c r="C197" i="6"/>
  <c r="D197" i="6" s="1"/>
  <c r="C198" i="6"/>
  <c r="C199" i="6"/>
  <c r="E199" i="6" s="1"/>
  <c r="C200" i="6"/>
  <c r="D200" i="6" s="1"/>
  <c r="C201" i="6"/>
  <c r="D201" i="6" s="1"/>
  <c r="C202" i="6"/>
  <c r="E202" i="6" s="1"/>
  <c r="C203" i="6"/>
  <c r="E203" i="6" s="1"/>
  <c r="C204" i="6"/>
  <c r="E204" i="6" s="1"/>
  <c r="C205" i="6"/>
  <c r="C206" i="6"/>
  <c r="E206" i="6" s="1"/>
  <c r="C207" i="6"/>
  <c r="D207" i="6" s="1"/>
  <c r="C208" i="6"/>
  <c r="C209" i="6"/>
  <c r="E209" i="6" s="1"/>
  <c r="C210" i="6"/>
  <c r="C211" i="6"/>
  <c r="E211" i="6" s="1"/>
  <c r="C212" i="6"/>
  <c r="E212" i="6" s="1"/>
  <c r="C213" i="6"/>
  <c r="D213" i="6" s="1"/>
  <c r="C214" i="6"/>
  <c r="D214" i="6" s="1"/>
  <c r="C215" i="6"/>
  <c r="D215" i="6" s="1"/>
  <c r="C216" i="6"/>
  <c r="E216" i="6" s="1"/>
  <c r="C217" i="6"/>
  <c r="E217" i="6" s="1"/>
  <c r="C218" i="6"/>
  <c r="E218" i="6" s="1"/>
  <c r="C219" i="6"/>
  <c r="E219" i="6" s="1"/>
  <c r="C220" i="6"/>
  <c r="C221" i="6"/>
  <c r="E221" i="6" s="1"/>
  <c r="C222" i="6"/>
  <c r="C223" i="6"/>
  <c r="D223" i="6" s="1"/>
  <c r="C224" i="6"/>
  <c r="D224" i="6" s="1"/>
  <c r="C225" i="6"/>
  <c r="E225" i="6" s="1"/>
  <c r="C226" i="6"/>
  <c r="D226" i="6" s="1"/>
  <c r="C227" i="6"/>
  <c r="D227" i="6" s="1"/>
  <c r="C228" i="6"/>
  <c r="D228" i="6" s="1"/>
  <c r="C229" i="6"/>
  <c r="E229" i="6" s="1"/>
  <c r="C230" i="6"/>
  <c r="E230" i="6" s="1"/>
  <c r="C231" i="6"/>
  <c r="E231" i="6" s="1"/>
  <c r="C232" i="6"/>
  <c r="C233" i="6"/>
  <c r="D233" i="6" s="1"/>
  <c r="C234" i="6"/>
  <c r="C235" i="6"/>
  <c r="E235" i="6" s="1"/>
  <c r="C236" i="6"/>
  <c r="E236" i="6" s="1"/>
  <c r="C237" i="6"/>
  <c r="D237" i="6" s="1"/>
  <c r="C238" i="6"/>
  <c r="E238" i="6" s="1"/>
  <c r="C239" i="6"/>
  <c r="E239" i="6" s="1"/>
  <c r="C240" i="6"/>
  <c r="D240" i="6" s="1"/>
  <c r="C241" i="6"/>
  <c r="E241" i="6" s="1"/>
  <c r="C242" i="6"/>
  <c r="E242" i="6" s="1"/>
  <c r="C243" i="6"/>
  <c r="D243" i="6" s="1"/>
  <c r="C244" i="6"/>
  <c r="D244" i="6" s="1"/>
  <c r="C245" i="6"/>
  <c r="D245" i="6" s="1"/>
  <c r="C246" i="6"/>
  <c r="C247" i="6"/>
  <c r="D247" i="6" s="1"/>
  <c r="C248" i="6"/>
  <c r="D248" i="6" s="1"/>
  <c r="C249" i="6"/>
  <c r="D249" i="6" s="1"/>
  <c r="C250" i="6"/>
  <c r="E250" i="6" s="1"/>
  <c r="C251" i="6"/>
  <c r="E251" i="6" s="1"/>
  <c r="C252" i="6"/>
  <c r="E252" i="6" s="1"/>
  <c r="C253" i="6"/>
  <c r="D253" i="6" s="1"/>
  <c r="C254" i="6"/>
  <c r="E254" i="6" s="1"/>
  <c r="C255" i="6"/>
  <c r="D255" i="6" s="1"/>
  <c r="C256" i="6"/>
  <c r="C257" i="6"/>
  <c r="E257" i="6" s="1"/>
  <c r="C258" i="6"/>
  <c r="C259" i="6"/>
  <c r="E259" i="6" s="1"/>
  <c r="C260" i="6"/>
  <c r="D260" i="6" s="1"/>
  <c r="C261" i="6"/>
  <c r="D261" i="6" s="1"/>
  <c r="C262" i="6"/>
  <c r="E262" i="6" s="1"/>
  <c r="C263" i="6"/>
  <c r="E263" i="6" s="1"/>
  <c r="C264" i="6"/>
  <c r="E264" i="6" s="1"/>
  <c r="C265" i="6"/>
  <c r="D265" i="6" s="1"/>
  <c r="C266" i="6"/>
  <c r="E266" i="6" s="1"/>
  <c r="C267" i="6"/>
  <c r="D267" i="6" s="1"/>
  <c r="C268" i="6"/>
  <c r="C269" i="6"/>
  <c r="C270" i="6"/>
  <c r="C271" i="6"/>
  <c r="C272" i="6"/>
  <c r="D272" i="6" s="1"/>
  <c r="C273" i="6"/>
  <c r="D273" i="6" s="1"/>
  <c r="C274" i="6"/>
  <c r="D274" i="6" s="1"/>
  <c r="C275" i="6"/>
  <c r="E275" i="6" s="1"/>
  <c r="C276" i="6"/>
  <c r="E276" i="6" s="1"/>
  <c r="C277" i="6"/>
  <c r="D277" i="6" s="1"/>
  <c r="C278" i="6"/>
  <c r="E278" i="6" s="1"/>
  <c r="C279" i="6"/>
  <c r="D279" i="6" s="1"/>
  <c r="C280" i="6"/>
  <c r="C281" i="6"/>
  <c r="E281" i="6" s="1"/>
  <c r="C282" i="6"/>
  <c r="E282" i="6" s="1"/>
  <c r="C283" i="6"/>
  <c r="E283" i="6" s="1"/>
  <c r="C284" i="6"/>
  <c r="E284" i="6" s="1"/>
  <c r="C285" i="6"/>
  <c r="E285" i="6" s="1"/>
  <c r="C286" i="6"/>
  <c r="D286" i="6" s="1"/>
  <c r="C287" i="6"/>
  <c r="D287" i="6" s="1"/>
  <c r="C288" i="6"/>
  <c r="D288" i="6" s="1"/>
  <c r="C289" i="6"/>
  <c r="D289" i="6" s="1"/>
  <c r="C290" i="6"/>
  <c r="E290" i="6" s="1"/>
  <c r="C291" i="6"/>
  <c r="D291" i="6" s="1"/>
  <c r="C292" i="6"/>
  <c r="C293" i="6"/>
  <c r="E293" i="6" s="1"/>
  <c r="C294" i="6"/>
  <c r="C295" i="6"/>
  <c r="E295" i="6" s="1"/>
  <c r="C296" i="6"/>
  <c r="D296" i="6" s="1"/>
  <c r="C297" i="6"/>
  <c r="E297" i="6" s="1"/>
  <c r="C298" i="6"/>
  <c r="D298" i="6" s="1"/>
  <c r="C299" i="6"/>
  <c r="E299" i="6" s="1"/>
  <c r="C300" i="6"/>
  <c r="D300" i="6" s="1"/>
  <c r="C301" i="6"/>
  <c r="D301" i="6" s="1"/>
  <c r="C302" i="6"/>
  <c r="E302" i="6" s="1"/>
  <c r="C303" i="6"/>
  <c r="D303" i="6" s="1"/>
  <c r="C304" i="6"/>
  <c r="E304" i="6" s="1"/>
  <c r="C305" i="6"/>
  <c r="E305" i="6" s="1"/>
  <c r="C306" i="6"/>
  <c r="C307" i="6"/>
  <c r="D307" i="6" s="1"/>
  <c r="C308" i="6"/>
  <c r="C309" i="6"/>
  <c r="C310" i="6"/>
  <c r="E310" i="6" s="1"/>
  <c r="C311" i="6"/>
  <c r="E311" i="6" s="1"/>
  <c r="C312" i="6"/>
  <c r="E312" i="6" s="1"/>
  <c r="C2" i="6"/>
  <c r="E2" i="6" s="1"/>
  <c r="E13" i="6"/>
  <c r="E15" i="6"/>
  <c r="E17" i="6"/>
  <c r="E27" i="6"/>
  <c r="E28" i="6"/>
  <c r="E29" i="6"/>
  <c r="E32" i="6"/>
  <c r="E39" i="6"/>
  <c r="E51" i="6"/>
  <c r="E53" i="6"/>
  <c r="E54" i="6"/>
  <c r="E63" i="6"/>
  <c r="E64" i="6"/>
  <c r="E65" i="6"/>
  <c r="E75" i="6"/>
  <c r="E76" i="6"/>
  <c r="E77" i="6"/>
  <c r="E87" i="6"/>
  <c r="E88" i="6"/>
  <c r="E89" i="6"/>
  <c r="E90" i="6"/>
  <c r="E102" i="6"/>
  <c r="E103" i="6"/>
  <c r="E113" i="6"/>
  <c r="E114" i="6"/>
  <c r="E117" i="6"/>
  <c r="E124" i="6"/>
  <c r="E126" i="6"/>
  <c r="E127" i="6"/>
  <c r="E136" i="6"/>
  <c r="E138" i="6"/>
  <c r="E148" i="6"/>
  <c r="E160" i="6"/>
  <c r="E162" i="6"/>
  <c r="E172" i="6"/>
  <c r="E174" i="6"/>
  <c r="E184" i="6"/>
  <c r="E186" i="6"/>
  <c r="E198" i="6"/>
  <c r="E208" i="6"/>
  <c r="E210" i="6"/>
  <c r="E213" i="6"/>
  <c r="E220" i="6"/>
  <c r="E222" i="6"/>
  <c r="E232" i="6"/>
  <c r="E233" i="6"/>
  <c r="E234" i="6"/>
  <c r="E246" i="6"/>
  <c r="E256" i="6"/>
  <c r="E258" i="6"/>
  <c r="E268" i="6"/>
  <c r="E270" i="6"/>
  <c r="E280" i="6"/>
  <c r="E292" i="6"/>
  <c r="E294" i="6"/>
  <c r="E306" i="6"/>
  <c r="D15" i="6"/>
  <c r="D16" i="6"/>
  <c r="D17" i="6"/>
  <c r="D27" i="6"/>
  <c r="D28" i="6"/>
  <c r="D29" i="6"/>
  <c r="D39" i="6"/>
  <c r="D51" i="6"/>
  <c r="D53" i="6"/>
  <c r="D56" i="6"/>
  <c r="D63" i="6"/>
  <c r="D65" i="6"/>
  <c r="D75" i="6"/>
  <c r="D76" i="6"/>
  <c r="D77" i="6"/>
  <c r="D85" i="6"/>
  <c r="D87" i="6"/>
  <c r="D89" i="6"/>
  <c r="D92" i="6"/>
  <c r="D93" i="6"/>
  <c r="D100" i="6"/>
  <c r="D113" i="6"/>
  <c r="D114" i="6"/>
  <c r="D124" i="6"/>
  <c r="D125" i="6"/>
  <c r="D136" i="6"/>
  <c r="D138" i="6"/>
  <c r="D141" i="6"/>
  <c r="D148" i="6"/>
  <c r="D160" i="6"/>
  <c r="D161" i="6"/>
  <c r="D162" i="6"/>
  <c r="D172" i="6"/>
  <c r="D174" i="6"/>
  <c r="D184" i="6"/>
  <c r="D185" i="6"/>
  <c r="D186" i="6"/>
  <c r="D187" i="6"/>
  <c r="D198" i="6"/>
  <c r="D208" i="6"/>
  <c r="D209" i="6"/>
  <c r="D210" i="6"/>
  <c r="D220" i="6"/>
  <c r="D221" i="6"/>
  <c r="D222" i="6"/>
  <c r="D225" i="6"/>
  <c r="D232" i="6"/>
  <c r="D234" i="6"/>
  <c r="D239" i="6"/>
  <c r="D246" i="6"/>
  <c r="D256" i="6"/>
  <c r="D258" i="6"/>
  <c r="D259" i="6"/>
  <c r="D268" i="6"/>
  <c r="D270" i="6"/>
  <c r="D280" i="6"/>
  <c r="D281" i="6"/>
  <c r="D282" i="6"/>
  <c r="D283" i="6"/>
  <c r="D284" i="6"/>
  <c r="D292" i="6"/>
  <c r="D293" i="6"/>
  <c r="D294" i="6"/>
  <c r="D304" i="6"/>
  <c r="D305" i="6"/>
  <c r="D306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2" i="6"/>
  <c r="Q3" i="6"/>
  <c r="Q4" i="6"/>
  <c r="Q5" i="6"/>
  <c r="Q6" i="6"/>
  <c r="Q7" i="6"/>
  <c r="Q8" i="6"/>
  <c r="Q9" i="6"/>
  <c r="Q10" i="6"/>
  <c r="Q11" i="6"/>
  <c r="Q12" i="6"/>
  <c r="Q2" i="6"/>
  <c r="M12" i="6"/>
  <c r="K12" i="6"/>
  <c r="M11" i="6"/>
  <c r="K11" i="6"/>
  <c r="M10" i="6"/>
  <c r="K10" i="6"/>
  <c r="M9" i="6"/>
  <c r="K9" i="6"/>
  <c r="M8" i="6"/>
  <c r="K8" i="6"/>
  <c r="E8" i="6"/>
  <c r="D8" i="6"/>
  <c r="M7" i="6"/>
  <c r="K7" i="6"/>
  <c r="M6" i="6"/>
  <c r="K6" i="6"/>
  <c r="E6" i="6"/>
  <c r="M5" i="6"/>
  <c r="K5" i="6"/>
  <c r="E5" i="6"/>
  <c r="D5" i="6"/>
  <c r="M4" i="6"/>
  <c r="K4" i="6"/>
  <c r="E4" i="6"/>
  <c r="D4" i="6"/>
  <c r="M3" i="6"/>
  <c r="K3" i="6"/>
  <c r="E3" i="6"/>
  <c r="D3" i="6"/>
  <c r="M2" i="6"/>
  <c r="K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6" i="5"/>
  <c r="D47" i="5"/>
  <c r="D52" i="5"/>
  <c r="D53" i="5"/>
  <c r="D54" i="5"/>
  <c r="D55" i="5"/>
  <c r="D56" i="5"/>
  <c r="D57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3" i="5"/>
  <c r="D74" i="5"/>
  <c r="D75" i="5"/>
  <c r="D76" i="5"/>
  <c r="D77" i="5"/>
  <c r="D78" i="5"/>
  <c r="D80" i="5"/>
  <c r="D81" i="5"/>
  <c r="D82" i="5"/>
  <c r="D83" i="5"/>
  <c r="D84" i="5"/>
  <c r="D85" i="5"/>
  <c r="D86" i="5"/>
  <c r="D87" i="5"/>
  <c r="D88" i="5"/>
  <c r="D89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8" i="5"/>
  <c r="D119" i="5"/>
  <c r="D120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2" i="5"/>
  <c r="D183" i="5"/>
  <c r="D185" i="5"/>
  <c r="D186" i="5"/>
  <c r="D187" i="5"/>
  <c r="D188" i="5"/>
  <c r="D189" i="5"/>
  <c r="D190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6" i="5"/>
  <c r="C47" i="5"/>
  <c r="C52" i="5"/>
  <c r="C53" i="5"/>
  <c r="C54" i="5"/>
  <c r="C55" i="5"/>
  <c r="C56" i="5"/>
  <c r="C57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3" i="5"/>
  <c r="C74" i="5"/>
  <c r="C75" i="5"/>
  <c r="C76" i="5"/>
  <c r="C77" i="5"/>
  <c r="C78" i="5"/>
  <c r="C80" i="5"/>
  <c r="C81" i="5"/>
  <c r="C82" i="5"/>
  <c r="C83" i="5"/>
  <c r="C84" i="5"/>
  <c r="C85" i="5"/>
  <c r="C86" i="5"/>
  <c r="C87" i="5"/>
  <c r="C88" i="5"/>
  <c r="C89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8" i="5"/>
  <c r="C119" i="5"/>
  <c r="C120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2" i="5"/>
  <c r="C183" i="5"/>
  <c r="C185" i="5"/>
  <c r="C186" i="5"/>
  <c r="C187" i="5"/>
  <c r="C188" i="5"/>
  <c r="C189" i="5"/>
  <c r="C190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D2" i="5"/>
  <c r="C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" i="5"/>
  <c r="I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D5" i="4"/>
  <c r="D3" i="4"/>
  <c r="D4" i="4"/>
  <c r="D2" i="4"/>
  <c r="E345" i="7" l="1"/>
  <c r="E344" i="7"/>
  <c r="E343" i="7"/>
  <c r="E342" i="7"/>
  <c r="D8" i="7"/>
  <c r="E262" i="7"/>
  <c r="D32" i="7"/>
  <c r="E251" i="7"/>
  <c r="D80" i="7"/>
  <c r="E191" i="7"/>
  <c r="D68" i="7"/>
  <c r="E179" i="7"/>
  <c r="D44" i="7"/>
  <c r="E122" i="7"/>
  <c r="E190" i="7"/>
  <c r="E121" i="7"/>
  <c r="E88" i="7"/>
  <c r="E51" i="7"/>
  <c r="E40" i="7"/>
  <c r="E323" i="7"/>
  <c r="E39" i="7"/>
  <c r="E263" i="7"/>
  <c r="E16" i="7"/>
  <c r="E111" i="7"/>
  <c r="D158" i="7"/>
  <c r="D219" i="7"/>
  <c r="D314" i="7"/>
  <c r="D242" i="7"/>
  <c r="D170" i="7"/>
  <c r="D91" i="7"/>
  <c r="D7" i="7"/>
  <c r="E274" i="7"/>
  <c r="E202" i="7"/>
  <c r="E131" i="7"/>
  <c r="E52" i="7"/>
  <c r="D303" i="7"/>
  <c r="D290" i="7"/>
  <c r="D218" i="7"/>
  <c r="D147" i="7"/>
  <c r="D67" i="7"/>
  <c r="E322" i="7"/>
  <c r="E250" i="7"/>
  <c r="E178" i="7"/>
  <c r="E100" i="7"/>
  <c r="E28" i="7"/>
  <c r="D159" i="7"/>
  <c r="D148" i="7"/>
  <c r="D279" i="7"/>
  <c r="D207" i="7"/>
  <c r="D136" i="7"/>
  <c r="D55" i="7"/>
  <c r="E311" i="7"/>
  <c r="E239" i="7"/>
  <c r="E167" i="7"/>
  <c r="E99" i="7"/>
  <c r="E27" i="7"/>
  <c r="D278" i="7"/>
  <c r="D206" i="7"/>
  <c r="D135" i="7"/>
  <c r="E310" i="7"/>
  <c r="E238" i="7"/>
  <c r="E166" i="7"/>
  <c r="D302" i="7"/>
  <c r="D79" i="7"/>
  <c r="D291" i="7"/>
  <c r="D333" i="7"/>
  <c r="D267" i="7"/>
  <c r="D195" i="7"/>
  <c r="D43" i="7"/>
  <c r="E299" i="7"/>
  <c r="E227" i="7"/>
  <c r="E155" i="7"/>
  <c r="E87" i="7"/>
  <c r="E15" i="7"/>
  <c r="D332" i="7"/>
  <c r="D266" i="7"/>
  <c r="D194" i="7"/>
  <c r="D125" i="7"/>
  <c r="E298" i="7"/>
  <c r="E226" i="7"/>
  <c r="E154" i="7"/>
  <c r="E76" i="7"/>
  <c r="D231" i="7"/>
  <c r="D230" i="7"/>
  <c r="D327" i="7"/>
  <c r="D255" i="7"/>
  <c r="D183" i="7"/>
  <c r="D115" i="7"/>
  <c r="D31" i="7"/>
  <c r="E287" i="7"/>
  <c r="E215" i="7"/>
  <c r="E144" i="7"/>
  <c r="E75" i="7"/>
  <c r="D326" i="7"/>
  <c r="D254" i="7"/>
  <c r="D182" i="7"/>
  <c r="D114" i="7"/>
  <c r="D19" i="7"/>
  <c r="E286" i="7"/>
  <c r="E214" i="7"/>
  <c r="E143" i="7"/>
  <c r="E64" i="7"/>
  <c r="D315" i="7"/>
  <c r="D243" i="7"/>
  <c r="D171" i="7"/>
  <c r="D104" i="7"/>
  <c r="E275" i="7"/>
  <c r="E203" i="7"/>
  <c r="E132" i="7"/>
  <c r="E63" i="7"/>
  <c r="D103" i="7"/>
  <c r="D92" i="7"/>
  <c r="D56" i="7"/>
  <c r="D20" i="7"/>
  <c r="E4" i="7"/>
  <c r="E3" i="7"/>
  <c r="D334" i="7"/>
  <c r="D328" i="7"/>
  <c r="D316" i="7"/>
  <c r="D304" i="7"/>
  <c r="D292" i="7"/>
  <c r="D256" i="7"/>
  <c r="D244" i="7"/>
  <c r="D232" i="7"/>
  <c r="D220" i="7"/>
  <c r="D208" i="7"/>
  <c r="D196" i="7"/>
  <c r="D184" i="7"/>
  <c r="D172" i="7"/>
  <c r="D160" i="7"/>
  <c r="D149" i="7"/>
  <c r="D137" i="7"/>
  <c r="D126" i="7"/>
  <c r="D116" i="7"/>
  <c r="D105" i="7"/>
  <c r="D93" i="7"/>
  <c r="D81" i="7"/>
  <c r="D69" i="7"/>
  <c r="D57" i="7"/>
  <c r="D45" i="7"/>
  <c r="D33" i="7"/>
  <c r="D21" i="7"/>
  <c r="D9" i="7"/>
  <c r="E330" i="7"/>
  <c r="E324" i="7"/>
  <c r="E312" i="7"/>
  <c r="E300" i="7"/>
  <c r="E288" i="7"/>
  <c r="E276" i="7"/>
  <c r="E264" i="7"/>
  <c r="E252" i="7"/>
  <c r="E240" i="7"/>
  <c r="E228" i="7"/>
  <c r="E216" i="7"/>
  <c r="E204" i="7"/>
  <c r="E192" i="7"/>
  <c r="E180" i="7"/>
  <c r="E168" i="7"/>
  <c r="E156" i="7"/>
  <c r="E145" i="7"/>
  <c r="E133" i="7"/>
  <c r="E123" i="7"/>
  <c r="E112" i="7"/>
  <c r="E101" i="7"/>
  <c r="E89" i="7"/>
  <c r="E77" i="7"/>
  <c r="E65" i="7"/>
  <c r="E53" i="7"/>
  <c r="E41" i="7"/>
  <c r="E29" i="7"/>
  <c r="E17" i="7"/>
  <c r="E5" i="7"/>
  <c r="D331" i="7"/>
  <c r="D325" i="7"/>
  <c r="D313" i="7"/>
  <c r="D301" i="7"/>
  <c r="D289" i="7"/>
  <c r="D277" i="7"/>
  <c r="D265" i="7"/>
  <c r="D253" i="7"/>
  <c r="D241" i="7"/>
  <c r="D229" i="7"/>
  <c r="D217" i="7"/>
  <c r="D205" i="7"/>
  <c r="D193" i="7"/>
  <c r="D181" i="7"/>
  <c r="D169" i="7"/>
  <c r="D157" i="7"/>
  <c r="D146" i="7"/>
  <c r="D134" i="7"/>
  <c r="D124" i="7"/>
  <c r="D113" i="7"/>
  <c r="D102" i="7"/>
  <c r="D90" i="7"/>
  <c r="D78" i="7"/>
  <c r="D66" i="7"/>
  <c r="D54" i="7"/>
  <c r="D42" i="7"/>
  <c r="D30" i="7"/>
  <c r="D18" i="7"/>
  <c r="D6" i="7"/>
  <c r="E321" i="7"/>
  <c r="E309" i="7"/>
  <c r="E297" i="7"/>
  <c r="E285" i="7"/>
  <c r="E273" i="7"/>
  <c r="E261" i="7"/>
  <c r="E249" i="7"/>
  <c r="E237" i="7"/>
  <c r="E225" i="7"/>
  <c r="E213" i="7"/>
  <c r="E201" i="7"/>
  <c r="E189" i="7"/>
  <c r="E177" i="7"/>
  <c r="E165" i="7"/>
  <c r="E153" i="7"/>
  <c r="E142" i="7"/>
  <c r="E120" i="7"/>
  <c r="E110" i="7"/>
  <c r="E98" i="7"/>
  <c r="E86" i="7"/>
  <c r="E74" i="7"/>
  <c r="E62" i="7"/>
  <c r="E50" i="7"/>
  <c r="E38" i="7"/>
  <c r="E26" i="7"/>
  <c r="E14" i="7"/>
  <c r="E2" i="7"/>
  <c r="E320" i="7"/>
  <c r="E308" i="7"/>
  <c r="E296" i="7"/>
  <c r="E284" i="7"/>
  <c r="E272" i="7"/>
  <c r="E260" i="7"/>
  <c r="E248" i="7"/>
  <c r="E236" i="7"/>
  <c r="E224" i="7"/>
  <c r="E212" i="7"/>
  <c r="E200" i="7"/>
  <c r="E188" i="7"/>
  <c r="E176" i="7"/>
  <c r="E164" i="7"/>
  <c r="E152" i="7"/>
  <c r="E141" i="7"/>
  <c r="E130" i="7"/>
  <c r="E119" i="7"/>
  <c r="E109" i="7"/>
  <c r="E97" i="7"/>
  <c r="E85" i="7"/>
  <c r="E73" i="7"/>
  <c r="E61" i="7"/>
  <c r="E49" i="7"/>
  <c r="E37" i="7"/>
  <c r="E25" i="7"/>
  <c r="E13" i="7"/>
  <c r="E319" i="7"/>
  <c r="E307" i="7"/>
  <c r="E295" i="7"/>
  <c r="E283" i="7"/>
  <c r="E271" i="7"/>
  <c r="E259" i="7"/>
  <c r="E247" i="7"/>
  <c r="E235" i="7"/>
  <c r="E223" i="7"/>
  <c r="E211" i="7"/>
  <c r="E199" i="7"/>
  <c r="E187" i="7"/>
  <c r="E175" i="7"/>
  <c r="E163" i="7"/>
  <c r="E151" i="7"/>
  <c r="E140" i="7"/>
  <c r="E129" i="7"/>
  <c r="E118" i="7"/>
  <c r="E108" i="7"/>
  <c r="E96" i="7"/>
  <c r="E84" i="7"/>
  <c r="E72" i="7"/>
  <c r="E60" i="7"/>
  <c r="E48" i="7"/>
  <c r="E36" i="7"/>
  <c r="E24" i="7"/>
  <c r="E12" i="7"/>
  <c r="E318" i="7"/>
  <c r="E306" i="7"/>
  <c r="E282" i="7"/>
  <c r="E270" i="7"/>
  <c r="E258" i="7"/>
  <c r="E246" i="7"/>
  <c r="E234" i="7"/>
  <c r="E222" i="7"/>
  <c r="E210" i="7"/>
  <c r="E198" i="7"/>
  <c r="E186" i="7"/>
  <c r="E174" i="7"/>
  <c r="E162" i="7"/>
  <c r="E150" i="7"/>
  <c r="E139" i="7"/>
  <c r="E128" i="7"/>
  <c r="E107" i="7"/>
  <c r="E95" i="7"/>
  <c r="E83" i="7"/>
  <c r="E71" i="7"/>
  <c r="E59" i="7"/>
  <c r="E47" i="7"/>
  <c r="E35" i="7"/>
  <c r="E23" i="7"/>
  <c r="E11" i="7"/>
  <c r="E329" i="7"/>
  <c r="E317" i="7"/>
  <c r="E305" i="7"/>
  <c r="E293" i="7"/>
  <c r="E281" i="7"/>
  <c r="E257" i="7"/>
  <c r="E245" i="7"/>
  <c r="E233" i="7"/>
  <c r="E221" i="7"/>
  <c r="E209" i="7"/>
  <c r="E197" i="7"/>
  <c r="E185" i="7"/>
  <c r="E173" i="7"/>
  <c r="E161" i="7"/>
  <c r="E138" i="7"/>
  <c r="E127" i="7"/>
  <c r="E117" i="7"/>
  <c r="E106" i="7"/>
  <c r="E94" i="7"/>
  <c r="E82" i="7"/>
  <c r="E70" i="7"/>
  <c r="E58" i="7"/>
  <c r="E46" i="7"/>
  <c r="E34" i="7"/>
  <c r="E22" i="7"/>
  <c r="E10" i="7"/>
  <c r="E261" i="6"/>
  <c r="D297" i="6"/>
  <c r="E154" i="6"/>
  <c r="E69" i="6"/>
  <c r="D178" i="6"/>
  <c r="D129" i="6"/>
  <c r="D44" i="6"/>
  <c r="E249" i="6"/>
  <c r="E153" i="6"/>
  <c r="E104" i="6"/>
  <c r="E68" i="6"/>
  <c r="D9" i="6"/>
  <c r="D177" i="6"/>
  <c r="E201" i="6"/>
  <c r="D80" i="6"/>
  <c r="D33" i="6"/>
  <c r="E237" i="6"/>
  <c r="E20" i="6"/>
  <c r="D285" i="6"/>
  <c r="D118" i="6"/>
  <c r="D238" i="6"/>
  <c r="E273" i="6"/>
  <c r="E226" i="6"/>
  <c r="D21" i="6"/>
  <c r="E166" i="6"/>
  <c r="E243" i="6"/>
  <c r="E279" i="6"/>
  <c r="D231" i="6"/>
  <c r="D195" i="6"/>
  <c r="E73" i="6"/>
  <c r="D37" i="6"/>
  <c r="D123" i="6"/>
  <c r="E97" i="6"/>
  <c r="D171" i="6"/>
  <c r="E303" i="6"/>
  <c r="E267" i="6"/>
  <c r="D219" i="6"/>
  <c r="D183" i="6"/>
  <c r="E61" i="6"/>
  <c r="E25" i="6"/>
  <c r="D320" i="6"/>
  <c r="E291" i="6"/>
  <c r="E255" i="6"/>
  <c r="D319" i="6"/>
  <c r="E286" i="6"/>
  <c r="E214" i="6"/>
  <c r="D315" i="6"/>
  <c r="D257" i="6"/>
  <c r="D235" i="6"/>
  <c r="D212" i="6"/>
  <c r="D164" i="6"/>
  <c r="D139" i="6"/>
  <c r="D67" i="6"/>
  <c r="D40" i="6"/>
  <c r="E296" i="6"/>
  <c r="E272" i="6"/>
  <c r="E248" i="6"/>
  <c r="E207" i="6"/>
  <c r="E175" i="6"/>
  <c r="E152" i="6"/>
  <c r="E19" i="6"/>
  <c r="D211" i="6"/>
  <c r="D163" i="6"/>
  <c r="D116" i="6"/>
  <c r="E247" i="6"/>
  <c r="E224" i="6"/>
  <c r="D236" i="6"/>
  <c r="D140" i="6"/>
  <c r="E176" i="6"/>
  <c r="D137" i="6"/>
  <c r="D115" i="6"/>
  <c r="D18" i="6"/>
  <c r="E223" i="6"/>
  <c r="E200" i="6"/>
  <c r="E173" i="6"/>
  <c r="E147" i="6"/>
  <c r="D317" i="6"/>
  <c r="D295" i="6"/>
  <c r="D135" i="6"/>
  <c r="E197" i="6"/>
  <c r="D314" i="6"/>
  <c r="D159" i="6"/>
  <c r="D31" i="6"/>
  <c r="E260" i="6"/>
  <c r="D313" i="6"/>
  <c r="D7" i="6"/>
  <c r="D128" i="6"/>
  <c r="D78" i="6"/>
  <c r="D55" i="6"/>
  <c r="D30" i="6"/>
  <c r="D199" i="6"/>
  <c r="E307" i="6"/>
  <c r="E111" i="6"/>
  <c r="D52" i="6"/>
  <c r="D318" i="6"/>
  <c r="D316" i="6"/>
  <c r="E72" i="6"/>
  <c r="D299" i="6"/>
  <c r="E277" i="6"/>
  <c r="E121" i="6"/>
  <c r="D241" i="6"/>
  <c r="D119" i="6"/>
  <c r="D157" i="6"/>
  <c r="E289" i="6"/>
  <c r="E253" i="6"/>
  <c r="D217" i="6"/>
  <c r="D133" i="6"/>
  <c r="D48" i="6"/>
  <c r="E288" i="6"/>
  <c r="D193" i="6"/>
  <c r="E287" i="6"/>
  <c r="E227" i="6"/>
  <c r="E169" i="6"/>
  <c r="E24" i="6"/>
  <c r="E168" i="6"/>
  <c r="D2" i="6"/>
  <c r="E12" i="6"/>
  <c r="D84" i="6"/>
  <c r="E265" i="6"/>
  <c r="E167" i="6"/>
  <c r="D145" i="6"/>
  <c r="D60" i="6"/>
  <c r="D36" i="6"/>
  <c r="E181" i="6"/>
  <c r="D34" i="6"/>
  <c r="E23" i="6"/>
  <c r="E120" i="6"/>
  <c r="E35" i="6"/>
  <c r="E11" i="6"/>
  <c r="D179" i="6"/>
  <c r="D81" i="6"/>
  <c r="D22" i="6"/>
  <c r="E274" i="6"/>
  <c r="E228" i="6"/>
  <c r="E215" i="6"/>
  <c r="E155" i="6"/>
  <c r="E70" i="6"/>
  <c r="D252" i="6"/>
  <c r="D191" i="6"/>
  <c r="D144" i="6"/>
  <c r="D130" i="6"/>
  <c r="D47" i="6"/>
  <c r="E132" i="6"/>
  <c r="D95" i="6"/>
  <c r="D312" i="6"/>
  <c r="D264" i="6"/>
  <c r="D251" i="6"/>
  <c r="D142" i="6"/>
  <c r="D46" i="6"/>
  <c r="E192" i="6"/>
  <c r="E131" i="6"/>
  <c r="D311" i="6"/>
  <c r="D263" i="6"/>
  <c r="D250" i="6"/>
  <c r="D204" i="6"/>
  <c r="D59" i="6"/>
  <c r="D45" i="6"/>
  <c r="D10" i="6"/>
  <c r="D310" i="6"/>
  <c r="D262" i="6"/>
  <c r="D203" i="6"/>
  <c r="D58" i="6"/>
  <c r="E190" i="6"/>
  <c r="E180" i="6"/>
  <c r="E83" i="6"/>
  <c r="D216" i="6"/>
  <c r="D202" i="6"/>
  <c r="D156" i="6"/>
  <c r="D107" i="6"/>
  <c r="D71" i="6"/>
  <c r="D57" i="6"/>
  <c r="D276" i="6"/>
  <c r="E82" i="6"/>
  <c r="D275" i="6"/>
  <c r="E301" i="6"/>
  <c r="E300" i="6"/>
  <c r="E298" i="6"/>
  <c r="E245" i="6"/>
  <c r="E244" i="6"/>
  <c r="E240" i="6"/>
  <c r="D229" i="6"/>
  <c r="E196" i="6"/>
  <c r="E189" i="6"/>
  <c r="D165" i="6"/>
  <c r="D143" i="6"/>
  <c r="D112" i="6"/>
  <c r="E108" i="6"/>
  <c r="E106" i="6"/>
  <c r="D96" i="6"/>
  <c r="D94" i="6"/>
  <c r="E79" i="6"/>
  <c r="D49" i="6"/>
  <c r="D43" i="6"/>
  <c r="D42" i="6"/>
  <c r="D41" i="6"/>
  <c r="D302" i="6"/>
  <c r="D290" i="6"/>
  <c r="D278" i="6"/>
  <c r="D266" i="6"/>
  <c r="D254" i="6"/>
  <c r="D242" i="6"/>
  <c r="D230" i="6"/>
  <c r="D218" i="6"/>
  <c r="D206" i="6"/>
  <c r="D194" i="6"/>
  <c r="D182" i="6"/>
  <c r="D170" i="6"/>
  <c r="D158" i="6"/>
  <c r="D146" i="6"/>
  <c r="D134" i="6"/>
  <c r="D122" i="6"/>
  <c r="D110" i="6"/>
  <c r="D98" i="6"/>
  <c r="D86" i="6"/>
  <c r="D74" i="6"/>
  <c r="D62" i="6"/>
  <c r="D50" i="6"/>
  <c r="D38" i="6"/>
  <c r="D26" i="6"/>
  <c r="D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<sst xmlns="http://schemas.openxmlformats.org/spreadsheetml/2006/main" count="12267" uniqueCount="4456">
  <si>
    <t>NOMBRE</t>
  </si>
  <si>
    <t>TELÉFONO</t>
  </si>
  <si>
    <t>CÓDIGO POSTAL</t>
  </si>
  <si>
    <t>SELECCIONE ESTADO</t>
  </si>
  <si>
    <t>DESEAINFO</t>
  </si>
  <si>
    <t>ACEPTO POLÍTICAS</t>
  </si>
  <si>
    <t>CREATEDAT</t>
  </si>
  <si>
    <t>HORAREGISTRO</t>
  </si>
  <si>
    <t>FECHAREGISTROCORTA</t>
  </si>
  <si>
    <t>ESPACIO EN BLANCO</t>
  </si>
  <si>
    <t xml:space="preserve">ALDO RIOS                                                   </t>
  </si>
  <si>
    <t xml:space="preserve">E. RAYECK                                                   </t>
  </si>
  <si>
    <t xml:space="preserve">ANGEL                                                       </t>
  </si>
  <si>
    <t xml:space="preserve">PABLO                                                       </t>
  </si>
  <si>
    <t xml:space="preserve">ENRIQUETA                                                   </t>
  </si>
  <si>
    <t xml:space="preserve">MARIO                                                       </t>
  </si>
  <si>
    <t xml:space="preserve">JULIETA                                                     </t>
  </si>
  <si>
    <t xml:space="preserve">ESPERANZA                                                   </t>
  </si>
  <si>
    <t xml:space="preserve">CARMEN                                                      </t>
  </si>
  <si>
    <t xml:space="preserve">RAQUEL                                                      </t>
  </si>
  <si>
    <t xml:space="preserve">53.22.44.67         </t>
  </si>
  <si>
    <t xml:space="preserve">52-82-41-24         </t>
  </si>
  <si>
    <t xml:space="preserve">59 50 22 22         </t>
  </si>
  <si>
    <t xml:space="preserve">5576-5483           </t>
  </si>
  <si>
    <t xml:space="preserve">5026 6969           </t>
  </si>
  <si>
    <t xml:space="preserve">13 27 00 43         </t>
  </si>
  <si>
    <t xml:space="preserve">52.78.59.00         </t>
  </si>
  <si>
    <t xml:space="preserve">52.61.80.00         </t>
  </si>
  <si>
    <t xml:space="preserve">91.38.38.00         </t>
  </si>
  <si>
    <t xml:space="preserve">9140-0541           </t>
  </si>
  <si>
    <t xml:space="preserve">56 00 59 00         </t>
  </si>
  <si>
    <t xml:space="preserve">52 43 13 52         </t>
  </si>
  <si>
    <t xml:space="preserve">55 16 95 26 65      </t>
  </si>
  <si>
    <t xml:space="preserve">36007590/43536650   </t>
  </si>
  <si>
    <t xml:space="preserve">(722)2658600        </t>
  </si>
  <si>
    <t xml:space="preserve">53.86.70.13         </t>
  </si>
  <si>
    <t xml:space="preserve">19.40.08.60         </t>
  </si>
  <si>
    <t xml:space="preserve">53.52.77.77         </t>
  </si>
  <si>
    <t xml:space="preserve">59.32.13.72         </t>
  </si>
  <si>
    <t xml:space="preserve">52.62.19.04         </t>
  </si>
  <si>
    <t xml:space="preserve">53.00.12.56         </t>
  </si>
  <si>
    <t xml:space="preserve">41.70.75.05         </t>
  </si>
  <si>
    <t xml:space="preserve">3620 02 33          </t>
  </si>
  <si>
    <t xml:space="preserve">13 13 54 35         </t>
  </si>
  <si>
    <t xml:space="preserve">5374 9565           </t>
  </si>
  <si>
    <t xml:space="preserve">9140 8668           </t>
  </si>
  <si>
    <t xml:space="preserve">5540 06 66          </t>
  </si>
  <si>
    <t xml:space="preserve">5255 4577           </t>
  </si>
  <si>
    <t xml:space="preserve">59 99 20 30         </t>
  </si>
  <si>
    <t xml:space="preserve">5384 14 80          </t>
  </si>
  <si>
    <t xml:space="preserve">5535 55 70 85       </t>
  </si>
  <si>
    <t xml:space="preserve">5132 5034           </t>
  </si>
  <si>
    <t xml:space="preserve">5228 99 05          </t>
  </si>
  <si>
    <t xml:space="preserve">50.16.92.58         </t>
  </si>
  <si>
    <t xml:space="preserve">25.91.81.15         </t>
  </si>
  <si>
    <t xml:space="preserve">52.60.34.62         </t>
  </si>
  <si>
    <t xml:space="preserve">5547-9487           </t>
  </si>
  <si>
    <t xml:space="preserve">5545-7285           </t>
  </si>
  <si>
    <t xml:space="preserve">53-54-01-00         </t>
  </si>
  <si>
    <t xml:space="preserve">57-23-29-28         </t>
  </si>
  <si>
    <t xml:space="preserve">55-66-76-33         </t>
  </si>
  <si>
    <t xml:space="preserve">52902727 EXT 128    </t>
  </si>
  <si>
    <t xml:space="preserve">53 52 30 50         </t>
  </si>
  <si>
    <t xml:space="preserve">5080 0644           </t>
  </si>
  <si>
    <t xml:space="preserve">5699 2510           </t>
  </si>
  <si>
    <t xml:space="preserve">53 58 40 63         </t>
  </si>
  <si>
    <t xml:space="preserve">52 63 32 07         </t>
  </si>
  <si>
    <t xml:space="preserve">5279 36 30          </t>
  </si>
  <si>
    <t xml:space="preserve">55 23 40 76         </t>
  </si>
  <si>
    <t xml:space="preserve">57 84 8080          </t>
  </si>
  <si>
    <t xml:space="preserve">55 53 90 08 77      </t>
  </si>
  <si>
    <t xml:space="preserve">044 55 31 45 60 60  </t>
  </si>
  <si>
    <t xml:space="preserve">52-60-67-66         </t>
  </si>
  <si>
    <t xml:space="preserve">10-55-87-38         </t>
  </si>
  <si>
    <t xml:space="preserve">5564-3421           </t>
  </si>
  <si>
    <t xml:space="preserve">55-87-01-88         </t>
  </si>
  <si>
    <t xml:space="preserve">5525 16 40          </t>
  </si>
  <si>
    <t xml:space="preserve">55-76-32-88, 55-76- </t>
  </si>
  <si>
    <t xml:space="preserve">52-50-29-64         </t>
  </si>
  <si>
    <t xml:space="preserve">50-91-70-05, 50-91- </t>
  </si>
  <si>
    <t xml:space="preserve">51-40-62-17         </t>
  </si>
  <si>
    <t xml:space="preserve">53-60-33-72         </t>
  </si>
  <si>
    <t xml:space="preserve">5587-0530           </t>
  </si>
  <si>
    <t xml:space="preserve">53-52-70-69         </t>
  </si>
  <si>
    <t xml:space="preserve">52-50-70-00         </t>
  </si>
  <si>
    <t xml:space="preserve">53-29-54-80         </t>
  </si>
  <si>
    <t xml:space="preserve">57-22-02-90         </t>
  </si>
  <si>
    <t xml:space="preserve">52-62-87-40         </t>
  </si>
  <si>
    <t xml:space="preserve">52495858 EXT. 332   </t>
  </si>
  <si>
    <t xml:space="preserve">19-44-94-55         </t>
  </si>
  <si>
    <t xml:space="preserve">53969066 EXT. 109   </t>
  </si>
  <si>
    <t xml:space="preserve">5257-6500           </t>
  </si>
  <si>
    <t xml:space="preserve">85959360 AL 70      </t>
  </si>
  <si>
    <t xml:space="preserve">55310870/80         </t>
  </si>
  <si>
    <t xml:space="preserve">5083 0260           </t>
  </si>
  <si>
    <t xml:space="preserve">5442 5760           </t>
  </si>
  <si>
    <t xml:space="preserve">5584 4140           </t>
  </si>
  <si>
    <t xml:space="preserve">5657 15 33          </t>
  </si>
  <si>
    <t xml:space="preserve">55844675/55749703   </t>
  </si>
  <si>
    <t xml:space="preserve">5803 9400           </t>
  </si>
  <si>
    <t xml:space="preserve">5592 1356           </t>
  </si>
  <si>
    <t xml:space="preserve">5082 9841           </t>
  </si>
  <si>
    <t xml:space="preserve">5203 1220           </t>
  </si>
  <si>
    <t xml:space="preserve">5584 5800           </t>
  </si>
  <si>
    <t xml:space="preserve">51 18 65 65         </t>
  </si>
  <si>
    <t xml:space="preserve">522 47 48           </t>
  </si>
  <si>
    <t xml:space="preserve">52 55 09 22         </t>
  </si>
  <si>
    <t xml:space="preserve">5561 26 22          </t>
  </si>
  <si>
    <t xml:space="preserve">55 57 27 11         </t>
  </si>
  <si>
    <t xml:space="preserve">52 50 87 6          </t>
  </si>
  <si>
    <t xml:space="preserve">913847 60           </t>
  </si>
  <si>
    <t xml:space="preserve">53 941199           </t>
  </si>
  <si>
    <t>Ciudad de México</t>
  </si>
  <si>
    <t>Estado de México</t>
  </si>
  <si>
    <t>KIA IZTAPALAPA</t>
  </si>
  <si>
    <t>KIA ECATEPEC</t>
  </si>
  <si>
    <t>KIA SANTA FE</t>
  </si>
  <si>
    <t>KIA TLÁHUAC</t>
  </si>
  <si>
    <t>KIA TEXCOCO</t>
  </si>
  <si>
    <t>KIA METEPEC</t>
  </si>
  <si>
    <t>KIA CUAUTITLÁN</t>
  </si>
  <si>
    <t>KIA COAPA</t>
  </si>
  <si>
    <t>Morelos</t>
  </si>
  <si>
    <t>Queretaro</t>
  </si>
  <si>
    <t>Veracruz</t>
  </si>
  <si>
    <t xml:space="preserve">VERONICA GARCIA                                             </t>
  </si>
  <si>
    <t xml:space="preserve">JOSE LUIS FLORES                                            </t>
  </si>
  <si>
    <t xml:space="preserve">JORGE HERNANDEZ                                             </t>
  </si>
  <si>
    <t xml:space="preserve">ANA KARINA                                                  </t>
  </si>
  <si>
    <t xml:space="preserve">ANA@SILVERPLATE.COM.MX                                      </t>
  </si>
  <si>
    <t xml:space="preserve">MACIEL ARIAS                                                </t>
  </si>
  <si>
    <t xml:space="preserve">soledad.diaz@towerswatson.com                               </t>
  </si>
  <si>
    <t xml:space="preserve">LIC. JOSE RAMIREZ TAPIA                                     </t>
  </si>
  <si>
    <t xml:space="preserve">CP IMELDA ROSAS                                             </t>
  </si>
  <si>
    <t xml:space="preserve">LIC. DANIEL VILLENA AGUILERA                                </t>
  </si>
  <si>
    <t xml:space="preserve">LIC. HECTOR AGUILERA                                        </t>
  </si>
  <si>
    <t xml:space="preserve">ING JORGE TORRES                                            </t>
  </si>
  <si>
    <t xml:space="preserve">MARIBEL GARCIA                                              </t>
  </si>
  <si>
    <t xml:space="preserve">MGARCIA@TPS.COM                                             </t>
  </si>
  <si>
    <t xml:space="preserve">RICARDO VARGAS                                              </t>
  </si>
  <si>
    <t xml:space="preserve">abastecimiento@plazalindavist                               </t>
  </si>
  <si>
    <t xml:space="preserve">ALICIA TALANCON                                             </t>
  </si>
  <si>
    <t xml:space="preserve">agonzalez@excel.com.mx                                      </t>
  </si>
  <si>
    <t xml:space="preserve">OLIVIA JUEREZ MORENO                                        </t>
  </si>
  <si>
    <t xml:space="preserve">O.JUAREZ@LEMA.COM.MX                                        </t>
  </si>
  <si>
    <t xml:space="preserve">DI.VICTOR HUGO HERNANDEZ ORTIZ/ING NOEL GARCIA              </t>
  </si>
  <si>
    <t xml:space="preserve">VHERNANDEZO@PAVISA.COM.MX                                   </t>
  </si>
  <si>
    <t xml:space="preserve">¿ERARDO ANDERE                                              </t>
  </si>
  <si>
    <t xml:space="preserve">GERARDO.ANDERE@GRUPONOGUEIRA.COM                            </t>
  </si>
  <si>
    <t xml:space="preserve">ARMANDO REYES                                               </t>
  </si>
  <si>
    <t xml:space="preserve">AREYES@MERINNESUPPLY.MX                                     </t>
  </si>
  <si>
    <t xml:space="preserve">MARIO GALVEZ                                                </t>
  </si>
  <si>
    <t xml:space="preserve">MGALVEZ@TDXINTERNATIONAL.COM                                </t>
  </si>
  <si>
    <t xml:space="preserve">CARLOS VEGA                                                 </t>
  </si>
  <si>
    <t xml:space="preserve">CVEGA@GRUPOCHANTILLY.COM.MX                                 </t>
  </si>
  <si>
    <t xml:space="preserve">ERNESTO DOMINGUEZ                                           </t>
  </si>
  <si>
    <t xml:space="preserve">GRUPOVEROMEX@GMAIL.COM                                      </t>
  </si>
  <si>
    <t xml:space="preserve">MARCO FLORES                                                </t>
  </si>
  <si>
    <t xml:space="preserve">MARCOALBERTO.FLORES@CROSSDATA.COM.MX                        </t>
  </si>
  <si>
    <t xml:space="preserve">CARLOS MENDOZA                                              </t>
  </si>
  <si>
    <t xml:space="preserve">KRLOS.MENDOZA81@GMAIL.COM                                   </t>
  </si>
  <si>
    <t xml:space="preserve">JESSICA VEZQUEZ                                             </t>
  </si>
  <si>
    <t xml:space="preserve">NOT202DF@PRODIGY.NET.MX                                     </t>
  </si>
  <si>
    <t xml:space="preserve">MIGUEL LUNA COLCHADO                                        </t>
  </si>
  <si>
    <t xml:space="preserve">MIGUELLUNACHINOIN@HOTMAIL.COM                               </t>
  </si>
  <si>
    <t xml:space="preserve">MARGARITA ALCANTARA                                         </t>
  </si>
  <si>
    <t xml:space="preserve">M.ALCANTARA@GRUPOREYESCANO.COM                              </t>
  </si>
  <si>
    <t xml:space="preserve">JANNETH JIMENEZ                                             </t>
  </si>
  <si>
    <t xml:space="preserve">JANNETH.JIMENEZ@NSM.EDU.MX                                  </t>
  </si>
  <si>
    <t xml:space="preserve">LETICIA DELGADO ALEJANDRE                                   </t>
  </si>
  <si>
    <t xml:space="preserve">LETICIA.DELGADO@CASASROBLES.COM.MX                          </t>
  </si>
  <si>
    <t xml:space="preserve">GUILLERMINA NARVAEZ                                         </t>
  </si>
  <si>
    <t xml:space="preserve">GTEDECOMPRAS@COSMETIC-COLORS.COM                            </t>
  </si>
  <si>
    <t xml:space="preserve">FRANCISCO RUIZ                                              </t>
  </si>
  <si>
    <t xml:space="preserve">INFO@KAUCHOQUIMICO.COM.MX                                   </t>
  </si>
  <si>
    <t xml:space="preserve">REBECA ANTONIO                                              </t>
  </si>
  <si>
    <t xml:space="preserve">RANTONIO@FUSIONCORPORATIVA.COM                              </t>
  </si>
  <si>
    <t xml:space="preserve">ADRIANA ROA                                                 </t>
  </si>
  <si>
    <t xml:space="preserve">TEMI5809@PRODIGY.NET.MX                                     </t>
  </si>
  <si>
    <t xml:space="preserve">HUGO GARCIA ABRAHAM                                         </t>
  </si>
  <si>
    <t xml:space="preserve">DDINMOBILIARIO@GMAIL.COM                                    </t>
  </si>
  <si>
    <t xml:space="preserve">IVETTE PEREZ                                                </t>
  </si>
  <si>
    <t xml:space="preserve">GERENCIA@PERLIEXPRESS.COM.MX                                </t>
  </si>
  <si>
    <t xml:space="preserve">ESPERANZA MAYOL                                             </t>
  </si>
  <si>
    <t xml:space="preserve">ESPERANZA.MAYOL@CEMEX.COM                                   </t>
  </si>
  <si>
    <t xml:space="preserve">ADRIANA GONZALEZ                                            </t>
  </si>
  <si>
    <t xml:space="preserve">ADRIANA.GONZALEZ@RIBICANASSETS.COM                          </t>
  </si>
  <si>
    <t xml:space="preserve">SOCRATEZ NUÑEZ                                              </t>
  </si>
  <si>
    <t xml:space="preserve">COBRANZACLIENTES@MAXIMATIMEX.COM                            </t>
  </si>
  <si>
    <t xml:space="preserve">SERGIO MENDEZ                                               </t>
  </si>
  <si>
    <t xml:space="preserve">SMENDEZ@HIDGLOBAL.COM                                       </t>
  </si>
  <si>
    <t xml:space="preserve">INGRID SORIA ALVAREZ                                        </t>
  </si>
  <si>
    <t xml:space="preserve">INGRID.SORIA@YAHOO.COM                                      </t>
  </si>
  <si>
    <t xml:space="preserve">LIC. KARLA ZAGA                                             </t>
  </si>
  <si>
    <t xml:space="preserve">KZAGA@SMARTNETT.COM.MX                                      </t>
  </si>
  <si>
    <t xml:space="preserve">RODRIGO H GARCIA                                            </t>
  </si>
  <si>
    <t xml:space="preserve">RGARCIA@GPCASOCIADOS.COM                                    </t>
  </si>
  <si>
    <t xml:space="preserve">ALEJANDRO ALFARO                                            </t>
  </si>
  <si>
    <t xml:space="preserve">AALFARO.ALACENA@OUTLOOK.COM                                 </t>
  </si>
  <si>
    <t xml:space="preserve">PAULINA JIMENEZ                                             </t>
  </si>
  <si>
    <t xml:space="preserve">RESTAURANTEROCA@OUTLOOK.COM                                 </t>
  </si>
  <si>
    <t xml:space="preserve">D.I. GUSTAVO LEON                                           </t>
  </si>
  <si>
    <t xml:space="preserve">GUSTAVO.LEON@STRUKTURAGROUP.COM.MX                          </t>
  </si>
  <si>
    <t xml:space="preserve">PATRICIA SANCHEZ                                            </t>
  </si>
  <si>
    <t xml:space="preserve">PSANCHEZ@UNIFOODS.COM.MX                                    </t>
  </si>
  <si>
    <t xml:space="preserve">PATRICIA PEREZ O.                                           </t>
  </si>
  <si>
    <t xml:space="preserve">PATY.CONTABILIDAD@LITHOPRINTS.COM                           </t>
  </si>
  <si>
    <t xml:space="preserve">ADRIANA  GAMIZ                                              </t>
  </si>
  <si>
    <t xml:space="preserve">AGAMIZ@COMAREX.TV                                           </t>
  </si>
  <si>
    <t xml:space="preserve">RUBEN FLORES                                                </t>
  </si>
  <si>
    <t xml:space="preserve">RFLORESCLAPP@HOTMAIL.COM                                    </t>
  </si>
  <si>
    <t xml:space="preserve">CLAUDIA MORENO                                              </t>
  </si>
  <si>
    <t xml:space="preserve">CMORENO@MEXICO.ILWW.COM                                     </t>
  </si>
  <si>
    <t xml:space="preserve">PABLO GONZALEZ                                              </t>
  </si>
  <si>
    <t xml:space="preserve">GONZALEZP@STATE.GOV                                         </t>
  </si>
  <si>
    <t xml:space="preserve">LIC INGRID LUNA                                             </t>
  </si>
  <si>
    <t xml:space="preserve">ADMINISTRACION@KADIMA.ORG                                   </t>
  </si>
  <si>
    <t xml:space="preserve">PATRICIA ISLAS                                              </t>
  </si>
  <si>
    <t xml:space="preserve">PISLAS@FINANCIERAFORTALEZA.COM                              </t>
  </si>
  <si>
    <t xml:space="preserve">ANIBAL GOMEZ                                                </t>
  </si>
  <si>
    <t xml:space="preserve">AG@GANOEXCELMEXICO.COM.MX                                   </t>
  </si>
  <si>
    <t xml:space="preserve">EMILIO ORTA LLO                                             </t>
  </si>
  <si>
    <t xml:space="preserve">COMPRAS@AZO-GRAP.COM                                        </t>
  </si>
  <si>
    <t xml:space="preserve">LIC. JONATHAN MEDINA                                        </t>
  </si>
  <si>
    <t xml:space="preserve">JMEDINA@INTEX.COM                                           </t>
  </si>
  <si>
    <t xml:space="preserve">ING. CHAVEZ Y/O CECILIA BUENDIA                             </t>
  </si>
  <si>
    <t xml:space="preserve">CECY78@PRODIGY.NET.MX                                       </t>
  </si>
  <si>
    <t xml:space="preserve">DINORAHA GODINEZ                                            </t>
  </si>
  <si>
    <t xml:space="preserve">COMPRAS@FERBERA,COM                                         </t>
  </si>
  <si>
    <t xml:space="preserve">OMAR GARCES                                                 </t>
  </si>
  <si>
    <t xml:space="preserve">VASFALTO@GRUPOTUCAN.COM.MX                                  </t>
  </si>
  <si>
    <t xml:space="preserve">ALFREDO VIANA                                               </t>
  </si>
  <si>
    <t xml:space="preserve">ALFREDO.VIANA@MARAGA.COM.MX                                 </t>
  </si>
  <si>
    <t xml:space="preserve">ALEJANDRA GARCIA                                            </t>
  </si>
  <si>
    <t xml:space="preserve">GARMATA@MEXICANADELUBRICANTES                               </t>
  </si>
  <si>
    <t xml:space="preserve">HERIBERTO SANCHEZ                                           </t>
  </si>
  <si>
    <t xml:space="preserve">CARMEN.ESPEJEL@IGSA.COM.MX                                  </t>
  </si>
  <si>
    <t xml:space="preserve">KARLA TORRES                                                </t>
  </si>
  <si>
    <t xml:space="preserve">KTORRESB@CCICSA.COM.MX                                      </t>
  </si>
  <si>
    <t xml:space="preserve">CARMEN ESPEJEL                                              </t>
  </si>
  <si>
    <t xml:space="preserve">ODETH CEDILLO ROSALES                                       </t>
  </si>
  <si>
    <t xml:space="preserve">ODETH_CEDILLO@CVDIRECTO.TV                                  </t>
  </si>
  <si>
    <t xml:space="preserve">ESTELA LOPEZ                                                </t>
  </si>
  <si>
    <t xml:space="preserve">E.LOPEZ@INSURANCE-SEGUROS                                   </t>
  </si>
  <si>
    <t xml:space="preserve">BLANCA ALEMAN                                               </t>
  </si>
  <si>
    <t xml:space="preserve">BALEMAN@XANIK.COM.MX                                        </t>
  </si>
  <si>
    <t xml:space="preserve">JULIA ORTEGA                                                </t>
  </si>
  <si>
    <t xml:space="preserve">ANA.MARIA@KARENKEIN                                         </t>
  </si>
  <si>
    <t xml:space="preserve">SUSANA HERNANDEZ                                            </t>
  </si>
  <si>
    <t xml:space="preserve">SHERNANDEZ@SYCSURESTE.COM                                   </t>
  </si>
  <si>
    <t xml:space="preserve">JOSE LUIS JIMENEZ                                           </t>
  </si>
  <si>
    <t xml:space="preserve">JOSELUIS.JIMENEZ@PAPERLESS.MX                               </t>
  </si>
  <si>
    <t xml:space="preserve">VERONICA@LACOMPAÑIADELVINO                                  </t>
  </si>
  <si>
    <t xml:space="preserve">LILIANA HERNANDEZ                                           </t>
  </si>
  <si>
    <t xml:space="preserve">01_STUDIO@PRODIGY.NET.MX                                    </t>
  </si>
  <si>
    <t xml:space="preserve">ARTURO MARUAN                                               </t>
  </si>
  <si>
    <t xml:space="preserve">SERVICIOS@PLASTICOINNOVADORES                               </t>
  </si>
  <si>
    <t xml:space="preserve">JORGE BAUTISTA                                              </t>
  </si>
  <si>
    <t xml:space="preserve">JBAUTISTA@SUR.COM.MX                                        </t>
  </si>
  <si>
    <t xml:space="preserve">DANIEL ROMETO                                               </t>
  </si>
  <si>
    <t xml:space="preserve">DANID.ROMERO@ACEVAN.COM.MX                                  </t>
  </si>
  <si>
    <t xml:space="preserve">YESENIA GARCIA                                              </t>
  </si>
  <si>
    <t xml:space="preserve">YY_DIEZ@HOTMAIL.COM                                         </t>
  </si>
  <si>
    <t xml:space="preserve">RAFAEL ARENAS                                               </t>
  </si>
  <si>
    <t xml:space="preserve">ARENAS@BERLES.COM.MX                                        </t>
  </si>
  <si>
    <t xml:space="preserve">MIGUEL CARRANZA                                             </t>
  </si>
  <si>
    <t xml:space="preserve">MIGUEL.CARRANZA@GAFF-INT.COM                                </t>
  </si>
  <si>
    <t xml:space="preserve">DALIA LOPEZ                                                 </t>
  </si>
  <si>
    <t xml:space="preserve">DALIA.LOPEZMEJIA@RB.COM                                     </t>
  </si>
  <si>
    <t xml:space="preserve">PATRICIA BLANCO                                             </t>
  </si>
  <si>
    <t xml:space="preserve">PBLANCO@FOODSPROTEINS.COM.MX                                </t>
  </si>
  <si>
    <t xml:space="preserve">JOSE ANTONIO RUPIT                                          </t>
  </si>
  <si>
    <t xml:space="preserve">ANTONIO.RUPIT@LESA.COM.MX                                   </t>
  </si>
  <si>
    <t xml:space="preserve">ALEJANDRO ROLDAN                                            </t>
  </si>
  <si>
    <t xml:space="preserve">COMPRAS@EUROQUIMICA@COMMX                                   </t>
  </si>
  <si>
    <t xml:space="preserve">LIC JOSE LUIS CAMACHO                                       </t>
  </si>
  <si>
    <t xml:space="preserve">JCAMACHO@GLASSER,COM.MX                                     </t>
  </si>
  <si>
    <t xml:space="preserve">RODOLFO JASSO                                               </t>
  </si>
  <si>
    <t xml:space="preserve">RODOLFO.JASSO@FRONTERA.COM                                  </t>
  </si>
  <si>
    <t xml:space="preserve">SR.ARMANDO OLVERA                                           </t>
  </si>
  <si>
    <t xml:space="preserve">AOLVERA@HIELOFIESTA.COM.MX                                  </t>
  </si>
  <si>
    <t xml:space="preserve">MARILU ALTAMIRANO                                           </t>
  </si>
  <si>
    <t xml:space="preserve">MARILU@PISOSCAPPA.COM                                       </t>
  </si>
  <si>
    <t xml:space="preserve">ARMANDO NOCEDA                                              </t>
  </si>
  <si>
    <t xml:space="preserve">ARMADO.HOCEDA@CPIAIM.COM.MX                                 </t>
  </si>
  <si>
    <t xml:space="preserve">}ORENZO ARTURO COCO                                         </t>
  </si>
  <si>
    <t xml:space="preserve">MARYCOCA1@HOTMAIL.COM                                       </t>
  </si>
  <si>
    <t xml:space="preserve">REFUGIO GUTIERREZ                                           </t>
  </si>
  <si>
    <t xml:space="preserve">REFUGIO@COMERCIALRAC.COM.MX                                 </t>
  </si>
  <si>
    <t xml:space="preserve">DIANA PALACIOS                                              </t>
  </si>
  <si>
    <t xml:space="preserve">DPALACIOS@CORPOFINCOM.MX                                    </t>
  </si>
  <si>
    <t xml:space="preserve">LEONOR CASTILLO                                             </t>
  </si>
  <si>
    <t xml:space="preserve">HELPDESK@GDLOPHIN.COM.MX                                    </t>
  </si>
  <si>
    <t xml:space="preserve">GUADALUPE MARTINEZ                                          </t>
  </si>
  <si>
    <t xml:space="preserve">GUADALUPE.MARTINEZ@YAHOO.COM.MX                             </t>
  </si>
  <si>
    <t xml:space="preserve">RAUL HUESCA                                                 </t>
  </si>
  <si>
    <t xml:space="preserve">COMPRASHACIENDAS@HOTMAIL.COM                                </t>
  </si>
  <si>
    <t xml:space="preserve">LIC. MARGARITA  MONDRAGON                                   </t>
  </si>
  <si>
    <t xml:space="preserve">AFINANZAS@GRUPOPCR.COM                                      </t>
  </si>
  <si>
    <t xml:space="preserve">ARTURO JIMAREZ                                              </t>
  </si>
  <si>
    <t xml:space="preserve">JIMAREZ@HOTMAIL.COM                                         </t>
  </si>
  <si>
    <t xml:space="preserve">ANGELICA CORTES                                             </t>
  </si>
  <si>
    <t xml:space="preserve">DISSMASE@YAHOO.COM.MX                                       </t>
  </si>
  <si>
    <t xml:space="preserve">NANCY REYES                                                 </t>
  </si>
  <si>
    <t xml:space="preserve">NANCYREYES@ABASTOBASICO.COM                                 </t>
  </si>
  <si>
    <t xml:space="preserve">IVAN GARCIA                                                 </t>
  </si>
  <si>
    <t xml:space="preserve">SUPERVISOR_MEXICO@GLOBALPAQUETERIA                          </t>
  </si>
  <si>
    <t xml:space="preserve">GABRIELA BALLESTEROS                                        </t>
  </si>
  <si>
    <t xml:space="preserve">GBALLESLA@HOTMAIL.COM                                       </t>
  </si>
  <si>
    <t xml:space="preserve">RODOLFO GARRIDO                                             </t>
  </si>
  <si>
    <t xml:space="preserve">ROGARRIDO@CUERVO.COM.MX                                     </t>
  </si>
  <si>
    <t xml:space="preserve">ADRIAN SANCHEZ                                              </t>
  </si>
  <si>
    <t xml:space="preserve">SUNCHEO@CHESTERTON.COM                                      </t>
  </si>
  <si>
    <t xml:space="preserve">CONSUELO HERNANDEZ                                          </t>
  </si>
  <si>
    <t xml:space="preserve">ZHROSAS@HOTMAIL.COM                                         </t>
  </si>
  <si>
    <t xml:space="preserve">ERNESTO PACHECO                                             </t>
  </si>
  <si>
    <t xml:space="preserve">ERNEST.PACHECO@ABSEMDEMEXICO.COM                            </t>
  </si>
  <si>
    <t xml:space="preserve">AURORA YANELLY VARGAS                                       </t>
  </si>
  <si>
    <t xml:space="preserve">YANELLY.VARGAS@AMPM.COM.MX                                  </t>
  </si>
  <si>
    <t xml:space="preserve">MIRIAM GARCIA                                               </t>
  </si>
  <si>
    <t xml:space="preserve">MGARCIA@CITEC.COM.MX                                        </t>
  </si>
  <si>
    <t xml:space="preserve">ANDREA COLULA                                               </t>
  </si>
  <si>
    <t xml:space="preserve">ANDREA,COLULA@CRYPTEXLOGISTICA                              </t>
  </si>
  <si>
    <t xml:space="preserve">ELIZABTEH TOVAR                                             </t>
  </si>
  <si>
    <t xml:space="preserve">INFO@TECMA.MX                                               </t>
  </si>
  <si>
    <t xml:space="preserve">ARMANDO GONZALEZ                                            </t>
  </si>
  <si>
    <t xml:space="preserve">AGONZALEZ@ABANCOM.COM                                       </t>
  </si>
  <si>
    <t xml:space="preserve">MA DOLORES COCONE DANIEL                                    </t>
  </si>
  <si>
    <t xml:space="preserve">PLAFOMATE@HOTMAIL.COM                                       </t>
  </si>
  <si>
    <t xml:space="preserve">SR. MARIO LOPEZ                                             </t>
  </si>
  <si>
    <t xml:space="preserve">SERVICIO@EPCMEXICO.COM                                      </t>
  </si>
  <si>
    <t xml:space="preserve">LORENA MEDINA                                               </t>
  </si>
  <si>
    <t xml:space="preserve">LORE_DGAPP.CENAVECES@YAHOO.COM.MX                           </t>
  </si>
  <si>
    <t xml:space="preserve">LIC.MAGDALENA VIVAR                                         </t>
  </si>
  <si>
    <t xml:space="preserve">JOL@JOLINLLIN.COM.MX                                        </t>
  </si>
  <si>
    <t xml:space="preserve">C.P EDGAR OCHOA MUÑOZ                                       </t>
  </si>
  <si>
    <t xml:space="preserve">EOCHOA@CONIISA.MX                                           </t>
  </si>
  <si>
    <t xml:space="preserve">JORGE A MENDOZA                                             </t>
  </si>
  <si>
    <t xml:space="preserve">JMENDOZA@SICREA.COM.MX                                      </t>
  </si>
  <si>
    <t xml:space="preserve">ELSA GONZALEZ                                               </t>
  </si>
  <si>
    <t xml:space="preserve">elsa@chocolate.mx                                           </t>
  </si>
  <si>
    <t xml:space="preserve">SRITA. PATRICIA ZAMORA                                      </t>
  </si>
  <si>
    <t xml:space="preserve">PZAMORA@STONS.COM.MX                                        </t>
  </si>
  <si>
    <t xml:space="preserve">PATRICIA RAMIREZ                                            </t>
  </si>
  <si>
    <t xml:space="preserve">roberto.rojas@rodisacv.com                                  </t>
  </si>
  <si>
    <t xml:space="preserve">ANGELICA MARTINEZ                                           </t>
  </si>
  <si>
    <t xml:space="preserve">AMARTINEZ@STDV.COM.MX                                       </t>
  </si>
  <si>
    <t xml:space="preserve">KARINA LARIOS                                               </t>
  </si>
  <si>
    <t xml:space="preserve">T5_PROYECTOS@PRODIGY.NET                                    </t>
  </si>
  <si>
    <t xml:space="preserve">JOSE CARLOS TRIRADO                                         </t>
  </si>
  <si>
    <t xml:space="preserve">JOSE.CARLOS.TIRADO@ASICS.COM                                </t>
  </si>
  <si>
    <t xml:space="preserve">ING ARQ JUAN CARLOS CONTRERAS                               </t>
  </si>
  <si>
    <t xml:space="preserve">J.CONTRERAS@ANTICUARIA.COM.MX                               </t>
  </si>
  <si>
    <t xml:space="preserve">LORENA HDZ                                                  </t>
  </si>
  <si>
    <t xml:space="preserve">PRESUPUESTOS2@GCDI.COM                                      </t>
  </si>
  <si>
    <t xml:space="preserve">ENRIQUE VESSI                                               </t>
  </si>
  <si>
    <t xml:space="preserve">EVESSI@CAMPANITA.COM.MX                                     </t>
  </si>
  <si>
    <t xml:space="preserve">ALEJANDRO CASTRO                                            </t>
  </si>
  <si>
    <t xml:space="preserve">CARLOS.CASTRO@ITTECNOLOGIA.COM                              </t>
  </si>
  <si>
    <t xml:space="preserve">LILIANA DURAN                                               </t>
  </si>
  <si>
    <t xml:space="preserve">LILIANADURAN@BECKGROUP.COM                                  </t>
  </si>
  <si>
    <t xml:space="preserve">ROSALBA ESPINOSA DE LOS MONTEROS VELAZQUEZ                  </t>
  </si>
  <si>
    <t xml:space="preserve">ROSALBA.ESPINOSA@CONSTRUCCIONYDISEÑO.COM                    </t>
  </si>
  <si>
    <t xml:space="preserve">ISRAEL PADILLA                                              </t>
  </si>
  <si>
    <t xml:space="preserve">IP.MUSEOGRAFIA@SOUMAYA.ORG.MX                               </t>
  </si>
  <si>
    <t xml:space="preserve">ING. RODRIGUEZ                                              </t>
  </si>
  <si>
    <t xml:space="preserve">JARODRIGUEZ@INFINERA.COM                                    </t>
  </si>
  <si>
    <t xml:space="preserve">ITZEL CHAVEZ                                                </t>
  </si>
  <si>
    <t xml:space="preserve">ITZEL.CHAVEZ@VOIOUT.COM.MX                                  </t>
  </si>
  <si>
    <t xml:space="preserve">ING GUILLERMO MORALES                                       </t>
  </si>
  <si>
    <t xml:space="preserve">GUILLERMO_MORALES@PENOLES.COM.MX                            </t>
  </si>
  <si>
    <t xml:space="preserve">LIC LILIANA CORDOVA MTZ                                     </t>
  </si>
  <si>
    <t xml:space="preserve">LCORDOVA@GEOFISICA.UNAM.MX                                  </t>
  </si>
  <si>
    <t xml:space="preserve">ING. AARON I. LOZANO                                        </t>
  </si>
  <si>
    <t xml:space="preserve">compras@inducontrol.com.mc  j                               </t>
  </si>
  <si>
    <t xml:space="preserve">JAIME ARANDA L                                              </t>
  </si>
  <si>
    <t xml:space="preserve">VIRGINIA SALGADO CRUZ /LUIS ALBA                            </t>
  </si>
  <si>
    <t xml:space="preserve">virginia.salgado@crouse-hinds                               </t>
  </si>
  <si>
    <t xml:space="preserve">LIC. IGNACIO PONCE REAL                                     </t>
  </si>
  <si>
    <t xml:space="preserve">IGNACIO.PONCE@GOLFCHAPULTEPEC.COM                           </t>
  </si>
  <si>
    <t xml:space="preserve">ING. FRANCISCO GUEVARA                                      </t>
  </si>
  <si>
    <t xml:space="preserve">JESSICA.GARCIA@SAINT-GOBAIN.C                               </t>
  </si>
  <si>
    <t xml:space="preserve">JESSICA GARCIA                                              </t>
  </si>
  <si>
    <t xml:space="preserve">ALI MILLAN RAMIREZ                                          </t>
  </si>
  <si>
    <t xml:space="preserve">ALIMILLAN@INDUX.COM.MX                                      </t>
  </si>
  <si>
    <t xml:space="preserve">MARIBEL VELASCO                                             </t>
  </si>
  <si>
    <t xml:space="preserve">MARIBEL.VELASCO@GRUPO-OM.MX                                 </t>
  </si>
  <si>
    <t xml:space="preserve">ANA MARIA VAZQUEZ                                           </t>
  </si>
  <si>
    <t xml:space="preserve">AMVAZQUEZR@DESPACHOJLMYCIA.COM                              </t>
  </si>
  <si>
    <t xml:space="preserve">SRITA NANCI PALOMINOS                                       </t>
  </si>
  <si>
    <t xml:space="preserve">ceciliar@aksi.com.mx  y/o  cr                               </t>
  </si>
  <si>
    <t xml:space="preserve">LIC. CECILIA ROBLES                                         </t>
  </si>
  <si>
    <t xml:space="preserve">BENIGNO ORNELAS                                             </t>
  </si>
  <si>
    <t xml:space="preserve">BENIGNO.ORNELAS@FROLSA.COM                                  </t>
  </si>
  <si>
    <t xml:space="preserve">LIC. MABELL ROCHA                                           </t>
  </si>
  <si>
    <t xml:space="preserve">MROCHA@FEED.COM.MX                                          </t>
  </si>
  <si>
    <t xml:space="preserve">ROSA TORRES HDEZ/MIRNA CRUZ                                 </t>
  </si>
  <si>
    <t xml:space="preserve">ELECSM1@PRODIGY.NET.MX                                      </t>
  </si>
  <si>
    <t xml:space="preserve">HOMAR ORTUÑO                                                </t>
  </si>
  <si>
    <t xml:space="preserve">HOMAR.ARTURO@AMPERSAND.MX                                   </t>
  </si>
  <si>
    <t xml:space="preserve">VERONICA DOMIGUEZ                                           </t>
  </si>
  <si>
    <t xml:space="preserve">COMPRAS1@SILVAFORM.COM.MX                                   </t>
  </si>
  <si>
    <t xml:space="preserve">ERNESTINA REYES GARCIA                                      </t>
  </si>
  <si>
    <t xml:space="preserve">COMPRAS3@ARPAPEL.COM.MX                                     </t>
  </si>
  <si>
    <t xml:space="preserve">GONZALO SERRANO                                             </t>
  </si>
  <si>
    <t xml:space="preserve">GONZALO@NOISELAB.COM                                        </t>
  </si>
  <si>
    <t xml:space="preserve">PAOLA JIMENEZ                                               </t>
  </si>
  <si>
    <t xml:space="preserve">PAOLA.JIMENEZ@NISSANMETA.COM                                </t>
  </si>
  <si>
    <t xml:space="preserve">LIC PATRICIA MENDOZA                                        </t>
  </si>
  <si>
    <t xml:space="preserve">VIAGUIRRE@TYCOINT.COM                                       </t>
  </si>
  <si>
    <t xml:space="preserve">ERIC MERCIEL                                                </t>
  </si>
  <si>
    <t xml:space="preserve">ERIC.MERCIER@GRUPOFARMX.COM                                 </t>
  </si>
  <si>
    <t xml:space="preserve">LUZ MARIA PEREZ                                             </t>
  </si>
  <si>
    <t xml:space="preserve">LUZMARIA6019@YAHOO.COM.MX                                   </t>
  </si>
  <si>
    <t xml:space="preserve">ELIZABETH PALMA                                             </t>
  </si>
  <si>
    <t xml:space="preserve">ADMINISTRACIO@FGMCORPORATIVO.COM.MX                         </t>
  </si>
  <si>
    <t xml:space="preserve">JAVIER DE LA PARRA                                          </t>
  </si>
  <si>
    <t xml:space="preserve">JAVIER@DELAPARRAASESORES.COM                                </t>
  </si>
  <si>
    <t xml:space="preserve">C.P. JUAN PERRUSQUIA GIL                                    </t>
  </si>
  <si>
    <t xml:space="preserve">JUAN.PERRUSQUIA@ICCS.COM.MX                                 </t>
  </si>
  <si>
    <t xml:space="preserve">ING. JOSE LUIS CORTES V.                                    </t>
  </si>
  <si>
    <t xml:space="preserve">JL_CORTES@HOTMAIL.COM                                       </t>
  </si>
  <si>
    <t xml:space="preserve">MIRIAM RUBIO SANCHEZ                                        </t>
  </si>
  <si>
    <t xml:space="preserve">MRUBIO@QUALTIA.COM                                          </t>
  </si>
  <si>
    <t xml:space="preserve">KAIME HERNANDEZ                                             </t>
  </si>
  <si>
    <t xml:space="preserve">JHERNANDEZ@PON1.COM.MX                                      </t>
  </si>
  <si>
    <t xml:space="preserve">ING. PATRICIA RIVERA DIAZ                                   </t>
  </si>
  <si>
    <t xml:space="preserve">PRIVERA@ADAMANTINE.COM.MX                                   </t>
  </si>
  <si>
    <t xml:space="preserve">CLAUDIA ROMERO                                              </t>
  </si>
  <si>
    <t xml:space="preserve">CLAUDIA.ROMERO@PROFUTURO.COM                                </t>
  </si>
  <si>
    <t xml:space="preserve">IGNACIO PERON                                               </t>
  </si>
  <si>
    <t xml:space="preserve">TERETEISA@PRODIGY.NET.MX                                    </t>
  </si>
  <si>
    <t xml:space="preserve">VIRIDIANA OCAMPO                                            </t>
  </si>
  <si>
    <t xml:space="preserve">VIRIDIANAOCAMPO@MERICK.COM                                  </t>
  </si>
  <si>
    <t xml:space="preserve">ING MARTHA HERNANDEZ                                        </t>
  </si>
  <si>
    <t xml:space="preserve">MHERNANDEZ@JOHN.COM                                         </t>
  </si>
  <si>
    <t xml:space="preserve">SRITA. YAZMIN GONZALEZ                                      </t>
  </si>
  <si>
    <t xml:space="preserve">JAZMINCOVAN@YAHOO.COM.MX                                    </t>
  </si>
  <si>
    <t xml:space="preserve">JORGE BRISUELA                                              </t>
  </si>
  <si>
    <t xml:space="preserve">JORGEBRIZUELA@GLOBALSTAND.COM                               </t>
  </si>
  <si>
    <t xml:space="preserve">JAZHEL CASTILLO                                             </t>
  </si>
  <si>
    <t xml:space="preserve">JAZHEL.CASTILLO@MX.ZURICH.COM                               </t>
  </si>
  <si>
    <t xml:space="preserve">VIRGINIA VEGA                                               </t>
  </si>
  <si>
    <t xml:space="preserve">VIRGINIAVEGA@PRORUSA.COM                                    </t>
  </si>
  <si>
    <t xml:space="preserve">IRMA MTZ                                                    </t>
  </si>
  <si>
    <t xml:space="preserve">IRMA.MARTINEZ@BINSAREPORT.COM                               </t>
  </si>
  <si>
    <t xml:space="preserve">ANGELA AVELA                                                </t>
  </si>
  <si>
    <t xml:space="preserve">ANGELA.AVELAR@TVH.COM                                       </t>
  </si>
  <si>
    <t xml:space="preserve">SAUL SILVA                                                  </t>
  </si>
  <si>
    <t xml:space="preserve">SAULS@WURTH.COM.MX                                          </t>
  </si>
  <si>
    <t xml:space="preserve">KAREN GARCIA                                                </t>
  </si>
  <si>
    <t xml:space="preserve">COMPRA@FORDSATELITE.COM.MX                                  </t>
  </si>
  <si>
    <t xml:space="preserve">MIRIAN CASTILLO                                             </t>
  </si>
  <si>
    <t xml:space="preserve">AGUERRERO@GRUPOINTEGRA.COM                                  </t>
  </si>
  <si>
    <t xml:space="preserve">WENDY VARGAS                                                </t>
  </si>
  <si>
    <t xml:space="preserve">compras@demsa.com.mx                                        </t>
  </si>
  <si>
    <t xml:space="preserve">ROCIO VALLE                                                 </t>
  </si>
  <si>
    <t xml:space="preserve">RVALLE@TINTASGRAFIS.COM                                     </t>
  </si>
  <si>
    <t xml:space="preserve">JOSE MTZ                                                    </t>
  </si>
  <si>
    <t xml:space="preserve">JMARTINEZ@VONHAUCKER.COM.MX                                 </t>
  </si>
  <si>
    <t xml:space="preserve">MARTHA CONTRERAS                                            </t>
  </si>
  <si>
    <t xml:space="preserve">MAYRA.ROSAS@ENTERCS.COM.MX                                  </t>
  </si>
  <si>
    <t xml:space="preserve">LAURA HERNANDEZ                                             </t>
  </si>
  <si>
    <t xml:space="preserve">LHERNANDEZ@GRUPOSAYER.COM                                   </t>
  </si>
  <si>
    <t xml:space="preserve">RAFAEL BORBOLLA                                             </t>
  </si>
  <si>
    <t xml:space="preserve">RBORBOLLA@HYNNZOCALO.COM                                    </t>
  </si>
  <si>
    <t xml:space="preserve">ABIGAIL ROCHA                                               </t>
  </si>
  <si>
    <t xml:space="preserve">DECOKORAKTER@GMAIL.COM                                      </t>
  </si>
  <si>
    <t xml:space="preserve">VIRGINIA OROZCO                                             </t>
  </si>
  <si>
    <t xml:space="preserve">VIRGINIAOROZCO@GRUPOLALA.COM                                </t>
  </si>
  <si>
    <t xml:space="preserve">ROBERTO ROJAS                                               </t>
  </si>
  <si>
    <t xml:space="preserve">R.ROJAS@PRECOOR.COM                                         </t>
  </si>
  <si>
    <t xml:space="preserve">MARIA VICTORIA                                              </t>
  </si>
  <si>
    <t xml:space="preserve">MAVI@SAIPM.COM                                              </t>
  </si>
  <si>
    <t xml:space="preserve">IRAM MORGADO                                                </t>
  </si>
  <si>
    <t xml:space="preserve">HDMORG@HOTMAIL.COM                                          </t>
  </si>
  <si>
    <t xml:space="preserve">EUGENIO MUÑOS                                               </t>
  </si>
  <si>
    <t xml:space="preserve">EUGENIO.MUÑOZCALDERON@GMAIL.COM                             </t>
  </si>
  <si>
    <t xml:space="preserve">MIGUEL ANGEL SOTO                                           </t>
  </si>
  <si>
    <t xml:space="preserve">AUTO@AUTOMOTIVE.COM.MX                                      </t>
  </si>
  <si>
    <t xml:space="preserve">LIC. EDUARDO ROSAS                                          </t>
  </si>
  <si>
    <t xml:space="preserve">ROTOPAK@PRODIGY.NET.MX                                      </t>
  </si>
  <si>
    <t xml:space="preserve">ING MIGUEL VERGARA                                          </t>
  </si>
  <si>
    <t xml:space="preserve">MIGUEL.VERGARA@AXA.COM                                      </t>
  </si>
  <si>
    <t xml:space="preserve">GISELA JIMENEZ                                              </t>
  </si>
  <si>
    <t xml:space="preserve">GJO@GRUPOCP.MX                                              </t>
  </si>
  <si>
    <t xml:space="preserve">LILIANA AGUIRRE                                             </t>
  </si>
  <si>
    <t xml:space="preserve">LILIANA.AGUIRRE.RUIZ@GMAIL.COM                              </t>
  </si>
  <si>
    <t xml:space="preserve">MIGUEL CONTRERAS                                            </t>
  </si>
  <si>
    <t xml:space="preserve">MIGUEL_CONTRERAS@ABTMEXICO.NET                              </t>
  </si>
  <si>
    <t xml:space="preserve">ANGELICA VADILLO ROMANO                                     </t>
  </si>
  <si>
    <t xml:space="preserve">PROCESADORAYAHE@YAHOO.COM.MX                                </t>
  </si>
  <si>
    <t xml:space="preserve">LIC. ANTONIO SALAZAR RECILLAS                               </t>
  </si>
  <si>
    <t xml:space="preserve">ASALAZAR@GRUPOSUMMA.COM.MX                                  </t>
  </si>
  <si>
    <t xml:space="preserve">GUILLERMO DOMINGUEZ                                         </t>
  </si>
  <si>
    <t xml:space="preserve">sslomas@mail.nextgeninter.net                               </t>
  </si>
  <si>
    <t xml:space="preserve">BENJAMIN BAIZ                                               </t>
  </si>
  <si>
    <t xml:space="preserve">bbaiz@alsya.mx                                              </t>
  </si>
  <si>
    <t xml:space="preserve">JULIANA PALACIOS                                            </t>
  </si>
  <si>
    <t xml:space="preserve">juliapalacios@hotmail.com                                   </t>
  </si>
  <si>
    <t xml:space="preserve">FABIOLA VALLEJO                                             </t>
  </si>
  <si>
    <t xml:space="preserve">jose_luis_arroyo@dresser-rand.com                           </t>
  </si>
  <si>
    <t xml:space="preserve">RAUL GRANADOS                                               </t>
  </si>
  <si>
    <t xml:space="preserve">jlcabodevila@intelikasa.com                                 </t>
  </si>
  <si>
    <t xml:space="preserve">ADRIANA MARTINEZ                                            </t>
  </si>
  <si>
    <t xml:space="preserve">igonzalez@ctmexico.com.mx                                   </t>
  </si>
  <si>
    <t xml:space="preserve">ELIAS CRUZ                                                  </t>
  </si>
  <si>
    <t xml:space="preserve">EACT@HOTMAIL.COM                                            </t>
  </si>
  <si>
    <t xml:space="preserve">ALEJANDRO ROCHA                                             </t>
  </si>
  <si>
    <t xml:space="preserve">oloaera@polakgrupo.com                                      </t>
  </si>
  <si>
    <t xml:space="preserve">EVANGELINA LEAL                                             </t>
  </si>
  <si>
    <t xml:space="preserve">eval@metapol.com.mx                                         </t>
  </si>
  <si>
    <t xml:space="preserve">YEINI HUERTA                                                </t>
  </si>
  <si>
    <t xml:space="preserve">ANABEL.DELANGEL@TROPICOSMETICO                              </t>
  </si>
  <si>
    <t xml:space="preserve">CLAUDIA ARIAS                                               </t>
  </si>
  <si>
    <t xml:space="preserve">CARIAS@SATILLANA-ABOGADOS.NET                               </t>
  </si>
  <si>
    <t xml:space="preserve">PAMELA ALPUCHE                                              </t>
  </si>
  <si>
    <t xml:space="preserve">DANIELA@CARNAVALDEMEXICO.COM                                </t>
  </si>
  <si>
    <t xml:space="preserve">EDUARDO RUBIO                                               </t>
  </si>
  <si>
    <t xml:space="preserve">ERUBIO@ART-DECO.COM.MX                                      </t>
  </si>
  <si>
    <t xml:space="preserve">MARCO A LOPEZ                                               </t>
  </si>
  <si>
    <t xml:space="preserve">MALOPEZ@SICSA.COM.MX                                        </t>
  </si>
  <si>
    <t xml:space="preserve">LIC. GABRIEL BOLIO                                          </t>
  </si>
  <si>
    <t xml:space="preserve">EUGENIO.MANZANO@POCHTECA.COM.MX                             </t>
  </si>
  <si>
    <t xml:space="preserve">EDUARDO CHIMAL GONZALEZ                                     </t>
  </si>
  <si>
    <t xml:space="preserve">EDUARDO.CHIMAL@DESC.COM.MX                                  </t>
  </si>
  <si>
    <t>PILAR ROJAS</t>
  </si>
  <si>
    <t>pilar.rojas@gsk.com</t>
  </si>
  <si>
    <t xml:space="preserve">NELLY GUEVARA GARIBAY                                       </t>
  </si>
  <si>
    <t xml:space="preserve">NELLYGUEVARA@SINCRONIAMEDICA.COM.MX                         </t>
  </si>
  <si>
    <t xml:space="preserve">LIC FAUSTO PEREZ                                            </t>
  </si>
  <si>
    <t xml:space="preserve">ADMINISTRACION@MUDANZANAMEX.COM                             </t>
  </si>
  <si>
    <t xml:space="preserve">EDUARDO ARELLANO                                            </t>
  </si>
  <si>
    <t xml:space="preserve">CONSTRUCTORA.ARELLANO@GMAIL.COM                             </t>
  </si>
  <si>
    <t xml:space="preserve">SR. MARCIANO HERRERA                                        </t>
  </si>
  <si>
    <t xml:space="preserve">marciano.herrera@polioles.com.mx                            </t>
  </si>
  <si>
    <t xml:space="preserve">MYRNA ENRIQUEZ MONTAÑO                                      </t>
  </si>
  <si>
    <t xml:space="preserve">MENRIQUEZ@VISADEL NORTE                                     </t>
  </si>
  <si>
    <t xml:space="preserve">ENRIQUE ROSAS                                               </t>
  </si>
  <si>
    <t xml:space="preserve">enrique.rosas@unique-yambal.com                             </t>
  </si>
  <si>
    <t xml:space="preserve">arqarocha@hotmail.com                                       </t>
  </si>
  <si>
    <t xml:space="preserve">MARCO  ALMARAZ                                              </t>
  </si>
  <si>
    <t xml:space="preserve">ralvarez@ikusi.com.mx                                       </t>
  </si>
  <si>
    <t xml:space="preserve">FRANCISCO CADENA                                            </t>
  </si>
  <si>
    <t xml:space="preserve">FRANCISCO.CADENA@GRUPORCH                                   </t>
  </si>
  <si>
    <t xml:space="preserve">PABLO GALLEGOS                                              </t>
  </si>
  <si>
    <t xml:space="preserve">TECHMAHINDRA.COM                                            </t>
  </si>
  <si>
    <t xml:space="preserve">ALMA IROCIO                                                 </t>
  </si>
  <si>
    <t xml:space="preserve">WWW.ALAMPLX@GMAIL.COM                                       </t>
  </si>
  <si>
    <t xml:space="preserve">MARCO ANTONIO RAMOS                                         </t>
  </si>
  <si>
    <t xml:space="preserve">PALACIOS@FORDAZCAPOTZALCO.COM                               </t>
  </si>
  <si>
    <t xml:space="preserve">SELENE TAPIA                                                </t>
  </si>
  <si>
    <t xml:space="preserve">selene.tapia@tamalli.com                                    </t>
  </si>
  <si>
    <t xml:space="preserve">JESUS PICHARDO GLZ                                          </t>
  </si>
  <si>
    <t xml:space="preserve">JESUSPICHARDO@POLIOLES.COM.MX                               </t>
  </si>
  <si>
    <t xml:space="preserve">LIC ROBERT ALFONSO                                          </t>
  </si>
  <si>
    <t xml:space="preserve">RALFONSO@AGMEDLABIN.COM.MX                                  </t>
  </si>
  <si>
    <t xml:space="preserve">OLOPEZ@ELECONOMISTA.MX                                      </t>
  </si>
  <si>
    <t xml:space="preserve">HUGO SANCHEZ                                                </t>
  </si>
  <si>
    <t xml:space="preserve">hsanchezm@dicsadisenoingenieria.com                         </t>
  </si>
  <si>
    <t xml:space="preserve">JOSE RENE GARAY                                             </t>
  </si>
  <si>
    <t xml:space="preserve">jgaray@saasconsultores.com                                  </t>
  </si>
  <si>
    <t xml:space="preserve">LOURDES MONDRAGON                                           </t>
  </si>
  <si>
    <t xml:space="preserve">AMONDRAGON@GRUPOTOMZA.COM                                   </t>
  </si>
  <si>
    <t xml:space="preserve">LUIS GERARDO RAMIREZ                                        </t>
  </si>
  <si>
    <t xml:space="preserve">LGRAMIREZ@TRAACST.NET                                       </t>
  </si>
  <si>
    <t xml:space="preserve">MARINA HERNANDEZ                                            </t>
  </si>
  <si>
    <t xml:space="preserve">COMPRAS.FIPLAMEX.MX                                         </t>
  </si>
  <si>
    <t xml:space="preserve">FERNANDO GUDIÑO                                             </t>
  </si>
  <si>
    <t xml:space="preserve">COMPRAS@BIMEX.COM.MX                                        </t>
  </si>
  <si>
    <t xml:space="preserve">ERAYEK@VISAPACK.COM                                         </t>
  </si>
  <si>
    <t xml:space="preserve">ING JESUS ROMERO                                            </t>
  </si>
  <si>
    <t xml:space="preserve">CODESASO@HOTMAIL.COM                                        </t>
  </si>
  <si>
    <t xml:space="preserve">JOSE DE MATIAS SOTELO                                       </t>
  </si>
  <si>
    <t xml:space="preserve">ARIZA@COM.MX                                                </t>
  </si>
  <si>
    <t xml:space="preserve">MA DELEINE VIVAR                                            </t>
  </si>
  <si>
    <t xml:space="preserve">CONTRALORIA@AVIU.COM.MX                                     </t>
  </si>
  <si>
    <t xml:space="preserve">L.C.C. ALEJANDRO PADILLA ALVAREZ                            </t>
  </si>
  <si>
    <t xml:space="preserve">PADILLA_AUDITORES@ENINFINITUM.COM                           </t>
  </si>
  <si>
    <t xml:space="preserve">ARACELI MENDOZA                                             </t>
  </si>
  <si>
    <t xml:space="preserve">araceli.mendoza@turner.com.mx                               </t>
  </si>
  <si>
    <t xml:space="preserve">CESAR AUGUSTO TERAN ROMERO                                  </t>
  </si>
  <si>
    <t xml:space="preserve">CESAR.TERAN@SAFILO.COM.MX                                   </t>
  </si>
  <si>
    <t xml:space="preserve">ARQ. JAVIER FLORES TORRES                                   </t>
  </si>
  <si>
    <t xml:space="preserve">G-KARMARQ@YAHOO.COM                                         </t>
  </si>
  <si>
    <t xml:space="preserve">FRANCISCO J. AGUILAR DE LEON                                </t>
  </si>
  <si>
    <t xml:space="preserve">FJAGUILAR@GAMESACORP.COM                                    </t>
  </si>
  <si>
    <t xml:space="preserve">JUAN MANUEL PEREZ LARA                                      </t>
  </si>
  <si>
    <t xml:space="preserve">DSCA_31@YAHOO.COM.MX                                        </t>
  </si>
  <si>
    <t xml:space="preserve">WADED DAUG                                                  </t>
  </si>
  <si>
    <t xml:space="preserve">CARLOS@ALAZRAKI.COM.MX                                      </t>
  </si>
  <si>
    <t xml:space="preserve">EMILIO PEREZ                                                </t>
  </si>
  <si>
    <t xml:space="preserve">EMILIOPEREZ@SESELEC.MX                                      </t>
  </si>
  <si>
    <t xml:space="preserve">CARLOS LIRA                                                 </t>
  </si>
  <si>
    <t xml:space="preserve">CARLOSLIRA@MICHAELPAGE.COM.MX                               </t>
  </si>
  <si>
    <t xml:space="preserve">NORMA CUELLAR                                               </t>
  </si>
  <si>
    <t xml:space="preserve">LAPALOMA.COM.MX                                             </t>
  </si>
  <si>
    <t xml:space="preserve">RAYMUNDO ALVEAR                                             </t>
  </si>
  <si>
    <t xml:space="preserve">TOREO@PINTURASMARAVILLA.COM.MX                              </t>
  </si>
  <si>
    <t xml:space="preserve">MONICA BELLO                                                </t>
  </si>
  <si>
    <t xml:space="preserve">MONICA@BELLAFORMA.COM.MX                                    </t>
  </si>
  <si>
    <t xml:space="preserve">MIGUEL ÁNGEL CERVANTES                                      </t>
  </si>
  <si>
    <t xml:space="preserve">MIGUEL.CERVANTES@DEGREMONT.COM                              </t>
  </si>
  <si>
    <t xml:space="preserve">ANDRES DOMINGUEZ                                            </t>
  </si>
  <si>
    <t xml:space="preserve">DYCLEO_TUBO@HOTMAIL.COM                                     </t>
  </si>
  <si>
    <t xml:space="preserve">JESUS DURAN MARTINEZ                                        </t>
  </si>
  <si>
    <t xml:space="preserve">jennifer.martinez                                           </t>
  </si>
  <si>
    <t xml:space="preserve">55 31 55 49         </t>
  </si>
  <si>
    <t xml:space="preserve">LIC. DAFNE ALVARADO   /CLAUDIA VIDRIO                       </t>
  </si>
  <si>
    <t xml:space="preserve">COMPRAS@GINFRAESTRUCTURA.COM                                </t>
  </si>
  <si>
    <t xml:space="preserve">C.P. GUILLERMO GONZALEZ/ANA JIMENEZ                         </t>
  </si>
  <si>
    <t xml:space="preserve">RECEPCION_LONDRES@FOREVERLIVING.COM.MX                      </t>
  </si>
  <si>
    <t xml:space="preserve">CORNELIO SÁNCHEZ                                            </t>
  </si>
  <si>
    <t xml:space="preserve">CORNELIO.SANCHEZ@EVENFLO.COM                                </t>
  </si>
  <si>
    <t xml:space="preserve">MARIO MARTINEZ                                              </t>
  </si>
  <si>
    <t xml:space="preserve">GAUMENDARIZ@IND.SUANCA.COM.MX                               </t>
  </si>
  <si>
    <t xml:space="preserve">CONTRALOR FCO. JAVIER GARCÍA                                </t>
  </si>
  <si>
    <t xml:space="preserve">JGARCIA@STAM.COM.MX                                         </t>
  </si>
  <si>
    <t xml:space="preserve">GERARDO PÉREZ                                               </t>
  </si>
  <si>
    <t xml:space="preserve">GPEREZ@CASAMARCELO.COM.MX                                   </t>
  </si>
  <si>
    <t xml:space="preserve">MAURICIO LARA                                               </t>
  </si>
  <si>
    <t xml:space="preserve">MAURICIO.LARA@REGUS.COM                                     </t>
  </si>
  <si>
    <t xml:space="preserve">RUTH ARAMBURO                                               </t>
  </si>
  <si>
    <t xml:space="preserve">RARAMBURO@SDM.COM.MX                                        </t>
  </si>
  <si>
    <t xml:space="preserve">DIEGO ESPINOSA DE LOS MONTEROS A.                           </t>
  </si>
  <si>
    <t xml:space="preserve">diego.espinoza@energizer.com                                </t>
  </si>
  <si>
    <t xml:space="preserve">ROSA ELVIA RODRÍGUEZ                                        </t>
  </si>
  <si>
    <t xml:space="preserve">CONSEJOMEXPSIQUIATRIA@PRODIGY.NET.MX                        </t>
  </si>
  <si>
    <t xml:space="preserve">OCTAVIO ORTEGA                                              </t>
  </si>
  <si>
    <t xml:space="preserve">rafael_pacheco@kcc.com                                      </t>
  </si>
  <si>
    <t xml:space="preserve">ING. MARTHA FABIOLA GONZÁLEZ C                              </t>
  </si>
  <si>
    <t xml:space="preserve">MFGONZALEZ@GRUPOR.COM.MX                                    </t>
  </si>
  <si>
    <t xml:space="preserve">ING. EDUARDO SACAL/ANGÉLICA                                 </t>
  </si>
  <si>
    <t xml:space="preserve">VITRAQUIM@VITRAQUIM.COM                                     </t>
  </si>
  <si>
    <t xml:space="preserve">RAUL BERNAL                                                 </t>
  </si>
  <si>
    <t xml:space="preserve">RAUL.BERNAL@BMW.COM.MX                                      </t>
  </si>
  <si>
    <t xml:space="preserve">ARMANDO HERRERA                                             </t>
  </si>
  <si>
    <t xml:space="preserve">ARMAND7918@HOTMAIL.COM                                      </t>
  </si>
  <si>
    <t xml:space="preserve">LOURDES MORENO                                              </t>
  </si>
  <si>
    <t xml:space="preserve">ADMON5@CONFE.ORG.MX                                         </t>
  </si>
  <si>
    <t xml:space="preserve">JAZMIN CASTAÑEDA                                            </t>
  </si>
  <si>
    <t xml:space="preserve">VENTAS@IBAN.COM.MX                                          </t>
  </si>
  <si>
    <t xml:space="preserve">LIC. MARTHA DEL CASTILLO/VERÓNICA.PALACIOS                  </t>
  </si>
  <si>
    <t xml:space="preserve">VERONICA.PALACIOS@LEAD2ACTION.COM                           </t>
  </si>
  <si>
    <t xml:space="preserve">ING. JOSÉ EDUARDO ENRÍQUEZ ARCHUNDIA                        </t>
  </si>
  <si>
    <t xml:space="preserve">INTEGRACIONMAREL@HOTMAIL.COM                                </t>
  </si>
  <si>
    <t xml:space="preserve">JENNY CRUZ                                                  </t>
  </si>
  <si>
    <t xml:space="preserve">TECSA2004@PRODIGY.NET.MX                                    </t>
  </si>
  <si>
    <t xml:space="preserve">LUIS MARTINEZ                                               </t>
  </si>
  <si>
    <t xml:space="preserve">LILIANA.RIVERA@MX.FESTO.COM                                 </t>
  </si>
  <si>
    <t xml:space="preserve">JORGE RIVERA                                                </t>
  </si>
  <si>
    <t xml:space="preserve">JRIVERA@CMPNET.COM.MX                                       </t>
  </si>
  <si>
    <t xml:space="preserve">ZULEICA GOMEZ                                               </t>
  </si>
  <si>
    <t xml:space="preserve">ZGOMEZ@CHEMTEXINTL.COM                                      </t>
  </si>
  <si>
    <t xml:space="preserve">PAULINA SÁNCHEZ                                             </t>
  </si>
  <si>
    <t xml:space="preserve">ADMINISTRACION@EUREKANDCO.COM                               </t>
  </si>
  <si>
    <t xml:space="preserve">ROSAMARIA SANCHEZ                                           </t>
  </si>
  <si>
    <t xml:space="preserve">AGTEGRAL.EA@AUTOFIN.COM                                     </t>
  </si>
  <si>
    <t xml:space="preserve">ROSA VACELA                                                 </t>
  </si>
  <si>
    <t xml:space="preserve">compras@duromex.com.mx                                      </t>
  </si>
  <si>
    <t xml:space="preserve">ELIZABETH OSORIO                                            </t>
  </si>
  <si>
    <t xml:space="preserve">INFO@CANACERO.RG.MX                                         </t>
  </si>
  <si>
    <t xml:space="preserve">MARÍA ANGÉLICA QUEMADA GARCÍA                               </t>
  </si>
  <si>
    <t xml:space="preserve">MASTER_KONG@YAHOO.COM.MX                                    </t>
  </si>
  <si>
    <t xml:space="preserve">C.P. RAFAEL BONILLA                                         </t>
  </si>
  <si>
    <t xml:space="preserve">RAFABOGA@HOTMAIL.COM                                        </t>
  </si>
  <si>
    <t xml:space="preserve">LIC. ROBERTO JOAQUÍN MEDINA DEL CAMPO                       </t>
  </si>
  <si>
    <t xml:space="preserve">ROBERTO.MEDINA@TAG-PIPELINES.COM                            </t>
  </si>
  <si>
    <t xml:space="preserve">ANA LILIA VEGA                                              </t>
  </si>
  <si>
    <t xml:space="preserve">SETRIC@INFOSEL.NET.MX                                       </t>
  </si>
  <si>
    <t xml:space="preserve">ANGÉLICA HERNÁNDEZ                                          </t>
  </si>
  <si>
    <t xml:space="preserve">ANGELICA.HERNANDEZ@TESTINGIT.COM.MX                         </t>
  </si>
  <si>
    <t xml:space="preserve">PATRICIA RICO/LIC GERMAN LINARES                            </t>
  </si>
  <si>
    <t xml:space="preserve">PRICO@IFC.ORG                                               </t>
  </si>
  <si>
    <t xml:space="preserve">GRISELDA BECERRA                                            </t>
  </si>
  <si>
    <t xml:space="preserve">GBECERRA@CASC.COM.MX                                        </t>
  </si>
  <si>
    <t xml:space="preserve">BENJAMIN G. CALLAM                                          </t>
  </si>
  <si>
    <t xml:space="preserve">BENJAMIN_CALLAM@GENSLER.COM                                 </t>
  </si>
  <si>
    <t xml:space="preserve">NORMA ERAZO                                                 </t>
  </si>
  <si>
    <t xml:space="preserve">NERAZO@PREVEMSEGUROS.COM.MX                                 </t>
  </si>
  <si>
    <t xml:space="preserve">ARASCON@FUNDACIONMIERYPESADO.ORG.MX                         </t>
  </si>
  <si>
    <t xml:space="preserve">MOISES VAZQUEZ                                              </t>
  </si>
  <si>
    <t xml:space="preserve">MVAZQUEZ@CONSOLID.COM.MX                                    </t>
  </si>
  <si>
    <t xml:space="preserve">GERMAN ALAMILLA                                             </t>
  </si>
  <si>
    <t xml:space="preserve">german-am@grupoalamilla.com                                 </t>
  </si>
  <si>
    <t xml:space="preserve">CARMEN VALDEZ                                               </t>
  </si>
  <si>
    <t xml:space="preserve">MVALDEZ@CTEMEX.COM                                          </t>
  </si>
  <si>
    <t xml:space="preserve">pablo.landa@lomelin.net                                     </t>
  </si>
  <si>
    <t xml:space="preserve">LUCIA EVERS                                                 </t>
  </si>
  <si>
    <t xml:space="preserve">LUCIA.EVERS@HOTMAIL.COM                                     </t>
  </si>
  <si>
    <t xml:space="preserve">HAYDEESALAZAR/ANGELICA TOLEDO                               </t>
  </si>
  <si>
    <t xml:space="preserve">CONTROLDEOPERACIONES@CORRUFACIL.COM.MX                      </t>
  </si>
  <si>
    <t xml:space="preserve">JOSE CARLOS CORTES                                          </t>
  </si>
  <si>
    <t xml:space="preserve">JOSECARLOS@DEMOTECNIA.COM                                   </t>
  </si>
  <si>
    <t xml:space="preserve">JORGE GARCIA/LAURA CARRANZA                                 </t>
  </si>
  <si>
    <t xml:space="preserve">DIECSASC@PRODIGY.NET.MX                                     </t>
  </si>
  <si>
    <t xml:space="preserve">JUAN MANUEL MERINO                                          </t>
  </si>
  <si>
    <t xml:space="preserve">JMERINO@HOTMAIL.COM                                         </t>
  </si>
  <si>
    <t xml:space="preserve">MATILDE CORTINA                                             </t>
  </si>
  <si>
    <t xml:space="preserve">matildecortina@gmail.com                                    </t>
  </si>
  <si>
    <t xml:space="preserve">MARIA RAMIREZ                                               </t>
  </si>
  <si>
    <t xml:space="preserve">MRAMIREZ@UN.ORG.MX                                          </t>
  </si>
  <si>
    <t xml:space="preserve">CELSO BERNAL                                                </t>
  </si>
  <si>
    <t xml:space="preserve">CELSOBERNAL@UVSTPS001.COM.MX                                </t>
  </si>
  <si>
    <t xml:space="preserve">ING. RUBEN CAMACHO                                          </t>
  </si>
  <si>
    <t xml:space="preserve">RCAMACHO_SIESA@PRODIGY.NET.MX                               </t>
  </si>
  <si>
    <t xml:space="preserve">TERESA SILVA                                                </t>
  </si>
  <si>
    <t xml:space="preserve">ADMVOSUPERLIFEQGMAIL.COM                                    </t>
  </si>
  <si>
    <t xml:space="preserve">LUANA LOPEZ                                                 </t>
  </si>
  <si>
    <t xml:space="preserve">ACTIVIDADESCULTURALES@MUSEOFRIDAKAHLO.ORG.MX                </t>
  </si>
  <si>
    <t xml:space="preserve">ANTONIO MARTINEZ                                            </t>
  </si>
  <si>
    <t xml:space="preserve">DMMSS@HOTMIAL.COM                                           </t>
  </si>
  <si>
    <t xml:space="preserve">BRENDA BARRERA                                              </t>
  </si>
  <si>
    <t xml:space="preserve">BRENDAB@GREETHO.COM                                         </t>
  </si>
  <si>
    <t xml:space="preserve">HIRAM ALVAREZ                                               </t>
  </si>
  <si>
    <t xml:space="preserve">HIRAM_AC2001@YAHOO.COM.MX                                   </t>
  </si>
  <si>
    <t xml:space="preserve">PATRICIA CABRERA                                            </t>
  </si>
  <si>
    <t xml:space="preserve">PCABRERA@HONDAZARAGOZA.COM.MX                               </t>
  </si>
  <si>
    <t xml:space="preserve">CHRISTIAN ROSENDO CLEMENTE                                  </t>
  </si>
  <si>
    <t xml:space="preserve">CROSENDO@HIDROSINA.COM.MX                                   </t>
  </si>
  <si>
    <t xml:space="preserve">JAVIER BORREGO                                              </t>
  </si>
  <si>
    <t xml:space="preserve">JARCE.ARQUITECTURA@GMAIL.COM                                </t>
  </si>
  <si>
    <t xml:space="preserve">LIC. EMILIO HIRSCHFELD                                      </t>
  </si>
  <si>
    <t xml:space="preserve">EMILIOH@CAROLO.COM.MX                                       </t>
  </si>
  <si>
    <t xml:space="preserve">HUGO TORRADO                                                </t>
  </si>
  <si>
    <t xml:space="preserve">HTORRADO@CORAD.COM.MX                                       </t>
  </si>
  <si>
    <t xml:space="preserve">SR. JOSE LUIS PEREZ                                         </t>
  </si>
  <si>
    <t xml:space="preserve">CAROLINA.RUBIN@CREMERIA-AMERIC                              </t>
  </si>
  <si>
    <t xml:space="preserve">CP OCTAVIO MENDOZA                                          </t>
  </si>
  <si>
    <t xml:space="preserve">OCTAVIO.MENDOZA@SIMILIA.COM.MX                              </t>
  </si>
  <si>
    <t xml:space="preserve">LIC MIREYA                                                  </t>
  </si>
  <si>
    <t xml:space="preserve">claudia.lezama@intertek.com.mx                              </t>
  </si>
  <si>
    <t xml:space="preserve">HERIBERTO ESPINOZA                                          </t>
  </si>
  <si>
    <t xml:space="preserve">+}URA CALDERON                                              </t>
  </si>
  <si>
    <t xml:space="preserve">abenavides@merici.edu.mx                                    </t>
  </si>
  <si>
    <t xml:space="preserve">LAURA CALDERON                                              </t>
  </si>
  <si>
    <t xml:space="preserve">LAURA PUERTO                                                </t>
  </si>
  <si>
    <t xml:space="preserve">amaldonado@grupo sayer.com                                  </t>
  </si>
  <si>
    <t xml:space="preserve">GABRIELA MARQUEZ                                            </t>
  </si>
  <si>
    <t xml:space="preserve">erik.galindo@gmx.com.mx                                     </t>
  </si>
  <si>
    <t xml:space="preserve">}DOLFO GARCIA URRUTIA                                       </t>
  </si>
  <si>
    <t xml:space="preserve">COMPRASFLAMINGOS.COM.MX                                     </t>
  </si>
  <si>
    <t xml:space="preserve">MARTHA AGUILAR                                              </t>
  </si>
  <si>
    <t xml:space="preserve">veronicagaytan@vicma.com.mx                                 </t>
  </si>
  <si>
    <t xml:space="preserve">ALEJANDRO ENRIQUEZ                                          </t>
  </si>
  <si>
    <t xml:space="preserve">npacheco@andromaco.com.mx                                   </t>
  </si>
  <si>
    <t xml:space="preserve">ING DIANIEL DIAZ                                            </t>
  </si>
  <si>
    <t xml:space="preserve">arico@confies.com                                           </t>
  </si>
  <si>
    <t xml:space="preserve">SARA VELASCO                                                </t>
  </si>
  <si>
    <t xml:space="preserve">martin.avelino@akzonobel.com                                </t>
  </si>
  <si>
    <t xml:space="preserve">ARIZBETH CAMPOS                                             </t>
  </si>
  <si>
    <t xml:space="preserve">acampos@gcuetara.com.mx                                     </t>
  </si>
  <si>
    <t xml:space="preserve">EVARISTO GARCIA MARTINEZ                                    </t>
  </si>
  <si>
    <t xml:space="preserve">EVARISTO.GARCIA@DEPCRUZAZUL.COM.MX                          </t>
  </si>
  <si>
    <t xml:space="preserve">LIC JUVENAL LEON                                            </t>
  </si>
  <si>
    <t xml:space="preserve">compras@lancaster.com.mx                                    </t>
  </si>
  <si>
    <t xml:space="preserve">M                                                           </t>
  </si>
  <si>
    <t xml:space="preserve">compras@ostar.com.mx                                        </t>
  </si>
  <si>
    <t xml:space="preserve">REBECA HDEZ                                                 </t>
  </si>
  <si>
    <t xml:space="preserve">cecilia.violante@mx.mcd.com                                 </t>
  </si>
  <si>
    <t xml:space="preserve">SRITA.MA.EUGENIA DEL REAL                                   </t>
  </si>
  <si>
    <t xml:space="preserve">WWW.MAYUDELR@HOTMAIL.COM                                    </t>
  </si>
  <si>
    <t xml:space="preserve">sergio.ramirezc@jvalle.com.mx                               </t>
  </si>
  <si>
    <t xml:space="preserve">LEONARDO MARTINEZ                                           </t>
  </si>
  <si>
    <t xml:space="preserve">lapalmadeoro@infosel.net.mx                                 </t>
  </si>
  <si>
    <t xml:space="preserve">VERONICA FLORES                                             </t>
  </si>
  <si>
    <t xml:space="preserve">sara@essencefleur.com                                       </t>
  </si>
  <si>
    <t xml:space="preserve">CINTHYA MILLAN                                              </t>
  </si>
  <si>
    <t xml:space="preserve">fgarcia@bmv.com.mx                                          </t>
  </si>
  <si>
    <t xml:space="preserve">SRITA EUGENIA LANDEROS                                      </t>
  </si>
  <si>
    <t xml:space="preserve">rosa.hernandez@sonoco.com                                   </t>
  </si>
  <si>
    <t xml:space="preserve">ALEJANDRA GONZALEZ                                          </t>
  </si>
  <si>
    <t xml:space="preserve">omar.garduno@bestlabor.com                                  </t>
  </si>
  <si>
    <t xml:space="preserve">EDITH REYES                                                 </t>
  </si>
  <si>
    <t xml:space="preserve">alespinosa@cubasa.net                                       </t>
  </si>
  <si>
    <t xml:space="preserve">odiaz@dragamex.net                                          </t>
  </si>
  <si>
    <t xml:space="preserve">EDUARDO ESTEVENZ                                            </t>
  </si>
  <si>
    <t xml:space="preserve">eugenio@swimquip.biz                                        </t>
  </si>
  <si>
    <t xml:space="preserve">LIC. EUGENIO DE LA PARRA N.                                 </t>
  </si>
  <si>
    <t xml:space="preserve">EUGENIO@SWIMQUIP.BIZ                                        </t>
  </si>
  <si>
    <t xml:space="preserve">GUADALUPE MONTOYA                                           </t>
  </si>
  <si>
    <t xml:space="preserve">zepedaa@sunchemical.com.mx                                  </t>
  </si>
  <si>
    <t xml:space="preserve">MISS SILVIA                                                 </t>
  </si>
  <si>
    <t xml:space="preserve">NO PROPORCIONA                                              </t>
  </si>
  <si>
    <t xml:space="preserve">CP VICTOR GALEANA                                           </t>
  </si>
  <si>
    <t xml:space="preserve">VICTOR.GALEANA@COREM.COM.MX                                 </t>
  </si>
  <si>
    <t xml:space="preserve">SRITA. NAYELI                                               </t>
  </si>
  <si>
    <t xml:space="preserve">farmacia@laboratoriomillenium.com.mx                        </t>
  </si>
  <si>
    <t xml:space="preserve">RECEPCION                                                   </t>
  </si>
  <si>
    <t xml:space="preserve">VICTOR.DURAN@SBDINC.COM                                     </t>
  </si>
  <si>
    <t xml:space="preserve">LAURA ORTIZ                                                 </t>
  </si>
  <si>
    <t xml:space="preserve">LEONARDO MANRIQUE                                           </t>
  </si>
  <si>
    <t xml:space="preserve">agaitan@ltv.org.mx                                          </t>
  </si>
  <si>
    <t xml:space="preserve">GABRIELA LANDETA                                            </t>
  </si>
  <si>
    <t xml:space="preserve">administrativemanager@corix.us                              </t>
  </si>
  <si>
    <t xml:space="preserve">JAQUELIN HERRERA                                            </t>
  </si>
  <si>
    <t xml:space="preserve">Jaquelin@fundacionbarrilito.org.mx                          </t>
  </si>
  <si>
    <t xml:space="preserve">LUIS ARANDIA                                                </t>
  </si>
  <si>
    <t xml:space="preserve">grupoarandia@prodigy.met.mx                                 </t>
  </si>
  <si>
    <t xml:space="preserve">SR. JONATHAN ROLDAN                                         </t>
  </si>
  <si>
    <t xml:space="preserve">LOP.ROLDAN@GMAIL.COM                                        </t>
  </si>
  <si>
    <t xml:space="preserve">EDGAR SEGURA                                                </t>
  </si>
  <si>
    <t xml:space="preserve">COMPRAS@INTIMA.COM.MX                                       </t>
  </si>
  <si>
    <t xml:space="preserve">LEOPOLDO BEDOLLA NAVA                                       </t>
  </si>
  <si>
    <t xml:space="preserve">BEDOLLANA@YAHOO.COM.MX                                      </t>
  </si>
  <si>
    <t xml:space="preserve">C.P. NORMA RINCON                                           </t>
  </si>
  <si>
    <t xml:space="preserve">NORINTRES@YAHOO.COM.MX                                      </t>
  </si>
  <si>
    <t xml:space="preserve">LJUVENALOSTAR.COM.MX                                        </t>
  </si>
  <si>
    <t xml:space="preserve">MINERVA ORTEGA                                              </t>
  </si>
  <si>
    <t xml:space="preserve">MORTEGA@ROLLOS EIMPRESIONES.COM                             </t>
  </si>
  <si>
    <t xml:space="preserve">SRITA SARA VELASCO PINO                                     </t>
  </si>
  <si>
    <t xml:space="preserve">SARA VELASCO@TAKASAGO.COM                                   </t>
  </si>
  <si>
    <t xml:space="preserve">SR EDUARDO TAPIA                                            </t>
  </si>
  <si>
    <t xml:space="preserve">SALLESTAPIA@GMAIL.COM                                       </t>
  </si>
  <si>
    <t xml:space="preserve">ELIZABETH PALMA HERNANDEZ                                   </t>
  </si>
  <si>
    <t xml:space="preserve">ATENCIONACLIENTESORLOV.MX                                   </t>
  </si>
  <si>
    <t xml:space="preserve">ARQ. EDUARDO ROMERO                                         </t>
  </si>
  <si>
    <t xml:space="preserve">crodriguez@grupocristal.com.mx                              </t>
  </si>
  <si>
    <t xml:space="preserve">SRITA. LETICIA ALVARADO                                     </t>
  </si>
  <si>
    <t xml:space="preserve">cesar.ocaña@cnog.com.mx                                     </t>
  </si>
  <si>
    <t xml:space="preserve">ISRAEL CERVANTES                                            </t>
  </si>
  <si>
    <t xml:space="preserve">icervantes@senosiain.com.mx                                 </t>
  </si>
  <si>
    <t xml:space="preserve">DANIEL HUERTA                                               </t>
  </si>
  <si>
    <t xml:space="preserve">gerenciacompras@acbsf.org.mx                                </t>
  </si>
  <si>
    <t xml:space="preserve">LIC. BLANCA PEÑA                                            </t>
  </si>
  <si>
    <t xml:space="preserve">MARIANA OLVERA                                              </t>
  </si>
  <si>
    <t xml:space="preserve">wolf.s@lipu.com.mx                                          </t>
  </si>
  <si>
    <t xml:space="preserve">VICTOR MADARIAGA                                            </t>
  </si>
  <si>
    <t xml:space="preserve">vmadariaga@asteci.com.mx                                    </t>
  </si>
  <si>
    <t xml:space="preserve">VERONICA GONZALEZ                                           </t>
  </si>
  <si>
    <t xml:space="preserve">juanluis.ramirez@demar.com.mx                               </t>
  </si>
  <si>
    <t xml:space="preserve">MARIANA VARELA MENDOZA                                      </t>
  </si>
  <si>
    <t xml:space="preserve">blara@laideal.com.mx                                        </t>
  </si>
  <si>
    <t xml:space="preserve">BRENDA HERNANDEZ                                            </t>
  </si>
  <si>
    <t xml:space="preserve">a_gomez@abcomunicacion.com.mx                               </t>
  </si>
  <si>
    <t xml:space="preserve">DANIEL GALVEZ                                               </t>
  </si>
  <si>
    <t xml:space="preserve">danielg60@terra.com.mx                                      </t>
  </si>
  <si>
    <t xml:space="preserve">LIC CARLOS BEZAURY                                          </t>
  </si>
  <si>
    <t xml:space="preserve">CP JOSE GUADALUPE JUAREZ                                    </t>
  </si>
  <si>
    <t xml:space="preserve">LIC GUILLERMO GAYTAN                                        </t>
  </si>
  <si>
    <t xml:space="preserve">LIC JAIME BEZAURY                                           </t>
  </si>
  <si>
    <t xml:space="preserve">ING JOSE ANTONIO VILLA                                      </t>
  </si>
  <si>
    <t xml:space="preserve">MARIO GONZALEZ                                              </t>
  </si>
  <si>
    <t xml:space="preserve">MARIO.GONZALEZ@BTI-IMPLANT.COM.MX                           </t>
  </si>
  <si>
    <t xml:space="preserve">SANDRA                                                      </t>
  </si>
  <si>
    <t xml:space="preserve">58 03  5803         </t>
  </si>
  <si>
    <t xml:space="preserve">LUIS HUAMANTLA                                              </t>
  </si>
  <si>
    <t xml:space="preserve">lhuamantlar@pavisa.com.mx                                   </t>
  </si>
  <si>
    <t xml:space="preserve">GRISELDA NAPOLES                                            </t>
  </si>
  <si>
    <t xml:space="preserve">oscar_roldan@cat.org.mx                                     </t>
  </si>
  <si>
    <t xml:space="preserve">RICARDO DE PAOLA                                            </t>
  </si>
  <si>
    <t xml:space="preserve">fduran@clubreforma.com                                      </t>
  </si>
  <si>
    <t xml:space="preserve">C.P. FERNANDO VELAZQUEZ                                     </t>
  </si>
  <si>
    <t xml:space="preserve">recepcion@arkamax.net                                       </t>
  </si>
  <si>
    <t xml:space="preserve">JULIO CESAR JAUREGUI                                        </t>
  </si>
  <si>
    <t xml:space="preserve">jcjauregui@greatteam.com.mx                                 </t>
  </si>
  <si>
    <t xml:space="preserve">ISRAEL CANO                                                 </t>
  </si>
  <si>
    <t xml:space="preserve">icano@alvamex.com                                           </t>
  </si>
  <si>
    <t xml:space="preserve">}ITA SANCHEZ                                                </t>
  </si>
  <si>
    <t xml:space="preserve">oenriquez@letrasibres.com                                   </t>
  </si>
  <si>
    <t xml:space="preserve">ING. CANCINO                                                </t>
  </si>
  <si>
    <t xml:space="preserve">acancino@freyssinet.com.mx                                  </t>
  </si>
  <si>
    <t xml:space="preserve">LIC JAVIER ORNELAS                                          </t>
  </si>
  <si>
    <t xml:space="preserve">claudia.arroyo@siemens.com                                  </t>
  </si>
  <si>
    <t xml:space="preserve">ARQ. CLAUDIA ARROYO                                         </t>
  </si>
  <si>
    <t xml:space="preserve">BRUNO DIAS                                                  </t>
  </si>
  <si>
    <t xml:space="preserve">btorres@atencion.com                                        </t>
  </si>
  <si>
    <t xml:space="preserve">ARTURO BRAVO                                                </t>
  </si>
  <si>
    <t xml:space="preserve">jose.enriquez@centralfilms.net                              </t>
  </si>
  <si>
    <t xml:space="preserve">CECILIA GASPAR                                              </t>
  </si>
  <si>
    <t xml:space="preserve">alfredo.rodriguez@ideurbancom.mx                            </t>
  </si>
  <si>
    <t xml:space="preserve">LIC. SILVIA VARELA MICHEL                                   </t>
  </si>
  <si>
    <t xml:space="preserve">acuesta@external.itsinc.com                                 </t>
  </si>
  <si>
    <t xml:space="preserve">ERIKA ORTEGA                                                </t>
  </si>
  <si>
    <t xml:space="preserve">eortega@biotertec.com.mx                                    </t>
  </si>
  <si>
    <t xml:space="preserve">LILAS GUEVARA GARZA                                         </t>
  </si>
  <si>
    <t xml:space="preserve">lguevara@ecomtrading.com                                    </t>
  </si>
  <si>
    <t xml:space="preserve">XXXXXXXXXXXXXXXX                                            </t>
  </si>
  <si>
    <t xml:space="preserve">gabriel@iabmexico.com                                       </t>
  </si>
  <si>
    <t xml:space="preserve">JOSEFINA LEON                                               </t>
  </si>
  <si>
    <t xml:space="preserve">virginia.cuevas@ronsa.mx                                    </t>
  </si>
  <si>
    <t xml:space="preserve">ANA ALBA                                                    </t>
  </si>
  <si>
    <t xml:space="preserve">najerafabiola@hotmail.com                                   </t>
  </si>
  <si>
    <t xml:space="preserve">LIC. PATRICIA HERNANDEZ                                     </t>
  </si>
  <si>
    <t xml:space="preserve">phernandez@claporta.com.mx                                  </t>
  </si>
  <si>
    <t xml:space="preserve">laura.ortiz@metalesdiaz.com.mx                              </t>
  </si>
  <si>
    <t xml:space="preserve">m.olvera@lipu.com.mx                                        </t>
  </si>
  <si>
    <t xml:space="preserve">KARLA GOMEZ GONZALEZ                                        </t>
  </si>
  <si>
    <t xml:space="preserve">sarai.avalos@servcomp.com.mx                                </t>
  </si>
  <si>
    <t xml:space="preserve">PHILIP SURMAN                                               </t>
  </si>
  <si>
    <t xml:space="preserve">psurman@fidalex.com                                         </t>
  </si>
  <si>
    <t xml:space="preserve">compras@novapack.com.mx                                     </t>
  </si>
  <si>
    <t xml:space="preserve">ARMANDO TORRES                                              </t>
  </si>
  <si>
    <t xml:space="preserve">hreinel@infoconsultores.com                                 </t>
  </si>
  <si>
    <t xml:space="preserve">ANTONIO GARCIA                                              </t>
  </si>
  <si>
    <t xml:space="preserve">genaro.tostado@cnog.com.mx                                  </t>
  </si>
  <si>
    <t xml:space="preserve">JAVIER AJA                                                  </t>
  </si>
  <si>
    <t xml:space="preserve">javier@marcate.com.mx                                       </t>
  </si>
  <si>
    <t xml:space="preserve">IRMA FROYLAN                                                </t>
  </si>
  <si>
    <t xml:space="preserve">irmafroylan@gmail.com.mx                                    </t>
  </si>
  <si>
    <t xml:space="preserve">RICARDO VELAZQUEZ                                           </t>
  </si>
  <si>
    <t xml:space="preserve">rvelazquez@asidefacil.com.mx                                </t>
  </si>
  <si>
    <t xml:space="preserve">ROBERTO GUTIERREZ                                           </t>
  </si>
  <si>
    <t xml:space="preserve">karimmoises@prodigy.net.mx                                  </t>
  </si>
  <si>
    <t xml:space="preserve">PATRICIA DOMINGUEZ                                          </t>
  </si>
  <si>
    <t xml:space="preserve">SANDRA LANDA                                                </t>
  </si>
  <si>
    <t xml:space="preserve">epedraza@aaamerica.com.mx                                   </t>
  </si>
  <si>
    <t xml:space="preserve">YAHOR MARTINEZ                                              </t>
  </si>
  <si>
    <t xml:space="preserve">yahirm@fpnm.org.mx                                          </t>
  </si>
  <si>
    <t xml:space="preserve">AURELIO GUERRERO                                            </t>
  </si>
  <si>
    <t xml:space="preserve">gerardo.delarosa@enova.mx                                   </t>
  </si>
  <si>
    <t xml:space="preserve">SERGIO MENDOZA                                              </t>
  </si>
  <si>
    <t xml:space="preserve">sergioaeci@prodigy.net.mx                                   </t>
  </si>
  <si>
    <t xml:space="preserve">PATRICIA RDZ                                                </t>
  </si>
  <si>
    <t xml:space="preserve">pato2608@yahoo.com.mx                                       </t>
  </si>
  <si>
    <t xml:space="preserve">NANCY OSUNA                                                 </t>
  </si>
  <si>
    <t xml:space="preserve">nancy_vc_2006@hotmail.com                                   </t>
  </si>
  <si>
    <t xml:space="preserve">KRISTIAN DELGADILLO                                         </t>
  </si>
  <si>
    <t xml:space="preserve">kristian.rodrigo@offroadmexico.com                          </t>
  </si>
  <si>
    <t xml:space="preserve">MIRIAM TRUJANO                                              </t>
  </si>
  <si>
    <t xml:space="preserve">mvalera@alcare.com                                          </t>
  </si>
  <si>
    <t xml:space="preserve">JUAN MANUEL BENZ                                            </t>
  </si>
  <si>
    <t xml:space="preserve">JBEAS@ IKEASISTENCIA.COM                                    </t>
  </si>
  <si>
    <t xml:space="preserve">GERARDO YAÑEZ                                               </t>
  </si>
  <si>
    <t xml:space="preserve">gyanez@aldentacubaya.com.mx                                 </t>
  </si>
  <si>
    <t xml:space="preserve">TERESA GIL                                                  </t>
  </si>
  <si>
    <t xml:space="preserve">alma_valdez@arhca.com                                       </t>
  </si>
  <si>
    <t xml:space="preserve">JOSE ROZANE                                                 </t>
  </si>
  <si>
    <t xml:space="preserve">informes@modainterior.com.mx                                </t>
  </si>
  <si>
    <t xml:space="preserve">JORGE ABEL                                                  </t>
  </si>
  <si>
    <t xml:space="preserve">imperiomoda@prodigy.net                                     </t>
  </si>
  <si>
    <t xml:space="preserve">DIANA FRAGOSO                                               </t>
  </si>
  <si>
    <t xml:space="preserve">miguel.armendariz@ipsamex.com                               </t>
  </si>
  <si>
    <t xml:space="preserve">GUSTAVO LOPEZ                                               </t>
  </si>
  <si>
    <t xml:space="preserve">GLOPEZ@COMMSCOPE.COM                                        </t>
  </si>
  <si>
    <t xml:space="preserve">JUANA BAZURTO                                               </t>
  </si>
  <si>
    <t xml:space="preserve">inhelen@prodigy.net.mx                                      </t>
  </si>
  <si>
    <t xml:space="preserve">CLAUDIA URIBE                                               </t>
  </si>
  <si>
    <t xml:space="preserve">claudia@avcs.com.mx                                         </t>
  </si>
  <si>
    <t xml:space="preserve">LUCIA LEON                                                  </t>
  </si>
  <si>
    <t xml:space="preserve">lleon@medilab.com.mx                                        </t>
  </si>
  <si>
    <t xml:space="preserve">OFICIAL                                                     </t>
  </si>
  <si>
    <t xml:space="preserve">nuntiusmex@prodigy.net.mx                                   </t>
  </si>
  <si>
    <t xml:space="preserve">5663 4115           </t>
  </si>
  <si>
    <t xml:space="preserve">ROCIO DE LA CRUZ                                            </t>
  </si>
  <si>
    <t xml:space="preserve">rhoz@merceriadelrefugio.com.mx                              </t>
  </si>
  <si>
    <t xml:space="preserve">IRASEMA RAMIREZ                                             </t>
  </si>
  <si>
    <t xml:space="preserve">adqiisiciones@impsimon.com                                  </t>
  </si>
  <si>
    <t xml:space="preserve">ING. FLORES                                                 </t>
  </si>
  <si>
    <t xml:space="preserve">alfonso_flores@dmips.com.mx                                 </t>
  </si>
  <si>
    <t xml:space="preserve">LUIS PALACIOS                                               </t>
  </si>
  <si>
    <t xml:space="preserve">fernando.mata@fgelectrical.com                              </t>
  </si>
  <si>
    <t xml:space="preserve">SANDRA MOLANO                                               </t>
  </si>
  <si>
    <t xml:space="preserve">simon@flexigrip.com.mx                                      </t>
  </si>
  <si>
    <t xml:space="preserve">ALBERTO CRUZ                                                </t>
  </si>
  <si>
    <t xml:space="preserve">acruz@fridays.mx                                            </t>
  </si>
  <si>
    <t xml:space="preserve">pera_rangel@prodigy.net.mx                                  </t>
  </si>
  <si>
    <t xml:space="preserve">aflores@onduline.com.mx                                     </t>
  </si>
  <si>
    <t xml:space="preserve">ared@euroestudios.com.mx                                    </t>
  </si>
  <si>
    <t xml:space="preserve">ROSITA AGUIRRE                                              </t>
  </si>
  <si>
    <t xml:space="preserve">zaguirre11@prodigy.net.mx                                   </t>
  </si>
  <si>
    <t xml:space="preserve">GUADALUPE VAZQUEZ                                           </t>
  </si>
  <si>
    <t xml:space="preserve">G.VAZQUEZ.C@HOTMAIL.COM                                     </t>
  </si>
  <si>
    <t xml:space="preserve">C.P.OCTAVIO DOMINGUEZ                                       </t>
  </si>
  <si>
    <t xml:space="preserve">jreyes@hermes-music.com.mx                                  </t>
  </si>
  <si>
    <t xml:space="preserve">MARIO GALVAN RAMIREZ                                        </t>
  </si>
  <si>
    <t xml:space="preserve">ulises.salazar@gmail.com                                    </t>
  </si>
  <si>
    <t xml:space="preserve">NANCY PERA                                                  </t>
  </si>
  <si>
    <t xml:space="preserve">SANTUAGO@SANTIAGO.COM.MX                                    </t>
  </si>
  <si>
    <t xml:space="preserve">ING. GUILLERMO A. CRUZ AGUILAR                              </t>
  </si>
  <si>
    <t xml:space="preserve">gcruz@gazel.com.mx                                          </t>
  </si>
  <si>
    <t xml:space="preserve">ALMA QUEZADA                                                </t>
  </si>
  <si>
    <t xml:space="preserve">aquezada@gazel.com.mx                                       </t>
  </si>
  <si>
    <t xml:space="preserve">LOURDES ACOSTA                                              </t>
  </si>
  <si>
    <t xml:space="preserve">lourdes.acosta@disney.com                                   </t>
  </si>
  <si>
    <t xml:space="preserve">BERENICE GARCIA                                             </t>
  </si>
  <si>
    <t xml:space="preserve">compras@hitechadministraciones.com                          </t>
  </si>
  <si>
    <t xml:space="preserve">aurelio.guerrero@enova.mx                                   </t>
  </si>
  <si>
    <t xml:space="preserve">MIREYA PEREZ                                                </t>
  </si>
  <si>
    <t xml:space="preserve">ricardol@eucomex.com.mx                                     </t>
  </si>
  <si>
    <t xml:space="preserve">JESUS VELASCO                                               </t>
  </si>
  <si>
    <t xml:space="preserve">creditocontratos@smh.com.mx                                 </t>
  </si>
  <si>
    <t xml:space="preserve">ARMANDO MARQUEZ                                             </t>
  </si>
  <si>
    <t xml:space="preserve">mhenriquez@agunsa.com.mx                                    </t>
  </si>
  <si>
    <t xml:space="preserve">MARLEN RINCON                                               </t>
  </si>
  <si>
    <t xml:space="preserve">MARLE.RINCON@MAPASPONTEX.COM.MX                             </t>
  </si>
  <si>
    <t xml:space="preserve">NATALIA ARRIAGA                                             </t>
  </si>
  <si>
    <t xml:space="preserve">alejandra.herrera@datacomponents.com.mx                     </t>
  </si>
  <si>
    <t xml:space="preserve">ROCIO SANCHEZ                                               </t>
  </si>
  <si>
    <t xml:space="preserve">hirivet@prodigy.net.mx                                      </t>
  </si>
  <si>
    <t xml:space="preserve">LUZ MA PEREZ MTZ                                            </t>
  </si>
  <si>
    <t xml:space="preserve">s.torres@suambeam                                           </t>
  </si>
  <si>
    <t xml:space="preserve">JESSICA ZAMUDIO                                             </t>
  </si>
  <si>
    <t xml:space="preserve">sonia.zamudio@multimedia.com.mx                             </t>
  </si>
  <si>
    <t xml:space="preserve">ARTURO RUIZ                                                 </t>
  </si>
  <si>
    <t xml:space="preserve">jaruizrairez@gmail.com                                      </t>
  </si>
  <si>
    <t xml:space="preserve">HUMAN.RESOURSES@CORI.US                                     </t>
  </si>
  <si>
    <t xml:space="preserve">MIRIAM HERNANDEZ                                            </t>
  </si>
  <si>
    <t xml:space="preserve">MONICA.MNDOZA@BBRAUN.COM                                    </t>
  </si>
  <si>
    <t xml:space="preserve">JOSE MARIO GARCIA                                           </t>
  </si>
  <si>
    <t xml:space="preserve">JMGARCIA@AVYDINC.COM                                        </t>
  </si>
  <si>
    <t>CORREO</t>
  </si>
  <si>
    <t>CONFIRMACIÓN DE CORREO</t>
  </si>
  <si>
    <t xml:space="preserve">MA DEL CARMEN RAMON                                         </t>
  </si>
  <si>
    <t xml:space="preserve">ARCHIVO@ALANON.MX                                    </t>
  </si>
  <si>
    <t>SELECCIONE DISTRIBUIDOR</t>
  </si>
  <si>
    <t xml:space="preserve">ALEJANDRA COLIN                                             </t>
  </si>
  <si>
    <t xml:space="preserve">VENTAS2@ORANGESYSTEM.COM.MX                                 </t>
  </si>
  <si>
    <t xml:space="preserve">VERONICA LOPEZ ALCANTARA                                    </t>
  </si>
  <si>
    <t xml:space="preserve">VERONICALOPEZ@SEPTA.COM.MX                                  </t>
  </si>
  <si>
    <t xml:space="preserve">SANTIAGO HINOJOSA GAXIOLA                                   </t>
  </si>
  <si>
    <t xml:space="preserve">SANTIAGO@ZITRONE.COM.MX                                     </t>
  </si>
  <si>
    <t xml:space="preserve">V.GONZALEZ@IASA-MEX.COM                                     </t>
  </si>
  <si>
    <t xml:space="preserve">TANIA GARCIA                                                </t>
  </si>
  <si>
    <t xml:space="preserve">MEXICO@ASSIGNIA.COM                                         </t>
  </si>
  <si>
    <t xml:space="preserve">AURORA VELASCO                                              </t>
  </si>
  <si>
    <t xml:space="preserve">STARMEDICA@GMAIL.COM                                        </t>
  </si>
  <si>
    <t xml:space="preserve">CESAR MENDOZA                                               </t>
  </si>
  <si>
    <t xml:space="preserve">CMENDOZA.PMD@GMAIL.COM                                      </t>
  </si>
  <si>
    <t xml:space="preserve">GERMAN MOJICA                                               </t>
  </si>
  <si>
    <t xml:space="preserve">GERMAN.MOJICA@REESA.VIZ                                     </t>
  </si>
  <si>
    <t xml:space="preserve">CONSUELO ROCHA                                              </t>
  </si>
  <si>
    <t xml:space="preserve">OOO@OOO.COM                                                 </t>
  </si>
  <si>
    <t xml:space="preserve">CLAUDIA GOMEZ                                               </t>
  </si>
  <si>
    <t xml:space="preserve">SIEGLING.MX@FORBO.COM                                       </t>
  </si>
  <si>
    <t xml:space="preserve">ALONSO RAMIREZ BAYON                                        </t>
  </si>
  <si>
    <t xml:space="preserve">ARAMIREZ@TELSTAR.EU                                         </t>
  </si>
  <si>
    <t xml:space="preserve">RICARDO SALAZAR                                             </t>
  </si>
  <si>
    <t xml:space="preserve">3207RCWR@VW-CONCESIONARIOS.COM.MX                           </t>
  </si>
  <si>
    <t xml:space="preserve">C.P OSCAR OSORIO RAMIREZ                                    </t>
  </si>
  <si>
    <t xml:space="preserve">OOSORIO@VILLAUTOS.COM.MX                                    </t>
  </si>
  <si>
    <t xml:space="preserve">LIC CARLOS GARRIDO GOMEZ                                    </t>
  </si>
  <si>
    <t xml:space="preserve">CGARRIDO@PIANOSGARRIDO.COM                                  </t>
  </si>
  <si>
    <t xml:space="preserve">ANGELICA PEREZ                                              </t>
  </si>
  <si>
    <t xml:space="preserve">APEREZ@MEX.TUV.COM                                          </t>
  </si>
  <si>
    <t xml:space="preserve">LIC EDGAR RENDON RAMIREZ                                    </t>
  </si>
  <si>
    <t xml:space="preserve">EDGAR.RENDON@DTB.COM.MX                                     </t>
  </si>
  <si>
    <t xml:space="preserve">PAULINA HERNANDEZ                                           </t>
  </si>
  <si>
    <t xml:space="preserve">salvarez@dentegra.mx                                        </t>
  </si>
  <si>
    <t xml:space="preserve">ADRIAN MARIN                                                </t>
  </si>
  <si>
    <t xml:space="preserve">jaime.ruiz@clabsa.com.mx                                    </t>
  </si>
  <si>
    <t xml:space="preserve">ELIZABETH COUTIÑO                                           </t>
  </si>
  <si>
    <t xml:space="preserve">ALMACEN@FERBERA.COM                                         </t>
  </si>
  <si>
    <t xml:space="preserve">NORMA MIRANDA                                               </t>
  </si>
  <si>
    <t xml:space="preserve">NORMA-MIRANDA@AFRAMAT.COM                                   </t>
  </si>
  <si>
    <t xml:space="preserve">MONICA FLORES                                               </t>
  </si>
  <si>
    <t xml:space="preserve">F.MONICA@YMAIL.COM                                          </t>
  </si>
  <si>
    <t xml:space="preserve">RAYMUNDO LANA                                               </t>
  </si>
  <si>
    <t xml:space="preserve">RLANDA@ENDTOEND.COM.MX                                      </t>
  </si>
  <si>
    <t xml:space="preserve">ALEJANDRO COTA                                              </t>
  </si>
  <si>
    <t xml:space="preserve">ACOTAA@CORPORED.MX                                          </t>
  </si>
  <si>
    <t xml:space="preserve">JONATHAN SOLORIO                                            </t>
  </si>
  <si>
    <t xml:space="preserve">JSOLORIO@VCEGROUP.COM                                       </t>
  </si>
  <si>
    <t xml:space="preserve">CP CARLO CESAR GONZALEZ GARCIA                              </t>
  </si>
  <si>
    <t xml:space="preserve">TGA.GERENCIA@TGADMINISTRACION.MX                            </t>
  </si>
  <si>
    <t xml:space="preserve">VICTOR QUIROZ                                               </t>
  </si>
  <si>
    <t xml:space="preserve">VICTOR@CHELIN@.COM.MX                                       </t>
  </si>
  <si>
    <t xml:space="preserve">ARMANDO CRUZ                                                </t>
  </si>
  <si>
    <t xml:space="preserve">ACRUZ@CLUBDEMO.COM                                          </t>
  </si>
  <si>
    <t xml:space="preserve">LRC CHANTAL JACOBO LOPEZ                                    </t>
  </si>
  <si>
    <t xml:space="preserve">CJACOBO@METROVIVIENDA.COM.MX                                </t>
  </si>
  <si>
    <t xml:space="preserve">JUAN CARLOS GARCIA                                          </t>
  </si>
  <si>
    <t xml:space="preserve">.CGARCIA@PRODICOM.MX                                        </t>
  </si>
  <si>
    <t xml:space="preserve">C.P. IVONNE VAZQUEZ                                         </t>
  </si>
  <si>
    <t xml:space="preserve">RECEPCION@AIVAC.COM.MX                                      </t>
  </si>
  <si>
    <t xml:space="preserve">JGARCIA@TISMEXICO.MX                                        </t>
  </si>
  <si>
    <t xml:space="preserve">ANAIS G                                                     </t>
  </si>
  <si>
    <t xml:space="preserve">CULTURACOREANA.MEXICO@GMAIL.COM                             </t>
  </si>
  <si>
    <t xml:space="preserve">DR JUAN MANUEL PAULIN HUERTA                                </t>
  </si>
  <si>
    <t xml:space="preserve">DCPAULIN@HOTMAIL.COM                                        </t>
  </si>
  <si>
    <t xml:space="preserve">RICARDO GARDUÑO                                             </t>
  </si>
  <si>
    <t xml:space="preserve">rgarduno@atento.com.mx                                      </t>
  </si>
  <si>
    <t xml:space="preserve">C.P. MA. DE JESUS ARZATE                                    </t>
  </si>
  <si>
    <t xml:space="preserve">OLAILFMARZATE@MFISA.COM.MX                                  </t>
  </si>
  <si>
    <t xml:space="preserve">ROBERTO GUEVARA                                             </t>
  </si>
  <si>
    <t xml:space="preserve">COMPRAS@TEPEYAC.EDU.MX                                      </t>
  </si>
  <si>
    <t xml:space="preserve">NANCY BERBER                                                </t>
  </si>
  <si>
    <t xml:space="preserve">NANCY.BARBER@UDELONDRES.COM                                 </t>
  </si>
  <si>
    <t xml:space="preserve">LIC. RAFAEL ESPINOZA                                        </t>
  </si>
  <si>
    <t xml:space="preserve">nora@sertec.com.mx                                          </t>
  </si>
  <si>
    <t xml:space="preserve">JULIO CESAR MACARENO                                        </t>
  </si>
  <si>
    <t xml:space="preserve">JMACARENO@RABER.COM.MX                                      </t>
  </si>
  <si>
    <t xml:space="preserve">LIC. RUTH FERNANDEZ                                         </t>
  </si>
  <si>
    <t xml:space="preserve">deptocompras@hospitalmig.com.mx                             </t>
  </si>
  <si>
    <t xml:space="preserve">PROFRA GUADALUPE JAUREGUI                                   </t>
  </si>
  <si>
    <t xml:space="preserve">CP ARMANDO GRANADOS                                         </t>
  </si>
  <si>
    <t xml:space="preserve">LIC JESUS ARNULFO GALINDO MARTINEZ                          </t>
  </si>
  <si>
    <t xml:space="preserve">ING RODOLFO PILLADO                                         </t>
  </si>
  <si>
    <t xml:space="preserve">SRITA JULISSA                                               </t>
  </si>
  <si>
    <t xml:space="preserve">CP EDUARDO GOMEZ                                            </t>
  </si>
  <si>
    <t xml:space="preserve">victor_barbeyto@aon.com                                     </t>
  </si>
  <si>
    <t xml:space="preserve">ELENA HDEZ                                                  </t>
  </si>
  <si>
    <t xml:space="preserve">REHERNANDEZ@GRUPOLAFLORIDA.COM                              </t>
  </si>
  <si>
    <t xml:space="preserve">ESTELA GONZALEZ                                             </t>
  </si>
  <si>
    <t xml:space="preserve">DICSAMEXICO@PRODIGY.NET.MX                                  </t>
  </si>
  <si>
    <t xml:space="preserve">ADRIAN VARGAS                                               </t>
  </si>
  <si>
    <t xml:space="preserve">AVARGAS@BALDOR.COM                                          </t>
  </si>
  <si>
    <t xml:space="preserve">MARICELA SOTO B                                             </t>
  </si>
  <si>
    <t xml:space="preserve">MSOTO@BIOPAPEL.COM                                          </t>
  </si>
  <si>
    <t xml:space="preserve">ADRIANA CANO                                                </t>
  </si>
  <si>
    <t xml:space="preserve">ACANO@REDCOM.NET                                            </t>
  </si>
  <si>
    <t xml:space="preserve">DAVID FLORES                                                </t>
  </si>
  <si>
    <t xml:space="preserve">DAVID_FLORES5C@YAHOO.COM.MX                                 </t>
  </si>
  <si>
    <t xml:space="preserve">AIDE FLORES                                                 </t>
  </si>
  <si>
    <t xml:space="preserve">AFLORES@SW-MED.COM                                          </t>
  </si>
  <si>
    <t xml:space="preserve">KARINA BOLAÑOS                                              </t>
  </si>
  <si>
    <t xml:space="preserve">KARINA.BOLANOS@IPAPER.COM                                   </t>
  </si>
  <si>
    <t xml:space="preserve">LIDIA VAZQUEZ                                               </t>
  </si>
  <si>
    <t xml:space="preserve">LVAZQUEZ@PRINCIPADO.COM.MX                                  </t>
  </si>
  <si>
    <t xml:space="preserve">SRITA. BRENDA PEÑALOSA                                      </t>
  </si>
  <si>
    <t xml:space="preserve">ricardo.sanchez@sgs.com.mx                                  </t>
  </si>
  <si>
    <t xml:space="preserve">LIC. ROSALBA MARTINEZ                                       </t>
  </si>
  <si>
    <t xml:space="preserve">COMPRAS@FORMOSA.COM.MX                                      </t>
  </si>
  <si>
    <t xml:space="preserve">ROSY MUNOZ                                                  </t>
  </si>
  <si>
    <t xml:space="preserve">ROSY.POLIEXCEL@GMAIL.COM                                    </t>
  </si>
  <si>
    <t xml:space="preserve">CAROLINA SEGOVIANO                                          </t>
  </si>
  <si>
    <t xml:space="preserve">COMPRAS_MDC@DAETWYLER.COM.MX                                </t>
  </si>
  <si>
    <t xml:space="preserve">REBECA DE LA FUENTE DE SANTOS                               </t>
  </si>
  <si>
    <t xml:space="preserve">REBECA.DELAFUENTE@MX.EY.COM                                 </t>
  </si>
  <si>
    <t xml:space="preserve">JOEL RODRIGUEZ                                              </t>
  </si>
  <si>
    <t xml:space="preserve">JRODRIGUEZ@INTERSEAL.COM.MX                                 </t>
  </si>
  <si>
    <t xml:space="preserve">KARLA PACHUCA                                               </t>
  </si>
  <si>
    <t xml:space="preserve">000@OOO.COM                                                 </t>
  </si>
  <si>
    <t xml:space="preserve">VIANEY AGUAS                                                </t>
  </si>
  <si>
    <t xml:space="preserve">IRMA GOVEA                                                  </t>
  </si>
  <si>
    <t xml:space="preserve">AGNI OLIVIA                                                 </t>
  </si>
  <si>
    <t xml:space="preserve">ADNI.OLIVA@CBRE.COM                                         </t>
  </si>
  <si>
    <t xml:space="preserve">ROBERTO HERNANDEZ                                           </t>
  </si>
  <si>
    <t xml:space="preserve">RHERNANDEZ@LOZANO.COM.MX                                    </t>
  </si>
  <si>
    <t xml:space="preserve">BELEN HERNANDEZ                                             </t>
  </si>
  <si>
    <t xml:space="preserve">BHERNANDEZ@ACIMEX.COM.MX                                    </t>
  </si>
  <si>
    <t xml:space="preserve">KOEUN VIVIANA LEE                                           </t>
  </si>
  <si>
    <t xml:space="preserve">KOEUNLEE@POSCOAMERICA.COM                                   </t>
  </si>
  <si>
    <t xml:space="preserve">BERENICE ALVARADO CRUZ                                      </t>
  </si>
  <si>
    <t xml:space="preserve">BERENICE.ALVARADO@MYISALAVILLA.MX                           </t>
  </si>
  <si>
    <t xml:space="preserve">NORMA AGUILERA                                              </t>
  </si>
  <si>
    <t xml:space="preserve">"norma.aguilera@controlesyservicios,com"                    </t>
  </si>
  <si>
    <t xml:space="preserve">GEOVANI HERRERA                                             </t>
  </si>
  <si>
    <t xml:space="preserve">carmona.gm@pg.com                                           </t>
  </si>
  <si>
    <t xml:space="preserve">ING MAXIMILIANO HERNANDEZ P                                 </t>
  </si>
  <si>
    <t xml:space="preserve">MHERNANDEZN@MORYSAN.COM.MX                                  </t>
  </si>
  <si>
    <t xml:space="preserve">JANINA DIAZ                                                 </t>
  </si>
  <si>
    <t xml:space="preserve">ANTONIOYANEZ@OXAL.COM.MX                                    </t>
  </si>
  <si>
    <t xml:space="preserve">SANTIAGO CUAIK                                              </t>
  </si>
  <si>
    <t xml:space="preserve">SC@CUAIK.COM                                                </t>
  </si>
  <si>
    <t xml:space="preserve">FRANCISCO PUENTE                                            </t>
  </si>
  <si>
    <t xml:space="preserve">CORADMIN@GCPGLOBAL.COM                                      </t>
  </si>
  <si>
    <t xml:space="preserve">ING. MARTIN GARCIA                                          </t>
  </si>
  <si>
    <t xml:space="preserve">OO@OO.COM                                                   </t>
  </si>
  <si>
    <t xml:space="preserve">LIC ADOLFO CARRILLO                                         </t>
  </si>
  <si>
    <t xml:space="preserve">ACARRILLO@PROTUBE.MX                                        </t>
  </si>
  <si>
    <t xml:space="preserve">SERVANDO JIMENEZ RAMIREZ                                    </t>
  </si>
  <si>
    <t xml:space="preserve">SJIMENEZ@HIRLON.COM                                         </t>
  </si>
  <si>
    <t xml:space="preserve">MA EUGENIA CHAVEZ                                           </t>
  </si>
  <si>
    <t xml:space="preserve">GERENCIADEVENTAS@SELOMA.COM.MX                              </t>
  </si>
  <si>
    <t xml:space="preserve">LETICIA ALONSO RAMIREZ                                      </t>
  </si>
  <si>
    <t xml:space="preserve">VENTAS@CENTRALGOURMET.COM.MX                                </t>
  </si>
  <si>
    <t xml:space="preserve">ROBERTO VARGAS                                              </t>
  </si>
  <si>
    <t xml:space="preserve">RVARGAS@KAPALI.COM.MX                                       </t>
  </si>
  <si>
    <t xml:space="preserve">FRANCO MINICHINI SHEDID                                     </t>
  </si>
  <si>
    <t xml:space="preserve">FRANCO@SERVNET.MX                                           </t>
  </si>
  <si>
    <t xml:space="preserve">LIC MARIA GABRIELA SALCIDO COTA                             </t>
  </si>
  <si>
    <t xml:space="preserve">GSALCIDO@CORTINA.COM.MX                                     </t>
  </si>
  <si>
    <t xml:space="preserve">MIGUEL ANGEL ESPINDOLA                                      </t>
  </si>
  <si>
    <t xml:space="preserve">NOTARIO@NOTARIA120DF.COM.MX                                 </t>
  </si>
  <si>
    <t xml:space="preserve">MARIA DEL CARMEN TORRES AYALA                               </t>
  </si>
  <si>
    <t xml:space="preserve">carmen.torres@chefmart.com                                  </t>
  </si>
  <si>
    <t xml:space="preserve">ROCIO CERVATES                                              </t>
  </si>
  <si>
    <t xml:space="preserve">rcervantes@hospitalobregon.com.mx                           </t>
  </si>
  <si>
    <t xml:space="preserve">ANELI GOLDHAHN                                              </t>
  </si>
  <si>
    <t xml:space="preserve">COM.SOPRTEHELLA.COM                                         </t>
  </si>
  <si>
    <t xml:space="preserve">OSWALDO IGLESIAS                                            </t>
  </si>
  <si>
    <t xml:space="preserve">adrian.rocha@anixter.com.mx                                 </t>
  </si>
  <si>
    <t xml:space="preserve">CECILIA MARTINEZ                                            </t>
  </si>
  <si>
    <t xml:space="preserve">CECY0330@HOTMAIL.COM                                        </t>
  </si>
  <si>
    <t xml:space="preserve">TATIANA SANDOVAL                                            </t>
  </si>
  <si>
    <t xml:space="preserve">joana.moreno@pothoparck.mx                                  </t>
  </si>
  <si>
    <t xml:space="preserve">.SRAEL JUAREZ                                               </t>
  </si>
  <si>
    <t xml:space="preserve">ijuarez@jumex.com.mx                                        </t>
  </si>
  <si>
    <t xml:space="preserve">MARIO MARTIN                                                </t>
  </si>
  <si>
    <t xml:space="preserve">RPARQUER@YAHOO.COM.MX                                       </t>
  </si>
  <si>
    <t xml:space="preserve">OSCAR VILCHIS                                               </t>
  </si>
  <si>
    <t xml:space="preserve">OSCARV@LANCASTE.EDU.MX                                      </t>
  </si>
  <si>
    <t xml:space="preserve">FABIOLA BARBOSA                                             </t>
  </si>
  <si>
    <t xml:space="preserve">CARLOS SOLORZANO                                            </t>
  </si>
  <si>
    <t xml:space="preserve">CARLOS.SOLORZANO@EVALUATEST.COM                             </t>
  </si>
  <si>
    <t xml:space="preserve">JOSE LUIS BECEDILLAS                                        </t>
  </si>
  <si>
    <t xml:space="preserve">JOSELUIS.BECEDILLAS@GRUPOCADOR.MX                           </t>
  </si>
  <si>
    <t xml:space="preserve">FERNANDO TAMEZ                                              </t>
  </si>
  <si>
    <t xml:space="preserve">FERNANDO@DSLABORATORIES.COM                                 </t>
  </si>
  <si>
    <t xml:space="preserve">ALMA BENITEZ                                                </t>
  </si>
  <si>
    <t xml:space="preserve">ALMABENITEZ@GCORPORATIVO.COM.MX                             </t>
  </si>
  <si>
    <t xml:space="preserve">LIC FERNANDO                                                </t>
  </si>
  <si>
    <t xml:space="preserve">ASJURSEG@PRODIGY.NET.MX                                     </t>
  </si>
  <si>
    <t xml:space="preserve">JAIME CHAVEZ                                                </t>
  </si>
  <si>
    <t xml:space="preserve">JCHE_99@HOTMAIL.COM                                         </t>
  </si>
  <si>
    <t xml:space="preserve">VERONICA MARQUEZ                                            </t>
  </si>
  <si>
    <t xml:space="preserve">VERO.MARQUEZ@HOTMAIL.COM                                    </t>
  </si>
  <si>
    <t xml:space="preserve">MARIANA SANDOVAL                                            </t>
  </si>
  <si>
    <t xml:space="preserve">ALEBARNETCHE@GMAIL.COM                                      </t>
  </si>
  <si>
    <t xml:space="preserve">ARQ ARTURO OLVERA                                           </t>
  </si>
  <si>
    <t xml:space="preserve">PROYECTOFUERTE@CENTRUPI.COM.MX                              </t>
  </si>
  <si>
    <t xml:space="preserve">CARLOS VARGAS                                               </t>
  </si>
  <si>
    <t xml:space="preserve">CVARGAS@COMPUTADORASVALENTINO.COM.MX                        </t>
  </si>
  <si>
    <t xml:space="preserve">PAULINA SANTILLAN                                           </t>
  </si>
  <si>
    <t xml:space="preserve">ADMVDIRECCION@CJAMILLA.COM.MX                               </t>
  </si>
  <si>
    <t xml:space="preserve">ALEJANDRO CASTAÑEDA                                         </t>
  </si>
  <si>
    <t xml:space="preserve">DIERESISDISENO@PRODIGY.NET.MX                               </t>
  </si>
  <si>
    <t xml:space="preserve">ROCIO GUTIERREZ                                             </t>
  </si>
  <si>
    <t xml:space="preserve">MARIA.GUTIERREZ@CUPRUM.COM                                  </t>
  </si>
  <si>
    <t xml:space="preserve">GUADALUPE SALDAÑA                                           </t>
  </si>
  <si>
    <t xml:space="preserve">GUADALUPE.SALDANA@QUIMICAMINERAL.COM                        </t>
  </si>
  <si>
    <t xml:space="preserve">JOSELLN@STGEORGE.MX                                         </t>
  </si>
  <si>
    <t xml:space="preserve">DORA ESTRADA                                                </t>
  </si>
  <si>
    <t xml:space="preserve">DORA.ESTRADA@ZOCIUS.COM                                     </t>
  </si>
  <si>
    <t xml:space="preserve">ROCIO URRIETA                                               </t>
  </si>
  <si>
    <t xml:space="preserve">DISENOS@LIVE.COM                                            </t>
  </si>
  <si>
    <t xml:space="preserve">LORENZA CORTINA                                             </t>
  </si>
  <si>
    <t xml:space="preserve">LORENZA@POSTENSA.COM                                        </t>
  </si>
  <si>
    <t xml:space="preserve">MARCOS AGUILAR                                              </t>
  </si>
  <si>
    <t xml:space="preserve">MAGUILAR@GRUPOURIBE.COM.MX                                  </t>
  </si>
  <si>
    <t xml:space="preserve">MIRIAM CALDERON                                             </t>
  </si>
  <si>
    <t xml:space="preserve">VENTAS@RAAPSA.COM.MX                                        </t>
  </si>
  <si>
    <t xml:space="preserve">LETICIA CRUZ                                                </t>
  </si>
  <si>
    <t xml:space="preserve">SUMINTERN@PRODIGY.NET.MX                                    </t>
  </si>
  <si>
    <t xml:space="preserve">HORACIO SALDIVAR                                            </t>
  </si>
  <si>
    <t xml:space="preserve">HORACIO.ZALDIVAR@SAYTI.COM.MX                               </t>
  </si>
  <si>
    <t xml:space="preserve">LUIS BELENDEZ                                               </t>
  </si>
  <si>
    <t xml:space="preserve">INFO@ALABY.COM.MX                                           </t>
  </si>
  <si>
    <t xml:space="preserve">KARLA PEREZ                                                 </t>
  </si>
  <si>
    <t xml:space="preserve">ADMINISTRACION@CANDIANI.TV                                  </t>
  </si>
  <si>
    <t xml:space="preserve">RODRIGO ALVAREZ                                             </t>
  </si>
  <si>
    <t xml:space="preserve">ARIELA RAMIREZ                                              </t>
  </si>
  <si>
    <t xml:space="preserve">SR. GRANADOS                                                </t>
  </si>
  <si>
    <t xml:space="preserve">LGRANADOS@CONIP.COM.MX                                      </t>
  </si>
  <si>
    <t xml:space="preserve">MARIA DE LA LUZ MARTINEZ                                    </t>
  </si>
  <si>
    <t xml:space="preserve">CONTACTO@ARLANDA.MX                                         </t>
  </si>
  <si>
    <t xml:space="preserve">DR. JONATHAN OLVERA                                         </t>
  </si>
  <si>
    <t xml:space="preserve">C.P. ELIAS RAMOS                                            </t>
  </si>
  <si>
    <t xml:space="preserve">LESLI MANRRIQUE                                             </t>
  </si>
  <si>
    <t xml:space="preserve">KUAMEXFOODS@KUAMEXFOODS.COM                                 </t>
  </si>
  <si>
    <t xml:space="preserve">DULCE CAMPOS                                                </t>
  </si>
  <si>
    <t xml:space="preserve">DULCA.MAJO@HOTMAIL.COM                                      </t>
  </si>
  <si>
    <t xml:space="preserve">LIC ANDREA SOLIS                                            </t>
  </si>
  <si>
    <t xml:space="preserve">ANDREA.SOLIS@MOTA-ENGIL.COM.MX                              </t>
  </si>
  <si>
    <t xml:space="preserve">biksye@hotmail.com                               </t>
  </si>
  <si>
    <t xml:space="preserve">55778752/57811593   </t>
  </si>
  <si>
    <t xml:space="preserve">13236600/55775577   </t>
  </si>
  <si>
    <t xml:space="preserve">57547869/57527776   </t>
  </si>
  <si>
    <t xml:space="preserve">55 53 66 25         </t>
  </si>
  <si>
    <t xml:space="preserve">5002 3102           </t>
  </si>
  <si>
    <t xml:space="preserve">36.21.88.42         </t>
  </si>
  <si>
    <t xml:space="preserve">63.79.10.43         </t>
  </si>
  <si>
    <t xml:space="preserve">62.84.34.47         </t>
  </si>
  <si>
    <t xml:space="preserve">55627163/59934739   </t>
  </si>
  <si>
    <t xml:space="preserve">53-42-92-78         </t>
  </si>
  <si>
    <t xml:space="preserve">55776422 EXT 303    </t>
  </si>
  <si>
    <t xml:space="preserve">55-74-65-12         </t>
  </si>
  <si>
    <t xml:space="preserve">55-86-50-65         </t>
  </si>
  <si>
    <t xml:space="preserve">5587 21 22          </t>
  </si>
  <si>
    <t xml:space="preserve">55.67.71.03         </t>
  </si>
  <si>
    <t xml:space="preserve">25.81.51.52         </t>
  </si>
  <si>
    <t xml:space="preserve">52.83.13.00         </t>
  </si>
  <si>
    <t xml:space="preserve">52.84.00.00         </t>
  </si>
  <si>
    <t xml:space="preserve">55.78.59.00         </t>
  </si>
  <si>
    <t xml:space="preserve">58-24-36-50         </t>
  </si>
  <si>
    <t xml:space="preserve">53525118/55612675   </t>
  </si>
  <si>
    <t xml:space="preserve">55774999/51186257   </t>
  </si>
  <si>
    <t xml:space="preserve">53655050/46305422   </t>
  </si>
  <si>
    <t xml:space="preserve">55864566/57543513   </t>
  </si>
  <si>
    <t xml:space="preserve">5533 3327           </t>
  </si>
  <si>
    <t xml:space="preserve">53-21-13-00         </t>
  </si>
  <si>
    <t xml:space="preserve">52811176/52814508   </t>
  </si>
  <si>
    <t xml:space="preserve">55 41 24 61 00      </t>
  </si>
  <si>
    <t xml:space="preserve">soledadz@towerswatson.com                               </t>
  </si>
  <si>
    <t xml:space="preserve">soledad@towerswatson.com                               </t>
  </si>
  <si>
    <t xml:space="preserve">soledaddiaz@towerswatson.com                               </t>
  </si>
  <si>
    <t xml:space="preserve">5654 3000           </t>
  </si>
  <si>
    <t xml:space="preserve">57263174 Ó 310074 O </t>
  </si>
  <si>
    <t xml:space="preserve">5520-7188           </t>
  </si>
  <si>
    <t xml:space="preserve">58 71 2600          </t>
  </si>
  <si>
    <t xml:space="preserve">50917001 EXT. 154   </t>
  </si>
  <si>
    <t xml:space="preserve">11.68.99.90         </t>
  </si>
  <si>
    <t xml:space="preserve">43.33.01.51         </t>
  </si>
  <si>
    <t xml:space="preserve">5333 1200           </t>
  </si>
  <si>
    <t xml:space="preserve">52 95 12 35         </t>
  </si>
  <si>
    <t xml:space="preserve">5612 1626           </t>
  </si>
  <si>
    <t xml:space="preserve">58.81.00.08         </t>
  </si>
  <si>
    <t xml:space="preserve">52.61.61.00         </t>
  </si>
  <si>
    <t xml:space="preserve">22 82 93 53         </t>
  </si>
  <si>
    <t xml:space="preserve">52.07.02.79         </t>
  </si>
  <si>
    <t xml:space="preserve">53-19-69-61 EXT.110 </t>
  </si>
  <si>
    <t xml:space="preserve">90.00.04.92         </t>
  </si>
  <si>
    <t xml:space="preserve">52.80.06.90         </t>
  </si>
  <si>
    <t xml:space="preserve">5539 6882           </t>
  </si>
  <si>
    <t xml:space="preserve">84.21.17.30         </t>
  </si>
  <si>
    <t xml:space="preserve">57.00.00.60         </t>
  </si>
  <si>
    <t xml:space="preserve">91.49.19.44         </t>
  </si>
  <si>
    <t xml:space="preserve">54.42.83.08         </t>
  </si>
  <si>
    <t xml:space="preserve">53-33-99-32         </t>
  </si>
  <si>
    <t xml:space="preserve">50 82 82 91         </t>
  </si>
  <si>
    <t xml:space="preserve">52-84-11-89         </t>
  </si>
  <si>
    <t xml:space="preserve">3685 85 00          </t>
  </si>
  <si>
    <t xml:space="preserve">5825 4721           </t>
  </si>
  <si>
    <t xml:space="preserve">52.54.22.22         </t>
  </si>
  <si>
    <t>52-60-30-20</t>
  </si>
  <si>
    <t>El Rodeo</t>
  </si>
  <si>
    <t>La Cruz</t>
  </si>
  <si>
    <t>Xochimilco</t>
  </si>
  <si>
    <t>t</t>
  </si>
  <si>
    <t>td</t>
  </si>
  <si>
    <t>fg</t>
  </si>
  <si>
    <t>codigo</t>
  </si>
  <si>
    <t>San Andrés Ahuayucan</t>
  </si>
  <si>
    <t>San Antonio</t>
  </si>
  <si>
    <t>San Bartolo El Chico</t>
  </si>
  <si>
    <t>San Cristóbal</t>
  </si>
  <si>
    <t>San Diego</t>
  </si>
  <si>
    <t>San Esteban</t>
  </si>
  <si>
    <t>San Felipe</t>
  </si>
  <si>
    <t>San Francisco Tlalnepantla</t>
  </si>
  <si>
    <t>San Gregorio Atlapulco</t>
  </si>
  <si>
    <t>San Isidro</t>
  </si>
  <si>
    <t>San Jerónimo</t>
  </si>
  <si>
    <t>San José</t>
  </si>
  <si>
    <t>San Juan</t>
  </si>
  <si>
    <t>San Juan Minas</t>
  </si>
  <si>
    <t>San Juan Moyotepec</t>
  </si>
  <si>
    <t>San Juan Tepepan</t>
  </si>
  <si>
    <t>San Lorenzo</t>
  </si>
  <si>
    <t>Agrícola Pantitlán</t>
  </si>
  <si>
    <t>Iztacalco</t>
  </si>
  <si>
    <t>Ampliación Gabriel Ramos Millán</t>
  </si>
  <si>
    <t>Campamento 2 de Octubre</t>
  </si>
  <si>
    <t>Carlos Zapata Vela</t>
  </si>
  <si>
    <t>Cuchilla Agrícola Oriental</t>
  </si>
  <si>
    <t>Ex-Ejido de La Magdalena Mixiuhca</t>
  </si>
  <si>
    <t>Fraccionamiento Coyuya</t>
  </si>
  <si>
    <t>Gabriel Ramos Millán</t>
  </si>
  <si>
    <t>Gabriel Ramos Millán Sección Bramadero</t>
  </si>
  <si>
    <t>Gabriel Ramos Millán Sección Cuchilla</t>
  </si>
  <si>
    <t>Gabriel Ramos Millán Sección Tlacotal</t>
  </si>
  <si>
    <t>Granjas México</t>
  </si>
  <si>
    <t>INFONAVIT Iztacalco</t>
  </si>
  <si>
    <t>INPI Picos</t>
  </si>
  <si>
    <t>Jardines Tecma</t>
  </si>
  <si>
    <t>Juventino Rosas</t>
  </si>
  <si>
    <t>La Asunción</t>
  </si>
  <si>
    <t>Los Picos de Iztacalco Sección 1B</t>
  </si>
  <si>
    <t>Los Picos de Iztacalco Sección 2A</t>
  </si>
  <si>
    <t>Los Reyes</t>
  </si>
  <si>
    <t>Militar Marte</t>
  </si>
  <si>
    <t>Nueva Santa Anita</t>
  </si>
  <si>
    <t>Reforma Iztaccíhuatl Norte</t>
  </si>
  <si>
    <t>Reforma Iztaccíhuatl Sur</t>
  </si>
  <si>
    <t>San Francisco Xicaltongo</t>
  </si>
  <si>
    <t>San Miguel</t>
  </si>
  <si>
    <t>San Pedro</t>
  </si>
  <si>
    <t>Santa Anita</t>
  </si>
  <si>
    <t>Santa Cruz</t>
  </si>
  <si>
    <t>Santiago Norte</t>
  </si>
  <si>
    <t>Santiago Sur</t>
  </si>
  <si>
    <t>Tlazintla</t>
  </si>
  <si>
    <t>Viaducto Piedad</t>
  </si>
  <si>
    <t>Zapotla</t>
  </si>
  <si>
    <t>Aldana</t>
  </si>
  <si>
    <t>Azcapotzalco</t>
  </si>
  <si>
    <t>Ampliación Cosmopolita</t>
  </si>
  <si>
    <t>Ampliación Del Gas</t>
  </si>
  <si>
    <t>Ampliación Petrolera</t>
  </si>
  <si>
    <t>Ampliación San Pedro Xalpa</t>
  </si>
  <si>
    <t>Ángel Zimbrón</t>
  </si>
  <si>
    <t>Arenal</t>
  </si>
  <si>
    <t>Centro de Azcapotzalco</t>
  </si>
  <si>
    <t>Clavería</t>
  </si>
  <si>
    <t>Coltongo</t>
  </si>
  <si>
    <t>Cosmopolita</t>
  </si>
  <si>
    <t>Del Gas</t>
  </si>
  <si>
    <t>Del Maestro</t>
  </si>
  <si>
    <t>Del Recreo</t>
  </si>
  <si>
    <t>El Jagüey</t>
  </si>
  <si>
    <t>El Rosario</t>
  </si>
  <si>
    <t>Estación Pantaco</t>
  </si>
  <si>
    <t>Euzkadi</t>
  </si>
  <si>
    <t>Ferrería</t>
  </si>
  <si>
    <t>Huautla de las Salinas</t>
  </si>
  <si>
    <t>Ignacio Allende</t>
  </si>
  <si>
    <t>Industrial San Antonio</t>
  </si>
  <si>
    <t>Industrial Vallejo</t>
  </si>
  <si>
    <t>Jardín Azpeitia</t>
  </si>
  <si>
    <t>La Preciosa</t>
  </si>
  <si>
    <t>La Raza</t>
  </si>
  <si>
    <t>Las Salinas</t>
  </si>
  <si>
    <t>Liberación</t>
  </si>
  <si>
    <t>Libertad</t>
  </si>
  <si>
    <t>Monte Alto</t>
  </si>
  <si>
    <t>Nextengo</t>
  </si>
  <si>
    <t>Nueva El Rosario</t>
  </si>
  <si>
    <t>Nueva España</t>
  </si>
  <si>
    <t>Nueva Santa María</t>
  </si>
  <si>
    <t>Nuevo Barrio San Rafael</t>
  </si>
  <si>
    <t>Obrero Popular</t>
  </si>
  <si>
    <t>San Martín Xochinahuac</t>
  </si>
  <si>
    <t>San Mateo</t>
  </si>
  <si>
    <t>San Miguel Amantla</t>
  </si>
  <si>
    <t>San Pedro Xalpa</t>
  </si>
  <si>
    <t>San Rafael</t>
  </si>
  <si>
    <t>San Salvador Xochimanca</t>
  </si>
  <si>
    <t>San Sebastián</t>
  </si>
  <si>
    <t>Santa Apolonia</t>
  </si>
  <si>
    <t>Santa Bárbara</t>
  </si>
  <si>
    <t>Santa Catarina</t>
  </si>
  <si>
    <t>Santa Cruz Acayucan</t>
  </si>
  <si>
    <t>Santa Cruz de las Salinas</t>
  </si>
  <si>
    <t>Santa Inés</t>
  </si>
  <si>
    <t>Santa Lucía</t>
  </si>
  <si>
    <t>Santa María Malinalco</t>
  </si>
  <si>
    <t>Santiago Ahuizotla</t>
  </si>
  <si>
    <t>Santo Domingo</t>
  </si>
  <si>
    <t>Santo Tomás</t>
  </si>
  <si>
    <t>Sector Naval</t>
  </si>
  <si>
    <t>Abdías García Soto</t>
  </si>
  <si>
    <t>Cuajimalpa de Morelos</t>
  </si>
  <si>
    <t>Adolfo López Mateos</t>
  </si>
  <si>
    <t>Agua Bendita</t>
  </si>
  <si>
    <t>Amado Nervo</t>
  </si>
  <si>
    <t>Ampliación el Yaqui</t>
  </si>
  <si>
    <t>Ampliación Memetla</t>
  </si>
  <si>
    <t>Bosques de las Lomas</t>
  </si>
  <si>
    <t>Campestre Palo Alto</t>
  </si>
  <si>
    <t>Contadero</t>
  </si>
  <si>
    <t>Cooperativa Palo Alto</t>
  </si>
  <si>
    <t>Cruz Blanca</t>
  </si>
  <si>
    <t>Cuajimalpa</t>
  </si>
  <si>
    <t>El Ébano</t>
  </si>
  <si>
    <t>El Molinito</t>
  </si>
  <si>
    <t>El Molino</t>
  </si>
  <si>
    <t>El Tianguillo</t>
  </si>
  <si>
    <t>El Yaqui</t>
  </si>
  <si>
    <t>Granjas Navidad</t>
  </si>
  <si>
    <t>Granjas Palo Alto</t>
  </si>
  <si>
    <t>La Manzanita</t>
  </si>
  <si>
    <t>La Pila</t>
  </si>
  <si>
    <t>La Venta</t>
  </si>
  <si>
    <t>Las Lajas</t>
  </si>
  <si>
    <t>Las Maromas</t>
  </si>
  <si>
    <t>Las Tinajas</t>
  </si>
  <si>
    <t>Locaxco</t>
  </si>
  <si>
    <t>Loma del Padre</t>
  </si>
  <si>
    <t>Lomas de Memetla</t>
  </si>
  <si>
    <t>Lomas de San Pedro</t>
  </si>
  <si>
    <t>Lomas de Vista Hermosa</t>
  </si>
  <si>
    <t>Lomas del Chamizal</t>
  </si>
  <si>
    <t>Manzanastitla</t>
  </si>
  <si>
    <t>Memetla</t>
  </si>
  <si>
    <t>San José de los Cedros</t>
  </si>
  <si>
    <t>San Lorenzo Acopilco</t>
  </si>
  <si>
    <t>San Mateo Tlaltenango</t>
  </si>
  <si>
    <t>San Pablo Chimalpa</t>
  </si>
  <si>
    <t>Santa Rosa Xochiac</t>
  </si>
  <si>
    <t>Tepetongo</t>
  </si>
  <si>
    <t>Xalpa</t>
  </si>
  <si>
    <t>Zentlapatl</t>
  </si>
  <si>
    <t>KIA VALLEJO</t>
  </si>
  <si>
    <t>KIA AEROPUERTO</t>
  </si>
  <si>
    <t>KIA ANGELOPOLIS</t>
  </si>
  <si>
    <t>KIA SAN JOAQUÍN</t>
  </si>
  <si>
    <t>KIA SERDÁN</t>
  </si>
  <si>
    <t>KIA CHOLULA</t>
  </si>
  <si>
    <t>KIA MANANTIAL</t>
  </si>
  <si>
    <t>KIA LOS FUERTES</t>
  </si>
  <si>
    <t>KIA ANIMAS</t>
  </si>
  <si>
    <t>KIA COATZA</t>
  </si>
  <si>
    <t>KIA BOCA</t>
  </si>
  <si>
    <t>KIA MALINCHE</t>
  </si>
  <si>
    <t>KIA PLAZA DEL VALLE</t>
  </si>
  <si>
    <t>KIA PATRIA</t>
  </si>
  <si>
    <t>KIA LAS BRISAS</t>
  </si>
  <si>
    <t>KIA LÓPEZ MATEOS</t>
  </si>
  <si>
    <t>KIA VALLARTA</t>
  </si>
  <si>
    <t>KIA GALERÍAS</t>
  </si>
  <si>
    <t>KIA GONZALEZ GALLO</t>
  </si>
  <si>
    <t>KIA COUNTRY CLUB</t>
  </si>
  <si>
    <t>KIA MIL CUMBRES</t>
  </si>
  <si>
    <t>KIA MARIANO ESCOBEDO</t>
  </si>
  <si>
    <t>KIA BAJIO</t>
  </si>
  <si>
    <t>KIA SATÉLITE</t>
  </si>
  <si>
    <t>KIA LOMAS</t>
  </si>
  <si>
    <t>KIA CORREGIDORA</t>
  </si>
  <si>
    <t>KIA CARRETERA 57</t>
  </si>
  <si>
    <t>KIA ALTARIA</t>
  </si>
  <si>
    <t>KIA CAMPESTRE</t>
  </si>
  <si>
    <t>KIA VÍA ALTA</t>
  </si>
  <si>
    <t>KIA BERNARDEZ</t>
  </si>
  <si>
    <t>KIA DIVISIÓN DEL NORTE</t>
  </si>
  <si>
    <t>KIA DEL VALLE</t>
  </si>
  <si>
    <t>KIA PEDREGAL</t>
  </si>
  <si>
    <t>KIA BAJA SUR</t>
  </si>
  <si>
    <t>KIA INTERLOMAS</t>
  </si>
  <si>
    <t>KIA COACALCO</t>
  </si>
  <si>
    <t>KIA IXTAPALUCA</t>
  </si>
  <si>
    <t xml:space="preserve">compras@inducontrol.com.mc                       </t>
  </si>
  <si>
    <t xml:space="preserve">compras@inducontrol.com.mc                               </t>
  </si>
  <si>
    <t xml:space="preserve">58-04-40-43 </t>
  </si>
  <si>
    <t>53 85 05 00</t>
  </si>
  <si>
    <t xml:space="preserve">91-72-03-90 </t>
  </si>
  <si>
    <t>Aguascalientes</t>
  </si>
  <si>
    <t>Michoacan</t>
  </si>
  <si>
    <t>Sonora</t>
  </si>
  <si>
    <t>Baja California Sur</t>
  </si>
  <si>
    <t>Nuevo Leon</t>
  </si>
  <si>
    <t>San Luis Potosí</t>
  </si>
  <si>
    <t>Tamaulipas</t>
  </si>
  <si>
    <t>Quintana Roo</t>
  </si>
  <si>
    <t>Chiapas</t>
  </si>
  <si>
    <t>Coahuila</t>
  </si>
  <si>
    <t>Puebla</t>
  </si>
  <si>
    <t>Guanajuato</t>
  </si>
  <si>
    <t>Colima</t>
  </si>
  <si>
    <t>Oaxaca</t>
  </si>
  <si>
    <t>Tabasco</t>
  </si>
  <si>
    <t>Sinaloa</t>
  </si>
  <si>
    <t>Guerrero</t>
  </si>
  <si>
    <t>Jalisco</t>
  </si>
  <si>
    <t>Yucatán</t>
  </si>
  <si>
    <t>Chihuahua</t>
  </si>
  <si>
    <t>LIC. CLAUDIA AMEZCUA</t>
  </si>
  <si>
    <t xml:space="preserve">57-09-13-13         </t>
  </si>
  <si>
    <t xml:space="preserve">CESAR NAVARRETE                                             </t>
  </si>
  <si>
    <t xml:space="preserve">CESAR.NAVARRETE@ALEN.COM.MX                                 </t>
  </si>
  <si>
    <t xml:space="preserve">BETSABE MARIN                                               </t>
  </si>
  <si>
    <t xml:space="preserve">betsabe.marin@konicaminolta.com.mx                          </t>
  </si>
  <si>
    <t xml:space="preserve">KARLA GONZALEZ                                              </t>
  </si>
  <si>
    <t xml:space="preserve">ana.delpozo@amitech.com.mx                                  </t>
  </si>
  <si>
    <t xml:space="preserve">5395 1992           </t>
  </si>
  <si>
    <t xml:space="preserve">ELIZABETH GAYTAN                                            </t>
  </si>
  <si>
    <t xml:space="preserve">compras@carlogistics.com.mx                                 </t>
  </si>
  <si>
    <t xml:space="preserve">CHRISTOPHER PANTOJA                                         </t>
  </si>
  <si>
    <t xml:space="preserve">CRISTOPHER@TRAMONTINA.COM.MX                                </t>
  </si>
  <si>
    <t>NANCY AMADOR</t>
  </si>
  <si>
    <t xml:space="preserve">cmeza@tiendasatlas.com.mx                                   </t>
  </si>
  <si>
    <t xml:space="preserve">PEDRO MENDIETA                                              </t>
  </si>
  <si>
    <t xml:space="preserve">ahernandez@conautoit.com                                    </t>
  </si>
  <si>
    <t xml:space="preserve">53-50-08-65         </t>
  </si>
  <si>
    <t xml:space="preserve">NELLY PALACIOS                                              </t>
  </si>
  <si>
    <t xml:space="preserve">contabilidad@coriat.con.mx                                  </t>
  </si>
  <si>
    <t xml:space="preserve">2158 0031           </t>
  </si>
  <si>
    <t xml:space="preserve">ANTONIO NERY                                                </t>
  </si>
  <si>
    <t xml:space="preserve">antonio.gonzalez@safedata.com                               </t>
  </si>
  <si>
    <t xml:space="preserve">ARTURO GONZALEZ                                             </t>
  </si>
  <si>
    <t xml:space="preserve">ARTURO.GONZALEZ@AMADEUS.COM                                 </t>
  </si>
  <si>
    <t xml:space="preserve">JESSICA RINCON                                              </t>
  </si>
  <si>
    <t xml:space="preserve">fumie_ikeda@tokiomarine.com.mx                              </t>
  </si>
  <si>
    <t xml:space="preserve">52-78-21-00         </t>
  </si>
  <si>
    <t xml:space="preserve">IRMA CABRERA                                                </t>
  </si>
  <si>
    <t xml:space="preserve">factura@brovel.com.mx                                       </t>
  </si>
  <si>
    <t xml:space="preserve">55 63 23 37         </t>
  </si>
  <si>
    <t xml:space="preserve">ELISEO NAVA                                                 </t>
  </si>
  <si>
    <t xml:space="preserve">eliseo.nava@lincon.com.mx                                   </t>
  </si>
  <si>
    <t xml:space="preserve">ENRIQUE BRISTAIN                                            </t>
  </si>
  <si>
    <t xml:space="preserve">DANIELAB@GRUPODINIZ.COM.MX                                  </t>
  </si>
  <si>
    <t xml:space="preserve">LESLI VILLANUEVA                                            </t>
  </si>
  <si>
    <t xml:space="preserve">LESLI.VILLANUEVA@GPB.COM.MX                                 </t>
  </si>
  <si>
    <t xml:space="preserve">LIC. ANA ROBLES GIL                                         </t>
  </si>
  <si>
    <t xml:space="preserve">AROBLESGIL@SAPANUNCIOS.COM.MX                               </t>
  </si>
  <si>
    <t>RAMON RAMIREZ</t>
  </si>
  <si>
    <t xml:space="preserve">dramirez@metis.com.mx                                       </t>
  </si>
  <si>
    <t xml:space="preserve">ARACELI MOSQUEDA                                            </t>
  </si>
  <si>
    <t xml:space="preserve">compras@clacyrnos.com                                       </t>
  </si>
  <si>
    <t xml:space="preserve">MARICELA HERNANDEZ                                          </t>
  </si>
  <si>
    <t xml:space="preserve">mhernandez@fcint.com                                        </t>
  </si>
  <si>
    <t xml:space="preserve">5678 3905           </t>
  </si>
  <si>
    <t xml:space="preserve">GUILLERMO BADILLO                                           </t>
  </si>
  <si>
    <t xml:space="preserve">bavila@cervantessainz.com                                   </t>
  </si>
  <si>
    <t xml:space="preserve">DAVID CRUZ                                                  </t>
  </si>
  <si>
    <t xml:space="preserve">aldo.alonso@tarbut.edu.mx                                   </t>
  </si>
  <si>
    <t xml:space="preserve">2167-6498           </t>
  </si>
  <si>
    <t xml:space="preserve">PATRICIA EUGENIA ROSALES DE LA PEÑA                         </t>
  </si>
  <si>
    <t xml:space="preserve">ipn308@yahoo.com.mx                                         </t>
  </si>
  <si>
    <t xml:space="preserve">SUSANA FRANCO                                               </t>
  </si>
  <si>
    <t xml:space="preserve">SFRANCO@ANPASA.COM                                          </t>
  </si>
  <si>
    <t xml:space="preserve">RICARDO GONZALEZ                                            </t>
  </si>
  <si>
    <t xml:space="preserve">gadministracion@bufetequimico.com.mx                        </t>
  </si>
  <si>
    <t xml:space="preserve">RODRIGO DIAZ                                                </t>
  </si>
  <si>
    <t xml:space="preserve">amunoz@hsmglobal.com                                        </t>
  </si>
  <si>
    <t xml:space="preserve">52-02-32-33         </t>
  </si>
  <si>
    <t xml:space="preserve">ENRIQUE BELMONT                                             </t>
  </si>
  <si>
    <t xml:space="preserve">JGAMEXCUPTOWN.COM.MX                                        </t>
  </si>
  <si>
    <t xml:space="preserve">EMMANUEL                                                    </t>
  </si>
  <si>
    <t xml:space="preserve">EMMANUEL.ASCENCIO@ASCENCIOABOG                              </t>
  </si>
  <si>
    <t xml:space="preserve">MAYANIN AGUIÑAGA                                            </t>
  </si>
  <si>
    <t xml:space="preserve">AGUINAGM@PAHO.ORG                                           </t>
  </si>
  <si>
    <t xml:space="preserve">59 80 08 80         </t>
  </si>
  <si>
    <t xml:space="preserve">MARTHA HDEZ                                                 </t>
  </si>
  <si>
    <t xml:space="preserve">martha.hernandez@parexel.com.mx                             </t>
  </si>
  <si>
    <t xml:space="preserve">9138 5400           </t>
  </si>
  <si>
    <t xml:space="preserve">SR. EDGAR MOLACA                                            </t>
  </si>
  <si>
    <t xml:space="preserve">comprasari@viflo.com.mx                                     </t>
  </si>
  <si>
    <t xml:space="preserve">XX                                                          </t>
  </si>
  <si>
    <t xml:space="preserve">compras@micromex.com.mx                                     </t>
  </si>
  <si>
    <t xml:space="preserve">5393 5043           </t>
  </si>
  <si>
    <t xml:space="preserve">PEDRO MARTINEZ                                              </t>
  </si>
  <si>
    <t xml:space="preserve">compras@ribbon.com                                          </t>
  </si>
  <si>
    <t xml:space="preserve">55 83 36 69         </t>
  </si>
  <si>
    <t xml:space="preserve">MARGARITA SORIA                                             </t>
  </si>
  <si>
    <t xml:space="preserve">margarita.soria@neuson.com.mx                               </t>
  </si>
  <si>
    <t xml:space="preserve">19 40 23 00         </t>
  </si>
  <si>
    <t xml:space="preserve">LIC JORGE LOE                                               </t>
  </si>
  <si>
    <t xml:space="preserve">vargas@adelm.com                                            </t>
  </si>
  <si>
    <t xml:space="preserve">LILIANA ORDORICA                                            </t>
  </si>
  <si>
    <t xml:space="preserve">ecosio@landsteir.com                                        </t>
  </si>
  <si>
    <t xml:space="preserve">BRENDA GONZALEZ                                             </t>
  </si>
  <si>
    <t xml:space="preserve">VENTAS@IRMEQINTERNACIONAL.COM                               </t>
  </si>
  <si>
    <t xml:space="preserve">LIC. AZUNENA RIVERA                                         </t>
  </si>
  <si>
    <t xml:space="preserve">azucena.rivera@colhei.com.mx                                </t>
  </si>
  <si>
    <t xml:space="preserve">BEATRIZ CAMACHO                                             </t>
  </si>
  <si>
    <t xml:space="preserve">BETTY@MUSITECH.COM.MX                                       </t>
  </si>
  <si>
    <t xml:space="preserve">JAVIER CRUZ                                                 </t>
  </si>
  <si>
    <t xml:space="preserve">COMPRAS@REPHELMEX.COM.MX                                    </t>
  </si>
  <si>
    <t xml:space="preserve">LORENA RESENDIZ                                             </t>
  </si>
  <si>
    <t xml:space="preserve">LRESENDIZ@NOTARIA85.COM                                     </t>
  </si>
  <si>
    <t xml:space="preserve">LIC. SERGIO HERNANDEZ BELLO                                 </t>
  </si>
  <si>
    <t xml:space="preserve">SHERNANDEZ@GRUPOMAR.COM                                     </t>
  </si>
  <si>
    <t xml:space="preserve">55.11.02.04.80      </t>
  </si>
  <si>
    <t xml:space="preserve">ANDREA PRICHARDO                                            </t>
  </si>
  <si>
    <t xml:space="preserve">APICHARDO@US.MANJIN.COM                                     </t>
  </si>
  <si>
    <t xml:space="preserve">MARIO SALAS                                                 </t>
  </si>
  <si>
    <t xml:space="preserve">nadia@chevalvallejo.com                                     </t>
  </si>
  <si>
    <t xml:space="preserve">55-67-89-34         </t>
  </si>
  <si>
    <t>claudia.amezcua@eluniversal.com</t>
  </si>
  <si>
    <t xml:space="preserve">ANA ROBLES GIL                                         </t>
  </si>
  <si>
    <t xml:space="preserve">LIC. VERONICA GOMEZ                                         </t>
  </si>
  <si>
    <t xml:space="preserve">veronicagomez@tecnoambiental.com                            </t>
  </si>
  <si>
    <t xml:space="preserve">ARQ. MARIA DEL PILAR Y/O ARQ. RODRIGO BECERRIL              </t>
  </si>
  <si>
    <t xml:space="preserve">OVGIO2411@HOTMAIL.COM                                       </t>
  </si>
  <si>
    <t xml:space="preserve">BEATRIZ ALVAREZ                                             </t>
  </si>
  <si>
    <t xml:space="preserve">balzarez_colin@.net.mx                                      </t>
  </si>
  <si>
    <t xml:space="preserve">ARI MARCOVICH                                               </t>
  </si>
  <si>
    <t xml:space="preserve">MARCO ANTONIO VALVERDE /OSCAR ATIE                          </t>
  </si>
  <si>
    <t xml:space="preserve">LIC. MANUEL COCIO                                           </t>
  </si>
  <si>
    <t xml:space="preserve">SERGIO ESPEJEL                                              </t>
  </si>
  <si>
    <t xml:space="preserve">LIC. IGNACIO BETETA                                         </t>
  </si>
  <si>
    <t xml:space="preserve">ibeteta@prodigy.net.mx                                      </t>
  </si>
  <si>
    <t xml:space="preserve">IRENE VIGIL                                                 </t>
  </si>
  <si>
    <t xml:space="preserve">diroper@hespanol.com                                        </t>
  </si>
  <si>
    <t xml:space="preserve">GABRIELA GUERRERO                                           </t>
  </si>
  <si>
    <t xml:space="preserve">imedina@lomelin.com.mx                                      </t>
  </si>
  <si>
    <t xml:space="preserve">PATRICIA MENDOZA FIGUEROA                                   </t>
  </si>
  <si>
    <t xml:space="preserve">mefipa@hotmail.com                                          </t>
  </si>
  <si>
    <t xml:space="preserve">SANTOS GREGORIO GRAJEDA VARGAS                              </t>
  </si>
  <si>
    <t xml:space="preserve">AURORA LARA HERNANDEZ                                       </t>
  </si>
  <si>
    <t xml:space="preserve">LIC. OMAR NAVA                                              </t>
  </si>
  <si>
    <t xml:space="preserve">nancygr@sptrm.org.mx                                        </t>
  </si>
  <si>
    <t xml:space="preserve">LIC. FRANCISCO HERNANDEZ JUAREZ                             </t>
  </si>
  <si>
    <t xml:space="preserve">LIC. ERNESTO CASTRO EZQUEDA                                 </t>
  </si>
  <si>
    <t xml:space="preserve">LIC. NOE HERNANDEZ CASTRO                                   </t>
  </si>
  <si>
    <t xml:space="preserve">ING CLAUDIA HERNANDEZ                                       </t>
  </si>
  <si>
    <t xml:space="preserve">}ILVIA CABALLERO                                            </t>
  </si>
  <si>
    <t xml:space="preserve">jvalencia@televisa.com.mx                                   </t>
  </si>
  <si>
    <t xml:space="preserve">LIC. EMILIO AZCARRAGA JEAN                                  </t>
  </si>
  <si>
    <t xml:space="preserve">LIC. ALFONSO DE ANGOYTIA                                    </t>
  </si>
  <si>
    <t xml:space="preserve">LIC. GUSTAVO PEREZ RIOS                                     </t>
  </si>
  <si>
    <t xml:space="preserve">LIC. ALEJANDRO  QUINTERO  INIGUEZ                           </t>
  </si>
  <si>
    <t xml:space="preserve">LIC. FELIX DELGADO LARGO                                    </t>
  </si>
  <si>
    <t xml:space="preserve">MIGUEL ANGEL SANCHEZ                                        </t>
  </si>
  <si>
    <t xml:space="preserve">cvillaseñor@televisa.com.mx                                 </t>
  </si>
  <si>
    <t xml:space="preserve">LIC. EMILIA AZCARRAGA JEAN                                  </t>
  </si>
  <si>
    <t xml:space="preserve">LIC. ALEJANDRO QUINTERO IÑIGUEZ                             </t>
  </si>
  <si>
    <t xml:space="preserve">EMILIO MARTINEZ                                             </t>
  </si>
  <si>
    <t xml:space="preserve">eemiliomzarco@hotmail.com                                   </t>
  </si>
  <si>
    <t xml:space="preserve">RAYMUNDO LUNA                                               </t>
  </si>
  <si>
    <t xml:space="preserve">rluna@cambridge-intl.com                                    </t>
  </si>
  <si>
    <t xml:space="preserve">NORMA JUAREZ                                                </t>
  </si>
  <si>
    <t xml:space="preserve">emifarma@prodigy.net .com                                   </t>
  </si>
  <si>
    <t xml:space="preserve">AIDA HERNANDEZ                                              </t>
  </si>
  <si>
    <t xml:space="preserve">aida.hernandez@alandick.com.mx                              </t>
  </si>
  <si>
    <t xml:space="preserve">LAURA LUNA                                                  </t>
  </si>
  <si>
    <t xml:space="preserve">moric@prodigy.net.mx                                        </t>
  </si>
  <si>
    <t xml:space="preserve">SOR MERCED RUIZ                                             </t>
  </si>
  <si>
    <t xml:space="preserve">"mcarmensolis@yahoo.com.,mx"                                </t>
  </si>
  <si>
    <t xml:space="preserve">NALMI MORALES                                               </t>
  </si>
  <si>
    <t xml:space="preserve">nmorales@academia_madox.com                                 </t>
  </si>
  <si>
    <t xml:space="preserve">MICHELL ROMERO                                              </t>
  </si>
  <si>
    <t xml:space="preserve">michele@hespanol.com                                        </t>
  </si>
  <si>
    <t xml:space="preserve">AVRIL RODRIGUEZ                                             </t>
  </si>
  <si>
    <t xml:space="preserve">mscaballero@televisa.com.mx                                 </t>
  </si>
  <si>
    <t xml:space="preserve">LIC EMILIO AZCARRAGA JEAN                                   </t>
  </si>
  <si>
    <t xml:space="preserve">LIC ALFONSO DE ANGOYTIA                                     </t>
  </si>
  <si>
    <t xml:space="preserve">LIC GUSTAVO PEREZ-RIOS                                      </t>
  </si>
  <si>
    <t xml:space="preserve">LIC ALEJANDRO QUINTERO IÑIGUEZ                              </t>
  </si>
  <si>
    <t xml:space="preserve">LIC FELIX DELGADO LARGO                                     </t>
  </si>
  <si>
    <t xml:space="preserve">mscaballerol@televisa.com.mx                                </t>
  </si>
  <si>
    <t xml:space="preserve">LIC. ALEJANDRO QUINTERO                                     </t>
  </si>
  <si>
    <t xml:space="preserve">LIC. FELIX DELGADO                                          </t>
  </si>
  <si>
    <t xml:space="preserve">RAFAEL VALENZUELA                                           </t>
  </si>
  <si>
    <t xml:space="preserve">rvalenzuela@fordiomas.com.mx                                </t>
  </si>
  <si>
    <t xml:space="preserve">CP ALFREDO GONZALEZ                                         </t>
  </si>
  <si>
    <t xml:space="preserve">GUADALUPE PEREZ                                             </t>
  </si>
  <si>
    <t xml:space="preserve">gperez_mndoandamio@prodigy.net.mx                           </t>
  </si>
  <si>
    <t xml:space="preserve">GABRIEL TORRES                                              </t>
  </si>
  <si>
    <t xml:space="preserve">balzarez_colin@prodigy.net.mx                               </t>
  </si>
  <si>
    <t xml:space="preserve">ING. JORGE ESPARZA                                          </t>
  </si>
  <si>
    <t xml:space="preserve">rdelariva@tamf.org.mx                                       </t>
  </si>
  <si>
    <t xml:space="preserve">ROSALBA ORTIZ                                               </t>
  </si>
  <si>
    <t xml:space="preserve">dgranados@lapavoni.com.mx                                   </t>
  </si>
  <si>
    <t xml:space="preserve">GIORGIO PAROLINO CHIMINI                                    </t>
  </si>
  <si>
    <t xml:space="preserve">ROSARIO SILVA                                               </t>
  </si>
  <si>
    <t xml:space="preserve">ISRAEL  GARCIA                                              </t>
  </si>
  <si>
    <t xml:space="preserve">SELENE PEREZ                                                </t>
  </si>
  <si>
    <t xml:space="preserve">C.P. JUAN MARTIN                                            </t>
  </si>
  <si>
    <t xml:space="preserve">compras@mmymsa.com                                          </t>
  </si>
  <si>
    <t xml:space="preserve">LILIA CASTALLEDA                                            </t>
  </si>
  <si>
    <t xml:space="preserve">gerencia@litopak.com.mx                                     </t>
  </si>
  <si>
    <t xml:space="preserve">ING.  LUIGI  PILI                                           </t>
  </si>
  <si>
    <t xml:space="preserve">OSCAR JUAREZ                                                </t>
  </si>
  <si>
    <t xml:space="preserve">cmurillo@etechwebsite.com                                   </t>
  </si>
  <si>
    <t xml:space="preserve">ING. KYOJI URIBE                                            </t>
  </si>
  <si>
    <t xml:space="preserve">EDUARDO ARREOLA DIAZ                                        </t>
  </si>
  <si>
    <t xml:space="preserve">jcrecendis@universidadsalesiana.edu.mx                      </t>
  </si>
  <si>
    <t xml:space="preserve">ARIANA PONCE                                                </t>
  </si>
  <si>
    <t xml:space="preserve">mymmsacp@mail.internet.com.mx                               </t>
  </si>
  <si>
    <t xml:space="preserve">SR RENE CASTELLAN                                           </t>
  </si>
  <si>
    <t xml:space="preserve">SELENE CRUZ                                                 </t>
  </si>
  <si>
    <t xml:space="preserve">grupotk@prodigy.net.mx                                      </t>
  </si>
  <si>
    <t xml:space="preserve">facturacion@brillanteiluminacion.com                        </t>
  </si>
  <si>
    <t xml:space="preserve">EDUARDO DE LEON                                             </t>
  </si>
  <si>
    <t xml:space="preserve">euduardo@transferfactormexico.mx                            </t>
  </si>
  <si>
    <t xml:space="preserve">DEODATO IBARRA                                              </t>
  </si>
  <si>
    <t xml:space="preserve">deoibarra@hotmail.com.mx                                    </t>
  </si>
  <si>
    <t xml:space="preserve">RUBEN MIRANDA                                               </t>
  </si>
  <si>
    <t xml:space="preserve">MARY CARMEN SOLIS                                           </t>
  </si>
  <si>
    <t xml:space="preserve">dgeneral@joyeriaspeletier.com.mx                            </t>
  </si>
  <si>
    <t xml:space="preserve">ADRIAN REYES                                                </t>
  </si>
  <si>
    <t xml:space="preserve">ALENDRO PELCASTRE                                           </t>
  </si>
  <si>
    <t xml:space="preserve">ERIKA Y MIRELES NAVARRETE                                   </t>
  </si>
  <si>
    <t xml:space="preserve">erikayenim@grupomalazzo.com                                 </t>
  </si>
  <si>
    <t xml:space="preserve">TOMAS OROZCO RUIZ                                           </t>
  </si>
  <si>
    <t xml:space="preserve">torozcoru@televisa.com.mx                                   </t>
  </si>
  <si>
    <t xml:space="preserve">JOSE ANTONIO                                                </t>
  </si>
  <si>
    <t xml:space="preserve">benjamin@phenoma.com                                        </t>
  </si>
  <si>
    <t xml:space="preserve">EDITH CORTEZ                                                </t>
  </si>
  <si>
    <t xml:space="preserve">ecortez2021@hotmail.com                                     </t>
  </si>
  <si>
    <t xml:space="preserve">LILIA VERDIGUEL LLAMAS                                      </t>
  </si>
  <si>
    <t xml:space="preserve">direccion.gms@prodigy.net.mx                                </t>
  </si>
  <si>
    <t xml:space="preserve">IVETTE VELA                                                 </t>
  </si>
  <si>
    <t xml:space="preserve">bufetevetrani@hotmail.com                                   </t>
  </si>
  <si>
    <t xml:space="preserve">OSBALDO MALDONADO                                           </t>
  </si>
  <si>
    <t xml:space="preserve">osvaldo-maldonado@daimexico.com                             </t>
  </si>
  <si>
    <t xml:space="preserve">LILIANA COLMENARES                                          </t>
  </si>
  <si>
    <t xml:space="preserve">icolmenares@simonelectrica.com                              </t>
  </si>
  <si>
    <t xml:space="preserve">DAVID ALBA                                                  </t>
  </si>
  <si>
    <t xml:space="preserve">compras@la-prensa.com.mx                                    </t>
  </si>
  <si>
    <t xml:space="preserve">MARLEN BISTRAIN                                             </t>
  </si>
  <si>
    <t xml:space="preserve">metzain.ventas@prodigy.net.mx                               </t>
  </si>
  <si>
    <t xml:space="preserve">JOSE LUIS CASTAÑEDA                                         </t>
  </si>
  <si>
    <t xml:space="preserve">joseluiscarillo@simonmarlermexico.com                       </t>
  </si>
  <si>
    <t xml:space="preserve">CARLOS MORALES                                              </t>
  </si>
  <si>
    <t xml:space="preserve">coaser@prodigy.net.mx                                       </t>
  </si>
  <si>
    <t xml:space="preserve">NORMA MAGALLANEZ                                            </t>
  </si>
  <si>
    <t xml:space="preserve">normamagallanes777@hotmail.com                              </t>
  </si>
  <si>
    <t xml:space="preserve">ESTRELLA                                                    </t>
  </si>
  <si>
    <t xml:space="preserve">navalos@mvem.com.mx                                         </t>
  </si>
  <si>
    <t xml:space="preserve">JAIME TREJO                                                 </t>
  </si>
  <si>
    <t xml:space="preserve">ALBERTO OBLE                                                </t>
  </si>
  <si>
    <t xml:space="preserve">luga2@prodigy.net.mx                                        </t>
  </si>
  <si>
    <t xml:space="preserve">YESSICA PEREZ                                               </t>
  </si>
  <si>
    <t xml:space="preserve">marcia.gomez@ecoterra.org.mx                                </t>
  </si>
  <si>
    <t xml:space="preserve">VICTORIA RAMOS                                              </t>
  </si>
  <si>
    <t xml:space="preserve">vrc@ininin.com.mx                                           </t>
  </si>
  <si>
    <t xml:space="preserve">ALEJANDRA CID                                               </t>
  </si>
  <si>
    <t xml:space="preserve">alejandra.rodriquez@medianmind.com                          </t>
  </si>
  <si>
    <t xml:space="preserve">GABRIEL BOY                                                 </t>
  </si>
  <si>
    <t xml:space="preserve">SILVIA CABALLERO                                            </t>
  </si>
  <si>
    <t xml:space="preserve">balvarezacdin@prodigy.et                                    </t>
  </si>
  <si>
    <t xml:space="preserve">AMERICA MUÑOZ                                               </t>
  </si>
  <si>
    <t xml:space="preserve">fernando.barbosa@ipsos.com                                  </t>
  </si>
  <si>
    <t xml:space="preserve">BLANCA TAPIA                                                </t>
  </si>
  <si>
    <t xml:space="preserve">blanca.tapia@aquarello.mx                                   </t>
  </si>
  <si>
    <t xml:space="preserve">JAVIER HERNANDEZ                                            </t>
  </si>
  <si>
    <t xml:space="preserve">japonez_stafe@yahoo.com.mx                                  </t>
  </si>
  <si>
    <t xml:space="preserve">C.P. DAVID GRANADOS                                         </t>
  </si>
  <si>
    <t xml:space="preserve">ING MARCOS MAR                                              </t>
  </si>
  <si>
    <t xml:space="preserve">MMAR@ILSA.COM.MX                                            </t>
  </si>
  <si>
    <t xml:space="preserve">LAURA TINOCO                                                </t>
  </si>
  <si>
    <t xml:space="preserve">ATINOCO@OTIMEX.COM                                          </t>
  </si>
  <si>
    <t xml:space="preserve">FERNANDO QUINTANA HURTADO                                   </t>
  </si>
  <si>
    <t xml:space="preserve">VENTANASEXCLUSIVAS.COM.MX                                   </t>
  </si>
  <si>
    <t xml:space="preserve">DANIEL JUAREZ RODRIGUEZ                                     </t>
  </si>
  <si>
    <t xml:space="preserve">DANIEL.JUAREZ@CEPRA.COM.MX                                  </t>
  </si>
  <si>
    <t xml:space="preserve">MARCO ANTONIO                                               </t>
  </si>
  <si>
    <t xml:space="preserve">glopez@gossler.com.mx                                       </t>
  </si>
  <si>
    <t xml:space="preserve">ROSARIO PINEDA                                              </t>
  </si>
  <si>
    <t xml:space="preserve">reynolds.zamiduo@kuehne-nagel.com                           </t>
  </si>
  <si>
    <t xml:space="preserve">FERNANDO GONZALEZ                                           </t>
  </si>
  <si>
    <t xml:space="preserve">fgonzalez@pakmail.com.mx                                    </t>
  </si>
  <si>
    <t xml:space="preserve">LIC. RODOLFO MARTINEZ                                       </t>
  </si>
  <si>
    <t xml:space="preserve">ezamora?4allenlaboratorios.com                              </t>
  </si>
  <si>
    <t xml:space="preserve">RICARDO CORTES                                              </t>
  </si>
  <si>
    <t xml:space="preserve">ricardo.cortes@whotels.com                                  </t>
  </si>
  <si>
    <t xml:space="preserve">CLAUDIA RODRIGUEZ                                           </t>
  </si>
  <si>
    <t xml:space="preserve">crodriguez@centromodval.com.mx                              </t>
  </si>
  <si>
    <t xml:space="preserve">MARICARMEN                                                  </t>
  </si>
  <si>
    <t xml:space="preserve">silvianjc@prodigy.net.mx                                    </t>
  </si>
  <si>
    <t xml:space="preserve">JOSE CRUZ                                                   </t>
  </si>
  <si>
    <t xml:space="preserve">jcnunez@asientosamaya.com.mx                                </t>
  </si>
  <si>
    <t xml:space="preserve">RUTH URDATILLETA                                            </t>
  </si>
  <si>
    <t xml:space="preserve">comprasdurex@prodigy.net.mx                                 </t>
  </si>
  <si>
    <t xml:space="preserve">ALFREDO MENDOZA                                             </t>
  </si>
  <si>
    <t xml:space="preserve">monymeneses@hotmail.com                                     </t>
  </si>
  <si>
    <t xml:space="preserve">MARGARITA MENDOZA                                           </t>
  </si>
  <si>
    <t xml:space="preserve">cdnimexico@cdela.com                                        </t>
  </si>
  <si>
    <t xml:space="preserve">ISABEL PEREZ                                                </t>
  </si>
  <si>
    <t xml:space="preserve">isacp-fiscal2004@yahoo.com.mx                               </t>
  </si>
  <si>
    <t xml:space="preserve">CLAUDIA ALAVAREZ                                            </t>
  </si>
  <si>
    <t xml:space="preserve">ayalatequila@yahoo.com.mx                                   </t>
  </si>
  <si>
    <t xml:space="preserve">IGANCIO GLEZ                                                </t>
  </si>
  <si>
    <t xml:space="preserve">ganzalez.ignacio96@yahoo.com.mx                             </t>
  </si>
  <si>
    <t xml:space="preserve">MARIO RODRIGUEZ                                             </t>
  </si>
  <si>
    <t xml:space="preserve">mrorodriguez@alazraki.com.mx                                </t>
  </si>
  <si>
    <t xml:space="preserve">RICARDO VAZQUEZ                                             </t>
  </si>
  <si>
    <t xml:space="preserve">BEATRIZ SAMBRAM                                             </t>
  </si>
  <si>
    <t xml:space="preserve">aperez@coorditransport.com                                  </t>
  </si>
  <si>
    <t xml:space="preserve">MA. EUGENIA CRUZ                                            </t>
  </si>
  <si>
    <t xml:space="preserve">amsa1958@hotamail.com                                       </t>
  </si>
  <si>
    <t xml:space="preserve">ALFREDO GALEANO                                             </t>
  </si>
  <si>
    <t xml:space="preserve">alfredogaleano@beckgroup.com                                </t>
  </si>
  <si>
    <t xml:space="preserve">QUIM. HECTOR LUIS RASGADO                                   </t>
  </si>
  <si>
    <t xml:space="preserve">ector_rasgado@bioanalit.com.mx                              </t>
  </si>
  <si>
    <t xml:space="preserve">LIC. MAYRA MARTINEZ                                         </t>
  </si>
  <si>
    <t xml:space="preserve">compras@aslab.com.mx                                        </t>
  </si>
  <si>
    <t xml:space="preserve">JESUS HERNANDEZ                                             </t>
  </si>
  <si>
    <t xml:space="preserve">J.HERNANDEZ@BALTERINST.COM.MX                               </t>
  </si>
  <si>
    <t xml:space="preserve">ROSALINDA RIVERA                                            </t>
  </si>
  <si>
    <t xml:space="preserve">RIVERA@ESTAMPAMURGUIA.COM                                   </t>
  </si>
  <si>
    <t xml:space="preserve">VENTASSUPI@UNIONPAPELERA                                    </t>
  </si>
  <si>
    <t xml:space="preserve">LIZBETH DIAZ                                                </t>
  </si>
  <si>
    <t xml:space="preserve">LUZDIAZ@PLATRIBAR.COM.MX                                    </t>
  </si>
  <si>
    <t xml:space="preserve">GABRIEL CALVO                                               </t>
  </si>
  <si>
    <t xml:space="preserve">COMPRAS@KEYSON.COM.MX                                       </t>
  </si>
  <si>
    <t xml:space="preserve">MAURICIO SANCHEZ                                            </t>
  </si>
  <si>
    <t xml:space="preserve">MAUSCHZ@ME.COM                                              </t>
  </si>
  <si>
    <t xml:space="preserve">EDUARDO GOMEZ OLVERA                                        </t>
  </si>
  <si>
    <t xml:space="preserve">EGOMEZ@TELESENTINEL.COM.MX                                  </t>
  </si>
  <si>
    <t xml:space="preserve">JUAN JOSE SANCHEZ                                           </t>
  </si>
  <si>
    <t xml:space="preserve">hob@aceroscuatrocaminos.com                                 </t>
  </si>
  <si>
    <t xml:space="preserve">GREGORIO GLZ LEON                                           </t>
  </si>
  <si>
    <t xml:space="preserve">GREGORIO@QUIMINMEX.COM.MX                                   </t>
  </si>
  <si>
    <t xml:space="preserve">VICTORIA AYALA                                              </t>
  </si>
  <si>
    <t xml:space="preserve">VICKY.AYALA@HANSI.COM.MX                                    </t>
  </si>
  <si>
    <t xml:space="preserve">RIGEL CASTILLO                                              </t>
  </si>
  <si>
    <t xml:space="preserve">RRAMIREZ.HA@GRUPOAUTOFIN.COM                                </t>
  </si>
  <si>
    <t xml:space="preserve">RICARDO CARRILLO                                            </t>
  </si>
  <si>
    <t xml:space="preserve">BHERNANDEZ@ITALFORNI.COM.MX                                 </t>
  </si>
  <si>
    <t xml:space="preserve">JORGE GODOY                                                 </t>
  </si>
  <si>
    <t xml:space="preserve">JORGE.GODOY@TECNOLOGIAENHERRAJES.COM.MX                     </t>
  </si>
  <si>
    <t xml:space="preserve">MARCE CLAVIJO                                               </t>
  </si>
  <si>
    <t xml:space="preserve">comdamag@yahoo.com                                          </t>
  </si>
  <si>
    <t xml:space="preserve">ALEXANDRO SOTO                                              </t>
  </si>
  <si>
    <t xml:space="preserve">compras@status_eventos.com                                  </t>
  </si>
  <si>
    <t xml:space="preserve">FERNANDO ROSAS                                              </t>
  </si>
  <si>
    <t xml:space="preserve">almacen.papeleria@aeromar.com.mx                            </t>
  </si>
  <si>
    <t xml:space="preserve">BLANCA SANTOS                                               </t>
  </si>
  <si>
    <t xml:space="preserve">blanca.santos@ginwtc.com                                    </t>
  </si>
  <si>
    <t xml:space="preserve">DANIELA TORAL                                               </t>
  </si>
  <si>
    <t xml:space="preserve">dtoral@gheram.com.mx                                        </t>
  </si>
  <si>
    <t xml:space="preserve">ADELA GONZALEZ                                              </t>
  </si>
  <si>
    <t xml:space="preserve">agonzalez@montepio.org.mx                                   </t>
  </si>
  <si>
    <t xml:space="preserve">ALMA ESTRADA                                                </t>
  </si>
  <si>
    <t xml:space="preserve">gabriela.gomez@eurorscg.com.mx                              </t>
  </si>
  <si>
    <t xml:space="preserve">FANY CRISTOMO                                               </t>
  </si>
  <si>
    <t xml:space="preserve">scrisostomo@colchasconcord.com                              </t>
  </si>
  <si>
    <t xml:space="preserve">ALFREDO PERALTA                                             </t>
  </si>
  <si>
    <t xml:space="preserve">mperalta@lithoformas.com.mx                                 </t>
  </si>
  <si>
    <t xml:space="preserve">ENRIQUE SANTOS                                              </t>
  </si>
  <si>
    <t xml:space="preserve">opromocionales@yahoo.com.mx                                 </t>
  </si>
  <si>
    <t xml:space="preserve">EDUARDO CUEVAS                                              </t>
  </si>
  <si>
    <t xml:space="preserve">envasescuevas@aol.com                                       </t>
  </si>
  <si>
    <t xml:space="preserve">JULIAN BENITEZ                                              </t>
  </si>
  <si>
    <t xml:space="preserve">julian.benitez@dupuis.com.mx                                </t>
  </si>
  <si>
    <t xml:space="preserve">JORGE LOPEZ                                                 </t>
  </si>
  <si>
    <t xml:space="preserve">jorgelbecerril@gmail.com                                    </t>
  </si>
  <si>
    <t xml:space="preserve">VICENTE HERNANDEZ                                           </t>
  </si>
  <si>
    <t xml:space="preserve">hdzyasoc@prodigy.net.mx                                     </t>
  </si>
  <si>
    <t xml:space="preserve">HORTENCIA                                                   </t>
  </si>
  <si>
    <t xml:space="preserve">hgonzalez@abbahe.mx                                         </t>
  </si>
  <si>
    <t xml:space="preserve">JOSE HURTADO                                                </t>
  </si>
  <si>
    <t xml:space="preserve">IMPRETEISA@PRODIGY.NET.MX                                   </t>
  </si>
  <si>
    <t xml:space="preserve">HUGO AGUILAR                                                </t>
  </si>
  <si>
    <t xml:space="preserve">HAGUILAR@BAB.EDU.MX                                         </t>
  </si>
  <si>
    <t xml:space="preserve">JORGE FERRE                                                 </t>
  </si>
  <si>
    <t xml:space="preserve">JFERRE46@GMAIL.COM                                          </t>
  </si>
  <si>
    <t xml:space="preserve">GERARDO MEJIA                                               </t>
  </si>
  <si>
    <t xml:space="preserve">GMEJIA@BUFETER.COM.MX                                       </t>
  </si>
  <si>
    <t xml:space="preserve">LILIA SANCHEZ                                               </t>
  </si>
  <si>
    <t xml:space="preserve">DRABASA@SEXTOPISO.COM                                       </t>
  </si>
  <si>
    <t xml:space="preserve">PEDRO OSORNIO                                               </t>
  </si>
  <si>
    <t xml:space="preserve">POSORNIO@SJM.COM                                            </t>
  </si>
  <si>
    <t xml:space="preserve">CELIA VENEGAS                                               </t>
  </si>
  <si>
    <t xml:space="preserve">PAPELERASIGMA@PRODIGY.NET.MX                                </t>
  </si>
  <si>
    <t xml:space="preserve">JULIETA RUIZ                                                </t>
  </si>
  <si>
    <t xml:space="preserve">GREAT@KIDS.COM.MX                                           </t>
  </si>
  <si>
    <t xml:space="preserve">JORGE ALBERTO MARTINEZ                                      </t>
  </si>
  <si>
    <t xml:space="preserve">COMPRAS@REMEXA.COM                                          </t>
  </si>
  <si>
    <t xml:space="preserve">LIC MIGUEL ANGEL BRIONES RUIZ                               </t>
  </si>
  <si>
    <t xml:space="preserve">MIGUELBRIONESR@HOTMAIL.COM                                  </t>
  </si>
  <si>
    <t xml:space="preserve">GERARDO BUJAN                                               </t>
  </si>
  <si>
    <t xml:space="preserve">DIMAIN@PRODIGY.NET.MX                                       </t>
  </si>
  <si>
    <t xml:space="preserve">JOSAID FUENTES                                              </t>
  </si>
  <si>
    <t xml:space="preserve">S_ARQ_1@YAHOO.COM.MX                                        </t>
  </si>
  <si>
    <t xml:space="preserve">BERENICE MARTINEZ                                           </t>
  </si>
  <si>
    <t xml:space="preserve">POLIMEX2@PRODIGY.NET.MX                                     </t>
  </si>
  <si>
    <t xml:space="preserve">LUIS LORES RIVERA                                           </t>
  </si>
  <si>
    <t xml:space="preserve">VENTAS@VAYREMEX.COM                                         </t>
  </si>
  <si>
    <t xml:space="preserve">JESUS VENTURA                                               </t>
  </si>
  <si>
    <t xml:space="preserve">LIC.JESUS.VP@FRITEHSA.COM                                   </t>
  </si>
  <si>
    <t xml:space="preserve">ROGELIO PEÑALOZA ROMERO                                     </t>
  </si>
  <si>
    <t xml:space="preserve">ROGELIO.PENALOZA@BMOTORS.MX                                 </t>
  </si>
  <si>
    <t xml:space="preserve">GISELA MARTINEZ                                             </t>
  </si>
  <si>
    <t xml:space="preserve">PMT@PROMATECH.COM.MX                                        </t>
  </si>
  <si>
    <t xml:space="preserve">GENARO ARROYO                                               </t>
  </si>
  <si>
    <t xml:space="preserve">GARROYO@ALVACO.COM.MX                                       </t>
  </si>
  <si>
    <t xml:space="preserve">CINTHIA HERNANDEZ                                           </t>
  </si>
  <si>
    <t xml:space="preserve">LIC. MARISOL LOPEZ                                          </t>
  </si>
  <si>
    <t xml:space="preserve">alfonso.pimentel@eluniversal.com.mx                         </t>
  </si>
  <si>
    <t xml:space="preserve">LIC JUAN FRANCISCO EALY ORTIZ                               </t>
  </si>
  <si>
    <t xml:space="preserve">CP DANIEL LOPEZ BARROSO                                     </t>
  </si>
  <si>
    <t xml:space="preserve">LIC ALFONSO ISLAS RODRIGUEZ                                 </t>
  </si>
  <si>
    <t xml:space="preserve">LIC EDUARDO VORHAUER IMAHUSSER                              </t>
  </si>
  <si>
    <t xml:space="preserve">ING ALFONSO DURAN                                           </t>
  </si>
  <si>
    <t xml:space="preserve">ING CARLOS ACUÑA 7 ALFONSO PIMENTEL                         </t>
  </si>
  <si>
    <t xml:space="preserve">GENARO DE LA CRUZ                                           </t>
  </si>
  <si>
    <t xml:space="preserve">AUSTIN CADENA JIMENEZ                                       </t>
  </si>
  <si>
    <t xml:space="preserve">javier.torres@seccionamarilla.com                           </t>
  </si>
  <si>
    <t xml:space="preserve">FRANCISCO NEGRETE                                           </t>
  </si>
  <si>
    <t xml:space="preserve">cuencaf@Ferro.com                                           </t>
  </si>
  <si>
    <t xml:space="preserve">LIC JOHN KELLY / LIC BRAULIO FERNANDEZ VAZQUEZ              </t>
  </si>
  <si>
    <t xml:space="preserve">LIC JAIME SANCHEZ AVILA                                     </t>
  </si>
  <si>
    <t xml:space="preserve">ING ENRIQUE GARCIA                                          </t>
  </si>
  <si>
    <t xml:space="preserve">LIC LUIS HERNANDEZ ISLAS                                    </t>
  </si>
  <si>
    <t xml:space="preserve">ING VICTOR MANUEL CASTILLEJOS                               </t>
  </si>
  <si>
    <t xml:space="preserve">JUAN MANUEL RODRIGUEZ                                       </t>
  </si>
  <si>
    <t xml:space="preserve">LILIANA S DE QUIÑONES                                       </t>
  </si>
  <si>
    <t xml:space="preserve">LILIANA_QUINONES@COMPUSOF.COM                               </t>
  </si>
  <si>
    <t xml:space="preserve">ARQ EDGAR HERNANDEZ                                         </t>
  </si>
  <si>
    <t xml:space="preserve">ARQ.HERNANDEZ.COPIISA@GMAIL.COM                             </t>
  </si>
  <si>
    <t xml:space="preserve">FERNANDO FRIAS                                              </t>
  </si>
  <si>
    <t xml:space="preserve">CONTABILIADAD@TEBI.COM.MX                                   </t>
  </si>
  <si>
    <t xml:space="preserve">DANIEL MARTINEZ                                             </t>
  </si>
  <si>
    <t xml:space="preserve">DMARTINEZ@GPOROMA.COM                                       </t>
  </si>
  <si>
    <t xml:space="preserve">MARCO ROMANO                                                </t>
  </si>
  <si>
    <t xml:space="preserve">MARCO.ROMANO@MANUALMODERNO.COM                              </t>
  </si>
  <si>
    <t xml:space="preserve">ROLANDO ANCHEYTA                                            </t>
  </si>
  <si>
    <t xml:space="preserve">ROLANDO.ANCHEYTA@VOLTA.MX                                   </t>
  </si>
  <si>
    <t xml:space="preserve">VALENTINA RODRIGUEZ                                         </t>
  </si>
  <si>
    <t xml:space="preserve">VRODRIGUEZ@HOTELESROYAL.COM.MX                              </t>
  </si>
  <si>
    <t xml:space="preserve">OLGA RAYA                                                   </t>
  </si>
  <si>
    <t xml:space="preserve">OLIVIARAYA@MX.INTER.NET                                     </t>
  </si>
  <si>
    <t xml:space="preserve">AURORA RAMIREZ                                              </t>
  </si>
  <si>
    <t xml:space="preserve">ARAMIREZ@GPROMAX.COM                                        </t>
  </si>
  <si>
    <t xml:space="preserve">ELIZABETH PAREDES                                           </t>
  </si>
  <si>
    <t xml:space="preserve">LIZPEDIDOS@LARMO.COM.MX                                     </t>
  </si>
  <si>
    <t xml:space="preserve">GEORGINA ROJAS                                              </t>
  </si>
  <si>
    <t xml:space="preserve">GINA.ROJAS.DF@FORSA.ORG.MX                                  </t>
  </si>
  <si>
    <t xml:space="preserve">REYNA TORIS                                                 </t>
  </si>
  <si>
    <t xml:space="preserve">RTORIS@INDUSTRIAL.COM                                       </t>
  </si>
  <si>
    <t xml:space="preserve">ING. DAVID GOMEZ                                            </t>
  </si>
  <si>
    <t xml:space="preserve">ZAFITO4124@YAHOO.COM.MX                                     </t>
  </si>
  <si>
    <t xml:space="preserve">LIC. MARISA SILVA                                           </t>
  </si>
  <si>
    <t xml:space="preserve">AMONDRAGON@STERICYCLE.COM                                   </t>
  </si>
  <si>
    <t xml:space="preserve">LIC. ALEJANDRO CANALES                                      </t>
  </si>
  <si>
    <t xml:space="preserve">PRONAQUIM@PRODIGY.NET.MX                                    </t>
  </si>
  <si>
    <t xml:space="preserve">LIC. CLAUDIA PEREZ                                          </t>
  </si>
  <si>
    <t xml:space="preserve">COMSIC@SICCOB.COM.MX                                        </t>
  </si>
  <si>
    <t xml:space="preserve">MARIO ALBERTO ESPINOSA                                      </t>
  </si>
  <si>
    <t xml:space="preserve">ALBERTO.ESPINOSA@CMFS.COM.MX                                </t>
  </si>
  <si>
    <t xml:space="preserve">SALVADOR GOMEZ                                              </t>
  </si>
  <si>
    <t xml:space="preserve">MESADECONTROL@AMTSOLUCIONES.COM.MX                          </t>
  </si>
  <si>
    <t xml:space="preserve">RICARDO MONTAÑO                                             </t>
  </si>
  <si>
    <t xml:space="preserve">RMR@GDMARIAL.COM                                            </t>
  </si>
  <si>
    <t xml:space="preserve">ISABEL GOMEZ                                                </t>
  </si>
  <si>
    <t xml:space="preserve">000@000.COM                                                 </t>
  </si>
  <si>
    <t xml:space="preserve">52-56-01-57         </t>
  </si>
  <si>
    <t xml:space="preserve">52-54-63-94         </t>
  </si>
  <si>
    <t xml:space="preserve">25-81-03-24         </t>
  </si>
  <si>
    <t xml:space="preserve">57-41-17-51         </t>
  </si>
  <si>
    <t xml:space="preserve">55-66-30-65         </t>
  </si>
  <si>
    <t xml:space="preserve">57-28-36-45         </t>
  </si>
  <si>
    <t xml:space="preserve">57-28-38-28         </t>
  </si>
  <si>
    <t xml:space="preserve">55426501 AL 07      </t>
  </si>
  <si>
    <t xml:space="preserve">53-61-02-02         </t>
  </si>
  <si>
    <t xml:space="preserve">5517-3193           </t>
  </si>
  <si>
    <t xml:space="preserve">55-93-30-11         </t>
  </si>
  <si>
    <t xml:space="preserve">52-60-43-17         </t>
  </si>
  <si>
    <t xml:space="preserve">53-93-17-13         </t>
  </si>
  <si>
    <t xml:space="preserve">52-55-96-25         </t>
  </si>
  <si>
    <t xml:space="preserve">52-61-20-00         </t>
  </si>
  <si>
    <t xml:space="preserve">5828-5864           </t>
  </si>
  <si>
    <t xml:space="preserve">55-31-16-90         </t>
  </si>
  <si>
    <t xml:space="preserve">55-53-10-24         </t>
  </si>
  <si>
    <t xml:space="preserve">53-41-83-39         </t>
  </si>
  <si>
    <t xml:space="preserve">52-50-19-93         </t>
  </si>
  <si>
    <t xml:space="preserve">53-83-76-35         </t>
  </si>
  <si>
    <t xml:space="preserve">53 99 37 99         </t>
  </si>
  <si>
    <t xml:space="preserve">53-96-24-30         </t>
  </si>
  <si>
    <t xml:space="preserve">52601993 52601994 Y </t>
  </si>
  <si>
    <t xml:space="preserve">52-61-32-93         </t>
  </si>
  <si>
    <t xml:space="preserve">5597 0219           </t>
  </si>
  <si>
    <t xml:space="preserve">2120 0001           </t>
  </si>
  <si>
    <t xml:space="preserve">53 27 20 00         </t>
  </si>
  <si>
    <t xml:space="preserve">5339 3038           </t>
  </si>
  <si>
    <t xml:space="preserve">5768 4888           </t>
  </si>
  <si>
    <t xml:space="preserve">5228 9977           </t>
  </si>
  <si>
    <t xml:space="preserve">5395 1013           </t>
  </si>
  <si>
    <t xml:space="preserve">5674 7152           </t>
  </si>
  <si>
    <t xml:space="preserve">5518 15 17          </t>
  </si>
  <si>
    <t xml:space="preserve">5255 1973           </t>
  </si>
  <si>
    <t xml:space="preserve">55 36 37 99         </t>
  </si>
  <si>
    <t xml:space="preserve">5527 86 21          </t>
  </si>
  <si>
    <t xml:space="preserve">55.57.63.14         </t>
  </si>
  <si>
    <t xml:space="preserve">53.40.56.00         </t>
  </si>
  <si>
    <t xml:space="preserve">26.24.21.11         </t>
  </si>
  <si>
    <t xml:space="preserve">54-49-80-00         </t>
  </si>
  <si>
    <t xml:space="preserve">5525 5034           </t>
  </si>
  <si>
    <t xml:space="preserve">21-22-01-00         </t>
  </si>
  <si>
    <t xml:space="preserve">53-58-49-44         </t>
  </si>
  <si>
    <t xml:space="preserve">55.11.48.20         </t>
  </si>
  <si>
    <t xml:space="preserve">11.67.77.80         </t>
  </si>
  <si>
    <t xml:space="preserve">53.68.64.10         </t>
  </si>
  <si>
    <t xml:space="preserve">52.07.18.05         </t>
  </si>
  <si>
    <t xml:space="preserve">53.53.44.46         </t>
  </si>
  <si>
    <t xml:space="preserve">52.44.00.64         </t>
  </si>
  <si>
    <t xml:space="preserve">57.60.14.31         </t>
  </si>
  <si>
    <t xml:space="preserve">57-60-61-00         </t>
  </si>
  <si>
    <t xml:space="preserve">52 07 57 27         </t>
  </si>
  <si>
    <t xml:space="preserve">56.52.36.13         </t>
  </si>
  <si>
    <t xml:space="preserve">52.55.50.26         </t>
  </si>
  <si>
    <t xml:space="preserve">54.21.15.52         </t>
  </si>
  <si>
    <t xml:space="preserve">56.51.00.04         </t>
  </si>
  <si>
    <t xml:space="preserve">19.46.07.60         </t>
  </si>
  <si>
    <t xml:space="preserve">26122940/26122425   </t>
  </si>
  <si>
    <t xml:space="preserve">CLAUDIA MONROY MARACA                                       </t>
  </si>
  <si>
    <t xml:space="preserve">iasa@infosel.net.mx                                         </t>
  </si>
  <si>
    <t xml:space="preserve">ING MICHAEL JOHNS TAYLOR / LIC. JORGE CASTILLO CAR          </t>
  </si>
  <si>
    <t xml:space="preserve">CP LEOBARDO SANCHEZ                                         </t>
  </si>
  <si>
    <t xml:space="preserve">LIC. LORENA LATABAN                                         </t>
  </si>
  <si>
    <t xml:space="preserve">ING. VICTOR CRUZ                                            </t>
  </si>
  <si>
    <t xml:space="preserve">ING SERGIO RUBIO                                            </t>
  </si>
  <si>
    <t xml:space="preserve">LIC JOSE LUIS GONZALEZ                                      </t>
  </si>
  <si>
    <t xml:space="preserve">clarimex@intmex.com                                         </t>
  </si>
  <si>
    <t xml:space="preserve">ING ENRIQUE RANGEL PENICHE                                  </t>
  </si>
  <si>
    <t xml:space="preserve">CP FRANCISCO MEJIA                                          </t>
  </si>
  <si>
    <t xml:space="preserve">ING GERARDO ALBA                                            </t>
  </si>
  <si>
    <t xml:space="preserve">ING ARTURO CARDENAS                                         </t>
  </si>
  <si>
    <t>52-37-38-00</t>
  </si>
  <si>
    <t>53-90-87-11</t>
  </si>
  <si>
    <t xml:space="preserve">HUGO ALBERTO JUAREZ LARA                                    </t>
  </si>
  <si>
    <t xml:space="preserve">dhugo_18@hotmal.com                                         </t>
  </si>
  <si>
    <t xml:space="preserve">01-938-111-03-04    </t>
  </si>
  <si>
    <t xml:space="preserve">LYDIA DATSHKOVSKY                                           </t>
  </si>
  <si>
    <t xml:space="preserve">koor@koor.com.mx                                            </t>
  </si>
  <si>
    <t xml:space="preserve">52-03-71-60         </t>
  </si>
  <si>
    <t xml:space="preserve">ALEJANDRO HERNANDEZ                                         </t>
  </si>
  <si>
    <t xml:space="preserve">alejandro.hernandez@grupoalha                               </t>
  </si>
  <si>
    <t xml:space="preserve">24-53-88-33         </t>
  </si>
  <si>
    <t xml:space="preserve">IRMA CALZADA                                                </t>
  </si>
  <si>
    <t xml:space="preserve">as@winwin.ms.com                                            </t>
  </si>
  <si>
    <t xml:space="preserve">RIGEL BONILLA                                               </t>
  </si>
  <si>
    <t xml:space="preserve">rigel@cibernova.tk                                          </t>
  </si>
  <si>
    <t xml:space="preserve">5323 92 77          </t>
  </si>
  <si>
    <t xml:space="preserve">ROSALIA TELLEZ                                              </t>
  </si>
  <si>
    <t xml:space="preserve">rosytellez_ghuertos@yahoo.com                               </t>
  </si>
  <si>
    <t xml:space="preserve">35-44-38-96 HASTA E </t>
  </si>
  <si>
    <t xml:space="preserve">ANA MARIA CRUZ CASTRO                                       </t>
  </si>
  <si>
    <t xml:space="preserve">licitacionescydp@prodigy.net.                               </t>
  </si>
  <si>
    <t xml:space="preserve">55 84 18 16         </t>
  </si>
  <si>
    <t xml:space="preserve">ROSARIO MADRID                                              </t>
  </si>
  <si>
    <t xml:space="preserve">rosario_madrid@gos-consultore                               </t>
  </si>
  <si>
    <t xml:space="preserve">52 73 37 50         </t>
  </si>
  <si>
    <t xml:space="preserve">GLORIA PEREZ                                                </t>
  </si>
  <si>
    <t xml:space="preserve">micro1@avantel.net                                          </t>
  </si>
  <si>
    <t xml:space="preserve">58-72-75-22         </t>
  </si>
  <si>
    <t xml:space="preserve">KARINA MALDONADO                                            </t>
  </si>
  <si>
    <t xml:space="preserve">KARINA@JGERROM.COM                                          </t>
  </si>
  <si>
    <t xml:space="preserve">GENARO GONZALEZ                                             </t>
  </si>
  <si>
    <t xml:space="preserve">GENARO.GONZALEZ@GS-OCAP.COM                                 </t>
  </si>
  <si>
    <t xml:space="preserve">OSCAR OCAMPO                                                </t>
  </si>
  <si>
    <t xml:space="preserve">enacontrucciones@prodigy.net.                               </t>
  </si>
  <si>
    <t xml:space="preserve">777-313-80-35 Y 311 </t>
  </si>
  <si>
    <t xml:space="preserve">SANDRA SANCHEZ                                              </t>
  </si>
  <si>
    <t xml:space="preserve">ssanchez@kastroautomotriz.com                               </t>
  </si>
  <si>
    <t xml:space="preserve">01-777-362-42-30    </t>
  </si>
  <si>
    <t xml:space="preserve">ARQ. CITLALI MORA                                           </t>
  </si>
  <si>
    <t xml:space="preserve">c-mora@hya.com.mx                                           </t>
  </si>
  <si>
    <t xml:space="preserve">55-72-92-16         </t>
  </si>
  <si>
    <t xml:space="preserve">ING AURORA CELIS                                            </t>
  </si>
  <si>
    <t xml:space="preserve">navaluz@hotmail.com                                         </t>
  </si>
  <si>
    <t xml:space="preserve">patricia.ramirez@ibsmexico.co                               </t>
  </si>
  <si>
    <t xml:space="preserve">53-19-19-82         </t>
  </si>
  <si>
    <t xml:space="preserve">ING. ALEJANDRO MENDOZA L.                                   </t>
  </si>
  <si>
    <t xml:space="preserve">amendoza@cisa.ws                                            </t>
  </si>
  <si>
    <t xml:space="preserve">55-68-63-64         </t>
  </si>
  <si>
    <t xml:space="preserve">56-78-36-62 </t>
  </si>
  <si>
    <t xml:space="preserve">ING. ALEJANDRO ARANA CASTELAN                               </t>
  </si>
  <si>
    <t xml:space="preserve">AARANA@PMSTEELE.COM.MX                                      </t>
  </si>
  <si>
    <t xml:space="preserve">ING. JAIME SAUL RUIZ TORRES                                 </t>
  </si>
  <si>
    <t xml:space="preserve">SRITA OLGA BENITEZ                                          </t>
  </si>
  <si>
    <t xml:space="preserve">OLGA@GUSAK.COM.MX                                           </t>
  </si>
  <si>
    <t xml:space="preserve">52 07 88 46         </t>
  </si>
  <si>
    <t xml:space="preserve">IRMA RENTERIA                                               </t>
  </si>
  <si>
    <t xml:space="preserve">marquiroga7@hotmail.com                                     </t>
  </si>
  <si>
    <t xml:space="preserve">SR. BERT SIKLIC                                             </t>
  </si>
  <si>
    <t xml:space="preserve">INFO@CFE.EDU.MX                                             </t>
  </si>
  <si>
    <t xml:space="preserve">LIC. YHADIRA HERNANDEZ                                      </t>
  </si>
  <si>
    <t xml:space="preserve">Y.HERNANDEZ@ONTARIOINSTRUMENTS                              </t>
  </si>
  <si>
    <t xml:space="preserve">ELJANDRO BRIONES                                            </t>
  </si>
  <si>
    <t xml:space="preserve">ALEJANDRO.BRIONES@CUMMINSDEXEL                              </t>
  </si>
  <si>
    <t xml:space="preserve">JUANA PEREZ                                                 </t>
  </si>
  <si>
    <t xml:space="preserve">MPEDRAZA@PMSTEELE.COM.MX                                    </t>
  </si>
  <si>
    <t xml:space="preserve">ING. MIGUEL ARVIZU                                          </t>
  </si>
  <si>
    <t xml:space="preserve">MIGUEL@XCEEDSPORT.COM                                       </t>
  </si>
  <si>
    <t xml:space="preserve">JORGE GARCIA PEREZ TAGLE                                    </t>
  </si>
  <si>
    <t xml:space="preserve">JGARCIA@GELATINASART.COM                                    </t>
  </si>
  <si>
    <t xml:space="preserve">SR. ERNESTO PEREA                                           </t>
  </si>
  <si>
    <t xml:space="preserve">ERNESTO.PEREA@ATLATEC.COM                                   </t>
  </si>
  <si>
    <t xml:space="preserve">KARLA COTERO                                                </t>
  </si>
  <si>
    <t xml:space="preserve">KCOTERO@DANHOF.COM.MX                                       </t>
  </si>
  <si>
    <t xml:space="preserve">YURI MARTINEZ                                               </t>
  </si>
  <si>
    <t xml:space="preserve">YURI.MARTINEZ@NISSAN.COM.MX                                 </t>
  </si>
  <si>
    <t xml:space="preserve">CARLOS GARCIA AGUILAR                                       </t>
  </si>
  <si>
    <t xml:space="preserve">CAYOHUESO_CGA@HOTMAIL.COM                                   </t>
  </si>
  <si>
    <t xml:space="preserve">ALEJANDRA ALTHAIRA                                          </t>
  </si>
  <si>
    <t xml:space="preserve">CASTRO@ZASSNET.COM                                          </t>
  </si>
  <si>
    <t xml:space="preserve">MAYRA GOMEZ                                                 </t>
  </si>
  <si>
    <t xml:space="preserve">MAYRAPERSONALAUTORIZADO@GMAIL                               </t>
  </si>
  <si>
    <t xml:space="preserve">JOSE LUIS BARCENAS                                          </t>
  </si>
  <si>
    <t xml:space="preserve">BARCENASJOSE@HOTMAIL.COM                                    </t>
  </si>
  <si>
    <t xml:space="preserve">ALEJANDRA SANCHEZ                                           </t>
  </si>
  <si>
    <t xml:space="preserve">BAMBAM4591@HOTMAIL.COM                                      </t>
  </si>
  <si>
    <t xml:space="preserve">JORGE GONZALEZ                                              </t>
  </si>
  <si>
    <t xml:space="preserve">jgonzalez@cibanco.com                                       </t>
  </si>
  <si>
    <t xml:space="preserve">MARCELO ZAVALA                                              </t>
  </si>
  <si>
    <t xml:space="preserve">servicioclientes@lcagro.com                                 </t>
  </si>
  <si>
    <t xml:space="preserve">JORGE SANCHEZ                                               </t>
  </si>
  <si>
    <t xml:space="preserve">SERVICIOSYSUMINISTROSNOGA@HOTMAIL.COM                       </t>
  </si>
  <si>
    <t xml:space="preserve">ALMA ROLDAN                                                 </t>
  </si>
  <si>
    <t xml:space="preserve">ADROLDANM@YAHOO.COM.MX                                      </t>
  </si>
  <si>
    <t xml:space="preserve">ZURI SAAI GARCIA                                            </t>
  </si>
  <si>
    <t xml:space="preserve">ZURISADAI.GARCIA@RUTH.COM.MX                                </t>
  </si>
  <si>
    <t xml:space="preserve">ALFONSO LOPEZ                                               </t>
  </si>
  <si>
    <t xml:space="preserve">ALFONSO_LAUX@YAHOO.COM.MX                                   </t>
  </si>
  <si>
    <t xml:space="preserve">JOSE CALDERA                                                </t>
  </si>
  <si>
    <t xml:space="preserve">CALDERAJ@AMERICANSTANDARD.CO.                               </t>
  </si>
  <si>
    <t xml:space="preserve">MIGUEL GALATAS                                              </t>
  </si>
  <si>
    <t xml:space="preserve">MGALATAS@PLANODOBLE.COM.MX                                  </t>
  </si>
  <si>
    <t xml:space="preserve">ILIANA PAREDES                                              </t>
  </si>
  <si>
    <t xml:space="preserve">IPAREDES@SALONESCENTENARIO.COM                              </t>
  </si>
  <si>
    <t xml:space="preserve">VERONICA CARRION                                            </t>
  </si>
  <si>
    <t xml:space="preserve">NICA2008@HOTMAIL.COM                                        </t>
  </si>
  <si>
    <t xml:space="preserve">YOLANDA RAMOS                                               </t>
  </si>
  <si>
    <t xml:space="preserve">VFLORES@MECANOMATIC.COM                                     </t>
  </si>
  <si>
    <t xml:space="preserve">SARA ARTEAGA                                                </t>
  </si>
  <si>
    <t xml:space="preserve">SARA.ARTEAGA@YAHOO.COM.MX                                   </t>
  </si>
  <si>
    <t xml:space="preserve">EUTAN USHDI                                                 </t>
  </si>
  <si>
    <t xml:space="preserve">SXSJEANS@GMAIL.COM                                          </t>
  </si>
  <si>
    <t xml:space="preserve">CARLOS FAJARDO                                              </t>
  </si>
  <si>
    <t xml:space="preserve">CFAJARDO@KAFAR.COM.MX                                       </t>
  </si>
  <si>
    <t xml:space="preserve">TANIA SANCHEZ                                               </t>
  </si>
  <si>
    <t xml:space="preserve">OECT@HOTMAIL.COM                                            </t>
  </si>
  <si>
    <t xml:space="preserve">ENRIQUE NIEVES                                              </t>
  </si>
  <si>
    <t xml:space="preserve">CTBR@PRODIGY.NET.MX                                         </t>
  </si>
  <si>
    <t xml:space="preserve">CESAR MORON                                                 </t>
  </si>
  <si>
    <t xml:space="preserve">CMORON@CIE.COM.MX                                           </t>
  </si>
  <si>
    <t xml:space="preserve">KARINA JIMENEZ                                              </t>
  </si>
  <si>
    <t xml:space="preserve">INGEUM@TERRA.COM                                            </t>
  </si>
  <si>
    <t xml:space="preserve">MARICARMEN FLORES                                           </t>
  </si>
  <si>
    <t xml:space="preserve">INFO@CONTPAQI911.COM                                        </t>
  </si>
  <si>
    <t xml:space="preserve">OSCAR ANTUNES                                               </t>
  </si>
  <si>
    <t xml:space="preserve">OSCAR.ANTUNEZLUNA@TRAVELPORT.COM                            </t>
  </si>
  <si>
    <t xml:space="preserve">VITOR DE ANDA                                               </t>
  </si>
  <si>
    <t xml:space="preserve">VDEAND@SCREENINGSOLUTION.COM                                </t>
  </si>
  <si>
    <t xml:space="preserve">MANUEL GOMEZ HERNANDEZ                                      </t>
  </si>
  <si>
    <t xml:space="preserve">DEPTOCOMPRAS@HOSPITALMIG.COM.MX                             </t>
  </si>
  <si>
    <t xml:space="preserve">LUIS HERNANDEZ                                              </t>
  </si>
  <si>
    <t xml:space="preserve">COMPRAS@DWPPON.COM                                          </t>
  </si>
  <si>
    <t xml:space="preserve">MANUEL MACOUZET                                             </t>
  </si>
  <si>
    <t xml:space="preserve">MANUEL@MATATENA.COM                                         </t>
  </si>
  <si>
    <t xml:space="preserve">EIKO SANCHEZ                                                </t>
  </si>
  <si>
    <t xml:space="preserve">COMPRA@OLDMUTUAL.COM.MX                                     </t>
  </si>
  <si>
    <t xml:space="preserve">JUAN CORTES KUMAKURA                                        </t>
  </si>
  <si>
    <t xml:space="preserve">MG.COMERCIAL@FLORESTA.COM                                   </t>
  </si>
  <si>
    <t xml:space="preserve">DAVID HERNANDEZ                                             </t>
  </si>
  <si>
    <t xml:space="preserve">DAVID.HERNADEZ@TORNEL.COM.MX                                </t>
  </si>
  <si>
    <t xml:space="preserve">ELIEL LOPEZ                                                 </t>
  </si>
  <si>
    <t xml:space="preserve">JOSUE.HERRERA@BOCAR.COM                                     </t>
  </si>
  <si>
    <t xml:space="preserve">RICARDO PATIÑO                                              </t>
  </si>
  <si>
    <t xml:space="preserve">RICARDO.PATINO@BARRYCALLEBAUT.COM                           </t>
  </si>
  <si>
    <t>pilar.rojas@gsk.com.mx</t>
  </si>
  <si>
    <t>26 de Octubre 2023</t>
  </si>
  <si>
    <t>27 de Octubre 2023</t>
  </si>
  <si>
    <t>28 de Octubre 2023</t>
  </si>
  <si>
    <t>29 de Octubre 2023</t>
  </si>
  <si>
    <t>DIA</t>
  </si>
  <si>
    <t>Original</t>
  </si>
  <si>
    <t>Nuevo</t>
  </si>
  <si>
    <t>Diferencia</t>
  </si>
  <si>
    <t>idUsuario</t>
  </si>
  <si>
    <t xml:space="preserve"> nombre</t>
  </si>
  <si>
    <t xml:space="preserve"> apellido</t>
  </si>
  <si>
    <t xml:space="preserve"> correoElectronico</t>
  </si>
  <si>
    <t xml:space="preserve"> telefono</t>
  </si>
  <si>
    <t xml:space="preserve"> codigoPostal</t>
  </si>
  <si>
    <t xml:space="preserve"> seleccioneEstado</t>
  </si>
  <si>
    <t xml:space="preserve"> seleccioneDistribuidor</t>
  </si>
  <si>
    <t xml:space="preserve"> deseaInfo</t>
  </si>
  <si>
    <t xml:space="preserve"> aceptoPoliticas</t>
  </si>
  <si>
    <t xml:space="preserve"> mayor18</t>
  </si>
  <si>
    <t xml:space="preserve"> createdAt</t>
  </si>
  <si>
    <t>ANTONIO SALAZAR RECILLAS</t>
  </si>
  <si>
    <t>JOSE DE MATIAS</t>
  </si>
  <si>
    <t>SOTELO</t>
  </si>
  <si>
    <t>JULIANA PALACIOS</t>
  </si>
  <si>
    <t>ADRIANA MARTINEZ</t>
  </si>
  <si>
    <t>EDUARDO ARELLANO</t>
  </si>
  <si>
    <t>FRANCISCO CADENA</t>
  </si>
  <si>
    <t>MARINA HERNANDEZ</t>
  </si>
  <si>
    <t>JESUS ROMERO</t>
  </si>
  <si>
    <t>MA DELEINE VIVAR</t>
  </si>
  <si>
    <t>ANDRES DOMINGUEZ</t>
  </si>
  <si>
    <t>CORNELIO SÁNCHEZ</t>
  </si>
  <si>
    <t>JAZMIN CASTAÑEDA</t>
  </si>
  <si>
    <t>ELIZABETH OSORIO</t>
  </si>
  <si>
    <t>GRISELDA BECERRA</t>
  </si>
  <si>
    <t>ANTONIO MARTINEZ</t>
  </si>
  <si>
    <t>PATRICIA CABRERA</t>
  </si>
  <si>
    <t>GABRIELA MARQUEZ</t>
  </si>
  <si>
    <t>EDUARDO ESTEVENZ</t>
  </si>
  <si>
    <t>GABRIELA LANDETA</t>
  </si>
  <si>
    <t>JAQUELIN HERRERA</t>
  </si>
  <si>
    <t>ISRAEL CERVANTES</t>
  </si>
  <si>
    <t>VICTOR MADARIAGA</t>
  </si>
  <si>
    <t>BRENDA HERNANDEZ</t>
  </si>
  <si>
    <t>GRISELDA NAPOLES</t>
  </si>
  <si>
    <t>RICARDO DE PAOLA</t>
  </si>
  <si>
    <t>MA DELEINE</t>
  </si>
  <si>
    <t>VIVAR</t>
  </si>
  <si>
    <t>CESAR AUGUSTO</t>
  </si>
  <si>
    <t>JAVIER</t>
  </si>
  <si>
    <t>FLORES TORRES</t>
  </si>
  <si>
    <t>FRANCISCO J.</t>
  </si>
  <si>
    <t>JUAN MANUEL</t>
  </si>
  <si>
    <t>MIGUEL ÁNGEL</t>
  </si>
  <si>
    <t>CERVANTES</t>
  </si>
  <si>
    <t>FCO. JAVIER GARCÍA</t>
  </si>
  <si>
    <t>ROBERTO JOAQUÍN</t>
  </si>
  <si>
    <t>PATRICIA RICO</t>
  </si>
  <si>
    <t>JOSE CARLOS</t>
  </si>
  <si>
    <t>JORGE GARCIA</t>
  </si>
  <si>
    <t>RUBEN CAMACHO</t>
  </si>
  <si>
    <t>CHRISTIAN ROSENDO</t>
  </si>
  <si>
    <t>JOSE LUIS</t>
  </si>
  <si>
    <t>PEREZ</t>
  </si>
  <si>
    <t>JUVENAL LEON</t>
  </si>
  <si>
    <t>EUGENIO DE LA PARRA N.</t>
  </si>
  <si>
    <t>EDUARDO TAPIA</t>
  </si>
  <si>
    <t>BLANCA PEÑA</t>
  </si>
  <si>
    <t>JOSE GUADALUPE</t>
  </si>
  <si>
    <t>JUAREZ</t>
  </si>
  <si>
    <t>JOSE ANTONIO</t>
  </si>
  <si>
    <t>JULIO CESAR</t>
  </si>
  <si>
    <t>IRMA FROYLAN</t>
  </si>
  <si>
    <t>GUILLERMO DOMINGUEZ</t>
  </si>
  <si>
    <t>ELIAS CRUZ</t>
  </si>
  <si>
    <t>YEINI HUERTA</t>
  </si>
  <si>
    <t>PAMELA ALPUCHE</t>
  </si>
  <si>
    <t>EDUARDO CHIMAL GONZALEZ</t>
  </si>
  <si>
    <t>NELLY GUEVARA GARIBAY</t>
  </si>
  <si>
    <t>MARCO ALMARAZ</t>
  </si>
  <si>
    <t>PABLO GALLEGOS</t>
  </si>
  <si>
    <t>MARCO ANTONIO RAMOS</t>
  </si>
  <si>
    <t>SELENE TAPIA</t>
  </si>
  <si>
    <t>HUGO SANCHEZ</t>
  </si>
  <si>
    <t>LOURDES MONDRAGON</t>
  </si>
  <si>
    <t>JOSE DE MATIAS SOTELO</t>
  </si>
  <si>
    <t>ARQ. JAVIER FLORES TORRES</t>
  </si>
  <si>
    <t>FRANCISCO J. AGUILAR DE LEON</t>
  </si>
  <si>
    <t>WADED DAUG</t>
  </si>
  <si>
    <t>EMILIO PEREZ</t>
  </si>
  <si>
    <t>MONICA BELLO</t>
  </si>
  <si>
    <t>MARIO MARTINEZ</t>
  </si>
  <si>
    <t>OCTAVIO ORTEGA</t>
  </si>
  <si>
    <t>MARTHA FABIOLA GONZÁLEZ C</t>
  </si>
  <si>
    <t>LOURDES MORENO</t>
  </si>
  <si>
    <t>JOSÉ EDUARDO ENRÍQUEZ ARCHUNDIA</t>
  </si>
  <si>
    <t>JENNY CRUZ</t>
  </si>
  <si>
    <t>JORGE RIVERA</t>
  </si>
  <si>
    <t>ROSAMARIA SANCHEZ</t>
  </si>
  <si>
    <t>RAFAEL BONILLA</t>
  </si>
  <si>
    <t>ANA LILIA VEGA</t>
  </si>
  <si>
    <t>MOISES VAZQUEZ</t>
  </si>
  <si>
    <t>CELSO BERNAL</t>
  </si>
  <si>
    <t>TERESA SILVA</t>
  </si>
  <si>
    <t>BRENDA BARRERA</t>
  </si>
  <si>
    <t>JAVIER BORREGO</t>
  </si>
  <si>
    <t>HUGO TORRADO</t>
  </si>
  <si>
    <t>URA CALDERON</t>
  </si>
  <si>
    <t>LAURA CALDERON</t>
  </si>
  <si>
    <t>LAURA PUERTO</t>
  </si>
  <si>
    <t>ADOLFO GARCIA URRUTIA</t>
  </si>
  <si>
    <t>MARTHA AGUILAR</t>
  </si>
  <si>
    <t>SARA VELASCO</t>
  </si>
  <si>
    <t>MA.EUGENIA DEL REAL</t>
  </si>
  <si>
    <t>LEONARDO MARTINEZ</t>
  </si>
  <si>
    <t>CINTHYA MILLAN</t>
  </si>
  <si>
    <t>GUADALUPE MONTOYA</t>
  </si>
  <si>
    <t>VICTOR GALEANA</t>
  </si>
  <si>
    <t>LEONARDO MANRIQUE</t>
  </si>
  <si>
    <t>LUIS ARANDIA</t>
  </si>
  <si>
    <t>JONATHAN ROLDAN</t>
  </si>
  <si>
    <t>EDGAR SEGURA</t>
  </si>
  <si>
    <t>LEOPOLDO BEDOLLA NAVA</t>
  </si>
  <si>
    <t>NORMA RINCON</t>
  </si>
  <si>
    <t>MINERVA ORTEGA</t>
  </si>
  <si>
    <t>SARA VELASCO PINO</t>
  </si>
  <si>
    <t>ELIZABETH PALMA HERNANDEZ</t>
  </si>
  <si>
    <t>EDUARDO ROMERO</t>
  </si>
  <si>
    <t>LETICIA ALVARADO</t>
  </si>
  <si>
    <t>MARIANA OLVERA</t>
  </si>
  <si>
    <t>VERONICA GONZALEZ</t>
  </si>
  <si>
    <t>JAIME BEZAURY</t>
  </si>
  <si>
    <t>MARIO GONZALEZ</t>
  </si>
  <si>
    <t>LUIS HUAMANTLA</t>
  </si>
  <si>
    <t>FERNANDO VELAZQUEZ</t>
  </si>
  <si>
    <t>CLAUDIA ARROYO</t>
  </si>
  <si>
    <t>BRUNO DIAS</t>
  </si>
  <si>
    <t>ARTURO BRAVO</t>
  </si>
  <si>
    <t>CECILIA GASPAR</t>
  </si>
  <si>
    <t>SILVIA VARELA MICHEL</t>
  </si>
  <si>
    <t>ERIKA ORTEGA</t>
  </si>
  <si>
    <t>ANA ALBA</t>
  </si>
  <si>
    <t>KARLA GOMEZ GONZALEZ</t>
  </si>
  <si>
    <t>ARMANDO TORRES</t>
  </si>
  <si>
    <t>ANTONIO GARCIA</t>
  </si>
  <si>
    <t>JAVIER AJA</t>
  </si>
  <si>
    <t>MARTINEZ</t>
  </si>
  <si>
    <t>FAUSTO PEREZ</t>
  </si>
  <si>
    <t>01269</t>
  </si>
  <si>
    <t>01160</t>
  </si>
  <si>
    <t>01299</t>
  </si>
  <si>
    <t>01700</t>
  </si>
  <si>
    <t>01650</t>
  </si>
  <si>
    <t>16606</t>
  </si>
  <si>
    <t>01180</t>
  </si>
  <si>
    <t>01170</t>
  </si>
  <si>
    <t>03240</t>
  </si>
  <si>
    <t>03230</t>
  </si>
  <si>
    <t>01120</t>
  </si>
  <si>
    <t>01539</t>
  </si>
  <si>
    <t>16533</t>
  </si>
  <si>
    <t>03400</t>
  </si>
  <si>
    <t>03560</t>
  </si>
  <si>
    <t>01729</t>
  </si>
  <si>
    <t>01470</t>
  </si>
  <si>
    <t>01460</t>
  </si>
  <si>
    <t>01060</t>
  </si>
  <si>
    <t>03610</t>
  </si>
  <si>
    <t>01125</t>
  </si>
  <si>
    <t>01710</t>
  </si>
  <si>
    <t>01110</t>
  </si>
  <si>
    <t>01520</t>
  </si>
  <si>
    <t>01296</t>
  </si>
  <si>
    <t>16030</t>
  </si>
  <si>
    <t>03840</t>
  </si>
  <si>
    <t>16459</t>
  </si>
  <si>
    <t>10368</t>
  </si>
  <si>
    <t>16038</t>
  </si>
  <si>
    <t>16029</t>
  </si>
  <si>
    <t>16440</t>
  </si>
  <si>
    <t>16513</t>
  </si>
  <si>
    <t>10378</t>
  </si>
  <si>
    <t>03010</t>
  </si>
  <si>
    <t>10580</t>
  </si>
  <si>
    <t>10500</t>
  </si>
  <si>
    <t>10380</t>
  </si>
  <si>
    <t>16070</t>
  </si>
  <si>
    <t>16010</t>
  </si>
  <si>
    <t>16514</t>
  </si>
  <si>
    <t>16750</t>
  </si>
  <si>
    <t>16780</t>
  </si>
  <si>
    <t>16850</t>
  </si>
  <si>
    <t>03710</t>
  </si>
  <si>
    <t>03940</t>
  </si>
  <si>
    <t>10020</t>
  </si>
  <si>
    <t>03540</t>
  </si>
  <si>
    <t>16720</t>
  </si>
  <si>
    <t>03640</t>
  </si>
  <si>
    <t>03100</t>
  </si>
  <si>
    <t>03103</t>
  </si>
  <si>
    <t>03104</t>
  </si>
  <si>
    <t>01220</t>
  </si>
  <si>
    <t>01708</t>
  </si>
  <si>
    <t>10660</t>
  </si>
  <si>
    <t>10130</t>
  </si>
  <si>
    <t>01230</t>
  </si>
  <si>
    <t>01276</t>
  </si>
  <si>
    <t>01280</t>
  </si>
  <si>
    <t>01590</t>
  </si>
  <si>
    <t>01285</t>
  </si>
  <si>
    <t>10600</t>
  </si>
  <si>
    <t>10320</t>
  </si>
  <si>
    <t>01270</t>
  </si>
  <si>
    <t>10610</t>
  </si>
  <si>
    <t>03590</t>
  </si>
  <si>
    <t>01089</t>
  </si>
  <si>
    <t>01050</t>
  </si>
  <si>
    <t>01618</t>
  </si>
  <si>
    <t>03740</t>
  </si>
  <si>
    <t>01760</t>
  </si>
  <si>
    <t>01030</t>
  </si>
  <si>
    <t>03340</t>
  </si>
  <si>
    <t>10700</t>
  </si>
  <si>
    <t>10360</t>
  </si>
  <si>
    <t>03630</t>
  </si>
  <si>
    <t>03920</t>
  </si>
  <si>
    <t>10640</t>
  </si>
  <si>
    <t>10830</t>
  </si>
  <si>
    <t>10800</t>
  </si>
  <si>
    <t>10820</t>
  </si>
  <si>
    <t>10910</t>
  </si>
  <si>
    <t>01250</t>
  </si>
  <si>
    <t>10369</t>
  </si>
  <si>
    <t>10630</t>
  </si>
  <si>
    <t>03820</t>
  </si>
  <si>
    <t>16034</t>
  </si>
  <si>
    <t>05530</t>
  </si>
  <si>
    <t>05280</t>
  </si>
  <si>
    <t>08100</t>
  </si>
  <si>
    <t>05780</t>
  </si>
  <si>
    <t>02910</t>
  </si>
  <si>
    <t>05269</t>
  </si>
  <si>
    <t>02920</t>
  </si>
  <si>
    <t>02970</t>
  </si>
  <si>
    <t>05330</t>
  </si>
  <si>
    <t>08020</t>
  </si>
  <si>
    <t>02470</t>
  </si>
  <si>
    <t>02719</t>
  </si>
  <si>
    <t>02099</t>
  </si>
  <si>
    <t>02980</t>
  </si>
  <si>
    <t>05120</t>
  </si>
  <si>
    <t>08930</t>
  </si>
  <si>
    <t>05119</t>
  </si>
  <si>
    <t>08040</t>
  </si>
  <si>
    <t>02000</t>
  </si>
  <si>
    <t>02080</t>
  </si>
  <si>
    <t>02630</t>
  </si>
  <si>
    <t>05500</t>
  </si>
  <si>
    <t>05110</t>
  </si>
  <si>
    <t>02670</t>
  </si>
  <si>
    <t>05700</t>
  </si>
  <si>
    <t>05000</t>
  </si>
  <si>
    <t>08420</t>
  </si>
  <si>
    <t>02950</t>
  </si>
  <si>
    <t>02040</t>
  </si>
  <si>
    <t>02070</t>
  </si>
  <si>
    <t>05230</t>
  </si>
  <si>
    <t>02519</t>
  </si>
  <si>
    <t>05310</t>
  </si>
  <si>
    <t>05240</t>
  </si>
  <si>
    <t>08510</t>
  </si>
  <si>
    <t>02100</t>
  </si>
  <si>
    <t>05400</t>
  </si>
  <si>
    <t>05320</t>
  </si>
  <si>
    <t>02520</t>
  </si>
  <si>
    <t>02660</t>
  </si>
  <si>
    <t>08010</t>
  </si>
  <si>
    <t>02310</t>
  </si>
  <si>
    <t>08320</t>
  </si>
  <si>
    <t>08730</t>
  </si>
  <si>
    <t>08000</t>
  </si>
  <si>
    <t>08030</t>
  </si>
  <si>
    <t>08720</t>
  </si>
  <si>
    <t>08400</t>
  </si>
  <si>
    <t>05219</t>
  </si>
  <si>
    <t>05118</t>
  </si>
  <si>
    <t>02330</t>
  </si>
  <si>
    <t>02810</t>
  </si>
  <si>
    <t>02760</t>
  </si>
  <si>
    <t>02300</t>
  </si>
  <si>
    <t>08900</t>
  </si>
  <si>
    <t>08760</t>
  </si>
  <si>
    <t>02530</t>
  </si>
  <si>
    <t>08920</t>
  </si>
  <si>
    <t>08700</t>
  </si>
  <si>
    <t>08600</t>
  </si>
  <si>
    <t>08310</t>
  </si>
  <si>
    <t>05030</t>
  </si>
  <si>
    <t>05750</t>
  </si>
  <si>
    <t>02460</t>
  </si>
  <si>
    <t>02990</t>
  </si>
  <si>
    <t>05520</t>
  </si>
  <si>
    <t>05760</t>
  </si>
  <si>
    <t>05710</t>
  </si>
  <si>
    <t>02360</t>
  </si>
  <si>
    <t>05370</t>
  </si>
  <si>
    <t>02930</t>
  </si>
  <si>
    <t>02050</t>
  </si>
  <si>
    <t>05360</t>
  </si>
  <si>
    <t>05020</t>
  </si>
  <si>
    <t>05379</t>
  </si>
  <si>
    <t>05100</t>
  </si>
  <si>
    <t>05129</t>
  </si>
  <si>
    <t>08620</t>
  </si>
  <si>
    <t>02010</t>
  </si>
  <si>
    <t>05270</t>
  </si>
  <si>
    <t>08830</t>
  </si>
  <si>
    <t>02640</t>
  </si>
  <si>
    <t>02128</t>
  </si>
  <si>
    <t>02129</t>
  </si>
  <si>
    <t>08210</t>
  </si>
  <si>
    <t>02800</t>
  </si>
  <si>
    <t>02840</t>
  </si>
  <si>
    <t>08810</t>
  </si>
  <si>
    <t>08840</t>
  </si>
  <si>
    <t>16810</t>
  </si>
  <si>
    <t>16000</t>
  </si>
  <si>
    <t>16607</t>
  </si>
  <si>
    <t>16080</t>
  </si>
  <si>
    <t>16770</t>
  </si>
  <si>
    <t>16900</t>
  </si>
  <si>
    <t>08230</t>
  </si>
  <si>
    <t>16600</t>
  </si>
  <si>
    <t>16739</t>
  </si>
  <si>
    <t>16420</t>
  </si>
  <si>
    <t>16620</t>
  </si>
  <si>
    <t>05200</t>
  </si>
  <si>
    <t>16629</t>
  </si>
  <si>
    <t>Baja California</t>
  </si>
  <si>
    <t>Campeche</t>
  </si>
  <si>
    <t>Durango</t>
  </si>
  <si>
    <t>Hidalgo</t>
  </si>
  <si>
    <t>Querétaro</t>
  </si>
  <si>
    <t>Tlaxcala</t>
  </si>
  <si>
    <t>Zacatecas</t>
  </si>
  <si>
    <t>KIA INNOVA</t>
  </si>
  <si>
    <t>KIA FUTURA</t>
  </si>
  <si>
    <t>KIA VISIÓN</t>
  </si>
  <si>
    <t>KIA CABOS</t>
  </si>
  <si>
    <t>KIA BAHÍA</t>
  </si>
  <si>
    <t>KIA SURESTE</t>
  </si>
  <si>
    <t>KIA JUVENTUD</t>
  </si>
  <si>
    <t>KIA JUÁREZ</t>
  </si>
  <si>
    <t>KIA MAX</t>
  </si>
  <si>
    <t>KIA LAGUNA</t>
  </si>
  <si>
    <t>KIA PAPE</t>
  </si>
  <si>
    <t>KIA COLIMÁN</t>
  </si>
  <si>
    <t>KIA GUADIANA</t>
  </si>
  <si>
    <t>KIA ESMERALDA</t>
  </si>
  <si>
    <t>KIA LOMAS VERDES</t>
  </si>
  <si>
    <t>KIA POLIFORUM</t>
  </si>
  <si>
    <t>KIA CAPITAL</t>
  </si>
  <si>
    <t>KIA VILLAS</t>
  </si>
  <si>
    <t>KIA DIAMANTE</t>
  </si>
  <si>
    <t>KIA CENTER</t>
  </si>
  <si>
    <t>KIA SANTA ANITA</t>
  </si>
  <si>
    <t>KIA PARICUTIN</t>
  </si>
  <si>
    <t>KIA DEL DUERO</t>
  </si>
  <si>
    <t>KIA PRIMAVERA</t>
  </si>
  <si>
    <t>KIA MORELOS SUR</t>
  </si>
  <si>
    <t>KIA GONZALITOS</t>
  </si>
  <si>
    <t>KIA CUMBRES</t>
  </si>
  <si>
    <t>KIA SENDERO</t>
  </si>
  <si>
    <t>KIA CARRETERA NACIONAL</t>
  </si>
  <si>
    <t>KIA VALLE ORIENTE</t>
  </si>
  <si>
    <t>KIA LINDA VISTA</t>
  </si>
  <si>
    <t>KIA SALINA CRUZ</t>
  </si>
  <si>
    <t>KIA PUERTO ESCONDIDO</t>
  </si>
  <si>
    <t>KIA NOVA QRO</t>
  </si>
  <si>
    <t>KIA SAN JUAN</t>
  </si>
  <si>
    <t>KIA BONAMPAK</t>
  </si>
  <si>
    <t>KIA PLAYACAR</t>
  </si>
  <si>
    <t>KIA PACIFIC</t>
  </si>
  <si>
    <t>KIA COUNTRY</t>
  </si>
  <si>
    <t>KIA AHOME</t>
  </si>
  <si>
    <t>KIA MORELOS</t>
  </si>
  <si>
    <t>KIA CAJEME</t>
  </si>
  <si>
    <t>KIA RUIZ CORTINES</t>
  </si>
  <si>
    <t>KIA VICTORIA</t>
  </si>
  <si>
    <t>KIA AVENIDA</t>
  </si>
  <si>
    <t>KIA FRONTERA</t>
  </si>
  <si>
    <t>KIA LAREDO</t>
  </si>
  <si>
    <t>KIA TAJÍN</t>
  </si>
  <si>
    <t>KIA ALTAS MONTAÑAS</t>
  </si>
  <si>
    <t>KIA NORTE</t>
  </si>
  <si>
    <t>KIA PENÍNSULA</t>
  </si>
  <si>
    <t>KIA FRESNILLO</t>
  </si>
  <si>
    <t>MARÍA ANGÉLICA QUEMADA GARCÍA</t>
  </si>
  <si>
    <t>ALMA IROCIO</t>
  </si>
  <si>
    <t>LUIS GERARDO RAMIREZ</t>
  </si>
  <si>
    <t>CARLOS LIRA</t>
  </si>
  <si>
    <t>JESUS DURAN MARTINEZ</t>
  </si>
  <si>
    <t>DIEGO ESPINOSA DE LOS MONTEROS A.</t>
  </si>
  <si>
    <t>ROSA ELVIA RODRÍGUEZ</t>
  </si>
  <si>
    <t>RAUL BERNAL</t>
  </si>
  <si>
    <t>ROSA VACELA</t>
  </si>
  <si>
    <t>NORMA ERAZO</t>
  </si>
  <si>
    <t>LUCIA EVERS</t>
  </si>
  <si>
    <t>LUANA LOPEZ</t>
  </si>
  <si>
    <t>REBECA HDEZ</t>
  </si>
  <si>
    <t>EDITH REYES</t>
  </si>
  <si>
    <t>LAURA ORTIZ</t>
  </si>
  <si>
    <t>JULIO CESAR JAUREGUI</t>
  </si>
  <si>
    <t>ISRAEL CANO</t>
  </si>
  <si>
    <t>BENJAMIN BAIZ</t>
  </si>
  <si>
    <t>FABIOLA VALLEJO</t>
  </si>
  <si>
    <t>RAUL GRANADOS</t>
  </si>
  <si>
    <t>ALEJANDRO ROCHA</t>
  </si>
  <si>
    <t>EVANGELINA LEAL</t>
  </si>
  <si>
    <t>CLAUDIA ARIAS</t>
  </si>
  <si>
    <t>EDUARDO RUBIO</t>
  </si>
  <si>
    <t>MARCO A LOPEZ</t>
  </si>
  <si>
    <t>MYRNA ENRIQUEZ MONTAÑO</t>
  </si>
  <si>
    <t>ENRIQUE ROSAS</t>
  </si>
  <si>
    <t>JESUS PICHARDO GLZ</t>
  </si>
  <si>
    <t>LIC ROBERT ALFONSO</t>
  </si>
  <si>
    <t>ALDO RIOS</t>
  </si>
  <si>
    <t>JOSE RENE GARAY</t>
  </si>
  <si>
    <t>FERNANDO GUDIÑO</t>
  </si>
  <si>
    <t>ARACELI MENDOZA</t>
  </si>
  <si>
    <t>CESAR AUGUSTO TERAN ROMERO</t>
  </si>
  <si>
    <t>JUAN MANUEL PEREZ LARA</t>
  </si>
  <si>
    <t>NORMA CUELLAR</t>
  </si>
  <si>
    <t>RAYMUNDO ALVEAR</t>
  </si>
  <si>
    <t>MIGUEL ÁNGEL CERVANTES</t>
  </si>
  <si>
    <t>GERARDO PÉREZ</t>
  </si>
  <si>
    <t>MAURICIO LARA</t>
  </si>
  <si>
    <t>RUTH ARAMBURO</t>
  </si>
  <si>
    <t>ARMANDO HERRERA</t>
  </si>
  <si>
    <t>LUIS MARTINEZ</t>
  </si>
  <si>
    <t>ZULEICA GOMEZ</t>
  </si>
  <si>
    <t>PAULINA SÁNCHEZ</t>
  </si>
  <si>
    <t>ANGÉLICA HERNÁNDEZ</t>
  </si>
  <si>
    <t>BENJAMIN G. CALLAM</t>
  </si>
  <si>
    <t>GERMAN ALAMILLA</t>
  </si>
  <si>
    <t>CARMEN VALDEZ</t>
  </si>
  <si>
    <t>JOSE CARLOS CORTES</t>
  </si>
  <si>
    <t>JUAN MANUEL MERINO</t>
  </si>
  <si>
    <t>MATILDE CORTINA</t>
  </si>
  <si>
    <t>MARIA RAMIREZ</t>
  </si>
  <si>
    <t>HIRAM ALVAREZ</t>
  </si>
  <si>
    <t>CHRISTIAN ROSENDO CLEMENTE</t>
  </si>
  <si>
    <t>HERIBERTO ESPINOZA</t>
  </si>
  <si>
    <t>ALEJANDRO ENRIQUEZ</t>
  </si>
  <si>
    <t>ARIZBETH CAMPOS</t>
  </si>
  <si>
    <t>EVARISTO GARCIA MARTINEZ</t>
  </si>
  <si>
    <t>VERONICA FLORES</t>
  </si>
  <si>
    <t>ALEJANDRA GONZALEZ</t>
  </si>
  <si>
    <t>DANIEL HUERTA</t>
  </si>
  <si>
    <t>MARIANA VARELA MENDOZA</t>
  </si>
  <si>
    <t>DANIEL GALVEZ</t>
  </si>
  <si>
    <t>ING. CANCINO</t>
  </si>
  <si>
    <t>LILAS GUEVARA GARZA</t>
  </si>
  <si>
    <t>JOSEFINA LEON</t>
  </si>
  <si>
    <t>PHILIP SURMAN</t>
  </si>
  <si>
    <t>GABRIEL BOLIO</t>
  </si>
  <si>
    <t>MARCIANO HERRERA</t>
  </si>
  <si>
    <t>EMILIO RAYECK</t>
  </si>
  <si>
    <t>ALEJANDRO PADILLA ALVAREZ</t>
  </si>
  <si>
    <t>TERAN ROMERO</t>
  </si>
  <si>
    <t>AGUILAR DE LEON</t>
  </si>
  <si>
    <t>PEREZ LARA</t>
  </si>
  <si>
    <t>CLAUDIA VIDRIO</t>
  </si>
  <si>
    <t>ANA JIMENEZ</t>
  </si>
  <si>
    <t>EDUARDO SACAL</t>
  </si>
  <si>
    <t>MARTHA FABIOLA</t>
  </si>
  <si>
    <t>GONZÁLEZ C</t>
  </si>
  <si>
    <t>VERÓNICA PALACIOS</t>
  </si>
  <si>
    <t>JOSÉ EDUARDO</t>
  </si>
  <si>
    <t>ENRÍQUEZ ARCHUNDIA</t>
  </si>
  <si>
    <t>ROBERTO JOAQUÍN MEDINA DEL CAMPO</t>
  </si>
  <si>
    <t>MEDINA DEL CAMPO</t>
  </si>
  <si>
    <t>ANA LILIA</t>
  </si>
  <si>
    <t>VEGA</t>
  </si>
  <si>
    <t>ANGEL RASCON</t>
  </si>
  <si>
    <t>PABLO LANDA</t>
  </si>
  <si>
    <t>HAYDEE SALAZAR</t>
  </si>
  <si>
    <t>CLEMENTE</t>
  </si>
  <si>
    <t>EMILIO HIRSCHFELD</t>
  </si>
  <si>
    <t>JOSE LUIS PEREZ</t>
  </si>
  <si>
    <t>OCTAVIO MENDOZA</t>
  </si>
  <si>
    <t>MIREYA LEDESMA</t>
  </si>
  <si>
    <t>DANIEL DIAZ</t>
  </si>
  <si>
    <t>MARIO VIERA</t>
  </si>
  <si>
    <t>SERGIO RAMIREZ</t>
  </si>
  <si>
    <t>EUGENIA LANDEROS</t>
  </si>
  <si>
    <t>MARIO DIAZ</t>
  </si>
  <si>
    <t>SILVIA VILLANUEVA</t>
  </si>
  <si>
    <t>SVILLANUEVA@HOTMAIL.COM</t>
  </si>
  <si>
    <t>NAYELI ARIES</t>
  </si>
  <si>
    <t>VICTOR DURAN</t>
  </si>
  <si>
    <t>CARLOS BEZAURY</t>
  </si>
  <si>
    <t>JOSE GUADALUPE JUAREZ</t>
  </si>
  <si>
    <t>GUILLERMO GAYTAN</t>
  </si>
  <si>
    <t>JOSE ANTONIO VILLA</t>
  </si>
  <si>
    <t>VILLA</t>
  </si>
  <si>
    <t>SANDRA LOPEZ</t>
  </si>
  <si>
    <t>SANDRA.LOPEZ@MARINA.MX</t>
  </si>
  <si>
    <t>JAUREGUI</t>
  </si>
  <si>
    <t>TITA SANCHEZ</t>
  </si>
  <si>
    <t>JAVIER ORNELAS</t>
  </si>
  <si>
    <t>GABRIEL VILLALOBOS</t>
  </si>
  <si>
    <t>PATRICIA HERNANDEZ</t>
  </si>
  <si>
    <t>JULIETA NAVA</t>
  </si>
  <si>
    <t>Nombre Completo</t>
  </si>
  <si>
    <t>CP</t>
  </si>
  <si>
    <t>OSVALDO SANCHEZ</t>
  </si>
  <si>
    <t xml:space="preserve">ALFONSO FLORES                                                 </t>
  </si>
  <si>
    <t>ESPERANZA RANGEL</t>
  </si>
  <si>
    <t>CARMEN FLORES</t>
  </si>
  <si>
    <t>RAQUEL RENE</t>
  </si>
  <si>
    <t xml:space="preserve">GUILLERMO CRUZ AGUILAR                              </t>
  </si>
  <si>
    <t>MA DEL CARMEN</t>
  </si>
  <si>
    <t>RAMON</t>
  </si>
  <si>
    <t xml:space="preserve">OSCAR OSORIO RAMIREZ                                    </t>
  </si>
  <si>
    <t xml:space="preserve">CARLOS GARRIDO GOMEZ                                    </t>
  </si>
  <si>
    <t xml:space="preserve">EDGAR RENDON RAMIREZ                                    </t>
  </si>
  <si>
    <t xml:space="preserve">CARLO CESAR GONZALEZ GARCIA                              </t>
  </si>
  <si>
    <t>CARLO CESAR</t>
  </si>
  <si>
    <t>GONZALEZ GARCIA</t>
  </si>
  <si>
    <t xml:space="preserve">CHANTAL JACOBO LOPEZ                                    </t>
  </si>
  <si>
    <t xml:space="preserve">IVONNE VAZQUEZ                                         </t>
  </si>
  <si>
    <t xml:space="preserve">JUAN MANUEL PAULIN HUERTA                                </t>
  </si>
  <si>
    <t>PAULIN HUERTA</t>
  </si>
  <si>
    <t xml:space="preserve">MA. DE JESUS ARZATE                                    </t>
  </si>
  <si>
    <t xml:space="preserve">ARZATE                                    </t>
  </si>
  <si>
    <t xml:space="preserve">MA. DE JESUS </t>
  </si>
  <si>
    <t>RAFAEL ESPINOZA</t>
  </si>
  <si>
    <t>MACARENO</t>
  </si>
  <si>
    <t xml:space="preserve">RUTH FERNANDEZ                                         </t>
  </si>
  <si>
    <t xml:space="preserve">GUADALUPE JAUREGUI                                   </t>
  </si>
  <si>
    <t xml:space="preserve">ARMANDO GRANADOS                                         </t>
  </si>
  <si>
    <t xml:space="preserve">JESUS ARNULFO GALINDO MARTINEZ                          </t>
  </si>
  <si>
    <t>JESUS ARNULFO</t>
  </si>
  <si>
    <t>GALINDO MARTINEZ</t>
  </si>
  <si>
    <t xml:space="preserve">RODOLFO PILLADO                                         </t>
  </si>
  <si>
    <t>JULISSA ARNAIS</t>
  </si>
  <si>
    <t xml:space="preserve">EDUARDO GOMEZ                                            </t>
  </si>
  <si>
    <t xml:space="preserve">BRENDA PEÑALOSA                                      </t>
  </si>
  <si>
    <t xml:space="preserve">ROSALBA MARTINEZ                                       </t>
  </si>
  <si>
    <t xml:space="preserve">MAXIMILIANO HERNANDEZ P                                 </t>
  </si>
  <si>
    <t xml:space="preserve">MARTIN GARCIA                                          </t>
  </si>
  <si>
    <t xml:space="preserve">ADOLFO CARRILLO                                         </t>
  </si>
  <si>
    <t xml:space="preserve">MARIA GABRIELA SALCIDO COTA                             </t>
  </si>
  <si>
    <t>SALCIDO COTA</t>
  </si>
  <si>
    <t xml:space="preserve">MARIA GABRIELA </t>
  </si>
  <si>
    <t xml:space="preserve">ESPINDOLA                                      </t>
  </si>
  <si>
    <t>MIGUEL ANGEL</t>
  </si>
  <si>
    <t>MARIA DEL CARMEN</t>
  </si>
  <si>
    <t>TORRES AYALA</t>
  </si>
  <si>
    <t>FERNANDO LOPEZ</t>
  </si>
  <si>
    <t xml:space="preserve">ARTURO OLVERA                                           </t>
  </si>
  <si>
    <t xml:space="preserve">LUIS GRANADOS                                                </t>
  </si>
  <si>
    <t xml:space="preserve">JONATHAN OLVERA                                         </t>
  </si>
  <si>
    <t>MARIA DE LA LUZ</t>
  </si>
  <si>
    <t xml:space="preserve">ELIAS RAMOS                                            </t>
  </si>
  <si>
    <t xml:space="preserve">ANDREA SOLIS                                            </t>
  </si>
  <si>
    <t xml:space="preserve">JOSE RAMIREZ TAPIA                                     </t>
  </si>
  <si>
    <t xml:space="preserve">IMELDA ROSAS                                             </t>
  </si>
  <si>
    <t xml:space="preserve">DANIEL VILLENA AGUILERA                                </t>
  </si>
  <si>
    <t xml:space="preserve">HECTOR AGUILERA                                        </t>
  </si>
  <si>
    <t xml:space="preserve">JORGE TORRES                                            </t>
  </si>
  <si>
    <t>VICTOR HUGO HERNANDEZ ORTIZ</t>
  </si>
  <si>
    <t>HERNANDEZ ORTIZ</t>
  </si>
  <si>
    <t>VICTOR HUGO</t>
  </si>
  <si>
    <t xml:space="preserve">GERARDO ANDERE                                              </t>
  </si>
  <si>
    <t xml:space="preserve">KARLA ZAGA                                             </t>
  </si>
  <si>
    <t xml:space="preserve">GUSTAVO LEON                                           </t>
  </si>
  <si>
    <t xml:space="preserve">INGRID LUNA                                             </t>
  </si>
  <si>
    <t xml:space="preserve">JONATHAN MEDINA                                        </t>
  </si>
  <si>
    <t xml:space="preserve">CECILIA BUENDIA                             </t>
  </si>
  <si>
    <t xml:space="preserve">RUPIT                                          </t>
  </si>
  <si>
    <t xml:space="preserve">JOSE LUIS CAMACHO                                       </t>
  </si>
  <si>
    <t xml:space="preserve">CAMACHO                                       </t>
  </si>
  <si>
    <t xml:space="preserve">ARMANDO OLVERA                                           </t>
  </si>
  <si>
    <t xml:space="preserve">LORENZO ARTURO COCO                                         </t>
  </si>
  <si>
    <t xml:space="preserve">MARGARITA  MONDRAGON                                   </t>
  </si>
  <si>
    <t xml:space="preserve">MARIO LOPEZ                                             </t>
  </si>
  <si>
    <t xml:space="preserve">MAGDALENA VIVAR                                         </t>
  </si>
  <si>
    <t xml:space="preserve">EDGAR OCHOA MUÑOZ                                       </t>
  </si>
  <si>
    <t xml:space="preserve">PATRICIA ZAMORA                                      </t>
  </si>
  <si>
    <t xml:space="preserve">TRIRADO                                         </t>
  </si>
  <si>
    <t xml:space="preserve">JUAN CARLOS CONTRERAS                               </t>
  </si>
  <si>
    <t xml:space="preserve">CONTRERAS                               </t>
  </si>
  <si>
    <t>JUAN CARLOS</t>
  </si>
  <si>
    <t xml:space="preserve">JARO RODRIGUEZ                                              </t>
  </si>
  <si>
    <t xml:space="preserve">GUILLERMO MORALES                                       </t>
  </si>
  <si>
    <t xml:space="preserve">LILIANA CORDOVA MTZ                                     </t>
  </si>
  <si>
    <t xml:space="preserve">AARON I. LOZANO                                        </t>
  </si>
  <si>
    <t>correoElectronico</t>
  </si>
  <si>
    <t>compras@inducontrol.com.mc</t>
  </si>
  <si>
    <t>virginia.salgado@crouse-hinds</t>
  </si>
  <si>
    <t>IGNACIO.PONCE@GOLFCHAPULTEPEC.COM</t>
  </si>
  <si>
    <t>JESSICA.GARCIA@SAINT-GOBAIN.C</t>
  </si>
  <si>
    <t>ALIMILLAN@INDUX.COM.MX</t>
  </si>
  <si>
    <t>MARIBEL.VELASCO@GRUPO-OM.MX</t>
  </si>
  <si>
    <t>AMVAZQUEZR@DESPACHOJLMYCIA.COM</t>
  </si>
  <si>
    <t>ceciliar@aksi.com.mxy/ocr</t>
  </si>
  <si>
    <t>BENIGNO.ORNELAS@FROLSA.COM</t>
  </si>
  <si>
    <t>MROCHA@FEED.COM.MX</t>
  </si>
  <si>
    <t>ELECSM1@PRODIGY.NET.MX</t>
  </si>
  <si>
    <t>HOMAR.ARTURO@AMPERSAND.MX</t>
  </si>
  <si>
    <t>COMPRAS1@SILVAFORM.COM.MX</t>
  </si>
  <si>
    <t>COMPRAS3@ARPAPEL.COM.MX</t>
  </si>
  <si>
    <t>GONZALO@NOISELAB.COM</t>
  </si>
  <si>
    <t>PAOLA.JIMENEZ@NISSANMETA.COM</t>
  </si>
  <si>
    <t>VIAGUIRRE@TYCOINT.COM</t>
  </si>
  <si>
    <t>ERIC.MERCIER@GRUPOFARMX.COM</t>
  </si>
  <si>
    <t>LUZMARIA6019@YAHOO.COM.MX</t>
  </si>
  <si>
    <t>ADMINISTRACIO@FGMCORPORATIVO.COM.MX</t>
  </si>
  <si>
    <t>JAVIER@DELAPARRAASESORES.COM</t>
  </si>
  <si>
    <t>JUAN.PERRUSQUIA@ICCS.COM.MX</t>
  </si>
  <si>
    <t>JL_CORTES@HOTMAIL.COM</t>
  </si>
  <si>
    <t>MRUBIO@QUALTIA.COM</t>
  </si>
  <si>
    <t>JHERNANDEZ@PON1.COM.MX</t>
  </si>
  <si>
    <t>PRIVERA@ADAMANTINE.COM.MX</t>
  </si>
  <si>
    <t>CLAUDIA.ROMERO@PROFUTURO.COM</t>
  </si>
  <si>
    <t>TERETEISA@PRODIGY.NET.MX</t>
  </si>
  <si>
    <t>VIRIDIANAOCAMPO@MERICK.COM</t>
  </si>
  <si>
    <t>MHERNANDEZ@JOHN.COM</t>
  </si>
  <si>
    <t>JAZMINCOVAN@YAHOO.COM.MX</t>
  </si>
  <si>
    <t>JORGEBRIZUELA@GLOBALSTAND.COM</t>
  </si>
  <si>
    <t>JAZHEL.CASTILLO@MX.ZURICH.COM</t>
  </si>
  <si>
    <t>VIRGINIAVEGA@PRORUSA.COM</t>
  </si>
  <si>
    <t>IRMA.MARTINEZ@BINSAREPORT.COM</t>
  </si>
  <si>
    <t>ANGELA.AVELAR@TVH.COM</t>
  </si>
  <si>
    <t>SAULS@WURTH.COM.MX</t>
  </si>
  <si>
    <t>COMPRA@FORDSATELITE.COM.MX</t>
  </si>
  <si>
    <t>AGUERRERO@GRUPOINTEGRA.COM</t>
  </si>
  <si>
    <t>compras@demsa.com.mx</t>
  </si>
  <si>
    <t>RVALLE@TINTASGRAFIS.COM</t>
  </si>
  <si>
    <t>JMARTINEZ@VONHAUCKER.COM.MX</t>
  </si>
  <si>
    <t>MAYRA.ROSAS@ENTERCS.COM.MX</t>
  </si>
  <si>
    <t>LHERNANDEZ@GRUPOSAYER.COM</t>
  </si>
  <si>
    <t>RBORBOLLA@HYNNZOCALO.COM</t>
  </si>
  <si>
    <t>DECOKORAKTER@GMAIL.COM</t>
  </si>
  <si>
    <t>VIRGINIAOROZCO@GRUPOLALA.COM</t>
  </si>
  <si>
    <t>R.ROJAS@PRECOOR.COM</t>
  </si>
  <si>
    <t>MAVI@SAIPM.COM</t>
  </si>
  <si>
    <t>HDMORG@HOTMAIL.COM</t>
  </si>
  <si>
    <t>EUGENIO.MUÑOZCALDERON@GMAIL.COM</t>
  </si>
  <si>
    <t>AUTO@AUTOMOTIVE.COM.MX</t>
  </si>
  <si>
    <t>ROTOPAK@PRODIGY.NET.MX</t>
  </si>
  <si>
    <t>MIGUEL.VERGARA@AXA.COM</t>
  </si>
  <si>
    <t>GJO@GRUPOCP.MX</t>
  </si>
  <si>
    <t>LILIANA.AGUIRRE.RUIZ@GMAIL.COM</t>
  </si>
  <si>
    <t>MIGUEL_CONTRERAS@ABTMEXICO.NET</t>
  </si>
  <si>
    <t>PROCESADORAYAHE@YAHOO.COM.MX</t>
  </si>
  <si>
    <t>CESAR.NAVARRETE@ALEN.COM.MX</t>
  </si>
  <si>
    <t>betsabe.marin@konicaminolta.com.mx</t>
  </si>
  <si>
    <t>ana.delpozo@amitech.com.mx</t>
  </si>
  <si>
    <t>compras@carlogistics.com.mx</t>
  </si>
  <si>
    <t>CRISTOPHER@TRAMONTINA.COM.MX</t>
  </si>
  <si>
    <t>cmeza@tiendasatlas.com.mx</t>
  </si>
  <si>
    <t>ahernandez@conautoit.com</t>
  </si>
  <si>
    <t>contabilidad@coriat.con.mx</t>
  </si>
  <si>
    <t>antonio.gonzalez@safedata.com</t>
  </si>
  <si>
    <t>ARTURO.GONZALEZ@AMADEUS.COM</t>
  </si>
  <si>
    <t>fumie_ikeda@tokiomarine.com.mx</t>
  </si>
  <si>
    <t>factura@brovel.com.mx</t>
  </si>
  <si>
    <t>eliseo.nava@lincon.com.mx</t>
  </si>
  <si>
    <t>DANIELAB@GRUPODINIZ.COM.MX</t>
  </si>
  <si>
    <t>LESLI.VILLANUEVA@GPB.COM.MX</t>
  </si>
  <si>
    <t>AROBLESGIL@SAPANUNCIOS.COM.MX</t>
  </si>
  <si>
    <t>dramirez@metis.com.mx</t>
  </si>
  <si>
    <t>compras@clacyrnos.com</t>
  </si>
  <si>
    <t>mhernandez@fcint.com</t>
  </si>
  <si>
    <t>bavila@cervantessainz.com</t>
  </si>
  <si>
    <t>aldo.alonso@tarbut.edu.mx</t>
  </si>
  <si>
    <t>ipn308@yahoo.com.mx</t>
  </si>
  <si>
    <t>SFRANCO@ANPASA.COM</t>
  </si>
  <si>
    <t>gadministracion@bufetequimico.com.mx</t>
  </si>
  <si>
    <t>amunoz@hsmglobal.com</t>
  </si>
  <si>
    <t>JGAMEXCUPTOWN.COM.MX</t>
  </si>
  <si>
    <t>EMMANUEL.ASCENCIO@ASCENCIOABOG</t>
  </si>
  <si>
    <t>AGUINAGM@PAHO.ORG</t>
  </si>
  <si>
    <t>martha.hernandez@parexel.com.mx</t>
  </si>
  <si>
    <t>comprasari@viflo.com.mx</t>
  </si>
  <si>
    <t>compras@micromex.com.mx</t>
  </si>
  <si>
    <t>compras@ribbon.com</t>
  </si>
  <si>
    <t>margarita.soria@neuson.com.mx</t>
  </si>
  <si>
    <t>vargas@adelm.com</t>
  </si>
  <si>
    <t>ecosio@landsteir.com</t>
  </si>
  <si>
    <t>VENTAS@IRMEQINTERNACIONAL.COM</t>
  </si>
  <si>
    <t>azucena.rivera@colhei.com.mx</t>
  </si>
  <si>
    <t>BETTY@MUSITECH.COM.MX</t>
  </si>
  <si>
    <t>COMPRAS@REPHELMEX.COM.MX</t>
  </si>
  <si>
    <t>LRESENDIZ@NOTARIA85.COM</t>
  </si>
  <si>
    <t>SHERNANDEZ@GRUPOMAR.COM</t>
  </si>
  <si>
    <t>APICHARDO@US.MANJIN.COM</t>
  </si>
  <si>
    <t>nadia@chevalvallejo.com</t>
  </si>
  <si>
    <t>veronicagomez@tecnoambiental.com</t>
  </si>
  <si>
    <t>OVGIO2411@HOTMAIL.COM</t>
  </si>
  <si>
    <t>balzarez_colin@.net.mx</t>
  </si>
  <si>
    <t>ibeteta@prodigy.net.mx</t>
  </si>
  <si>
    <t>diroper@hespanol.com</t>
  </si>
  <si>
    <t>imedina@lomelin.com.mx</t>
  </si>
  <si>
    <t>mefipa@hotmail.com</t>
  </si>
  <si>
    <t>nancygr@sptrm.org.mx</t>
  </si>
  <si>
    <t>jvalencia@televisa.com.mx</t>
  </si>
  <si>
    <t>cvillaseñor@televisa.com.mx</t>
  </si>
  <si>
    <t>eemiliomzarco@hotmail.com</t>
  </si>
  <si>
    <t>rluna@cambridge-intl.com</t>
  </si>
  <si>
    <t>emifarma@prodigy.net.com</t>
  </si>
  <si>
    <t>aida.hernandez@alandick.com.mx</t>
  </si>
  <si>
    <t>moric@prodigy.net.mx</t>
  </si>
  <si>
    <t>"mcarmensolis@yahoo.com.,mx"</t>
  </si>
  <si>
    <t>nmorales@academia_madox.com</t>
  </si>
  <si>
    <t>michele@hespanol.com</t>
  </si>
  <si>
    <t>mscaballero@televisa.com.mx</t>
  </si>
  <si>
    <t>mscaballerol@televisa.com.mx</t>
  </si>
  <si>
    <t>rvalenzuela@fordiomas.com.mx</t>
  </si>
  <si>
    <t>gperez_mndoandamio@prodigy.net.mx</t>
  </si>
  <si>
    <t>balzarez_colin@prodigy.net.mx</t>
  </si>
  <si>
    <t>rdelariva@tamf.org.mx</t>
  </si>
  <si>
    <t>dgranados@lapavoni.com.mx</t>
  </si>
  <si>
    <t>compras@mmymsa.com</t>
  </si>
  <si>
    <t>gerencia@litopak.com.mx</t>
  </si>
  <si>
    <t>cmurillo@etechwebsite.com</t>
  </si>
  <si>
    <t>jcrecendis@universidadsalesiana.edu.mx</t>
  </si>
  <si>
    <t>mymmsacp@mail.internet.com.mx</t>
  </si>
  <si>
    <t>grupotk@prodigy.net.mx</t>
  </si>
  <si>
    <t>facturacion@brillanteiluminacion.com</t>
  </si>
  <si>
    <t>euduardo@transferfactormexico.mx</t>
  </si>
  <si>
    <t>deoibarra@hotmail.com.mx</t>
  </si>
  <si>
    <t>dgeneral@joyeriaspeletier.com.mx</t>
  </si>
  <si>
    <t>erikayenim@grupomalazzo.com</t>
  </si>
  <si>
    <t>torozcoru@televisa.com.mx</t>
  </si>
  <si>
    <t>benjamin@phenoma.com</t>
  </si>
  <si>
    <t>ecortez2021@hotmail.com</t>
  </si>
  <si>
    <t>direccion.gms@prodigy.net.mx</t>
  </si>
  <si>
    <t>bufetevetrani@hotmail.com</t>
  </si>
  <si>
    <t>osvaldo-maldonado@daimexico.com</t>
  </si>
  <si>
    <t>icolmenares@simonelectrica.com</t>
  </si>
  <si>
    <t>compras@la-prensa.com.mx</t>
  </si>
  <si>
    <t>metzain.ventas@prodigy.net.mx</t>
  </si>
  <si>
    <t>joseluiscarillo@simonmarlermexico.com</t>
  </si>
  <si>
    <t>coaser@prodigy.net.mx</t>
  </si>
  <si>
    <t>normamagallanes777@hotmail.com</t>
  </si>
  <si>
    <t>navalos@mvem.com.mx</t>
  </si>
  <si>
    <t>luga2@prodigy.net.mx</t>
  </si>
  <si>
    <t>marcia.gomez@ecoterra.org.mx</t>
  </si>
  <si>
    <t>vrc@ininin.com.mx</t>
  </si>
  <si>
    <t>alejandra.rodriquez@medianmind.com</t>
  </si>
  <si>
    <t>balvarezacdin@prodigy.et</t>
  </si>
  <si>
    <t>fernando.barbosa@ipsos.com</t>
  </si>
  <si>
    <t>blanca.tapia@aquarello.mx</t>
  </si>
  <si>
    <t>japonez_stafe@yahoo.com.mx</t>
  </si>
  <si>
    <t>MMAR@ILSA.COM.MX</t>
  </si>
  <si>
    <t>ATINOCO@OTIMEX.COM</t>
  </si>
  <si>
    <t>VENTANASEXCLUSIVAS.COM.MX</t>
  </si>
  <si>
    <t>DANIEL.JUAREZ@CEPRA.COM.MX</t>
  </si>
  <si>
    <t>glopez@gossler.com.mx</t>
  </si>
  <si>
    <t>reynolds.zamiduo@kuehne-nagel.com</t>
  </si>
  <si>
    <t>fgonzalez@pakmail.com.mx</t>
  </si>
  <si>
    <t>ezamora?4allenlaboratorios.com</t>
  </si>
  <si>
    <t>ricardo.cortes@whotels.com</t>
  </si>
  <si>
    <t>crodriguez@centromodval.com.mx</t>
  </si>
  <si>
    <t>silvianjc@prodigy.net.mx</t>
  </si>
  <si>
    <t>jcnunez@asientosamaya.com.mx</t>
  </si>
  <si>
    <t>comprasdurex@prodigy.net.mx</t>
  </si>
  <si>
    <t>monymeneses@hotmail.com</t>
  </si>
  <si>
    <t>cdnimexico@cdela.com</t>
  </si>
  <si>
    <t>isacp-fiscal2004@yahoo.com.mx</t>
  </si>
  <si>
    <t>ayalatequila@yahoo.com.mx</t>
  </si>
  <si>
    <t>ganzalez.ignacio96@yahoo.com.mx</t>
  </si>
  <si>
    <t>mrorodriguez@alazraki.com.mx</t>
  </si>
  <si>
    <t>aperez@coorditransport.com</t>
  </si>
  <si>
    <t>amsa1958@hotamail.com</t>
  </si>
  <si>
    <t>alfredogaleano@beckgroup.com</t>
  </si>
  <si>
    <t>ector_rasgado@bioanalit.com.mx</t>
  </si>
  <si>
    <t>compras@aslab.com.mx</t>
  </si>
  <si>
    <t>J.HERNANDEZ@BALTERINST.COM.MX</t>
  </si>
  <si>
    <t>RIVERA@ESTAMPAMURGUIA.COM</t>
  </si>
  <si>
    <t>VENTASSUPI@UNIONPAPELERA</t>
  </si>
  <si>
    <t>LUZDIAZ@PLATRIBAR.COM.MX</t>
  </si>
  <si>
    <t>COMPRAS@KEYSON.COM.MX</t>
  </si>
  <si>
    <t>MAUSCHZ@ME.COM</t>
  </si>
  <si>
    <t>EGOMEZ@TELESENTINEL.COM.MX</t>
  </si>
  <si>
    <t>hob@aceroscuatrocaminos.com</t>
  </si>
  <si>
    <t>GREGORIO@QUIMINMEX.COM.MX</t>
  </si>
  <si>
    <t>VICKY.AYALA@HANSI.COM.MX</t>
  </si>
  <si>
    <t>RRAMIREZ.HA@GRUPOAUTOFIN.COM</t>
  </si>
  <si>
    <t>BHERNANDEZ@ITALFORNI.COM.MX</t>
  </si>
  <si>
    <t>JORGE.GODOY@TECNOLOGIAENHERRAJES.COM.MX</t>
  </si>
  <si>
    <t>comdamag@yahoo.com</t>
  </si>
  <si>
    <t>compras@status_eventos.com</t>
  </si>
  <si>
    <t>almacen.papeleria@aeromar.com.mx</t>
  </si>
  <si>
    <t>blanca.santos@ginwtc.com</t>
  </si>
  <si>
    <t>dtoral@gheram.com.mx</t>
  </si>
  <si>
    <t>agonzalez@montepio.org.mx</t>
  </si>
  <si>
    <t>gabriela.gomez@eurorscg.com.mx</t>
  </si>
  <si>
    <t>scrisostomo@colchasconcord.com</t>
  </si>
  <si>
    <t>mperalta@lithoformas.com.mx</t>
  </si>
  <si>
    <t>opromocionales@yahoo.com.mx</t>
  </si>
  <si>
    <t>envasescuevas@aol.com</t>
  </si>
  <si>
    <t>julian.benitez@dupuis.com.mx</t>
  </si>
  <si>
    <t>jorgelbecerril@gmail.com</t>
  </si>
  <si>
    <t>hdzyasoc@prodigy.net.mx</t>
  </si>
  <si>
    <t>hgonzalez@abbahe.mx</t>
  </si>
  <si>
    <t>IMPRETEISA@PRODIGY.NET.MX</t>
  </si>
  <si>
    <t>HAGUILAR@BAB.EDU.MX</t>
  </si>
  <si>
    <t>JFERRE46@GMAIL.COM</t>
  </si>
  <si>
    <t>GMEJIA@BUFETER.COM.MX</t>
  </si>
  <si>
    <t>DRABASA@SEXTOPISO.COM</t>
  </si>
  <si>
    <t>POSORNIO@SJM.COM</t>
  </si>
  <si>
    <t>PAPELERASIGMA@PRODIGY.NET.MX</t>
  </si>
  <si>
    <t>GREAT@KIDS.COM.MX</t>
  </si>
  <si>
    <t>COMPRAS@REMEXA.COM</t>
  </si>
  <si>
    <t>MIGUELBRIONESR@HOTMAIL.COM</t>
  </si>
  <si>
    <t>DIMAIN@PRODIGY.NET.MX</t>
  </si>
  <si>
    <t>S_ARQ_1@YAHOO.COM.MX</t>
  </si>
  <si>
    <t>POLIMEX2@PRODIGY.NET.MX</t>
  </si>
  <si>
    <t>VENTAS@VAYREMEX.COM</t>
  </si>
  <si>
    <t>LIC.JESUS.VP@FRITEHSA.COM</t>
  </si>
  <si>
    <t>ROGELIO.PENALOZA@BMOTORS.MX</t>
  </si>
  <si>
    <t>PMT@PROMATECH.COM.MX</t>
  </si>
  <si>
    <t>GARROYO@ALVACO.COM.MX</t>
  </si>
  <si>
    <t>alfonso.pimentel@eluniversal.com.mx</t>
  </si>
  <si>
    <t>javier.torres@seccionamarilla.com</t>
  </si>
  <si>
    <t>cuencaf@Ferro.com</t>
  </si>
  <si>
    <t>LILIANA_QUINONES@COMPUSOF.COM</t>
  </si>
  <si>
    <t>ARQ.HERNANDEZ.COPIISA@GMAIL.COM</t>
  </si>
  <si>
    <t>CONTABILIADAD@TEBI.COM.MX</t>
  </si>
  <si>
    <t>DMARTINEZ@GPOROMA.COM</t>
  </si>
  <si>
    <t>MARCO.ROMANO@MANUALMODERNO.COM</t>
  </si>
  <si>
    <t>VIRGINIA SALGADO CRUZ</t>
  </si>
  <si>
    <t xml:space="preserve">IGNACIO PONCE REAL                                     </t>
  </si>
  <si>
    <t xml:space="preserve">FRANCISCO GUEVARA                                      </t>
  </si>
  <si>
    <t xml:space="preserve">CECILIA ROBLES                                         </t>
  </si>
  <si>
    <t xml:space="preserve">MABELL ROCHA                                           </t>
  </si>
  <si>
    <t xml:space="preserve">JUAN PERRUSQUIA GIL                                    </t>
  </si>
  <si>
    <t xml:space="preserve">JOSE LUIS CORTES V.                                    </t>
  </si>
  <si>
    <t xml:space="preserve">PATRICIA MENDOZA                                        </t>
  </si>
  <si>
    <t xml:space="preserve">PATRICIA RIVERA DIAZ                                   </t>
  </si>
  <si>
    <t xml:space="preserve">YAZMIN GONZALEZ                                      </t>
  </si>
  <si>
    <t xml:space="preserve">MARTHA HERNANDEZ                                        </t>
  </si>
  <si>
    <t xml:space="preserve">MIGUEL VERGARA                                          </t>
  </si>
  <si>
    <t xml:space="preserve">EDUARDO ROSAS                                          </t>
  </si>
  <si>
    <t>CLAUDIA AMEZCUA</t>
  </si>
  <si>
    <t xml:space="preserve">EUGENIA ROSALES DE LA PEÑA                         </t>
  </si>
  <si>
    <t>EMMANUEL ASCENCIO</t>
  </si>
  <si>
    <t xml:space="preserve">EDGAR MOLACA                                            </t>
  </si>
  <si>
    <t>ENRIQUE BOLAÑOS</t>
  </si>
  <si>
    <t xml:space="preserve">JORGE LOE                                               </t>
  </si>
  <si>
    <t xml:space="preserve">AZUNENA RIVERA                                         </t>
  </si>
  <si>
    <t xml:space="preserve">SERGIO HERNANDEZ BELLO                                 </t>
  </si>
  <si>
    <t xml:space="preserve">VERONICA GOMEZ                                         </t>
  </si>
  <si>
    <t xml:space="preserve">RODRIGO BECERRIL              </t>
  </si>
  <si>
    <t xml:space="preserve">OSCAR ATIE                          </t>
  </si>
  <si>
    <t xml:space="preserve">MANUEL COCIO                                           </t>
  </si>
  <si>
    <t xml:space="preserve">IGNACIO BETETA                                         </t>
  </si>
  <si>
    <t xml:space="preserve">OMAR NAVA                                              </t>
  </si>
  <si>
    <t xml:space="preserve">FRANCISCO HERNANDEZ JUAREZ                             </t>
  </si>
  <si>
    <t xml:space="preserve">ERNESTO CASTRO EZQUEDA                                 </t>
  </si>
  <si>
    <t xml:space="preserve">NOE HERNANDEZ CASTRO                                   </t>
  </si>
  <si>
    <t xml:space="preserve">CLAUDIA HERNANDEZ                                       </t>
  </si>
  <si>
    <t xml:space="preserve">OILVIA CABALLERO                                           </t>
  </si>
  <si>
    <t xml:space="preserve">ALFONSO DE ANGOYTIA                                    </t>
  </si>
  <si>
    <t xml:space="preserve">GUSTAVO PEREZ RIOS                                     </t>
  </si>
  <si>
    <t xml:space="preserve">ALEJANDRO  QUINTERO  INIGUEZ                           </t>
  </si>
  <si>
    <t xml:space="preserve">FELIX DELGADO LARGO                                    </t>
  </si>
  <si>
    <t xml:space="preserve">ALEJANDRO QUINTERO IÑIGUEZ                             </t>
  </si>
  <si>
    <t xml:space="preserve">EMILIO AZCARRAGA JEAN                                   </t>
  </si>
  <si>
    <t xml:space="preserve">ALFONSO DE ANGOYTIA                                     </t>
  </si>
  <si>
    <t xml:space="preserve">GUSTAVO PEREZ-RIOS                                      </t>
  </si>
  <si>
    <t xml:space="preserve">ALEJANDRO QUINTERO IÑIGUEZ                              </t>
  </si>
  <si>
    <t xml:space="preserve">FELIX DELGADO LARGO                                     </t>
  </si>
  <si>
    <t xml:space="preserve">ALEJANDRO QUINTERO                                     </t>
  </si>
  <si>
    <t xml:space="preserve">FELIX DELGADO                                          </t>
  </si>
  <si>
    <t xml:space="preserve">ALFREDO GONZALEZ                                         </t>
  </si>
  <si>
    <t xml:space="preserve">JORGE ESPARZA                                          </t>
  </si>
  <si>
    <t xml:space="preserve">JUAN MARTIN                                            </t>
  </si>
  <si>
    <t xml:space="preserve">LUIGI  PILI                                           </t>
  </si>
  <si>
    <t xml:space="preserve">KYOJI URIBE                                            </t>
  </si>
  <si>
    <t xml:space="preserve">RENE CASTELLAN                                           </t>
  </si>
  <si>
    <t xml:space="preserve">DAVID GRANADOS                                         </t>
  </si>
  <si>
    <t xml:space="preserve">MARCOS MAR                                              </t>
  </si>
  <si>
    <t xml:space="preserve">RODOLFO MARTINEZ                                       </t>
  </si>
  <si>
    <t xml:space="preserve">EUGENIA CRUZ                                            </t>
  </si>
  <si>
    <t xml:space="preserve">HECTOR LUIS RASGADO                                   </t>
  </si>
  <si>
    <t xml:space="preserve">MAYRA MARTINEZ                                         </t>
  </si>
  <si>
    <t xml:space="preserve">JOSE SANCHEZ                                           </t>
  </si>
  <si>
    <t xml:space="preserve">MARTINEZ                                      </t>
  </si>
  <si>
    <t>JORGE ALBERTO</t>
  </si>
  <si>
    <t xml:space="preserve">MIGUEL ANGEL BRIONES RUIZ                               </t>
  </si>
  <si>
    <t>BRIONES RUIZ</t>
  </si>
  <si>
    <t xml:space="preserve">MARISOL LOPEZ                                          </t>
  </si>
  <si>
    <t xml:space="preserve">JUAN FRANCISCO EALY ORTIZ                               </t>
  </si>
  <si>
    <t xml:space="preserve">EALY ORTIZ                               </t>
  </si>
  <si>
    <t xml:space="preserve">JUAN FRANCISCO </t>
  </si>
  <si>
    <t xml:space="preserve">DANIEL LOPEZ BARROSO                                     </t>
  </si>
  <si>
    <t xml:space="preserve">ALFONSO ISLAS RODRIGUEZ                                 </t>
  </si>
  <si>
    <t xml:space="preserve">EDUARDO VORHAUER IMAHUSSER                              </t>
  </si>
  <si>
    <t xml:space="preserve">ALFONSO DURAN                                           </t>
  </si>
  <si>
    <t>ALFONSO PIMENTEL</t>
  </si>
  <si>
    <t>PATRICIA EUGENIA ROSALES DE LA PEÑA</t>
  </si>
  <si>
    <t>ROSALES DE LA PEÑA</t>
  </si>
  <si>
    <t xml:space="preserve">PATRICIA EUGENIA </t>
  </si>
  <si>
    <t>Emilio Peña</t>
  </si>
  <si>
    <t xml:space="preserve">EDGAR HERNANDEZ                                         </t>
  </si>
  <si>
    <t xml:space="preserve">DAVID GOMEZ                                            </t>
  </si>
  <si>
    <t xml:space="preserve">MARISA SILVA                                           </t>
  </si>
  <si>
    <t xml:space="preserve">ALEJANDRO CANALES                                      </t>
  </si>
  <si>
    <t xml:space="preserve">CLAUDIA PEREZ                                          </t>
  </si>
  <si>
    <t xml:space="preserve"> LORENA LATABAN                                         </t>
  </si>
  <si>
    <t xml:space="preserve"> YHADIRA HERNANDEZ                                      </t>
  </si>
  <si>
    <t xml:space="preserve"> VERONICA GOMEZ                                         </t>
  </si>
  <si>
    <t xml:space="preserve"> MANUEL COCIO                                           </t>
  </si>
  <si>
    <t xml:space="preserve"> IGNACIO BETETA                                         </t>
  </si>
  <si>
    <t xml:space="preserve"> OMAR NAVA                                              </t>
  </si>
  <si>
    <t xml:space="preserve"> VICTOR CRUZ                                            </t>
  </si>
  <si>
    <t xml:space="preserve"> ALEJANDRO MENDOZA L.                                   </t>
  </si>
  <si>
    <t xml:space="preserve"> ALEJANDRO ARANA CASTELAN                               </t>
  </si>
  <si>
    <t xml:space="preserve"> JAIME SAUL RUIZ TORRES                                 </t>
  </si>
  <si>
    <t xml:space="preserve"> MIGUEL ARVIZU                                          </t>
  </si>
  <si>
    <t xml:space="preserve">LEOBARDO SANCHEZ                                         </t>
  </si>
  <si>
    <t xml:space="preserve">FRANCISCO MEJIA                                          </t>
  </si>
  <si>
    <t xml:space="preserve">SERGIO RUBIO                                            </t>
  </si>
  <si>
    <t xml:space="preserve">ENRIQUE RANGEL PENICHE                                  </t>
  </si>
  <si>
    <t xml:space="preserve">GERARDO ALBA                                            </t>
  </si>
  <si>
    <t xml:space="preserve">ARTURO CARDENAS                                         </t>
  </si>
  <si>
    <t xml:space="preserve">AURORA CELIS                                            </t>
  </si>
  <si>
    <t xml:space="preserve">JOSE LUIS GONZALEZ                                      </t>
  </si>
  <si>
    <t xml:space="preserve">BERT SIK                                            </t>
  </si>
  <si>
    <t xml:space="preserve">ERNESTO PEREA                                           </t>
  </si>
  <si>
    <t xml:space="preserve"> CITLALI MORA                                           </t>
  </si>
  <si>
    <t>JORGE CASTILLO</t>
  </si>
  <si>
    <t>GONZALEZ</t>
  </si>
  <si>
    <t>HUGO ALBERTO</t>
  </si>
  <si>
    <t>JUAREZ LARA</t>
  </si>
  <si>
    <t>ANA MARIA</t>
  </si>
  <si>
    <t>CRUZ CASTRO</t>
  </si>
  <si>
    <t>BARCENAS</t>
  </si>
  <si>
    <t xml:space="preserve"> RODRIGO BECERRIL              </t>
  </si>
  <si>
    <t xml:space="preserve">SANTOS GRAJEDA VARGAS                              </t>
  </si>
  <si>
    <t xml:space="preserve">LIVIA CABALLERO                                            </t>
  </si>
  <si>
    <t>53-90-87-12</t>
  </si>
  <si>
    <t>52-37-38-12</t>
  </si>
  <si>
    <t>52-37-38-33</t>
  </si>
  <si>
    <t>52-37-38-21</t>
  </si>
  <si>
    <t>52-37-38-18</t>
  </si>
  <si>
    <t>52-37-38-13</t>
  </si>
  <si>
    <t>53-90-87-13</t>
  </si>
  <si>
    <t>53-90-87-14</t>
  </si>
  <si>
    <t>53-90-87-15</t>
  </si>
  <si>
    <t>franciscomejia22@gmail.com</t>
  </si>
  <si>
    <t>ALBERTO.ESPINOSA@CMFS.COM.MX</t>
  </si>
  <si>
    <t>MESADECONTROL@AMTSOLUCIONES.COM.MX</t>
  </si>
  <si>
    <t>RMR@GDMARIAL.COM</t>
  </si>
  <si>
    <t>000@000.COM</t>
  </si>
  <si>
    <t>cmonrroy@infosel.net.mx</t>
  </si>
  <si>
    <t>jcastillo@infosel.net.mx</t>
  </si>
  <si>
    <t>lsanchez@infosel.net.mx</t>
  </si>
  <si>
    <t>lorena_lab23@infosel.net.mx</t>
  </si>
  <si>
    <t>victorzruz@infosel.net.mx</t>
  </si>
  <si>
    <t>iasa@infosel.net.mx</t>
  </si>
  <si>
    <t>jlgonzalez@intmex.com</t>
  </si>
  <si>
    <t>rrangel@intmex.com</t>
  </si>
  <si>
    <t>fmejia@intmex.com</t>
  </si>
  <si>
    <t>galba@intmex.com</t>
  </si>
  <si>
    <t>arturoCardenas@intmex.com</t>
  </si>
  <si>
    <t>dhugo_18@hotmal.com</t>
  </si>
  <si>
    <t>koor@koor.com.mx</t>
  </si>
  <si>
    <t>alejandro.hernandez@grupoalha</t>
  </si>
  <si>
    <t>as@winwin.ms.com</t>
  </si>
  <si>
    <t>rigel@cibernova.tk</t>
  </si>
  <si>
    <t>rosytellez_ghuertos@yahoo.com</t>
  </si>
  <si>
    <t>licitacionescydp@prodigy.net.</t>
  </si>
  <si>
    <t>rosario_madrid@gos-consultore</t>
  </si>
  <si>
    <t>micro1@avantel.net</t>
  </si>
  <si>
    <t>KARINA@JGERROM.COM</t>
  </si>
  <si>
    <t>GENARO.GONZALEZ@GS-OCAP.COM</t>
  </si>
  <si>
    <t>enacontrucciones@prodigy.net.</t>
  </si>
  <si>
    <t>ssanchez@kastroautomotriz.com</t>
  </si>
  <si>
    <t>c-mora@hya.com.mx</t>
  </si>
  <si>
    <t>navaluz@hotmail.com</t>
  </si>
  <si>
    <t>patricia.ramirez@ibsmexico.co</t>
  </si>
  <si>
    <t>amendoza@cisa.ws</t>
  </si>
  <si>
    <t>AARANA@PMSTEELE.COM.MX</t>
  </si>
  <si>
    <t>jaime.ruiz@clabsa.com.mx</t>
  </si>
  <si>
    <t>OLGA@GUSAK.COM.MX</t>
  </si>
  <si>
    <t>marquiroga7@hotmail.com</t>
  </si>
  <si>
    <t>INFO@CFE.EDU.MX</t>
  </si>
  <si>
    <t>Y.HERNANDEZ@ONTARIOINSTRUMENTS</t>
  </si>
  <si>
    <t>ALEJANDRO.BRIONES@CUMMINSDEXEL</t>
  </si>
  <si>
    <t>MPEDRAZA@PMSTEELE.COM.MX</t>
  </si>
  <si>
    <t>MIGUEL@XCEEDSPORT.COM</t>
  </si>
  <si>
    <t>JGARCIA@GELATINASART.COM</t>
  </si>
  <si>
    <t>ERNESTO.PEREA@ATLATEC.COM</t>
  </si>
  <si>
    <t>KCOTERO@DANHOF.COM.MX</t>
  </si>
  <si>
    <t>YURI.MARTINEZ@NISSAN.COM.MX</t>
  </si>
  <si>
    <t>CAYOHUESO_CGA@HOTMAIL.COM</t>
  </si>
  <si>
    <t>CASTRO@ZASSNET.COM</t>
  </si>
  <si>
    <t>MAYRAPERSONALAUTORIZADO@GMAIL</t>
  </si>
  <si>
    <t>BARCENASJOSE@HOTMAIL.COM</t>
  </si>
  <si>
    <t>BAMBAM4591@HOTMAIL.COM</t>
  </si>
  <si>
    <t>jgonzalez@cibanco.com</t>
  </si>
  <si>
    <t>servicioclientes@lcagro.com</t>
  </si>
  <si>
    <t>SERVICIOSYSUMINISTROSNOGA@HOTMAIL.COM</t>
  </si>
  <si>
    <t>ADROLDANM@YAHOO.COM.MX</t>
  </si>
  <si>
    <t>ZURISADAI.GARCIA@RUTH.COM.MX</t>
  </si>
  <si>
    <t>ALFONSO_LAUX@YAHOO.COM.MX</t>
  </si>
  <si>
    <t>CALDERAJ@AMERICANSTANDARD.CO.</t>
  </si>
  <si>
    <t>MGALATAS@PLANODOBLE.COM.MX</t>
  </si>
  <si>
    <t>IPAREDES@SALONESCENTENARIO.COM</t>
  </si>
  <si>
    <t>NICA2008@HOTMAIL.COM</t>
  </si>
  <si>
    <t>VFLORES@MECANOMATIC.COM</t>
  </si>
  <si>
    <t>SARA.ARTEAGA@YAHOO.COM.MX</t>
  </si>
  <si>
    <t>SXSJEANS@GMAIL.COM</t>
  </si>
  <si>
    <t>CFAJARDO@KAFAR.COM.MX</t>
  </si>
  <si>
    <t>OECT@HOTMAIL.COM</t>
  </si>
  <si>
    <t>CTBR@PRODIGY.NET.MX</t>
  </si>
  <si>
    <t>CMORON@CIE.COM.MX</t>
  </si>
  <si>
    <t>INGEUM@TERRA.COM</t>
  </si>
  <si>
    <t>INFO@CONTPAQI911.COM</t>
  </si>
  <si>
    <t>OSCAR.ANTUNEZLUNA@TRAVELPORT.COM</t>
  </si>
  <si>
    <t>VDEAND@SCREENINGSOLUTION.COM</t>
  </si>
  <si>
    <t>DEPTOCOMPRAS@HOSPITALMIG.COM.MX</t>
  </si>
  <si>
    <t>COMPRAS@DWPPON.COM</t>
  </si>
  <si>
    <t>MANUEL@MATATENA.COM</t>
  </si>
  <si>
    <t>COMPRA@OLDMUTUAL.COM.MX</t>
  </si>
  <si>
    <t>MG.COMERCIAL@FLORESTA.COM</t>
  </si>
  <si>
    <t>DAVID.HERNADEZ@TORNEL.COM.MX</t>
  </si>
  <si>
    <t>JOSUE.HERRERA@BOCAR.COM</t>
  </si>
  <si>
    <t>RICARDO.PATINO@BARRYCALLEBAUT.COM</t>
  </si>
  <si>
    <t>balzarez_colin@net.mx</t>
  </si>
  <si>
    <t>amarcovich@gmail</t>
  </si>
  <si>
    <t>oatie@hotmail.com</t>
  </si>
  <si>
    <t>balzarez_colin@yahoo.com.mx</t>
  </si>
  <si>
    <t>mcocio1998@hotmail.com</t>
  </si>
  <si>
    <t>balzarez_colin@latinmail.com</t>
  </si>
  <si>
    <t>52-56-01-51</t>
  </si>
  <si>
    <t>52-56-01-52</t>
  </si>
  <si>
    <t>52-56-01-53</t>
  </si>
  <si>
    <t>telefono</t>
  </si>
  <si>
    <t>19.46.07.60</t>
  </si>
  <si>
    <t>26122940/26122425</t>
  </si>
  <si>
    <t>01-938-111-03-04</t>
  </si>
  <si>
    <t>52-03-71-60</t>
  </si>
  <si>
    <t>24-53-88-33</t>
  </si>
  <si>
    <t>35-44-38-96HASTAE</t>
  </si>
  <si>
    <t>58-72-75-22</t>
  </si>
  <si>
    <t>777-313-80-35Y311</t>
  </si>
  <si>
    <t>01-777-362-42-30</t>
  </si>
  <si>
    <t>55-72-92-16</t>
  </si>
  <si>
    <t>56-78-36-62</t>
  </si>
  <si>
    <t>53-19-19-82</t>
  </si>
  <si>
    <t>55-68-63-64</t>
  </si>
  <si>
    <t>52-56-01-57</t>
  </si>
  <si>
    <t>52-54-63-94</t>
  </si>
  <si>
    <t>25-81-03-24</t>
  </si>
  <si>
    <t>57-41-17-51</t>
  </si>
  <si>
    <t>55-66-30-65</t>
  </si>
  <si>
    <t>57-28-38-28</t>
  </si>
  <si>
    <t>53-61-02-02</t>
  </si>
  <si>
    <t>5517-3193</t>
  </si>
  <si>
    <t>55-93-30-11</t>
  </si>
  <si>
    <t>52-60-43-17</t>
  </si>
  <si>
    <t>53-93-17-13</t>
  </si>
  <si>
    <t>52-55-96-25</t>
  </si>
  <si>
    <t>52-61-20-00</t>
  </si>
  <si>
    <t>52-56-01-54</t>
  </si>
  <si>
    <t>52-56-01-55</t>
  </si>
  <si>
    <t>57-41-17-53</t>
  </si>
  <si>
    <t>57-41-17-52</t>
  </si>
  <si>
    <t>57-41-17-55</t>
  </si>
  <si>
    <t>57-41-17-56</t>
  </si>
  <si>
    <t>55-66-30-61</t>
  </si>
  <si>
    <t>55-66-30-62</t>
  </si>
  <si>
    <t>55-66-30-63</t>
  </si>
  <si>
    <t>55-66-30-64</t>
  </si>
  <si>
    <t>gvargas@gmail.com</t>
  </si>
  <si>
    <t>gvargas@hotmail.com</t>
  </si>
  <si>
    <t>lhernandez@hotmail.com</t>
  </si>
  <si>
    <t>pmensoza00@hotmail.com</t>
  </si>
  <si>
    <t>hotmail.com</t>
  </si>
  <si>
    <t>gmail.com</t>
  </si>
  <si>
    <t>mail.com</t>
  </si>
  <si>
    <t>yahoo.com</t>
  </si>
  <si>
    <t>yahoo.com.mx</t>
  </si>
  <si>
    <t>msn.com</t>
  </si>
  <si>
    <t>icloud.com</t>
  </si>
  <si>
    <t xml:space="preserve"> FRANCISCO HERNANDEZ</t>
  </si>
  <si>
    <t xml:space="preserve"> ERNESTO CASTRO</t>
  </si>
  <si>
    <t xml:space="preserve"> NOE HERNANDEZ</t>
  </si>
  <si>
    <t xml:space="preserve"> ALFONSO ANGOYTIA                                    </t>
  </si>
  <si>
    <t xml:space="preserve"> GUSTAVO PEREZ</t>
  </si>
  <si>
    <t xml:space="preserve"> ALEJANDRO  QUINTERO </t>
  </si>
  <si>
    <t xml:space="preserve"> FELIX DELGADO </t>
  </si>
  <si>
    <t>SANCHEZ</t>
  </si>
  <si>
    <t xml:space="preserve"> ALEJANDRO QUINTERO</t>
  </si>
  <si>
    <t xml:space="preserve"> FELIX DELGADO</t>
  </si>
  <si>
    <t>57-28-36-40</t>
  </si>
  <si>
    <t>57-28-36-41</t>
  </si>
  <si>
    <t>57-28-36-42</t>
  </si>
  <si>
    <t>57-28-36-43</t>
  </si>
  <si>
    <t>57-28-38-24</t>
  </si>
  <si>
    <t>57-28-38-25</t>
  </si>
  <si>
    <t>57-28-38-26</t>
  </si>
  <si>
    <t>57-28-38-27</t>
  </si>
  <si>
    <t>53-90-87-16</t>
  </si>
  <si>
    <t>SARAI MONTIEL GONZALEZ</t>
  </si>
  <si>
    <t>montiel_sarai@yahoo.com.mx</t>
  </si>
  <si>
    <t>5524063376</t>
  </si>
  <si>
    <t>Olaya Tayde Yucupicio Velazquez</t>
  </si>
  <si>
    <t>tecangelflores@llantasroyal.mx</t>
  </si>
  <si>
    <t>6681703771</t>
  </si>
  <si>
    <t>MARIA DE LOURDES MONTIEL MARTINEZ</t>
  </si>
  <si>
    <t>lulumontiel60@gmail.com</t>
  </si>
  <si>
    <t>5534035648</t>
  </si>
  <si>
    <t xml:space="preserve">Ezequiel campos </t>
  </si>
  <si>
    <t>ezequielcv_92@hotmail.com</t>
  </si>
  <si>
    <t>6681247389</t>
  </si>
  <si>
    <t>Julio cesar vera Pérez</t>
  </si>
  <si>
    <t>julio.vera@mni.com.mx</t>
  </si>
  <si>
    <t>4612112772</t>
  </si>
  <si>
    <t xml:space="preserve">Anakaren Terrazas </t>
  </si>
  <si>
    <t>tecparque87@llantasroyal.mx</t>
  </si>
  <si>
    <t>6674312551</t>
  </si>
  <si>
    <t>ERIK GARCIA VIDALES</t>
  </si>
  <si>
    <t>scouts9eri@gmail.com</t>
  </si>
  <si>
    <t>4434025507</t>
  </si>
  <si>
    <t xml:space="preserve">Miriam Guadalupe Cortés Equihua </t>
  </si>
  <si>
    <t>bavi.periferico@grupobavi.mx</t>
  </si>
  <si>
    <t>4433668003</t>
  </si>
  <si>
    <t>Mayra cecilia borgetti looez</t>
  </si>
  <si>
    <t>tecbellavista@llantasroyal.mx</t>
  </si>
  <si>
    <t>6673096983</t>
  </si>
  <si>
    <t>chernandez@llantasyrinesdelguadiana.com</t>
  </si>
  <si>
    <t>8711978488</t>
  </si>
  <si>
    <t xml:space="preserve">Cesar Ceyca Lugo </t>
  </si>
  <si>
    <t>tecaeropuerto@llantasroyal.mx</t>
  </si>
  <si>
    <t>6671374282</t>
  </si>
  <si>
    <t>Jose Roberto Sánchez Ramírez</t>
  </si>
  <si>
    <t>roberto.sanchez@mni.com.mx</t>
  </si>
  <si>
    <t>4611670123</t>
  </si>
  <si>
    <t>MONSERRATH RAMOS TORRES</t>
  </si>
  <si>
    <t>mramos@llantasyrinesdelguadiana.com</t>
  </si>
  <si>
    <t>8712731307</t>
  </si>
  <si>
    <t xml:space="preserve">NADIA MANUELA DE LEON CARRILLO </t>
  </si>
  <si>
    <t>aydan182328@hotmail.com</t>
  </si>
  <si>
    <t>6183234779</t>
  </si>
  <si>
    <t>ROBERTO SANCHEZ VALLEJO</t>
  </si>
  <si>
    <t>ventas1@degasaltillo.com</t>
  </si>
  <si>
    <t>844 4278787</t>
  </si>
  <si>
    <t>carmen patricia torres escareño</t>
  </si>
  <si>
    <t>ctorres@llantasyrinesdelguadiana.com</t>
  </si>
  <si>
    <t>8714507708c</t>
  </si>
  <si>
    <t>HILDA DEYANIRA RODRIGUEZ JIMENEZ</t>
  </si>
  <si>
    <t>servicio.periferico@grupobavi.mx</t>
  </si>
  <si>
    <t>4431100367</t>
  </si>
  <si>
    <t>RUBEN LULE DUEÑAS</t>
  </si>
  <si>
    <t>servicio.periodismo@grupobavi.mx</t>
  </si>
  <si>
    <t>44 34 85 19 29</t>
  </si>
  <si>
    <t>MARIA DEL ROSARIO GONZALEZ TORRES</t>
  </si>
  <si>
    <t>rosaritoglezt@gmail.com</t>
  </si>
  <si>
    <t>3331660784</t>
  </si>
  <si>
    <t>Miguel de Alba Santos</t>
  </si>
  <si>
    <t>aletita0303@hotmail.com</t>
  </si>
  <si>
    <t>CYNTHIA ESMERALDA ZAMARRON GARCIA</t>
  </si>
  <si>
    <t>czamarron@llantasyrinesdelguadiana.com</t>
  </si>
  <si>
    <t>8713330178</t>
  </si>
  <si>
    <t>LILIAN MICHELLE AYALA PANIAGUA</t>
  </si>
  <si>
    <t>servicio.madero@grupobavi.mx</t>
  </si>
  <si>
    <t>4431151293</t>
  </si>
  <si>
    <t>CARLOS ALBERTO SANCHEZ MARTINEZ</t>
  </si>
  <si>
    <t>ventas3@degasaltillo.com</t>
  </si>
  <si>
    <t>8444271142</t>
  </si>
  <si>
    <t>Luisa Angélica Romo Azpeitia</t>
  </si>
  <si>
    <t>lromo@llantasyrinesdelguadiana.com</t>
  </si>
  <si>
    <t>8712426193</t>
  </si>
  <si>
    <t>Uriel alexis Herrera Tinoco</t>
  </si>
  <si>
    <t>utinoco@llantasyrinesdelguadiana.com</t>
  </si>
  <si>
    <t>6181643269</t>
  </si>
  <si>
    <t>BLAS RAFAEL GONZALEZ CASTILLO</t>
  </si>
  <si>
    <t>Magniguamuchil@llantasroyal.mx</t>
  </si>
  <si>
    <t>6731206236</t>
  </si>
  <si>
    <t>Luis Daniel Quiñones Salas</t>
  </si>
  <si>
    <t>dquinones@llantasyrinesdelguadiana.com</t>
  </si>
  <si>
    <t>6182709739</t>
  </si>
  <si>
    <t xml:space="preserve">IDANIA ARAMBURO ROMERO </t>
  </si>
  <si>
    <t>tecprogreso@llantasroyal.mx</t>
  </si>
  <si>
    <t>6691422190</t>
  </si>
  <si>
    <t>Cesar Jafat Juárez Camacho</t>
  </si>
  <si>
    <t>cjuarez@llantasyrinesdelguadiana.com</t>
  </si>
  <si>
    <t>6182588000</t>
  </si>
  <si>
    <t>Veronica sanchez calderon</t>
  </si>
  <si>
    <t>bavi.camelinas@grupobavi.mx</t>
  </si>
  <si>
    <t>4434100053</t>
  </si>
  <si>
    <t>KAREN ELIZABETH MONTOYA WRIGHT</t>
  </si>
  <si>
    <t>kmontoya@llantasyrinesdelguadiana.com</t>
  </si>
  <si>
    <t>8713478241</t>
  </si>
  <si>
    <t>Ivan Sánchez Ceniceros</t>
  </si>
  <si>
    <t>tecquila@llantasroyal.mx</t>
  </si>
  <si>
    <t>6673179195</t>
  </si>
  <si>
    <t>Leonardo Saucedo Cruz</t>
  </si>
  <si>
    <t>teccolosio@llantasroyal.mx</t>
  </si>
  <si>
    <t>6691393730</t>
  </si>
  <si>
    <t>fernando perez sanchez</t>
  </si>
  <si>
    <t>fer0970@yahoo.com.mx</t>
  </si>
  <si>
    <t>4432233635</t>
  </si>
  <si>
    <t xml:space="preserve">ERICK MIGUEL RUIZ ROBLES </t>
  </si>
  <si>
    <t>orang_erick@hotmail.com</t>
  </si>
  <si>
    <t xml:space="preserve">4431453625 </t>
  </si>
  <si>
    <t xml:space="preserve">JUAN MIGUEL ZAZUETA CARDENAS </t>
  </si>
  <si>
    <t>ZAZUETA666@HOTMAIL.COM</t>
  </si>
  <si>
    <t>6671630897</t>
  </si>
  <si>
    <t>JORGE ARMANDO CHACON SOTO</t>
  </si>
  <si>
    <t>jchacon@llantasyrinesdelguadiana.com</t>
  </si>
  <si>
    <t>6188154123</t>
  </si>
  <si>
    <t>LUIS CONDE CORDOVA</t>
  </si>
  <si>
    <t>lconde@llantasyrinesdelguadiana.com</t>
  </si>
  <si>
    <t>6181451071</t>
  </si>
  <si>
    <t>MARIA DE LA LUZ RIOS MEDRANO</t>
  </si>
  <si>
    <t>mrios@llantasyrinesdelguadiana.com</t>
  </si>
  <si>
    <t>8713353268</t>
  </si>
  <si>
    <t xml:space="preserve">MARIO IVAN ESPEJEL </t>
  </si>
  <si>
    <t>servicio.acueducto@grupobavi.mx</t>
  </si>
  <si>
    <t>4431320017</t>
  </si>
  <si>
    <t>OSCAR OMAR ESPINOZA ROJAS</t>
  </si>
  <si>
    <t>oscaromar2116@gmail.com</t>
  </si>
  <si>
    <t>6182779053</t>
  </si>
  <si>
    <t>Daniel Francisco Morales Osuna</t>
  </si>
  <si>
    <t>danielfmoraleso@hotmail.com</t>
  </si>
  <si>
    <t>6692707560</t>
  </si>
  <si>
    <t xml:space="preserve">NURI ALEJANDRA RAMIREZ ALVAREZ </t>
  </si>
  <si>
    <t>nurialejandra_22@hotmail.com</t>
  </si>
  <si>
    <t>4431664614</t>
  </si>
  <si>
    <t>EMMA CASTRO ESTRADA</t>
  </si>
  <si>
    <t>ecastro@llantasyrinesdelguadiana.com</t>
  </si>
  <si>
    <t>6181685489</t>
  </si>
  <si>
    <t>ALICIA BOCANEGRA CORREA</t>
  </si>
  <si>
    <t>alicia.ramosservipartes@gmail.com</t>
  </si>
  <si>
    <t>4411319531</t>
  </si>
  <si>
    <t>Jesús Manuel Meza Ortiz</t>
  </si>
  <si>
    <t>techumaya@llantasroyal.com</t>
  </si>
  <si>
    <t>6672961645</t>
  </si>
  <si>
    <t>MAYRA JASCEL CHAVEZ AYALA</t>
  </si>
  <si>
    <t>jchavez@llantasyrinesdelguadiana.com</t>
  </si>
  <si>
    <t>6181498023</t>
  </si>
  <si>
    <t>ROCIO</t>
  </si>
  <si>
    <t>RGONZALEZ@LLANTASYRINESDELGUADIANA.COM</t>
  </si>
  <si>
    <t>8712368364</t>
  </si>
  <si>
    <t>ERNESTO FRANCISCO VEGA AGUILAR</t>
  </si>
  <si>
    <t>servillantasvega@hotmail.com</t>
  </si>
  <si>
    <t>3310776632</t>
  </si>
  <si>
    <t>KAREN JAZMIN RAMIREZ MARTINEZ</t>
  </si>
  <si>
    <t>jazmin.ramirez@mni.com.mx</t>
  </si>
  <si>
    <t>5545962738</t>
  </si>
  <si>
    <t>JOSE DE JESUS GUZMAN PALOMARES</t>
  </si>
  <si>
    <t>tecbuelna@llantasroyal.mx</t>
  </si>
  <si>
    <t>6691010881</t>
  </si>
  <si>
    <t>SAUL OMAR LOPEZ DE LUNA</t>
  </si>
  <si>
    <t>sagulinomar@gmail.com</t>
  </si>
  <si>
    <t>8444481460</t>
  </si>
  <si>
    <t xml:space="preserve">GREGORIO GARCÍA BARAJAS </t>
  </si>
  <si>
    <t>goyo_garciabarajas@yahoo.com.mx</t>
  </si>
  <si>
    <t>3411077641</t>
  </si>
  <si>
    <t>JULIO BUSTAMANTE GRANADOS</t>
  </si>
  <si>
    <t>jefedeservicio@arizonacars.com.mx</t>
  </si>
  <si>
    <t>5560550335</t>
  </si>
  <si>
    <t>ESDRAS ADRIAN CARRILLO VAZQUEZ</t>
  </si>
  <si>
    <t>adrian.carrillo@ms-grimaldi.com.mx</t>
  </si>
  <si>
    <t>9982944268</t>
  </si>
  <si>
    <t>luis manuel martinez castro</t>
  </si>
  <si>
    <t>luis.martinez@surman.com</t>
  </si>
  <si>
    <t>6181037696</t>
  </si>
  <si>
    <t>SARAI CABRERA ORONA</t>
  </si>
  <si>
    <t>SCABRERA@LLANTASYRINESDELGUADIANA.COM</t>
  </si>
  <si>
    <t>8711215768</t>
  </si>
  <si>
    <t>JUAN ALFONSO SANCHEZ HEREDIA</t>
  </si>
  <si>
    <t>jsanchez@llantasyrinesdelguadiana.com</t>
  </si>
  <si>
    <t>8713466757</t>
  </si>
  <si>
    <t>Francisco Alonso Campos Pérez</t>
  </si>
  <si>
    <t>alonso.campos@surman.com</t>
  </si>
  <si>
    <t>6181093045</t>
  </si>
  <si>
    <t>RUBEN ANTONIO SANCHEZ HERNANDEZ</t>
  </si>
  <si>
    <t>tersa_plaza@grupotersa.com.mx</t>
  </si>
  <si>
    <t>6461218644</t>
  </si>
  <si>
    <t>GLADYS REYES GARCIA</t>
  </si>
  <si>
    <t>degaperiferico.gladys@hotmail.com</t>
  </si>
  <si>
    <t>8442942294</t>
  </si>
  <si>
    <t xml:space="preserve">ELIOT JARETH RETAMOZA GARCIA </t>
  </si>
  <si>
    <t>eliotllantasroyal@gmail.com</t>
  </si>
  <si>
    <t xml:space="preserve">6671440462 </t>
  </si>
  <si>
    <t>Gerardo Razo Martinez</t>
  </si>
  <si>
    <t>gerazomar@hotmail.com</t>
  </si>
  <si>
    <t>4612114465</t>
  </si>
  <si>
    <t>JORGE LEMUS BERNAL</t>
  </si>
  <si>
    <t>libramiento.tcar@grupobavi.mx</t>
  </si>
  <si>
    <t>4521305178</t>
  </si>
  <si>
    <t>Karina  Robles  Garcia</t>
  </si>
  <si>
    <t>krobles@dynamate.com.mx</t>
  </si>
  <si>
    <t>7225107116</t>
  </si>
  <si>
    <t>mariano emanuel jimenez zepeda</t>
  </si>
  <si>
    <t>MARIANO@LLAISA.COM</t>
  </si>
  <si>
    <t>6862707087</t>
  </si>
  <si>
    <t>Cyndi Pamela Estrada Ortiz</t>
  </si>
  <si>
    <t>desarrollodeclientes@llantasdelago.com</t>
  </si>
  <si>
    <t>4491025007</t>
  </si>
  <si>
    <t>IVAN RODRIGO VAZQUEZ MONTOYA</t>
  </si>
  <si>
    <t>lastorres.michelin@gmail.com</t>
  </si>
  <si>
    <t>44279904040</t>
  </si>
  <si>
    <t>CIRA OCHOA ALVARADO</t>
  </si>
  <si>
    <t>cira.ochoa@grupofuster.com</t>
  </si>
  <si>
    <t>9212589965</t>
  </si>
  <si>
    <t>Julio Cesar Uribe</t>
  </si>
  <si>
    <t>julioc.uribe16@gmail.com</t>
  </si>
  <si>
    <t>3316034909</t>
  </si>
  <si>
    <t>DIANA LIZBETH SALCEDO ESCOBAR</t>
  </si>
  <si>
    <t>TECMAZATLAN@LLANTASROYAL.MX</t>
  </si>
  <si>
    <t>6691390409</t>
  </si>
  <si>
    <t>Karla Barrientos Jimenez</t>
  </si>
  <si>
    <t>ventas.veracruz2@llanteragaray.com.mx</t>
  </si>
  <si>
    <t>2711348375</t>
  </si>
  <si>
    <t>OSCAR URIEL DE ANDA VALVERDE</t>
  </si>
  <si>
    <t>oscar.deanda@surman.com</t>
  </si>
  <si>
    <t>6183091472</t>
  </si>
  <si>
    <t>LILIA MARISOL DIAZ MEJORADO</t>
  </si>
  <si>
    <t>marisol.diaz@surman.com</t>
  </si>
  <si>
    <t>6182440104</t>
  </si>
  <si>
    <t>ELVIA ISAURA ESTRADA VILLEGAS</t>
  </si>
  <si>
    <t>elviaestrada80@gmail.com</t>
  </si>
  <si>
    <t>7224585901</t>
  </si>
  <si>
    <t>ALBERTO ENRIQUEZ LOPEZ</t>
  </si>
  <si>
    <t>ael.2021@yahoo.com.mx</t>
  </si>
  <si>
    <t>9717271534</t>
  </si>
  <si>
    <t>ILIANA DEL MILAGRO GABINO MARTINEZ</t>
  </si>
  <si>
    <t>compras_ventas_salazar@yahoo.com.mx</t>
  </si>
  <si>
    <t>MARTINA GONZALEZ MUÑOZ</t>
  </si>
  <si>
    <t>martygomu@gmail.com</t>
  </si>
  <si>
    <t>7121309656</t>
  </si>
  <si>
    <t>FATIMA GUADALUPE HERRERA DZUL</t>
  </si>
  <si>
    <t>ejecutivo.montejo@llantasur.mx</t>
  </si>
  <si>
    <t>9991000863</t>
  </si>
  <si>
    <t>JOSE DAVID BOFFILL GUTIERREZ</t>
  </si>
  <si>
    <t>taller.montejo@llantasur.mx</t>
  </si>
  <si>
    <t>9994986861</t>
  </si>
  <si>
    <t>Oscar Velasco Perez</t>
  </si>
  <si>
    <t>tirex_lazaro_cardenas@hotmail.com</t>
  </si>
  <si>
    <t>2281475037</t>
  </si>
  <si>
    <t>ERIKA HERNANDEZ HERNANDEZ</t>
  </si>
  <si>
    <t>tirexlazaro1@hotmail.com</t>
  </si>
  <si>
    <t>2281832448</t>
  </si>
  <si>
    <t>JUAN FRANCISCO ALARCON CORTINA</t>
  </si>
  <si>
    <t>gerenciaruizcortines@hotmail.com</t>
  </si>
  <si>
    <t>2288583651</t>
  </si>
  <si>
    <t>MIGUEL ANGEL CABALLERO HERNANDEZ</t>
  </si>
  <si>
    <t>tirex_lazaro@hotmail.com</t>
  </si>
  <si>
    <t>2282195533</t>
  </si>
  <si>
    <t>KARLA ELENA DEL CARMEN FIGUEROA LOPEZ</t>
  </si>
  <si>
    <t>costaverde.ventas@gmail.com</t>
  </si>
  <si>
    <t>2293565294</t>
  </si>
  <si>
    <t>Yisel Aurora Rodriguez Perez</t>
  </si>
  <si>
    <t>tyreplusxalapa@hotmail.com</t>
  </si>
  <si>
    <t>2281076556</t>
  </si>
  <si>
    <t>EVELIO MARTINEZ HERNANDEZ</t>
  </si>
  <si>
    <t>tirexamericas_3@hotmail.com</t>
  </si>
  <si>
    <t>2281140873</t>
  </si>
  <si>
    <t>Maria Inocencia Martínez Orduña</t>
  </si>
  <si>
    <t>imartinez@mni.com.mx</t>
  </si>
  <si>
    <t>4612777384</t>
  </si>
  <si>
    <t>PABLO AGUILAR ALEJO</t>
  </si>
  <si>
    <t>gerencia.americas@hotmail.com</t>
  </si>
  <si>
    <t>OSCAR REYES CASTRO</t>
  </si>
  <si>
    <t>gerencia9sur@hotmail.com</t>
  </si>
  <si>
    <t>2224218185</t>
  </si>
  <si>
    <t>MARIA DE LOS ANGELES VALERA BAEZ</t>
  </si>
  <si>
    <t>tirexamericas@hotmail.com</t>
  </si>
  <si>
    <t>FRANCISCO HERNANDEZ CABAÑAS</t>
  </si>
  <si>
    <t>tyreplus9sur@hotmail.com</t>
  </si>
  <si>
    <t>2221216956</t>
  </si>
  <si>
    <t>ELIAS GUZMAN HERNANDEZ</t>
  </si>
  <si>
    <t>multillantaseldorado@hotmail.com</t>
  </si>
  <si>
    <t>3316317389</t>
  </si>
  <si>
    <t>HEDILBERTO SANCHEZ RODRIGUEZ</t>
  </si>
  <si>
    <t>eddisanchez@hotmail.com</t>
  </si>
  <si>
    <t>9611885430</t>
  </si>
  <si>
    <t>carlos aparicio alvarez</t>
  </si>
  <si>
    <t>centrodemovilidad@gmail.com</t>
  </si>
  <si>
    <t>7442996890</t>
  </si>
  <si>
    <t>PATRICIA GUADALUPE CANDELARIA ALONSO</t>
  </si>
  <si>
    <t>patylu140772@gmail.com</t>
  </si>
  <si>
    <t>8183589172</t>
  </si>
  <si>
    <t xml:space="preserve">JOSE JHOZIMAR SALAZAR ALONSO </t>
  </si>
  <si>
    <t>tirexarcosur2@hotmail.com</t>
  </si>
  <si>
    <t>2281285374</t>
  </si>
  <si>
    <t>ALICIA PAOLA TRAMPE OVANDO</t>
  </si>
  <si>
    <t>encargadollanteratux@sriva.com.mx</t>
  </si>
  <si>
    <t>9612411344</t>
  </si>
  <si>
    <t>JESSICA LOZADA JIMENEZ</t>
  </si>
  <si>
    <t>rmichel.gdl@astrollantas.com.mx</t>
  </si>
  <si>
    <t>3312746207</t>
  </si>
  <si>
    <t xml:space="preserve">Neftali Lopez Vazquez </t>
  </si>
  <si>
    <t>ejecutivollanteratap@sriva.com.mx</t>
  </si>
  <si>
    <t>9621671352</t>
  </si>
  <si>
    <t xml:space="preserve">Cinthia Josselin Torres Dighero </t>
  </si>
  <si>
    <t>cobrosllanteratap@sriva.com.mx</t>
  </si>
  <si>
    <t>9621242513</t>
  </si>
  <si>
    <t xml:space="preserve">Lourdes Del Rocio Gonzalez Camey </t>
  </si>
  <si>
    <t>encargadollanteratap@sriva.com.mx</t>
  </si>
  <si>
    <t>9622125296</t>
  </si>
  <si>
    <t>Alexis salinas flores</t>
  </si>
  <si>
    <t>ventas@llantasrflores.com</t>
  </si>
  <si>
    <t>6644066039</t>
  </si>
  <si>
    <t xml:space="preserve">EVER ISAU CARDOZA VILLA </t>
  </si>
  <si>
    <t>ECARDOZA@LLANTASYRINESDELGUADIANA.COM</t>
  </si>
  <si>
    <t>6188009383</t>
  </si>
  <si>
    <t>José Francisco Ayala Gonzalez</t>
  </si>
  <si>
    <t>guadalajara@llantasdelago.com</t>
  </si>
  <si>
    <t>4491961575</t>
  </si>
  <si>
    <t>JUAN PABLO BONALES TOSCANO</t>
  </si>
  <si>
    <t>surtidoradellantas@hotmail.com</t>
  </si>
  <si>
    <t xml:space="preserve">Karina Varela </t>
  </si>
  <si>
    <t>karina.varela@grupotersa.com.mx</t>
  </si>
  <si>
    <t>3318828191</t>
  </si>
  <si>
    <t xml:space="preserve">Alan Gomez </t>
  </si>
  <si>
    <t>tersa_expo@grupotersa.com.mx</t>
  </si>
  <si>
    <t>3316006535</t>
  </si>
  <si>
    <t xml:space="preserve">FABIOLA GALINDO ESCOBAR </t>
  </si>
  <si>
    <t>fabiolag250@gmail.com</t>
  </si>
  <si>
    <t>7122220540</t>
  </si>
  <si>
    <t>LAZARO MALDONADO RODRIGUEZ</t>
  </si>
  <si>
    <t>jefepiso.24sur@llanteragaray.com.mx</t>
  </si>
  <si>
    <t>2221861942</t>
  </si>
  <si>
    <t>SUC. ACROPOLIS</t>
  </si>
  <si>
    <t>recepcion.capu@llanteragaray.com.mx</t>
  </si>
  <si>
    <t>2221861941</t>
  </si>
  <si>
    <t>TANIA FERMIN HERNANDEZ</t>
  </si>
  <si>
    <t>recepcion.14poniente@llanteragaray.com.mx</t>
  </si>
  <si>
    <t>2221862002</t>
  </si>
  <si>
    <t>Claudia Lopez</t>
  </si>
  <si>
    <t>jefepiso.ibero@llanteragaray.com.mx</t>
  </si>
  <si>
    <t>2221861950</t>
  </si>
  <si>
    <t>FELIX PEREZ OLGUIN</t>
  </si>
  <si>
    <t>recepcion.acatzingo@llanteragaray.com.mx</t>
  </si>
  <si>
    <t>2231039709</t>
  </si>
  <si>
    <t xml:space="preserve">LILIA PARTIDA PARRA </t>
  </si>
  <si>
    <t>recepcion.27oriente@llanteragaray.com.mx</t>
  </si>
  <si>
    <t>2221552637</t>
  </si>
  <si>
    <t>sucursal cholula</t>
  </si>
  <si>
    <t>auxiliar.cholula@llanteragaray.com.mx</t>
  </si>
  <si>
    <t>2221862010</t>
  </si>
  <si>
    <t>PATRICIA TUFIÑO</t>
  </si>
  <si>
    <t>tufinopatricia527@gmail.com</t>
  </si>
  <si>
    <t>5611387273</t>
  </si>
  <si>
    <t>SOLEDAD HINOJOSA MARQUEZ</t>
  </si>
  <si>
    <t>solhm26@hotmail.com</t>
  </si>
  <si>
    <t>6181553623</t>
  </si>
  <si>
    <t>MARIO HUERTA BUSTOS</t>
  </si>
  <si>
    <t>RECEPCION.SONATA@LLANTERAGARAY.COM.MX</t>
  </si>
  <si>
    <t>2225634405</t>
  </si>
  <si>
    <t>RUBI SUAREZ TLAPALAMATL</t>
  </si>
  <si>
    <t>recepcion.lapaz@llanteragaray.com.mx</t>
  </si>
  <si>
    <t>2224506474</t>
  </si>
  <si>
    <t>Maria del Carmen Ramírez García</t>
  </si>
  <si>
    <t>recepcion.libres@llanteragaray.com.mx</t>
  </si>
  <si>
    <t>2761078135</t>
  </si>
  <si>
    <t>Benjamin Salazar Trejo</t>
  </si>
  <si>
    <t>benjamin.salazar@grupoayala.com.mx</t>
  </si>
  <si>
    <t>+526622570089</t>
  </si>
  <si>
    <t xml:space="preserve">CARLOS EDUARDO GONZALEZ EDUARDO </t>
  </si>
  <si>
    <t>jefepiso.boulevard@llanteragaray.com</t>
  </si>
  <si>
    <t>2212423928</t>
  </si>
  <si>
    <t>SELENE ADRIANA LARES OROZCO</t>
  </si>
  <si>
    <t>nelese_29@hotmail.com</t>
  </si>
  <si>
    <t>6181700868</t>
  </si>
  <si>
    <t>ARMANDO DANIEL ESQUIVEL HEREDIA</t>
  </si>
  <si>
    <t>daniel.esquivel@ms-grimaldi.com.mx</t>
  </si>
  <si>
    <t>9981918405</t>
  </si>
  <si>
    <t>MARIA DEL ROSARIO HERNANDEZ  GASPARIANO</t>
  </si>
  <si>
    <t>jefepiso.11sur@llanteragaray.com.mx</t>
  </si>
  <si>
    <t>2221861944</t>
  </si>
  <si>
    <t xml:space="preserve">Itzayana yunue burrola valenzuela </t>
  </si>
  <si>
    <t>iburrolav@hotmail.com</t>
  </si>
  <si>
    <t>6624695757</t>
  </si>
  <si>
    <t>ANA GABRIELA MORENO GARCIA</t>
  </si>
  <si>
    <t>ana_Enero4@hotmail.com</t>
  </si>
  <si>
    <t>6623461148</t>
  </si>
  <si>
    <t>LLANTERA GARAY PISTA</t>
  </si>
  <si>
    <t>jefepiso.pista@llanteragaray.com.mx</t>
  </si>
  <si>
    <t>2221862029</t>
  </si>
  <si>
    <t>JUAN CARLOS RAMIREZ RAMIREZ</t>
  </si>
  <si>
    <t>SOLIDARIDAD@GRUPOAYALA.COM.MX</t>
  </si>
  <si>
    <t>6621243684</t>
  </si>
  <si>
    <t xml:space="preserve">Dania Gabriela Saavedra Dessens </t>
  </si>
  <si>
    <t>daniadess5@gmail.com</t>
  </si>
  <si>
    <t xml:space="preserve">6622437713 </t>
  </si>
  <si>
    <t>VANESSA VEGA CUEVAS</t>
  </si>
  <si>
    <t>VEGA-1996@HOTMAIL.COM</t>
  </si>
  <si>
    <t>6622298364</t>
  </si>
  <si>
    <t>JOSE ALBERTO HERNANDEZ CARRILLO</t>
  </si>
  <si>
    <t>jhernandez@llantasyrinesdelguadiana.com</t>
  </si>
  <si>
    <t>8711354915</t>
  </si>
  <si>
    <t>CLAUDIA PATRICIA ALVAREZ NAVARRETE</t>
  </si>
  <si>
    <t>ventas1@llantirama.mx</t>
  </si>
  <si>
    <t>8711736362</t>
  </si>
  <si>
    <t>Margarita soledad ochoa</t>
  </si>
  <si>
    <t>margaritaochoa709@msn.com</t>
  </si>
  <si>
    <t>631134880</t>
  </si>
  <si>
    <t xml:space="preserve">María Guadalupe Sauri Chávez </t>
  </si>
  <si>
    <t>natsauri16@gmail.com</t>
  </si>
  <si>
    <t>6623986743</t>
  </si>
  <si>
    <t>Cynthia Nallely García vazquez</t>
  </si>
  <si>
    <t>Nallelyvazquez@live.com</t>
  </si>
  <si>
    <t>6624486794</t>
  </si>
  <si>
    <t>Nayeli Guadalupe santa cruz arballo</t>
  </si>
  <si>
    <t>nayeli280102@gmail.com</t>
  </si>
  <si>
    <t>6623972279</t>
  </si>
  <si>
    <t>Maricela Pacheco Hoyos</t>
  </si>
  <si>
    <t>tersa_avmexico@grupotersa.com.mx</t>
  </si>
  <si>
    <t>6621392701</t>
  </si>
  <si>
    <t>JOSE VALENTIN LUNA LOPEZ</t>
  </si>
  <si>
    <t>jefepiso.lapaz@llanteragaray.com.mx</t>
  </si>
  <si>
    <t>2221086907</t>
  </si>
  <si>
    <t>JULIO CESAR TORRES SALDAÑA</t>
  </si>
  <si>
    <t>julio.torres@grupotersa.com.mx</t>
  </si>
  <si>
    <t>3334054618</t>
  </si>
  <si>
    <t xml:space="preserve">Gisela Anahi González Duarte </t>
  </si>
  <si>
    <t>gisela.anahi@hotmail.es</t>
  </si>
  <si>
    <t>6621135374</t>
  </si>
  <si>
    <t>Elizabeth</t>
  </si>
  <si>
    <t>eli_br3@hotmail.com</t>
  </si>
  <si>
    <t>6624252537</t>
  </si>
  <si>
    <t xml:space="preserve">Ulises Garcia </t>
  </si>
  <si>
    <t>ulises.garcia@grupoayala.com.mx</t>
  </si>
  <si>
    <t>6311150929</t>
  </si>
  <si>
    <t>María de los Ángeles Figueroa Rubio</t>
  </si>
  <si>
    <t>maria.deangel78@gmail.com</t>
  </si>
  <si>
    <t>6441373628</t>
  </si>
  <si>
    <t>Rocío Gabriela Cervantes Cubedo</t>
  </si>
  <si>
    <t>cervantesrocio78@gmail.com</t>
  </si>
  <si>
    <t>6441631058</t>
  </si>
  <si>
    <t>FROYLAN ARRIOLA FLORES</t>
  </si>
  <si>
    <t>patio.calzada@grupobavi.mx</t>
  </si>
  <si>
    <t>4525215381</t>
  </si>
  <si>
    <t>MA DEL CARMEN LOPEZ CRUZ</t>
  </si>
  <si>
    <t>carmen.lpz367@gmail.com</t>
  </si>
  <si>
    <t>618-1816060</t>
  </si>
  <si>
    <t>HUMBERTO ARREOLA MORENO</t>
  </si>
  <si>
    <t>humberto.arreola@grupobavi.mx</t>
  </si>
  <si>
    <t>4521121320</t>
  </si>
  <si>
    <t>JOSE LUIS INFANTE CRUZ</t>
  </si>
  <si>
    <t>patio.lazaro@grupobavi.mx</t>
  </si>
  <si>
    <t>753 100 73 31</t>
  </si>
  <si>
    <t>MARTÍN DEL RIO ESPINOZA</t>
  </si>
  <si>
    <t>ventas2@llantirama.mx</t>
  </si>
  <si>
    <t>8713340188</t>
  </si>
  <si>
    <t>ANGEL ABRAHAM CASTIAN BRAVO</t>
  </si>
  <si>
    <t>tersa_patria@grupotersa.com.mx</t>
  </si>
  <si>
    <t>3336738688</t>
  </si>
  <si>
    <t>MARIO TABARES</t>
  </si>
  <si>
    <t>mario.tabares@grupotersa.com.mx</t>
  </si>
  <si>
    <t>MARIA ELOISA FLORES CRUZ</t>
  </si>
  <si>
    <t>llacsasabinas@signum.net</t>
  </si>
  <si>
    <t>8661833225</t>
  </si>
  <si>
    <t>LAURA VERONICA PEÑA HERNANDEZ</t>
  </si>
  <si>
    <t>lauravpenah@gmail.com</t>
  </si>
  <si>
    <t>6861059464</t>
  </si>
  <si>
    <t>Luis Enrique De Aquino Cueto</t>
  </si>
  <si>
    <t>ALEMAJATA1@GMAIL.COM</t>
  </si>
  <si>
    <t>9612207973</t>
  </si>
  <si>
    <t xml:space="preserve">Juan Carlos Bernal </t>
  </si>
  <si>
    <t>juan.bernal@mni.com.mx</t>
  </si>
  <si>
    <t>4423941842</t>
  </si>
  <si>
    <t>jose efrain armenta mendoza</t>
  </si>
  <si>
    <t>osoarmenta@hotmail.com</t>
  </si>
  <si>
    <t>3335555146</t>
  </si>
  <si>
    <t>JOSE RICARDO SAUCEDO ORTEGA</t>
  </si>
  <si>
    <t>rsaucedo@llantasyrinesdelguadiana.com</t>
  </si>
  <si>
    <t>6182919675</t>
  </si>
  <si>
    <t>Martha Silvia Pulido Dueñas</t>
  </si>
  <si>
    <t>martukapd@gmail.com</t>
  </si>
  <si>
    <t>3511272399</t>
  </si>
  <si>
    <t>NESTOR GABRIEL CRUZ BLANCO</t>
  </si>
  <si>
    <t>pirellimac@gmail.com</t>
  </si>
  <si>
    <t>7831110362</t>
  </si>
  <si>
    <t>Claudia amparo lerma lopez</t>
  </si>
  <si>
    <t>claudia.lermalopez@gmail.com</t>
  </si>
  <si>
    <t>4775809460</t>
  </si>
  <si>
    <t>CITLALLI NAVARRETE CRUZ</t>
  </si>
  <si>
    <t>citlallinavarretecruz@gmail.com</t>
  </si>
  <si>
    <t>4521682561</t>
  </si>
  <si>
    <t>Luis Enrique López Olivares</t>
  </si>
  <si>
    <t>luis-_13@hotmail.com</t>
  </si>
  <si>
    <t>2289792582</t>
  </si>
  <si>
    <t>VICTOR BOLAÑOS</t>
  </si>
  <si>
    <t>victor.bolanos@ms-grimaldi.com.mx</t>
  </si>
  <si>
    <t>3221453999</t>
  </si>
  <si>
    <t>JOSE ALBERTO GALVAN GUADARRAMA</t>
  </si>
  <si>
    <t>pepebeto81@hotmail.com</t>
  </si>
  <si>
    <t>5564044122</t>
  </si>
  <si>
    <t>YRVING JAIME GONZALEZ</t>
  </si>
  <si>
    <t>yrvingglez@gmail.com</t>
  </si>
  <si>
    <t>6181104303</t>
  </si>
  <si>
    <t>ALMA DELIA JACOBO REYNA</t>
  </si>
  <si>
    <t>adeliajr@gmail.com</t>
  </si>
  <si>
    <t>8180294569</t>
  </si>
  <si>
    <t>PETRA GUTIERREZ VAZQUEZ</t>
  </si>
  <si>
    <t>petygtz1@gmail.com</t>
  </si>
  <si>
    <t>6182842520</t>
  </si>
  <si>
    <t>HECTOR GALINDO GARCIA</t>
  </si>
  <si>
    <t>hektor584@hotmail.com</t>
  </si>
  <si>
    <t>6181698083</t>
  </si>
  <si>
    <t>NANCY ELIZABETH ESPARZA FLORES</t>
  </si>
  <si>
    <t>nesparza@llantasyrinesdelguadiana.com</t>
  </si>
  <si>
    <t>6182213830</t>
  </si>
  <si>
    <t>JOSE FRANCISCO OCHOA FLORES</t>
  </si>
  <si>
    <t>flores8a@hotmail.com</t>
  </si>
  <si>
    <t>8117738475</t>
  </si>
  <si>
    <t xml:space="preserve">ALVARO TIJERINA FLORES </t>
  </si>
  <si>
    <t>varito_tijerina@hotmail.com</t>
  </si>
  <si>
    <t>8126974425</t>
  </si>
  <si>
    <t>RAUL ALEJANDRO GAYTAN RAMIREZ</t>
  </si>
  <si>
    <t>llantas.abel@hotmail.com</t>
  </si>
  <si>
    <t>4941160851</t>
  </si>
  <si>
    <t>ERIC ALMAGUER GONZALEZ</t>
  </si>
  <si>
    <t>eric.almaguer@llanteracavox.com</t>
  </si>
  <si>
    <t>8114768693</t>
  </si>
  <si>
    <t>JULIO CESAR VERA PEREZ</t>
  </si>
  <si>
    <t>VERAJULIO730@GMAIL.COM</t>
  </si>
  <si>
    <t>4611409944</t>
  </si>
  <si>
    <t xml:space="preserve">Lisbeth León Ramírez </t>
  </si>
  <si>
    <t>lisbeth.leon@mni.com.mx</t>
  </si>
  <si>
    <t>4612116541</t>
  </si>
  <si>
    <t>Fernando</t>
  </si>
  <si>
    <t>fercho.006@hotmail.com</t>
  </si>
  <si>
    <t>4412039669</t>
  </si>
  <si>
    <t>MARIELA ZUÑIGA ESPINOZA</t>
  </si>
  <si>
    <t>marielaze10@gmail.com</t>
  </si>
  <si>
    <t>4411303274</t>
  </si>
  <si>
    <t>JUAN AUDEL BARBOSA ROBLES</t>
  </si>
  <si>
    <t>michelinpatzcuaro@gmail.com</t>
  </si>
  <si>
    <t>4341212442</t>
  </si>
  <si>
    <t>GUSTAVO ALFONSO HERNANDEZ ANTONIO</t>
  </si>
  <si>
    <t>gahernandeza@grupo-marpa.com</t>
  </si>
  <si>
    <t>7821708026</t>
  </si>
  <si>
    <t>ARACELI VELASCO MONROY</t>
  </si>
  <si>
    <t>aracelicompras@gmail.com</t>
  </si>
  <si>
    <t>7122481298</t>
  </si>
  <si>
    <t>jorge luis perez verdugo</t>
  </si>
  <si>
    <t>tecserdan@llantasroyal.mx</t>
  </si>
  <si>
    <t>6681437193</t>
  </si>
  <si>
    <t>JUAN ENRIQUE DURAZO DURAZO</t>
  </si>
  <si>
    <t>TERSA_CDHILLO@GRUPOTERSA.COM.MX</t>
  </si>
  <si>
    <t>6624025453</t>
  </si>
  <si>
    <t xml:space="preserve">Blanca Isabel Macias Flor </t>
  </si>
  <si>
    <t>tersa_lmateos@grupotersa.com.mx</t>
  </si>
  <si>
    <t>6861420903</t>
  </si>
  <si>
    <t xml:space="preserve">VERONICA RUBI GONZALEZ CASTRO </t>
  </si>
  <si>
    <t>TERSA_BENITEZ@GRUPOTERSA.COM.MX</t>
  </si>
  <si>
    <t>6644605484</t>
  </si>
  <si>
    <t xml:space="preserve">JORGE BUSTAMANTE COTA  </t>
  </si>
  <si>
    <t>jorge.bustamante@agenciallantera.com.mx</t>
  </si>
  <si>
    <t>6144947575</t>
  </si>
  <si>
    <t xml:space="preserve">ROBERTO ANDRES CONTRERAS ALVIDREZ </t>
  </si>
  <si>
    <t>roberto.contreras@agenciallantera.com.mx</t>
  </si>
  <si>
    <t>6271138125</t>
  </si>
  <si>
    <t>VICENTE FUENTES GOMEZ</t>
  </si>
  <si>
    <t>vicente_fuentes@outlook.com</t>
  </si>
  <si>
    <t>4171063097</t>
  </si>
  <si>
    <t>Edith Herrera Becerra</t>
  </si>
  <si>
    <t>eherrera@llantasyrinesdelguadiana.com</t>
  </si>
  <si>
    <t>6181564949</t>
  </si>
  <si>
    <t>BRENDA FAVIOLA ARAUJO VEGA</t>
  </si>
  <si>
    <t>brenda.araujo@agenciallantera.com.mx</t>
  </si>
  <si>
    <t>6143959200</t>
  </si>
  <si>
    <t>HEBER ALEJANDRO FRANCO MORALES</t>
  </si>
  <si>
    <t>alejandro.franco@agenciallantera.com.mx</t>
  </si>
  <si>
    <t>6142764764</t>
  </si>
  <si>
    <t>UVALDO AGUILAR GERARDO</t>
  </si>
  <si>
    <t>uvaldo_aguilar@hotmail.com</t>
  </si>
  <si>
    <t>6861160843</t>
  </si>
  <si>
    <t>HEC TOR ALEJANDRO RODRIGUEZ ZAMUDIO</t>
  </si>
  <si>
    <t>hector.rodriguez@8w.com.mx</t>
  </si>
  <si>
    <t>7226206861</t>
  </si>
  <si>
    <t>CESAR ESQUIVEL MORENO</t>
  </si>
  <si>
    <t>cesar.esquivel@8w.com.mx</t>
  </si>
  <si>
    <t>7224439429</t>
  </si>
  <si>
    <t>JOSE MANUEL LARA PEREZ</t>
  </si>
  <si>
    <t>lara17lara@hotmail.com</t>
  </si>
  <si>
    <t>4423590922</t>
  </si>
  <si>
    <t xml:space="preserve">YESENIA BAUTISTA VAZQUEZ </t>
  </si>
  <si>
    <t>yes.bautista@yahoo.com.mx</t>
  </si>
  <si>
    <t>5525623746</t>
  </si>
  <si>
    <t xml:space="preserve">Maria Mercedes Sanchez Garcia </t>
  </si>
  <si>
    <t>mercedes_sn1012@hotmail.com</t>
  </si>
  <si>
    <t>7861050966</t>
  </si>
  <si>
    <t>Laura Merino Muñiz</t>
  </si>
  <si>
    <t>ventasllantyserv@gmail.com</t>
  </si>
  <si>
    <t>4612349230</t>
  </si>
  <si>
    <t xml:space="preserve">MARIA BELEN RAMIREZ PINZON </t>
  </si>
  <si>
    <t>VELEENR9@GMAIL.COM</t>
  </si>
  <si>
    <t>6242139455</t>
  </si>
  <si>
    <t>Migue Angel Lucatero Sánchez</t>
  </si>
  <si>
    <t>lucatero58@hotmail.com</t>
  </si>
  <si>
    <t>4521368665</t>
  </si>
  <si>
    <t>ELIDA MARIA TOVAR ALVARADO</t>
  </si>
  <si>
    <t>elida.tovar@mni.com.mx</t>
  </si>
  <si>
    <t>4444119730</t>
  </si>
  <si>
    <t>Ivon Alejandra Chavez</t>
  </si>
  <si>
    <t>llantimax2@gmail.com</t>
  </si>
  <si>
    <t>4181004049</t>
  </si>
  <si>
    <t>DAVID MONTELONGO CONTRERAS</t>
  </si>
  <si>
    <t>david_montelongo@llantasdelago.com</t>
  </si>
  <si>
    <t>449 404 79 73</t>
  </si>
  <si>
    <t>JUANA MARIA NOHEMI CERVANTES MENDIOLA</t>
  </si>
  <si>
    <t>nohemi.cervantes@mni.com.mx</t>
  </si>
  <si>
    <t>4442043995</t>
  </si>
  <si>
    <t>ALINA RUBIO RAMIREZ</t>
  </si>
  <si>
    <t>basdillantas@hotmail.com</t>
  </si>
  <si>
    <t>3111015725</t>
  </si>
  <si>
    <t>dulce madai sanchez muñoz</t>
  </si>
  <si>
    <t>dulcesanz62@gmail.com</t>
  </si>
  <si>
    <t>2461702777</t>
  </si>
  <si>
    <t>PALOMA RIVERA HERNANDEZ</t>
  </si>
  <si>
    <t>paloma.rivera@mni.com.mx</t>
  </si>
  <si>
    <t>8333855859</t>
  </si>
  <si>
    <t xml:space="preserve">CARLOS MIRANDA MIRANDA </t>
  </si>
  <si>
    <t>charly_9_5@hotmail.com</t>
  </si>
  <si>
    <t>6241917169</t>
  </si>
  <si>
    <t xml:space="preserve">MARIA DE LOS ANGELES RODRIGUEZ GALINDO </t>
  </si>
  <si>
    <t>neumaticosnb@hotmail.com</t>
  </si>
  <si>
    <t>2415931110</t>
  </si>
  <si>
    <t>MARIA ELOISA PEREZ MEZA</t>
  </si>
  <si>
    <t>loyper04@gmail.com</t>
  </si>
  <si>
    <t>2411275235</t>
  </si>
  <si>
    <t>IVAN CHAVEZ GUADERRAMA</t>
  </si>
  <si>
    <t>ivan_chavez8@hotmail.com</t>
  </si>
  <si>
    <t>6391069017</t>
  </si>
  <si>
    <t>ANA KAREN LOPEZ TORRES</t>
  </si>
  <si>
    <t>ana.lopez@agenciallantera.com.mx</t>
  </si>
  <si>
    <t>6144277859</t>
  </si>
  <si>
    <t>ANDREA MARGARITA FELIPE GONZÁLEZ</t>
  </si>
  <si>
    <t>llantasypreciosdepenjamo@hotmail.com</t>
  </si>
  <si>
    <t>4696219062</t>
  </si>
  <si>
    <t>JOSE LUIS TRIANA MORENO</t>
  </si>
  <si>
    <t>llacsaacuna@signum.net</t>
  </si>
  <si>
    <t>8771080334</t>
  </si>
  <si>
    <t>MARIA DE JESUS MARQUEZ PONCE</t>
  </si>
  <si>
    <t>cajatpa@agenciallantera.com.mx</t>
  </si>
  <si>
    <t>6275246716</t>
  </si>
  <si>
    <t>KARLA PATRICIA AGUIRRE BALLESTEROS</t>
  </si>
  <si>
    <t>karla.aguirre@agenciallantera.com.mx</t>
  </si>
  <si>
    <t>6271149606</t>
  </si>
  <si>
    <t>IVONNE YULIANA ARRIAGA CORONADO</t>
  </si>
  <si>
    <t>centrodeservicio@ms-grimaldi.com.mx</t>
  </si>
  <si>
    <t>8120640932</t>
  </si>
  <si>
    <t xml:space="preserve">NELLY UGALDE MALDONADO </t>
  </si>
  <si>
    <t>caja.juarez@agenciallantera.com.mx</t>
  </si>
  <si>
    <t>6565784375</t>
  </si>
  <si>
    <t>RAFAEL SERRANO RAMIREZ</t>
  </si>
  <si>
    <t>serrano_work@outlook.com</t>
  </si>
  <si>
    <t>6461938206</t>
  </si>
  <si>
    <t xml:space="preserve">Omar Saenz Salgado </t>
  </si>
  <si>
    <t>omar.saenz@agenciallantera.com.mx</t>
  </si>
  <si>
    <t>656 6389903</t>
  </si>
  <si>
    <t>MARIA ROSALIA OSORIO TRUJILLO</t>
  </si>
  <si>
    <t>tecnollantas_matriz@hotmail.com</t>
  </si>
  <si>
    <t>7442180518</t>
  </si>
  <si>
    <t>JESUS LOPEZ ROMO</t>
  </si>
  <si>
    <t>lorojesus67@hotmail.com</t>
  </si>
  <si>
    <t>7717489117</t>
  </si>
  <si>
    <t>ZOAR DORAVIT CARMONA BRITO</t>
  </si>
  <si>
    <t>zoar.carmona@gmail.com</t>
  </si>
  <si>
    <t>5514669137</t>
  </si>
  <si>
    <t>LAURA RUBICEL RIZO CHAVEZ</t>
  </si>
  <si>
    <t>rubicel.rizo@ms-grimaldi.com.mx</t>
  </si>
  <si>
    <t>3221850514</t>
  </si>
  <si>
    <t>JOSE VICENTE CANCHE CHIMAL</t>
  </si>
  <si>
    <t>servicio.vallarta4@ms-grimaldi.com.mx</t>
  </si>
  <si>
    <t>3223219845</t>
  </si>
  <si>
    <t>Karen ivette pacheco chable</t>
  </si>
  <si>
    <t>karen21pacheco@gmail.com</t>
  </si>
  <si>
    <t>3222754957</t>
  </si>
  <si>
    <t>EDUARDO DANIEL LOPEZ RIVERA</t>
  </si>
  <si>
    <t>servicio.vallarta3@ms-grimaldi.com.mx</t>
  </si>
  <si>
    <t>3222176313</t>
  </si>
  <si>
    <t>luis zamora ramirez</t>
  </si>
  <si>
    <t>luiszamora@cormagllantas.com</t>
  </si>
  <si>
    <t>5554336873</t>
  </si>
  <si>
    <t>manuel rafael villalobos estrada</t>
  </si>
  <si>
    <t>mvillalobos@servicompactos.net</t>
  </si>
  <si>
    <t>6564199084</t>
  </si>
  <si>
    <t xml:space="preserve">ALBERTO CORTES SANTIAGO </t>
  </si>
  <si>
    <t>albertocortes@cormagllantas.com</t>
  </si>
  <si>
    <t>4424112707</t>
  </si>
  <si>
    <t>TOMAS MARTINEZ VELAZQUEZ</t>
  </si>
  <si>
    <t>tomasmartinez@cormagllantas.com</t>
  </si>
  <si>
    <t>5624803047</t>
  </si>
  <si>
    <t>Everardo Esparza Cano</t>
  </si>
  <si>
    <t>ventas@servillantero.com</t>
  </si>
  <si>
    <t>6567092733</t>
  </si>
  <si>
    <t>LUZ MARIA LEMA CEBREROS</t>
  </si>
  <si>
    <t>ABASTOSLUZMA@HOTMAIL.COM</t>
  </si>
  <si>
    <t>6441428716</t>
  </si>
  <si>
    <t>JUSSEL HERNANDEZ ROMERO</t>
  </si>
  <si>
    <t>JSTARSRACE@HOTMAIL.COM</t>
  </si>
  <si>
    <t>6462783883</t>
  </si>
  <si>
    <t>Maite Guadalupe Hernandez Villarreal</t>
  </si>
  <si>
    <t>maitegdl14@gmail.com</t>
  </si>
  <si>
    <t>3228894908</t>
  </si>
  <si>
    <t>Ernesto Humberto Fierro Alatorre</t>
  </si>
  <si>
    <t>ernesto.fierro@agenciallantera.com.mx</t>
  </si>
  <si>
    <t>6271431014</t>
  </si>
  <si>
    <t>ABEL SALDIVAR UREÑO</t>
  </si>
  <si>
    <t>llantasabel@hotmail.com</t>
  </si>
  <si>
    <t>4921386284</t>
  </si>
  <si>
    <t>MARIA ELENA LUCERO TORRES</t>
  </si>
  <si>
    <t>sur@llantasdelago.com</t>
  </si>
  <si>
    <t>4491522537</t>
  </si>
  <si>
    <t>Raúl Gerardo Aguiñaga González</t>
  </si>
  <si>
    <t>apv.calidadglorieta@eurollantas.com.mx</t>
  </si>
  <si>
    <t>444 1110454</t>
  </si>
  <si>
    <t>Brenda Torres Very</t>
  </si>
  <si>
    <t>atencionaclientes@eurollantas.com.mx</t>
  </si>
  <si>
    <t>4441459275</t>
  </si>
  <si>
    <t>GERARDO ALBARRAN VEGA</t>
  </si>
  <si>
    <t>constituyentes@llantera-queretana.com</t>
  </si>
  <si>
    <t>4421608710</t>
  </si>
  <si>
    <t>ELIASARI BAILON SUAREZ</t>
  </si>
  <si>
    <t>llanteraqueretanaqro@hotmail.com</t>
  </si>
  <si>
    <t>4422715943</t>
  </si>
  <si>
    <t>JAIME GONZALO ARIAS CONCHAS</t>
  </si>
  <si>
    <t>tersa_tepiclibramiento@grupotersa.com.mx</t>
  </si>
  <si>
    <t>3111107336</t>
  </si>
  <si>
    <t>ARACELI GALINDO</t>
  </si>
  <si>
    <t>ncb_gto@yahoo.com.mx</t>
  </si>
  <si>
    <t>4731411375</t>
  </si>
  <si>
    <t>HUMBERTO PLASCENCIA LEON</t>
  </si>
  <si>
    <t>AUTODESIGNER2005@YAHOO.COM</t>
  </si>
  <si>
    <t>8183356404</t>
  </si>
  <si>
    <t>Álvaro Gustavo Domínguez Castro</t>
  </si>
  <si>
    <t>gerencia.carranza@eurollantas.com.mx</t>
  </si>
  <si>
    <t>4441301382</t>
  </si>
  <si>
    <t>ALFREDO EDUARDO ORTEGA ALBA</t>
  </si>
  <si>
    <t>gerente.zacatecas@eurollantas.com.mx</t>
  </si>
  <si>
    <t>4921248355</t>
  </si>
  <si>
    <t>Ramón Muñiz</t>
  </si>
  <si>
    <t>gerencia.munoz@eurollantas.com.mx</t>
  </si>
  <si>
    <t>4441799834</t>
  </si>
  <si>
    <t>MARIA ELENA LEAL GONZALEZ</t>
  </si>
  <si>
    <t>mariaelena.leal@agenciallantera.com.mx</t>
  </si>
  <si>
    <t>6481066868</t>
  </si>
  <si>
    <t>HUMBERTO SAENZ HIDALGO</t>
  </si>
  <si>
    <t>humberto.saenz@agenciallantera.com.mx</t>
  </si>
  <si>
    <t>6484655507</t>
  </si>
  <si>
    <t xml:space="preserve">Anahi Lerma </t>
  </si>
  <si>
    <t>anaihlerma@icloud.com</t>
  </si>
  <si>
    <t>6641082056</t>
  </si>
  <si>
    <t>FRANCISCO JAVIER FELIX PIÑA</t>
  </si>
  <si>
    <t>francisco.felix@grupotersa.com.mx</t>
  </si>
  <si>
    <t>6644064713</t>
  </si>
  <si>
    <t xml:space="preserve">Vazquez Cruz Cristian Omar </t>
  </si>
  <si>
    <t>omar.13bebe@gmail.com</t>
  </si>
  <si>
    <t>6642795640</t>
  </si>
  <si>
    <t>Karen Estefany Lopez Jacinto</t>
  </si>
  <si>
    <t>karenlopez1795@gmail.com</t>
  </si>
  <si>
    <t>6646973801</t>
  </si>
  <si>
    <t>Gabriel arenas</t>
  </si>
  <si>
    <t>gabriel.arellano@mni.com.mx</t>
  </si>
  <si>
    <t>4771431680</t>
  </si>
  <si>
    <t>María Guadalupe Duarte Cuevas</t>
  </si>
  <si>
    <t>guadalupe.duarte@mni.com.mx</t>
  </si>
  <si>
    <t>JUAN CAMPANUR SANCHEZ</t>
  </si>
  <si>
    <t>juan.campanur@mni.com.mx</t>
  </si>
  <si>
    <t>4612067635</t>
  </si>
  <si>
    <t xml:space="preserve">laura cristina blanco rivera </t>
  </si>
  <si>
    <t>laura.blanco@mni.com.mx</t>
  </si>
  <si>
    <t>4421733173</t>
  </si>
  <si>
    <t>JAZMIN OLVERA OLALDE</t>
  </si>
  <si>
    <t>jazmin.olvera@mni.com.mx</t>
  </si>
  <si>
    <t>4423368689</t>
  </si>
  <si>
    <t>LETICIA HERNANDEZ CORDOVA</t>
  </si>
  <si>
    <t>lhernandez@mni.com.mx</t>
  </si>
  <si>
    <t>4423917470</t>
  </si>
  <si>
    <t>LUIS ALFREDO MORALES GOVEA</t>
  </si>
  <si>
    <t>tecnollantas_pr@hotmail.com</t>
  </si>
  <si>
    <t>4446007567</t>
  </si>
  <si>
    <t>JUAN PABLO RANGEL CONTRERAS</t>
  </si>
  <si>
    <t>rangel_22@hotmail.com</t>
  </si>
  <si>
    <t>4444477277</t>
  </si>
  <si>
    <t>francia parra alcaraz</t>
  </si>
  <si>
    <t>lacalma@albarran.com.mx</t>
  </si>
  <si>
    <t>3322155145</t>
  </si>
  <si>
    <t xml:space="preserve">Cristian Uriel Pérez García </t>
  </si>
  <si>
    <t>cristiangastelum84@gmail.com</t>
  </si>
  <si>
    <t>6971103712</t>
  </si>
  <si>
    <t>carlos grimaldo sandoval</t>
  </si>
  <si>
    <t>motero@albarran.com</t>
  </si>
  <si>
    <t>3321896824</t>
  </si>
  <si>
    <t>Roberto  Enrique Varela Gallardo</t>
  </si>
  <si>
    <t>tepeyac@albarran.com.mx</t>
  </si>
  <si>
    <t>3312961229</t>
  </si>
  <si>
    <t xml:space="preserve">Enrique de la Torre Gama </t>
  </si>
  <si>
    <t>clouthier@albarran.com.mx</t>
  </si>
  <si>
    <t>3310053987</t>
  </si>
  <si>
    <t>SANDRA RYTH TAVARES GARCIA</t>
  </si>
  <si>
    <t>nacionesunidas@albarran.com.mx</t>
  </si>
  <si>
    <t>3310613392</t>
  </si>
  <si>
    <t>DIANA ISABEL GARZA</t>
  </si>
  <si>
    <t>DGARZA758@GMAIL.COM</t>
  </si>
  <si>
    <t>8116806617</t>
  </si>
  <si>
    <t>ELVIRA AVILA</t>
  </si>
  <si>
    <t>neruda@albarran.com</t>
  </si>
  <si>
    <t>3336419950</t>
  </si>
  <si>
    <t>jenifer jimenez castillo</t>
  </si>
  <si>
    <t>dario@albarran.com.mx</t>
  </si>
  <si>
    <t>3310185075</t>
  </si>
  <si>
    <t>ROSARIO RAMIREZ CORTES</t>
  </si>
  <si>
    <t>leslysharo_@hotmail.com</t>
  </si>
  <si>
    <t>7491250589</t>
  </si>
  <si>
    <t>PATRICIA MORAN VAZQUEZ</t>
  </si>
  <si>
    <t>ochodejulio@albarran.com.mx</t>
  </si>
  <si>
    <t>3321653414</t>
  </si>
  <si>
    <t>susana lorena avila hernandez</t>
  </si>
  <si>
    <t>susana.avila@mni.com.mx</t>
  </si>
  <si>
    <t>4622988321</t>
  </si>
  <si>
    <t>ana yuridia alvarez</t>
  </si>
  <si>
    <t>guadalupe@albarran.com.mx</t>
  </si>
  <si>
    <t>3312866246</t>
  </si>
  <si>
    <t>LUIS FELIPE OLVERA PELAYO</t>
  </si>
  <si>
    <t>tersa_mochisgaxiola@grupotersa.com.mx</t>
  </si>
  <si>
    <t>4611046486</t>
  </si>
  <si>
    <t>MA. DE LOS ANGELES QUILLARES ARIAS</t>
  </si>
  <si>
    <t>aquillares@mni.com.mx</t>
  </si>
  <si>
    <t>4621717765</t>
  </si>
  <si>
    <t>EDITH SANCHEZ LOPEZ</t>
  </si>
  <si>
    <t>neumaticos_apizaco@hotmail.com</t>
  </si>
  <si>
    <t>2411363457</t>
  </si>
  <si>
    <t>VIRIDIANA OLIVAS ZAZUETA</t>
  </si>
  <si>
    <t>tersa_culiacan@grupotersa.com.mx</t>
  </si>
  <si>
    <t>6671040071</t>
  </si>
  <si>
    <t>gerente.plazalibramiento@ms-grimaldi.com.mx</t>
  </si>
  <si>
    <t>3221970292</t>
  </si>
  <si>
    <t>ADDY MARICELA SOTO RANGEL</t>
  </si>
  <si>
    <t>amsoto@llantasdega.com</t>
  </si>
  <si>
    <t>8111138989</t>
  </si>
  <si>
    <t xml:space="preserve">MELISSA JANETH ALCANTAR HEREDIA </t>
  </si>
  <si>
    <t>TERSA_MOCHIS@GRUPOTERSA.COM.MX</t>
  </si>
  <si>
    <t>6681943035</t>
  </si>
  <si>
    <t>Aurea Georgina García de la Rosa</t>
  </si>
  <si>
    <t>ventas2@llantasmuralla.con</t>
  </si>
  <si>
    <t>8672051868</t>
  </si>
  <si>
    <t>GLADYS HERNANDEZ PRADO</t>
  </si>
  <si>
    <t>hernandez.prado@yahoo.com</t>
  </si>
  <si>
    <t>6862882002</t>
  </si>
  <si>
    <t>VIRIDIANA GAMEZ ABOYTE</t>
  </si>
  <si>
    <t>tersa_mochisrosales@grupotersa.com.mx</t>
  </si>
  <si>
    <t>6688298485</t>
  </si>
  <si>
    <t>AMAIRANI GISEL RAMIREZ URIAS</t>
  </si>
  <si>
    <t>amairaniurias26@gmail.com</t>
  </si>
  <si>
    <t>6131171822</t>
  </si>
  <si>
    <t>melissa murillo</t>
  </si>
  <si>
    <t>melisha.muralla@gmail.com</t>
  </si>
  <si>
    <t>6646510298</t>
  </si>
  <si>
    <t xml:space="preserve">julisa margarita camacho peralta </t>
  </si>
  <si>
    <t>camachojulisa8@gmail.com</t>
  </si>
  <si>
    <t>6651215009</t>
  </si>
  <si>
    <t>Ma. Guadalupe Cardenas Lopez</t>
  </si>
  <si>
    <t>clmg.9@outlook.com</t>
  </si>
  <si>
    <t>6651333411</t>
  </si>
  <si>
    <t>ERIKA SOLANO AGUSTIN</t>
  </si>
  <si>
    <t>llansusersistemas@gmail.com</t>
  </si>
  <si>
    <t>9516506485</t>
  </si>
  <si>
    <t>ALAN BARRON LUEVANOS</t>
  </si>
  <si>
    <t>llansuserventas1@gmail.com</t>
  </si>
  <si>
    <t>9511284965</t>
  </si>
  <si>
    <t>ELIZABETH NAVARRO LEON</t>
  </si>
  <si>
    <t>llansuserventa1ref@gmail.com</t>
  </si>
  <si>
    <t>9513251162</t>
  </si>
  <si>
    <t>CARLOS MARTINEZ VASQUEZ</t>
  </si>
  <si>
    <t>llansuserventa2ref@gmail.com</t>
  </si>
  <si>
    <t>9515857181</t>
  </si>
  <si>
    <t xml:space="preserve">Cesar Fernando mendiola </t>
  </si>
  <si>
    <t>carservice@llantasmuralla.com</t>
  </si>
  <si>
    <t>867 205 09 49</t>
  </si>
  <si>
    <t>MIGUEL ALEJANDRO TORRES ASCANIO</t>
  </si>
  <si>
    <t>lopezmateos@albarran.com.mx</t>
  </si>
  <si>
    <t>3332509209</t>
  </si>
  <si>
    <t>XOCHIL MARGARITA CEBALLOS HERNANDEZ</t>
  </si>
  <si>
    <t>fpisos.zacatecas@eurollantas.com.mx</t>
  </si>
  <si>
    <t>4922118172</t>
  </si>
  <si>
    <t>GRISELDA GARCIA SAUCEDO</t>
  </si>
  <si>
    <t>ventas.zacatecas@eurollantas.com.mx</t>
  </si>
  <si>
    <t>4444118053</t>
  </si>
  <si>
    <t>Luciana de Jesus Santos Quiñones</t>
  </si>
  <si>
    <t>ventas5@llantasmuralla.com</t>
  </si>
  <si>
    <t>8672176080</t>
  </si>
  <si>
    <t>María Elizabeth  lias cardenas</t>
  </si>
  <si>
    <t>maria.lias@mni.com.mx</t>
  </si>
  <si>
    <t>3316115860</t>
  </si>
  <si>
    <t>ALEJANDRO DIAZ JIMENEZ</t>
  </si>
  <si>
    <t>alejandro.diaz@mni.com.mx</t>
  </si>
  <si>
    <t>3316163428</t>
  </si>
  <si>
    <t>JOSE MANUEL SANCHEZ BUENO</t>
  </si>
  <si>
    <t>manuel.sanchez@mni.com.mx</t>
  </si>
  <si>
    <t>4611183219</t>
  </si>
  <si>
    <t>FELIX ERNESTO SILVA HERNANDEZ</t>
  </si>
  <si>
    <t>TERSA_MAZATLAN@GRUPOTERSA.COM.MX</t>
  </si>
  <si>
    <t>6693268525</t>
  </si>
  <si>
    <t xml:space="preserve">Elizabeth Murillo Sánchez </t>
  </si>
  <si>
    <t>ventas4@llantasmuralla.com</t>
  </si>
  <si>
    <t>8672733499</t>
  </si>
  <si>
    <t>Luis Angel Centeno Lopez</t>
  </si>
  <si>
    <t>langel.centeno@mni.com.mx</t>
  </si>
  <si>
    <t>4621691762</t>
  </si>
  <si>
    <t>Carmen Vargas vargas</t>
  </si>
  <si>
    <t>carmen.vargas@mni.com.mx</t>
  </si>
  <si>
    <t>3316131438</t>
  </si>
  <si>
    <t>ROSA ROSARIO ARAUJO</t>
  </si>
  <si>
    <t>ROSYARAUJO773@HOTMAIL.COM</t>
  </si>
  <si>
    <t>3331845533</t>
  </si>
  <si>
    <t>juna jose martinez esparza</t>
  </si>
  <si>
    <t>transito@albarran.com.mx</t>
  </si>
  <si>
    <t>3339565086</t>
  </si>
  <si>
    <t>JUAN MANUEL PIÑA MATA</t>
  </si>
  <si>
    <t>pdelsol@albarran.com.mx</t>
  </si>
  <si>
    <t>3335847300</t>
  </si>
  <si>
    <t>GUADALUPE MORA VILLARREAL</t>
  </si>
  <si>
    <t>ventasmatriz2@unillantas.com.mx</t>
  </si>
  <si>
    <t>9514772947</t>
  </si>
  <si>
    <t>ABIGAIL MARTINEZ ANGEL</t>
  </si>
  <si>
    <t>ventasunillantasdeoaxaca@hotmail.com</t>
  </si>
  <si>
    <t>9511705059</t>
  </si>
  <si>
    <t>PABLO ABDIEL MENDEZ BAHENA</t>
  </si>
  <si>
    <t>abdiel_pamb@hotmail.com</t>
  </si>
  <si>
    <t>3338398705</t>
  </si>
  <si>
    <t>brenda lizette torres very</t>
  </si>
  <si>
    <t>facturacion.glorieta@eurollantas.com.mx</t>
  </si>
  <si>
    <t>441459275</t>
  </si>
  <si>
    <t>Esperanza Lugo Ropon</t>
  </si>
  <si>
    <t>perita_lugo@hotmail.com</t>
  </si>
  <si>
    <t>4499711834</t>
  </si>
  <si>
    <t>EDGAR CABELLO</t>
  </si>
  <si>
    <t>barragan@speedee.com.mx</t>
  </si>
  <si>
    <t>8119168882</t>
  </si>
  <si>
    <t xml:space="preserve">Ana Karen Velasquez Espino </t>
  </si>
  <si>
    <t>anak.velasquez@mni.com.mx</t>
  </si>
  <si>
    <t>4425597383</t>
  </si>
  <si>
    <t>LOPEZ PEREZ GREGORIO</t>
  </si>
  <si>
    <t>gregoriol685@gmail.com</t>
  </si>
  <si>
    <t>6641149266</t>
  </si>
  <si>
    <t xml:space="preserve">MARIA ELENA IBAÑEZ CALZADA </t>
  </si>
  <si>
    <t>elenaibanezcalzada@gmail.com</t>
  </si>
  <si>
    <t>5570738580</t>
  </si>
  <si>
    <t>DIEGO ARMANDO CASTRO GOMEZ</t>
  </si>
  <si>
    <t>cedros01@astrollantas.com.mx</t>
  </si>
  <si>
    <t>5516193229</t>
  </si>
  <si>
    <t>FATIMA DEL ROCIO</t>
  </si>
  <si>
    <t>mostradorzac3@llantasdelago.com</t>
  </si>
  <si>
    <t>4924935672</t>
  </si>
  <si>
    <t>MONICA PATRICIA GUERRERO GOMEZ</t>
  </si>
  <si>
    <t>marketing@gomezneumaticos.com</t>
  </si>
  <si>
    <t>2223489009</t>
  </si>
  <si>
    <t>MIGUEL ANGEL ZEPEDA MARTINEZ</t>
  </si>
  <si>
    <t>rh.gomez@gomezneumaticos.com</t>
  </si>
  <si>
    <t>2381367446</t>
  </si>
  <si>
    <t xml:space="preserve">MARIA JUDITH CURIEL ROSAS </t>
  </si>
  <si>
    <t>contabilidad.gomez@gomezneumaticos.com</t>
  </si>
  <si>
    <t>2381634529</t>
  </si>
  <si>
    <t>esmeralda murillo ramirez</t>
  </si>
  <si>
    <t>esmeralda195@hotmail.com</t>
  </si>
  <si>
    <t>4381188023</t>
  </si>
  <si>
    <t>MARIANA GARCÍA CASILLAS</t>
  </si>
  <si>
    <t>elfdistepa@hotmail.com</t>
  </si>
  <si>
    <t>3787821842</t>
  </si>
  <si>
    <t>JORGE LUIS ROMERO ROSALES</t>
  </si>
  <si>
    <t>jorgelmichelin@hotmail.com</t>
  </si>
  <si>
    <t>LUIS GUSTAVO BARBA NAJAR</t>
  </si>
  <si>
    <t>barbagustavo5@gmail.com</t>
  </si>
  <si>
    <t>PETRA VARGAS CHACÓN</t>
  </si>
  <si>
    <t>piedra.vargas@hotmail.com</t>
  </si>
  <si>
    <t>7331014500</t>
  </si>
  <si>
    <t>Deysi Eloina Olivas Nuñez</t>
  </si>
  <si>
    <t>servicioalcliente@45speed.com.mx</t>
  </si>
  <si>
    <t>6674748613</t>
  </si>
  <si>
    <t>VERONICA ADRIANA CASTORENA JAQUEZ</t>
  </si>
  <si>
    <t>veronica.castorena@agenciallantera.com.mx</t>
  </si>
  <si>
    <t>614 1524476</t>
  </si>
  <si>
    <t>Juan Carlos Gonzalez  Ortega</t>
  </si>
  <si>
    <t>juanc.gonzalez@agenciallantera.com.mx</t>
  </si>
  <si>
    <t>6144151150</t>
  </si>
  <si>
    <t>Shantal Arroyo Mosqueira</t>
  </si>
  <si>
    <t>shantal.arroyo0209@hotmail.com</t>
  </si>
  <si>
    <t>5537009105</t>
  </si>
  <si>
    <t xml:space="preserve">Eduardo Ramírez Armienta </t>
  </si>
  <si>
    <t>llareno@hotmail.com</t>
  </si>
  <si>
    <t>6681526100</t>
  </si>
  <si>
    <t>LILIA MARGARITA VELASCO SIMON</t>
  </si>
  <si>
    <t>oriente@llantasdelago.com</t>
  </si>
  <si>
    <t>4491974813</t>
  </si>
  <si>
    <t>Carolina Vega Berber</t>
  </si>
  <si>
    <t>baviapatzingan@grupobavi.mx</t>
  </si>
  <si>
    <t>karla andrea sotomayor vega</t>
  </si>
  <si>
    <t>tirexpuebla@hotmail.com</t>
  </si>
  <si>
    <t>2211751098</t>
  </si>
  <si>
    <t>BLANCA ALEJANDRA CORDOVA ORTIZ</t>
  </si>
  <si>
    <t>michelinjardines@yahoo.com</t>
  </si>
  <si>
    <t>4773061742</t>
  </si>
  <si>
    <t>Jose Fernando Hernandez Contreras</t>
  </si>
  <si>
    <t>merllanfer@gmail.com</t>
  </si>
  <si>
    <t>4772169392</t>
  </si>
  <si>
    <t>SELENE ROCHER CHANG</t>
  </si>
  <si>
    <t>sel.roch88@gmail.com</t>
  </si>
  <si>
    <t>2294130865</t>
  </si>
  <si>
    <t>ROCIOOLIVIA CRUZ ORDAZ</t>
  </si>
  <si>
    <t>rocioolivia-cruz@hotmail.com</t>
  </si>
  <si>
    <t>4271803254</t>
  </si>
  <si>
    <t>MA. ISABEL NUITZIL ELIZALDE</t>
  </si>
  <si>
    <t>isanuitzil@gmail.com</t>
  </si>
  <si>
    <t>5559441674</t>
  </si>
  <si>
    <t>EUGENIA ANDREA GARCIA PEÑA</t>
  </si>
  <si>
    <t>eagarciap@grupo-marpa.com</t>
  </si>
  <si>
    <t>2212721595</t>
  </si>
  <si>
    <t>jesus ricardo almaguer mtz</t>
  </si>
  <si>
    <t>llantasreforma@hotmail.com</t>
  </si>
  <si>
    <t>8441742482</t>
  </si>
  <si>
    <t>ELVA GABRIELA ESTRADA LOPEZ</t>
  </si>
  <si>
    <t>llantasycamarasdelacosta@hotmail.com</t>
  </si>
  <si>
    <t>9626958997</t>
  </si>
  <si>
    <t>Rosina Denisse Cordova</t>
  </si>
  <si>
    <t>reforma@grupoayala.com.mx</t>
  </si>
  <si>
    <t>6621077482</t>
  </si>
  <si>
    <t>Isaac ruben becerra olea</t>
  </si>
  <si>
    <t>isaac.becerra@grupoayala.com.mx</t>
  </si>
  <si>
    <t>6621420869</t>
  </si>
  <si>
    <t>JOSE MANUEL BARRAZA VALENZUELA</t>
  </si>
  <si>
    <t>manuel.barraza@grupoayala.com.mx</t>
  </si>
  <si>
    <t>6623414842</t>
  </si>
  <si>
    <t>CARMINA HAYDEE ZEPEDA ACUÑA</t>
  </si>
  <si>
    <t>cananea@grupoayala.com.mx</t>
  </si>
  <si>
    <t>6453403519</t>
  </si>
  <si>
    <t xml:space="preserve">MILAGROS GUADALUPE GARCIA VALENCIA </t>
  </si>
  <si>
    <t>MILY_GARCIAV08@HOTMAIL.COM</t>
  </si>
  <si>
    <t>6622563104</t>
  </si>
  <si>
    <t>LETICIA CORDOVA RUIZ</t>
  </si>
  <si>
    <t>LETICIA.CORDOVA@GRUPOAYALA.COM.MX</t>
  </si>
  <si>
    <t>6451100675</t>
  </si>
  <si>
    <t xml:space="preserve">Jesús Alberto Ayala Armendáriz </t>
  </si>
  <si>
    <t>jesus.ayala@grupoayala.com.mx</t>
  </si>
  <si>
    <t>6621420865</t>
  </si>
  <si>
    <t>Joseline Mireya Alcaraz Santacruz</t>
  </si>
  <si>
    <t>joselinealcaraz@hotmail.com</t>
  </si>
  <si>
    <t>16623403457</t>
  </si>
  <si>
    <t>JOSE GABRIEL RIVERA LUCERO</t>
  </si>
  <si>
    <t>gabrielriivera@hotmail.com</t>
  </si>
  <si>
    <t>6621566686</t>
  </si>
  <si>
    <t xml:space="preserve">KARLA BERENICE RODRIGUEZ SANCHEZ </t>
  </si>
  <si>
    <t>kabersita14@gmail.com</t>
  </si>
  <si>
    <t>6221208442</t>
  </si>
  <si>
    <t xml:space="preserve">Renee Paola Apodaca Morales </t>
  </si>
  <si>
    <t>tyreplus.rosales@grupoayala.com.mx</t>
  </si>
  <si>
    <t>6623962398</t>
  </si>
  <si>
    <t>CRISTINA GONZALEZ SALOMON</t>
  </si>
  <si>
    <t>tyreplus.rosales@grupoayala.com</t>
  </si>
  <si>
    <t>6623644040</t>
  </si>
  <si>
    <t>Judith Lorena NIEBLAS REYNOZA</t>
  </si>
  <si>
    <t>navojoa@grupoayala.com.mx</t>
  </si>
  <si>
    <t>6421353360</t>
  </si>
  <si>
    <t>Angélica María Soto Yuriar</t>
  </si>
  <si>
    <t>angyyuriar15@gmail.com</t>
  </si>
  <si>
    <t>6441560845</t>
  </si>
  <si>
    <t>TOMASA HERNANDEZ LOPEZ</t>
  </si>
  <si>
    <t>tommy_a7@hotmail.com</t>
  </si>
  <si>
    <t>6441612522</t>
  </si>
  <si>
    <t>CESAR RAUL COTA GAMEZ</t>
  </si>
  <si>
    <t>cesargamez1706@gmail.com</t>
  </si>
  <si>
    <t>6121686151</t>
  </si>
  <si>
    <t>BRUNO LOPEZ GUTIERREZ</t>
  </si>
  <si>
    <t>dexterbruno1984@gmail.com</t>
  </si>
  <si>
    <t>2481350449</t>
  </si>
  <si>
    <t>LUIS FRANCISCO GONZALEZ NEGRETE</t>
  </si>
  <si>
    <t>francisco.g.negrete@gmail.com</t>
  </si>
  <si>
    <t>6241383121</t>
  </si>
  <si>
    <t>JOSUE JHONATAN PEREZ GUTIERREZ</t>
  </si>
  <si>
    <t>josue.perez7@live.com</t>
  </si>
  <si>
    <t>6442537702</t>
  </si>
  <si>
    <t>JORGE JUSENNE CORONADO LOREDO</t>
  </si>
  <si>
    <t>jusennecol16@gmail.com</t>
  </si>
  <si>
    <t>6623418918</t>
  </si>
  <si>
    <t xml:space="preserve">DAVID ALEJANDRO DAVALOS LOPEZ </t>
  </si>
  <si>
    <t>rogelio.banuelos@grupotersa.com.mx</t>
  </si>
  <si>
    <t>6462260138</t>
  </si>
  <si>
    <t>CLAUDIA LILIANA GARCIA CORRAL</t>
  </si>
  <si>
    <t>claudia_lilianag@hotmail.com</t>
  </si>
  <si>
    <t>6421001464</t>
  </si>
  <si>
    <t xml:space="preserve">osiris emmanuel arochi rosales </t>
  </si>
  <si>
    <t>arochiemmanuel1@gmail.com</t>
  </si>
  <si>
    <t>6241926642</t>
  </si>
  <si>
    <t xml:space="preserve">Yaited del Moncerath Agúndez Marron </t>
  </si>
  <si>
    <t>agundezmarron@gmail.com</t>
  </si>
  <si>
    <t>6242242818</t>
  </si>
  <si>
    <t>VALERIA GUADALUPE ZEREGA HERNANDEZ</t>
  </si>
  <si>
    <t>valeria-zerega21@outlok</t>
  </si>
  <si>
    <t>6161216919</t>
  </si>
  <si>
    <t>PATRICIA GONZALEZ VAZQUEZ</t>
  </si>
  <si>
    <t>patito.cema81@gmail.com</t>
  </si>
  <si>
    <t>4925599748</t>
  </si>
  <si>
    <t xml:space="preserve">Andres Del Hoyo Padilla </t>
  </si>
  <si>
    <t>andresdelhoyo94@gmail.com</t>
  </si>
  <si>
    <t>4922434755</t>
  </si>
  <si>
    <t>STEPHANIE ALEXANDER TERAN PEREZ</t>
  </si>
  <si>
    <t>fabirmrz02@gmail.com</t>
  </si>
  <si>
    <t>6622566363</t>
  </si>
  <si>
    <t xml:space="preserve">ANA PAULINA ARAIZA WILLIAMS </t>
  </si>
  <si>
    <t>paulyna_2217@hotmail.com</t>
  </si>
  <si>
    <t>6621963267</t>
  </si>
  <si>
    <t>VANESSA DE JESÚS CALDERÓN</t>
  </si>
  <si>
    <t>vanessadjcalderon1@gmail.com</t>
  </si>
  <si>
    <t>6131009901</t>
  </si>
  <si>
    <t>ROXANA PILAR CORDOBA</t>
  </si>
  <si>
    <t>tirexcostadeoro2@hotmail.com</t>
  </si>
  <si>
    <t>2295959691</t>
  </si>
  <si>
    <t>QUETZALY ELIZABETH SOTO RODRIGUEZ</t>
  </si>
  <si>
    <t>quetzi0@hotmail.com</t>
  </si>
  <si>
    <t>3223994452</t>
  </si>
  <si>
    <t>ERNESTO ARANA SEGURA</t>
  </si>
  <si>
    <t>ernestarase@gmail.com</t>
  </si>
  <si>
    <t>3111413730</t>
  </si>
  <si>
    <t>ERIK CAPULA VAQUERO</t>
  </si>
  <si>
    <t>ecapula@grupo-marpa.com</t>
  </si>
  <si>
    <t>7712408710</t>
  </si>
  <si>
    <t>ROY FRANCISCO CALDERON VARELA</t>
  </si>
  <si>
    <t>roycalderon7@gmail.com</t>
  </si>
  <si>
    <t>6675252980</t>
  </si>
  <si>
    <t>cynthita Hernandez</t>
  </si>
  <si>
    <t>Nombre</t>
  </si>
  <si>
    <t>ID</t>
  </si>
  <si>
    <t>Felipe</t>
  </si>
  <si>
    <t xml:space="preserve">HUMBERTO </t>
  </si>
  <si>
    <t>juan Francisco</t>
  </si>
  <si>
    <t xml:space="preserve">LETICIA </t>
  </si>
  <si>
    <t>Maria Dolores</t>
  </si>
  <si>
    <t>Alcántara</t>
  </si>
  <si>
    <t>Plasencia Leon</t>
  </si>
  <si>
    <t>Alarcon coritina</t>
  </si>
  <si>
    <t>Lagarda</t>
  </si>
  <si>
    <t>Lucero Bastida</t>
  </si>
  <si>
    <t>tirexarcosur1@hotmail.com</t>
  </si>
  <si>
    <t>AUTODESIGNER.HP@YAHOO.COM</t>
  </si>
  <si>
    <t>alarcon120@hotmail.com</t>
  </si>
  <si>
    <t>margarita.lagarda@outlook.com</t>
  </si>
  <si>
    <t>TERSA_LORETO@GRUPOTERSA.COM.MX</t>
  </si>
  <si>
    <t>2281304705</t>
  </si>
  <si>
    <t>8114644761</t>
  </si>
  <si>
    <t>6622232298</t>
  </si>
  <si>
    <t>6131220663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</si>
</sst>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hh:mm:ss;@"/>
    <numFmt numFmtId="165" formatCode="0.00_ ;[Red]\-0.00\ "/>
    <numFmt numFmtId="166" formatCode="yyyy\-mm\-dd\ hh:mm:ss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56420C"/>
      </left>
      <right style="medium">
        <color rgb="FF56420C"/>
      </right>
      <top style="medium">
        <color rgb="FF56420C"/>
      </top>
      <bottom style="medium">
        <color rgb="FF56420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5" applyNumberFormat="0" applyAlignment="0" applyProtection="0"/>
    <xf numFmtId="0" fontId="20" fillId="14" borderId="6" applyNumberFormat="0" applyAlignment="0" applyProtection="0"/>
    <xf numFmtId="0" fontId="21" fillId="14" borderId="5" applyNumberFormat="0" applyAlignment="0" applyProtection="0"/>
    <xf numFmtId="0" fontId="22" fillId="0" borderId="7" applyNumberFormat="0" applyFill="0" applyAlignment="0" applyProtection="0"/>
    <xf numFmtId="0" fontId="23" fillId="15" borderId="8" applyNumberFormat="0" applyAlignment="0" applyProtection="0"/>
    <xf numFmtId="0" fontId="24" fillId="0" borderId="0" applyNumberFormat="0" applyFill="0" applyBorder="0" applyAlignment="0" applyProtection="0"/>
    <xf numFmtId="0" fontId="1" fillId="16" borderId="9" applyNumberFormat="0" applyFont="0" applyAlignment="0" applyProtection="0"/>
    <xf numFmtId="0" fontId="25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6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6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5" fillId="4" borderId="1" xfId="4" applyFill="1" applyBorder="1" applyAlignment="1">
      <alignment horizontal="center" vertical="center" wrapText="1"/>
    </xf>
    <xf numFmtId="0" fontId="5" fillId="5" borderId="1" xfId="4" applyFill="1" applyBorder="1" applyAlignment="1">
      <alignment horizontal="left" vertical="center" wrapText="1"/>
    </xf>
    <xf numFmtId="0" fontId="5" fillId="5" borderId="1" xfId="4" applyFill="1" applyBorder="1" applyAlignment="1">
      <alignment horizontal="center" vertical="center" wrapText="1"/>
    </xf>
    <xf numFmtId="0" fontId="5" fillId="4" borderId="1" xfId="4" applyFill="1" applyBorder="1" applyAlignment="1">
      <alignment horizontal="left" vertical="center" wrapText="1"/>
    </xf>
    <xf numFmtId="0" fontId="0" fillId="0" borderId="1" xfId="0" applyBorder="1"/>
    <xf numFmtId="0" fontId="5" fillId="4" borderId="0" xfId="4" applyFill="1" applyBorder="1" applyAlignment="1">
      <alignment horizontal="left" vertical="center" wrapText="1"/>
    </xf>
    <xf numFmtId="0" fontId="5" fillId="5" borderId="0" xfId="4" applyFill="1" applyBorder="1" applyAlignment="1">
      <alignment horizontal="left" vertical="center" wrapText="1"/>
    </xf>
    <xf numFmtId="0" fontId="0" fillId="3" borderId="1" xfId="0" applyFill="1" applyBorder="1"/>
    <xf numFmtId="0" fontId="5" fillId="4" borderId="0" xfId="4" applyFill="1" applyBorder="1" applyAlignment="1">
      <alignment horizontal="center" vertical="center" wrapText="1"/>
    </xf>
    <xf numFmtId="0" fontId="5" fillId="5" borderId="0" xfId="4" applyFill="1" applyBorder="1" applyAlignment="1">
      <alignment horizontal="center" vertical="center" wrapText="1"/>
    </xf>
    <xf numFmtId="0" fontId="0" fillId="3" borderId="0" xfId="0" applyFill="1"/>
    <xf numFmtId="0" fontId="7" fillId="0" borderId="0" xfId="5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5" applyFont="1" applyAlignment="1">
      <alignment horizontal="center"/>
    </xf>
    <xf numFmtId="0" fontId="8" fillId="0" borderId="0" xfId="3" applyNumberFormat="1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8" fillId="0" borderId="0" xfId="2" applyFont="1"/>
    <xf numFmtId="0" fontId="8" fillId="0" borderId="0" xfId="2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2" applyFont="1" applyAlignment="1">
      <alignment horizontal="left"/>
    </xf>
    <xf numFmtId="0" fontId="10" fillId="0" borderId="0" xfId="4" applyFont="1"/>
    <xf numFmtId="0" fontId="8" fillId="0" borderId="0" xfId="4" applyFont="1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7" fillId="6" borderId="0" xfId="1" applyNumberFormat="1" applyFont="1" applyFill="1"/>
    <xf numFmtId="49" fontId="0" fillId="0" borderId="0" xfId="0" applyNumberFormat="1"/>
    <xf numFmtId="49" fontId="8" fillId="0" borderId="0" xfId="0" applyNumberFormat="1" applyFont="1" applyAlignment="1">
      <alignment horizontal="center"/>
    </xf>
    <xf numFmtId="49" fontId="7" fillId="0" borderId="0" xfId="0" applyNumberFormat="1" applyFont="1"/>
    <xf numFmtId="49" fontId="8" fillId="0" borderId="0" xfId="0" applyNumberFormat="1" applyFont="1" applyAlignment="1">
      <alignment vertical="center"/>
    </xf>
    <xf numFmtId="49" fontId="8" fillId="0" borderId="0" xfId="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4"/>
    <xf numFmtId="0" fontId="7" fillId="7" borderId="0" xfId="1" applyNumberFormat="1" applyFont="1" applyFill="1"/>
    <xf numFmtId="0" fontId="7" fillId="8" borderId="0" xfId="1" applyNumberFormat="1" applyFont="1" applyFill="1"/>
    <xf numFmtId="10" fontId="0" fillId="0" borderId="0" xfId="1" applyNumberFormat="1" applyFont="1" applyAlignment="1">
      <alignment horizontal="center"/>
    </xf>
    <xf numFmtId="0" fontId="7" fillId="9" borderId="0" xfId="1" applyNumberFormat="1" applyFont="1" applyFill="1"/>
    <xf numFmtId="0" fontId="8" fillId="0" borderId="0" xfId="5" applyFont="1" applyAlignment="1">
      <alignment horizontal="center"/>
    </xf>
    <xf numFmtId="0" fontId="7" fillId="0" borderId="0" xfId="5" applyFont="1"/>
    <xf numFmtId="0" fontId="8" fillId="0" borderId="0" xfId="3" applyNumberFormat="1" applyFont="1" applyFill="1" applyAlignment="1">
      <alignment horizontal="center"/>
    </xf>
    <xf numFmtId="165" fontId="0" fillId="0" borderId="0" xfId="0" applyNumberFormat="1"/>
    <xf numFmtId="0" fontId="0" fillId="0" borderId="0" xfId="0" applyFill="1"/>
    <xf numFmtId="0" fontId="8" fillId="0" borderId="0" xfId="2" applyFont="1" applyFill="1"/>
    <xf numFmtId="0" fontId="8" fillId="0" borderId="0" xfId="2" applyFont="1" applyFill="1" applyAlignment="1">
      <alignment horizontal="left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7" fillId="0" borderId="0" xfId="0" applyFont="1" applyFill="1"/>
    <xf numFmtId="166" fontId="0" fillId="0" borderId="0" xfId="0" applyNumberFormat="1" applyFill="1"/>
    <xf numFmtId="0" fontId="3" fillId="0" borderId="0" xfId="2"/>
    <xf numFmtId="0" fontId="3" fillId="0" borderId="0" xfId="2"/>
    <xf numFmtId="0" fontId="3" fillId="0" borderId="0" xfId="2"/>
    <xf numFmtId="0" fontId="0" fillId="0" borderId="0" xfId="0"/>
    <xf numFmtId="0" fontId="0" fillId="0" borderId="11" xfId="0" applyBorder="1" applyAlignment="1">
      <alignment wrapText="1"/>
    </xf>
  </cellXfs>
  <cellStyles count="47"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Hipervínculo" xfId="4" builtinId="8"/>
    <cellStyle name="Incorrecto" xfId="12" builtinId="27" customBuiltin="1"/>
    <cellStyle name="Millares" xfId="3" builtinId="3"/>
    <cellStyle name="Neutral" xfId="13" builtinId="28" customBuiltin="1"/>
    <cellStyle name="Normal" xfId="0" builtinId="0"/>
    <cellStyle name="Normal 2" xfId="2" xr:uid="{32DA2AB1-8BBE-47BB-8FD4-AFB080578EA8}"/>
    <cellStyle name="Normal 3" xfId="5" xr:uid="{A80426A3-3528-4F86-8492-CE716B79D24D}"/>
    <cellStyle name="Notas" xfId="20" builtinId="10" customBuiltin="1"/>
    <cellStyle name="Porcentaje" xfId="1" builtinId="5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2" builtinId="25" customBuiltin="1"/>
  </cellStyles>
  <dxfs count="5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ras@inducontrol.com.mc" TargetMode="External"/><Relationship Id="rId2" Type="http://schemas.openxmlformats.org/officeDocument/2006/relationships/hyperlink" Target="mailto:claudia.amezcua@eluniversal.com.mx" TargetMode="External"/><Relationship Id="rId1" Type="http://schemas.openxmlformats.org/officeDocument/2006/relationships/hyperlink" Target="mailto:claudia.amezcua@eluniversal.com.m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xicopostcode.com/location/ciudad-de-mexico/" TargetMode="External"/><Relationship Id="rId299" Type="http://schemas.openxmlformats.org/officeDocument/2006/relationships/hyperlink" Target="https://www.mexicopostcode.com/location/ciudad-de-mexico/azcapotzalco/" TargetMode="External"/><Relationship Id="rId21" Type="http://schemas.openxmlformats.org/officeDocument/2006/relationships/hyperlink" Target="https://www.mexicopostcode.com/location/ciudad-de-mexico/" TargetMode="External"/><Relationship Id="rId63" Type="http://schemas.openxmlformats.org/officeDocument/2006/relationships/hyperlink" Target="https://www.mexicopostcode.com/location/ciudad-de-mexico/" TargetMode="External"/><Relationship Id="rId159" Type="http://schemas.openxmlformats.org/officeDocument/2006/relationships/hyperlink" Target="https://www.mexicopostcode.com/location/ciudad-de-mexico/" TargetMode="External"/><Relationship Id="rId324" Type="http://schemas.openxmlformats.org/officeDocument/2006/relationships/hyperlink" Target="https://www.mexicopostcode.com/location/ciudad-de-mexico/" TargetMode="External"/><Relationship Id="rId366" Type="http://schemas.openxmlformats.org/officeDocument/2006/relationships/hyperlink" Target="https://www.mexicopostcode.com/location/ciudad-de-mexico/" TargetMode="External"/><Relationship Id="rId170" Type="http://schemas.openxmlformats.org/officeDocument/2006/relationships/hyperlink" Target="https://www.mexicopostcode.com/location/ciudad-de-mexico/azcapotzalco/" TargetMode="External"/><Relationship Id="rId226" Type="http://schemas.openxmlformats.org/officeDocument/2006/relationships/hyperlink" Target="https://www.mexicopostcode.com/ciudad-de-mexico-azcapotzalco-huautla-de-las-salinas-02330.html" TargetMode="External"/><Relationship Id="rId433" Type="http://schemas.openxmlformats.org/officeDocument/2006/relationships/hyperlink" Target="https://www.mexicopostcode.com/ciudad-de-mexico-cuajimalpa-de-morelos-memetla-05330.html" TargetMode="External"/><Relationship Id="rId268" Type="http://schemas.openxmlformats.org/officeDocument/2006/relationships/hyperlink" Target="https://www.mexicopostcode.com/ciudad-de-mexico-azcapotzalco-nueva-espana-02129.html" TargetMode="External"/><Relationship Id="rId32" Type="http://schemas.openxmlformats.org/officeDocument/2006/relationships/hyperlink" Target="https://www.mexicopostcode.com/location/ciudad-de-mexico/xochimilco/" TargetMode="External"/><Relationship Id="rId74" Type="http://schemas.openxmlformats.org/officeDocument/2006/relationships/hyperlink" Target="https://www.mexicopostcode.com/location/ciudad-de-mexico/iztacalco/" TargetMode="External"/><Relationship Id="rId128" Type="http://schemas.openxmlformats.org/officeDocument/2006/relationships/hyperlink" Target="https://www.mexicopostcode.com/location/ciudad-de-mexico/iztacalco/" TargetMode="External"/><Relationship Id="rId335" Type="http://schemas.openxmlformats.org/officeDocument/2006/relationships/hyperlink" Target="https://www.mexicopostcode.com/location/ciudad-de-mexico/azcapotzalco/" TargetMode="External"/><Relationship Id="rId377" Type="http://schemas.openxmlformats.org/officeDocument/2006/relationships/hyperlink" Target="https://www.mexicopostcode.com/location/ciudad-de-mexico/cuajimalpa-de-morelos/" TargetMode="External"/><Relationship Id="rId5" Type="http://schemas.openxmlformats.org/officeDocument/2006/relationships/hyperlink" Target="https://www.mexicopostcode.com/location/ciudad-de-mexico/xochimilco/" TargetMode="External"/><Relationship Id="rId181" Type="http://schemas.openxmlformats.org/officeDocument/2006/relationships/hyperlink" Target="https://www.mexicopostcode.com/ciudad-de-mexico-azcapotzalco-angel-zimbron-02099.html" TargetMode="External"/><Relationship Id="rId237" Type="http://schemas.openxmlformats.org/officeDocument/2006/relationships/hyperlink" Target="https://www.mexicopostcode.com/location/ciudad-de-mexico/" TargetMode="External"/><Relationship Id="rId402" Type="http://schemas.openxmlformats.org/officeDocument/2006/relationships/hyperlink" Target="https://www.mexicopostcode.com/location/ciudad-de-mexico/" TargetMode="External"/><Relationship Id="rId279" Type="http://schemas.openxmlformats.org/officeDocument/2006/relationships/hyperlink" Target="https://www.mexicopostcode.com/location/ciudad-de-mexico/" TargetMode="External"/><Relationship Id="rId444" Type="http://schemas.openxmlformats.org/officeDocument/2006/relationships/hyperlink" Target="https://www.mexicopostcode.com/location/ciudad-de-mexico/" TargetMode="External"/><Relationship Id="rId43" Type="http://schemas.openxmlformats.org/officeDocument/2006/relationships/hyperlink" Target="https://www.mexicopostcode.com/ciudad-de-mexico-xochimilco-san-juan-16629.html" TargetMode="External"/><Relationship Id="rId139" Type="http://schemas.openxmlformats.org/officeDocument/2006/relationships/hyperlink" Target="https://www.mexicopostcode.com/ciudad-de-mexico-iztacalco-san-miguel-08650.html" TargetMode="External"/><Relationship Id="rId290" Type="http://schemas.openxmlformats.org/officeDocument/2006/relationships/hyperlink" Target="https://www.mexicopostcode.com/location/ciudad-de-mexico/azcapotzalco/" TargetMode="External"/><Relationship Id="rId304" Type="http://schemas.openxmlformats.org/officeDocument/2006/relationships/hyperlink" Target="https://www.mexicopostcode.com/ciudad-de-mexico-azcapotzalco-santa-barbara-02230.html" TargetMode="External"/><Relationship Id="rId346" Type="http://schemas.openxmlformats.org/officeDocument/2006/relationships/hyperlink" Target="https://www.mexicopostcode.com/ciudad-de-mexico-cuajimalpa-de-morelos-amado-nervo-05269.html" TargetMode="External"/><Relationship Id="rId388" Type="http://schemas.openxmlformats.org/officeDocument/2006/relationships/hyperlink" Target="https://www.mexicopostcode.com/ciudad-de-mexico-cuajimalpa-de-morelos-granjas-navidad-05219.html" TargetMode="External"/><Relationship Id="rId85" Type="http://schemas.openxmlformats.org/officeDocument/2006/relationships/hyperlink" Target="https://www.mexicopostcode.com/ciudad-de-mexico-iztacalco-gabriel-ramos-millan-seccion-bramadero-08000.html" TargetMode="External"/><Relationship Id="rId150" Type="http://schemas.openxmlformats.org/officeDocument/2006/relationships/hyperlink" Target="https://www.mexicopostcode.com/location/ciudad-de-mexico/" TargetMode="External"/><Relationship Id="rId192" Type="http://schemas.openxmlformats.org/officeDocument/2006/relationships/hyperlink" Target="https://www.mexicopostcode.com/location/ciudad-de-mexico/" TargetMode="External"/><Relationship Id="rId206" Type="http://schemas.openxmlformats.org/officeDocument/2006/relationships/hyperlink" Target="https://www.mexicopostcode.com/location/ciudad-de-mexico/azcapotzalco/" TargetMode="External"/><Relationship Id="rId413" Type="http://schemas.openxmlformats.org/officeDocument/2006/relationships/hyperlink" Target="https://www.mexicopostcode.com/location/ciudad-de-mexico/cuajimalpa-de-morelos/" TargetMode="External"/><Relationship Id="rId248" Type="http://schemas.openxmlformats.org/officeDocument/2006/relationships/hyperlink" Target="https://www.mexicopostcode.com/location/ciudad-de-mexico/azcapotzalco/" TargetMode="External"/><Relationship Id="rId455" Type="http://schemas.openxmlformats.org/officeDocument/2006/relationships/hyperlink" Target="https://www.mexicopostcode.com/location/ciudad-de-mexico/cuajimalpa-de-morelos/" TargetMode="External"/><Relationship Id="rId12" Type="http://schemas.openxmlformats.org/officeDocument/2006/relationships/hyperlink" Target="https://www.mexicopostcode.com/location/ciudad-de-mexico/" TargetMode="External"/><Relationship Id="rId108" Type="http://schemas.openxmlformats.org/officeDocument/2006/relationships/hyperlink" Target="https://www.mexicopostcode.com/location/ciudad-de-mexico/" TargetMode="External"/><Relationship Id="rId315" Type="http://schemas.openxmlformats.org/officeDocument/2006/relationships/hyperlink" Target="https://www.mexicopostcode.com/location/ciudad-de-mexico/" TargetMode="External"/><Relationship Id="rId357" Type="http://schemas.openxmlformats.org/officeDocument/2006/relationships/hyperlink" Target="https://www.mexicopostcode.com/location/ciudad-de-mexico/" TargetMode="External"/><Relationship Id="rId54" Type="http://schemas.openxmlformats.org/officeDocument/2006/relationships/hyperlink" Target="https://www.mexicopostcode.com/location/ciudad-de-mexico/" TargetMode="External"/><Relationship Id="rId96" Type="http://schemas.openxmlformats.org/officeDocument/2006/relationships/hyperlink" Target="https://www.mexicopostcode.com/location/ciudad-de-mexico/" TargetMode="External"/><Relationship Id="rId161" Type="http://schemas.openxmlformats.org/officeDocument/2006/relationships/hyperlink" Target="https://www.mexicopostcode.com/location/ciudad-de-mexico/iztacalco/" TargetMode="External"/><Relationship Id="rId217" Type="http://schemas.openxmlformats.org/officeDocument/2006/relationships/hyperlink" Target="https://www.mexicopostcode.com/ciudad-de-mexico-azcapotzalco-estacion-pantaco-02520.html" TargetMode="External"/><Relationship Id="rId399" Type="http://schemas.openxmlformats.org/officeDocument/2006/relationships/hyperlink" Target="https://www.mexicopostcode.com/location/ciudad-de-mexico/" TargetMode="External"/><Relationship Id="rId259" Type="http://schemas.openxmlformats.org/officeDocument/2006/relationships/hyperlink" Target="https://www.mexicopostcode.com/ciudad-de-mexico-azcapotzalco-monte-alto-02640.html" TargetMode="External"/><Relationship Id="rId424" Type="http://schemas.openxmlformats.org/officeDocument/2006/relationships/hyperlink" Target="https://www.mexicopostcode.com/ciudad-de-mexico-cuajimalpa-de-morelos-lomas-de-vista-hermosa-05100.html" TargetMode="External"/><Relationship Id="rId23" Type="http://schemas.openxmlformats.org/officeDocument/2006/relationships/hyperlink" Target="https://www.mexicopostcode.com/location/ciudad-de-mexico/xochimilco/" TargetMode="External"/><Relationship Id="rId119" Type="http://schemas.openxmlformats.org/officeDocument/2006/relationships/hyperlink" Target="https://www.mexicopostcode.com/location/ciudad-de-mexico/iztacalco/" TargetMode="External"/><Relationship Id="rId270" Type="http://schemas.openxmlformats.org/officeDocument/2006/relationships/hyperlink" Target="https://www.mexicopostcode.com/location/ciudad-de-mexico/" TargetMode="External"/><Relationship Id="rId326" Type="http://schemas.openxmlformats.org/officeDocument/2006/relationships/hyperlink" Target="https://www.mexicopostcode.com/location/ciudad-de-mexico/azcapotzalco/" TargetMode="External"/><Relationship Id="rId65" Type="http://schemas.openxmlformats.org/officeDocument/2006/relationships/hyperlink" Target="https://www.mexicopostcode.com/location/ciudad-de-mexico/iztacalco/" TargetMode="External"/><Relationship Id="rId130" Type="http://schemas.openxmlformats.org/officeDocument/2006/relationships/hyperlink" Target="https://www.mexicopostcode.com/ciudad-de-mexico-iztacalco-reforma-iztaccihuatl-norte-08810.html" TargetMode="External"/><Relationship Id="rId368" Type="http://schemas.openxmlformats.org/officeDocument/2006/relationships/hyperlink" Target="https://www.mexicopostcode.com/location/ciudad-de-mexico/cuajimalpa-de-morelos/" TargetMode="External"/><Relationship Id="rId172" Type="http://schemas.openxmlformats.org/officeDocument/2006/relationships/hyperlink" Target="https://www.mexicopostcode.com/ciudad-de-mexico-azcapotzalco-ampliacion-del-gas-02970.html" TargetMode="External"/><Relationship Id="rId228" Type="http://schemas.openxmlformats.org/officeDocument/2006/relationships/hyperlink" Target="https://www.mexicopostcode.com/location/ciudad-de-mexico/" TargetMode="External"/><Relationship Id="rId435" Type="http://schemas.openxmlformats.org/officeDocument/2006/relationships/hyperlink" Target="https://www.mexicopostcode.com/location/ciudad-de-mexico/" TargetMode="External"/><Relationship Id="rId281" Type="http://schemas.openxmlformats.org/officeDocument/2006/relationships/hyperlink" Target="https://www.mexicopostcode.com/location/ciudad-de-mexico/azcapotzalco/" TargetMode="External"/><Relationship Id="rId337" Type="http://schemas.openxmlformats.org/officeDocument/2006/relationships/hyperlink" Target="https://www.mexicopostcode.com/ciudad-de-mexico-cuajimalpa-de-morelos-abdias-garcia-soto-05530.html" TargetMode="External"/><Relationship Id="rId34" Type="http://schemas.openxmlformats.org/officeDocument/2006/relationships/hyperlink" Target="https://www.mexicopostcode.com/ciudad-de-mexico-xochimilco-san-jeronimo-16420.html" TargetMode="External"/><Relationship Id="rId76" Type="http://schemas.openxmlformats.org/officeDocument/2006/relationships/hyperlink" Target="https://www.mexicopostcode.com/ciudad-de-mexico-iztacalco-ex-ejido-de-la-magdalena-mixiuhca-08010.html" TargetMode="External"/><Relationship Id="rId141" Type="http://schemas.openxmlformats.org/officeDocument/2006/relationships/hyperlink" Target="https://www.mexicopostcode.com/location/ciudad-de-mexico/" TargetMode="External"/><Relationship Id="rId379" Type="http://schemas.openxmlformats.org/officeDocument/2006/relationships/hyperlink" Target="https://www.mexicopostcode.com/ciudad-de-mexico-cuajimalpa-de-morelos-el-molino-05240.html" TargetMode="External"/><Relationship Id="rId7" Type="http://schemas.openxmlformats.org/officeDocument/2006/relationships/hyperlink" Target="https://www.mexicopostcode.com/ciudad-de-mexico-xochimilco-san-antonio-16607.html" TargetMode="External"/><Relationship Id="rId183" Type="http://schemas.openxmlformats.org/officeDocument/2006/relationships/hyperlink" Target="https://www.mexicopostcode.com/location/ciudad-de-mexico/" TargetMode="External"/><Relationship Id="rId239" Type="http://schemas.openxmlformats.org/officeDocument/2006/relationships/hyperlink" Target="https://www.mexicopostcode.com/location/ciudad-de-mexico/azcapotzalco/" TargetMode="External"/><Relationship Id="rId390" Type="http://schemas.openxmlformats.org/officeDocument/2006/relationships/hyperlink" Target="https://www.mexicopostcode.com/location/ciudad-de-mexico/" TargetMode="External"/><Relationship Id="rId404" Type="http://schemas.openxmlformats.org/officeDocument/2006/relationships/hyperlink" Target="https://www.mexicopostcode.com/location/ciudad-de-mexico/cuajimalpa-de-morelos/" TargetMode="External"/><Relationship Id="rId446" Type="http://schemas.openxmlformats.org/officeDocument/2006/relationships/hyperlink" Target="https://www.mexicopostcode.com/location/ciudad-de-mexico/cuajimalpa-de-morelos/" TargetMode="External"/><Relationship Id="rId250" Type="http://schemas.openxmlformats.org/officeDocument/2006/relationships/hyperlink" Target="https://www.mexicopostcode.com/ciudad-de-mexico-azcapotzalco-liberacion-02930.html" TargetMode="External"/><Relationship Id="rId292" Type="http://schemas.openxmlformats.org/officeDocument/2006/relationships/hyperlink" Target="https://www.mexicopostcode.com/ciudad-de-mexico-azcapotzalco-san-rafael-02010.html" TargetMode="External"/><Relationship Id="rId306" Type="http://schemas.openxmlformats.org/officeDocument/2006/relationships/hyperlink" Target="https://www.mexicopostcode.com/location/ciudad-de-mexico/" TargetMode="External"/><Relationship Id="rId45" Type="http://schemas.openxmlformats.org/officeDocument/2006/relationships/hyperlink" Target="https://www.mexicopostcode.com/location/ciudad-de-mexico/" TargetMode="External"/><Relationship Id="rId87" Type="http://schemas.openxmlformats.org/officeDocument/2006/relationships/hyperlink" Target="https://www.mexicopostcode.com/location/ciudad-de-mexico/" TargetMode="External"/><Relationship Id="rId110" Type="http://schemas.openxmlformats.org/officeDocument/2006/relationships/hyperlink" Target="https://www.mexicopostcode.com/location/ciudad-de-mexico/iztacalco/" TargetMode="External"/><Relationship Id="rId348" Type="http://schemas.openxmlformats.org/officeDocument/2006/relationships/hyperlink" Target="https://www.mexicopostcode.com/location/ciudad-de-mexico/" TargetMode="External"/><Relationship Id="rId152" Type="http://schemas.openxmlformats.org/officeDocument/2006/relationships/hyperlink" Target="https://www.mexicopostcode.com/location/ciudad-de-mexico/iztacalco/" TargetMode="External"/><Relationship Id="rId194" Type="http://schemas.openxmlformats.org/officeDocument/2006/relationships/hyperlink" Target="https://www.mexicopostcode.com/location/ciudad-de-mexico/azcapotzalco/" TargetMode="External"/><Relationship Id="rId208" Type="http://schemas.openxmlformats.org/officeDocument/2006/relationships/hyperlink" Target="https://www.mexicopostcode.com/ciudad-de-mexico-azcapotzalco-del-recreo-02070.html" TargetMode="External"/><Relationship Id="rId415" Type="http://schemas.openxmlformats.org/officeDocument/2006/relationships/hyperlink" Target="https://www.mexicopostcode.com/ciudad-de-mexico-cuajimalpa-de-morelos-loma-del-padre-05020.html" TargetMode="External"/><Relationship Id="rId457" Type="http://schemas.openxmlformats.org/officeDocument/2006/relationships/hyperlink" Target="https://www.mexicopostcode.com/ciudad-de-mexico-cuajimalpa-de-morelos-xalpa-05730.html" TargetMode="External"/><Relationship Id="rId261" Type="http://schemas.openxmlformats.org/officeDocument/2006/relationships/hyperlink" Target="https://www.mexicopostcode.com/location/ciudad-de-mexico/" TargetMode="External"/><Relationship Id="rId14" Type="http://schemas.openxmlformats.org/officeDocument/2006/relationships/hyperlink" Target="https://www.mexicopostcode.com/location/ciudad-de-mexico/xochimilco/" TargetMode="External"/><Relationship Id="rId56" Type="http://schemas.openxmlformats.org/officeDocument/2006/relationships/hyperlink" Target="https://www.mexicopostcode.com/location/ciudad-de-mexico/xochimilco/" TargetMode="External"/><Relationship Id="rId317" Type="http://schemas.openxmlformats.org/officeDocument/2006/relationships/hyperlink" Target="https://www.mexicopostcode.com/location/ciudad-de-mexico/azcapotzalco/" TargetMode="External"/><Relationship Id="rId359" Type="http://schemas.openxmlformats.org/officeDocument/2006/relationships/hyperlink" Target="https://www.mexicopostcode.com/location/ciudad-de-mexico/cuajimalpa-de-morelos/" TargetMode="External"/><Relationship Id="rId98" Type="http://schemas.openxmlformats.org/officeDocument/2006/relationships/hyperlink" Target="https://www.mexicopostcode.com/location/ciudad-de-mexico/iztacalco/" TargetMode="External"/><Relationship Id="rId121" Type="http://schemas.openxmlformats.org/officeDocument/2006/relationships/hyperlink" Target="https://www.mexicopostcode.com/ciudad-de-mexico-iztacalco-los-reyes-08620.html" TargetMode="External"/><Relationship Id="rId163" Type="http://schemas.openxmlformats.org/officeDocument/2006/relationships/hyperlink" Target="https://www.mexicopostcode.com/ciudad-de-mexico-iztacalco-zapotla-08610.html" TargetMode="External"/><Relationship Id="rId219" Type="http://schemas.openxmlformats.org/officeDocument/2006/relationships/hyperlink" Target="https://www.mexicopostcode.com/location/ciudad-de-mexico/" TargetMode="External"/><Relationship Id="rId370" Type="http://schemas.openxmlformats.org/officeDocument/2006/relationships/hyperlink" Target="https://www.mexicopostcode.com/ciudad-de-mexico-cuajimalpa-de-morelos-cuajimalpa-05000.html" TargetMode="External"/><Relationship Id="rId426" Type="http://schemas.openxmlformats.org/officeDocument/2006/relationships/hyperlink" Target="https://www.mexicopostcode.com/location/ciudad-de-mexico/" TargetMode="External"/><Relationship Id="rId230" Type="http://schemas.openxmlformats.org/officeDocument/2006/relationships/hyperlink" Target="https://www.mexicopostcode.com/location/ciudad-de-mexico/azcapotzalco/" TargetMode="External"/><Relationship Id="rId25" Type="http://schemas.openxmlformats.org/officeDocument/2006/relationships/hyperlink" Target="https://www.mexicopostcode.com/ciudad-de-mexico-xochimilco-san-francisco-tlalnepantla-16900.html" TargetMode="External"/><Relationship Id="rId67" Type="http://schemas.openxmlformats.org/officeDocument/2006/relationships/hyperlink" Target="https://www.mexicopostcode.com/ciudad-de-mexico-iztacalco-carlos-zapata-vela-08040.html" TargetMode="External"/><Relationship Id="rId272" Type="http://schemas.openxmlformats.org/officeDocument/2006/relationships/hyperlink" Target="https://www.mexicopostcode.com/location/ciudad-de-mexico/azcapotzalco/" TargetMode="External"/><Relationship Id="rId328" Type="http://schemas.openxmlformats.org/officeDocument/2006/relationships/hyperlink" Target="https://www.mexicopostcode.com/ciudad-de-mexico-azcapotzalco-santo-domingo-02160.html" TargetMode="External"/><Relationship Id="rId132" Type="http://schemas.openxmlformats.org/officeDocument/2006/relationships/hyperlink" Target="https://www.mexicopostcode.com/location/ciudad-de-mexico/" TargetMode="External"/><Relationship Id="rId174" Type="http://schemas.openxmlformats.org/officeDocument/2006/relationships/hyperlink" Target="https://www.mexicopostcode.com/location/ciudad-de-mexico/" TargetMode="External"/><Relationship Id="rId381" Type="http://schemas.openxmlformats.org/officeDocument/2006/relationships/hyperlink" Target="https://www.mexicopostcode.com/location/ciudad-de-mexico/" TargetMode="External"/><Relationship Id="rId241" Type="http://schemas.openxmlformats.org/officeDocument/2006/relationships/hyperlink" Target="https://www.mexicopostcode.com/ciudad-de-mexico-azcapotzalco-la-preciosa-02460.html" TargetMode="External"/><Relationship Id="rId437" Type="http://schemas.openxmlformats.org/officeDocument/2006/relationships/hyperlink" Target="https://www.mexicopostcode.com/location/ciudad-de-mexico/cuajimalpa-de-morelos/" TargetMode="External"/><Relationship Id="rId36" Type="http://schemas.openxmlformats.org/officeDocument/2006/relationships/hyperlink" Target="https://www.mexicopostcode.com/location/ciudad-de-mexico/" TargetMode="External"/><Relationship Id="rId283" Type="http://schemas.openxmlformats.org/officeDocument/2006/relationships/hyperlink" Target="https://www.mexicopostcode.com/ciudad-de-mexico-azcapotzalco-san-mateo-02490.html" TargetMode="External"/><Relationship Id="rId339" Type="http://schemas.openxmlformats.org/officeDocument/2006/relationships/hyperlink" Target="https://www.mexicopostcode.com/location/ciudad-de-mexico/" TargetMode="External"/><Relationship Id="rId78" Type="http://schemas.openxmlformats.org/officeDocument/2006/relationships/hyperlink" Target="https://www.mexicopostcode.com/location/ciudad-de-mexico/" TargetMode="External"/><Relationship Id="rId101" Type="http://schemas.openxmlformats.org/officeDocument/2006/relationships/hyperlink" Target="https://www.mexicopostcode.com/location/ciudad-de-mexico/iztacalco/" TargetMode="External"/><Relationship Id="rId143" Type="http://schemas.openxmlformats.org/officeDocument/2006/relationships/hyperlink" Target="https://www.mexicopostcode.com/location/ciudad-de-mexico/iztacalco/" TargetMode="External"/><Relationship Id="rId185" Type="http://schemas.openxmlformats.org/officeDocument/2006/relationships/hyperlink" Target="https://www.mexicopostcode.com/location/ciudad-de-mexico/azcapotzalco/" TargetMode="External"/><Relationship Id="rId350" Type="http://schemas.openxmlformats.org/officeDocument/2006/relationships/hyperlink" Target="https://www.mexicopostcode.com/location/ciudad-de-mexico/cuajimalpa-de-morelos/" TargetMode="External"/><Relationship Id="rId406" Type="http://schemas.openxmlformats.org/officeDocument/2006/relationships/hyperlink" Target="https://www.mexicopostcode.com/ciudad-de-mexico-cuajimalpa-de-morelos-las-maromas-05710.html" TargetMode="External"/><Relationship Id="rId9" Type="http://schemas.openxmlformats.org/officeDocument/2006/relationships/hyperlink" Target="https://www.mexicopostcode.com/location/ciudad-de-mexico/" TargetMode="External"/><Relationship Id="rId210" Type="http://schemas.openxmlformats.org/officeDocument/2006/relationships/hyperlink" Target="https://www.mexicopostcode.com/location/ciudad-de-mexico/" TargetMode="External"/><Relationship Id="rId392" Type="http://schemas.openxmlformats.org/officeDocument/2006/relationships/hyperlink" Target="https://www.mexicopostcode.com/location/ciudad-de-mexico/cuajimalpa-de-morelos/" TargetMode="External"/><Relationship Id="rId448" Type="http://schemas.openxmlformats.org/officeDocument/2006/relationships/hyperlink" Target="https://www.mexicopostcode.com/ciudad-de-mexico-cuajimalpa-de-morelos-san-pedro-05030.html" TargetMode="External"/><Relationship Id="rId252" Type="http://schemas.openxmlformats.org/officeDocument/2006/relationships/hyperlink" Target="https://www.mexicopostcode.com/location/ciudad-de-mexico/" TargetMode="External"/><Relationship Id="rId294" Type="http://schemas.openxmlformats.org/officeDocument/2006/relationships/hyperlink" Target="https://www.mexicopostcode.com/location/ciudad-de-mexico/" TargetMode="External"/><Relationship Id="rId308" Type="http://schemas.openxmlformats.org/officeDocument/2006/relationships/hyperlink" Target="https://www.mexicopostcode.com/location/ciudad-de-mexico/azcapotzalco/" TargetMode="External"/><Relationship Id="rId47" Type="http://schemas.openxmlformats.org/officeDocument/2006/relationships/hyperlink" Target="https://www.mexicopostcode.com/location/ciudad-de-mexico/xochimilco/" TargetMode="External"/><Relationship Id="rId89" Type="http://schemas.openxmlformats.org/officeDocument/2006/relationships/hyperlink" Target="https://www.mexicopostcode.com/location/ciudad-de-mexico/iztacalco/" TargetMode="External"/><Relationship Id="rId112" Type="http://schemas.openxmlformats.org/officeDocument/2006/relationships/hyperlink" Target="https://www.mexicopostcode.com/ciudad-de-mexico-iztacalco-la-cruz-08310.html" TargetMode="External"/><Relationship Id="rId154" Type="http://schemas.openxmlformats.org/officeDocument/2006/relationships/hyperlink" Target="https://www.mexicopostcode.com/ciudad-de-mexico-iztacalco-santiago-sur-08800.html" TargetMode="External"/><Relationship Id="rId361" Type="http://schemas.openxmlformats.org/officeDocument/2006/relationships/hyperlink" Target="https://www.mexicopostcode.com/ciudad-de-mexico-cuajimalpa-de-morelos-contadero-05500.html" TargetMode="External"/><Relationship Id="rId196" Type="http://schemas.openxmlformats.org/officeDocument/2006/relationships/hyperlink" Target="https://www.mexicopostcode.com/ciudad-de-mexico-azcapotzalco-coltongo-02630.html" TargetMode="External"/><Relationship Id="rId417" Type="http://schemas.openxmlformats.org/officeDocument/2006/relationships/hyperlink" Target="https://www.mexicopostcode.com/location/ciudad-de-mexico/" TargetMode="External"/><Relationship Id="rId459" Type="http://schemas.openxmlformats.org/officeDocument/2006/relationships/hyperlink" Target="https://www.mexicopostcode.com/location/ciudad-de-mexico/" TargetMode="External"/><Relationship Id="rId16" Type="http://schemas.openxmlformats.org/officeDocument/2006/relationships/hyperlink" Target="https://www.mexicopostcode.com/ciudad-de-mexico-xochimilco-san-diego-16080.html" TargetMode="External"/><Relationship Id="rId221" Type="http://schemas.openxmlformats.org/officeDocument/2006/relationships/hyperlink" Target="https://www.mexicopostcode.com/location/ciudad-de-mexico/azcapotzalco/" TargetMode="External"/><Relationship Id="rId263" Type="http://schemas.openxmlformats.org/officeDocument/2006/relationships/hyperlink" Target="https://www.mexicopostcode.com/location/ciudad-de-mexico/azcapotzalco/" TargetMode="External"/><Relationship Id="rId319" Type="http://schemas.openxmlformats.org/officeDocument/2006/relationships/hyperlink" Target="https://www.mexicopostcode.com/ciudad-de-mexico-azcapotzalco-santa-lucia-02760.html" TargetMode="External"/><Relationship Id="rId58" Type="http://schemas.openxmlformats.org/officeDocument/2006/relationships/hyperlink" Target="https://www.mexicopostcode.com/ciudad-de-mexico-iztacalco-agricola-pantitlan-08100.html" TargetMode="External"/><Relationship Id="rId123" Type="http://schemas.openxmlformats.org/officeDocument/2006/relationships/hyperlink" Target="https://www.mexicopostcode.com/location/ciudad-de-mexico/" TargetMode="External"/><Relationship Id="rId330" Type="http://schemas.openxmlformats.org/officeDocument/2006/relationships/hyperlink" Target="https://www.mexicopostcode.com/location/ciudad-de-mexico/" TargetMode="External"/><Relationship Id="rId165" Type="http://schemas.openxmlformats.org/officeDocument/2006/relationships/hyperlink" Target="https://www.mexicopostcode.com/location/ciudad-de-mexico/" TargetMode="External"/><Relationship Id="rId372" Type="http://schemas.openxmlformats.org/officeDocument/2006/relationships/hyperlink" Target="https://www.mexicopostcode.com/location/ciudad-de-mexico/" TargetMode="External"/><Relationship Id="rId428" Type="http://schemas.openxmlformats.org/officeDocument/2006/relationships/hyperlink" Target="https://www.mexicopostcode.com/location/ciudad-de-mexico/cuajimalpa-de-morelos/" TargetMode="External"/><Relationship Id="rId232" Type="http://schemas.openxmlformats.org/officeDocument/2006/relationships/hyperlink" Target="https://www.mexicopostcode.com/ciudad-de-mexico-azcapotzalco-industrial-san-antonio-02760.html" TargetMode="External"/><Relationship Id="rId274" Type="http://schemas.openxmlformats.org/officeDocument/2006/relationships/hyperlink" Target="https://www.mexicopostcode.com/ciudad-de-mexico-azcapotzalco-nuevo-barrio-san-rafael-02010.html" TargetMode="External"/><Relationship Id="rId27" Type="http://schemas.openxmlformats.org/officeDocument/2006/relationships/hyperlink" Target="https://www.mexicopostcode.com/location/ciudad-de-mexico/" TargetMode="External"/><Relationship Id="rId69" Type="http://schemas.openxmlformats.org/officeDocument/2006/relationships/hyperlink" Target="https://www.mexicopostcode.com/location/ciudad-de-mexico/" TargetMode="External"/><Relationship Id="rId134" Type="http://schemas.openxmlformats.org/officeDocument/2006/relationships/hyperlink" Target="https://www.mexicopostcode.com/location/ciudad-de-mexico/iztacalco/" TargetMode="External"/><Relationship Id="rId80" Type="http://schemas.openxmlformats.org/officeDocument/2006/relationships/hyperlink" Target="https://www.mexicopostcode.com/location/ciudad-de-mexico/iztacalco/" TargetMode="External"/><Relationship Id="rId176" Type="http://schemas.openxmlformats.org/officeDocument/2006/relationships/hyperlink" Target="https://www.mexicopostcode.com/location/ciudad-de-mexico/azcapotzalco/" TargetMode="External"/><Relationship Id="rId341" Type="http://schemas.openxmlformats.org/officeDocument/2006/relationships/hyperlink" Target="https://www.mexicopostcode.com/location/ciudad-de-mexico/cuajimalpa-de-morelos/" TargetMode="External"/><Relationship Id="rId383" Type="http://schemas.openxmlformats.org/officeDocument/2006/relationships/hyperlink" Target="https://www.mexicopostcode.com/location/ciudad-de-mexico/cuajimalpa-de-morelos/" TargetMode="External"/><Relationship Id="rId439" Type="http://schemas.openxmlformats.org/officeDocument/2006/relationships/hyperlink" Target="https://www.mexicopostcode.com/ciudad-de-mexico-cuajimalpa-de-morelos-san-lorenzo-acopilco-05410.html" TargetMode="External"/><Relationship Id="rId201" Type="http://schemas.openxmlformats.org/officeDocument/2006/relationships/hyperlink" Target="https://www.mexicopostcode.com/location/ciudad-de-mexico/" TargetMode="External"/><Relationship Id="rId243" Type="http://schemas.openxmlformats.org/officeDocument/2006/relationships/hyperlink" Target="https://www.mexicopostcode.com/location/ciudad-de-mexico/" TargetMode="External"/><Relationship Id="rId285" Type="http://schemas.openxmlformats.org/officeDocument/2006/relationships/hyperlink" Target="https://www.mexicopostcode.com/location/ciudad-de-mexico/" TargetMode="External"/><Relationship Id="rId450" Type="http://schemas.openxmlformats.org/officeDocument/2006/relationships/hyperlink" Target="https://www.mexicopostcode.com/location/ciudad-de-mexico/" TargetMode="External"/><Relationship Id="rId38" Type="http://schemas.openxmlformats.org/officeDocument/2006/relationships/hyperlink" Target="https://www.mexicopostcode.com/location/ciudad-de-mexico/xochimilco/" TargetMode="External"/><Relationship Id="rId103" Type="http://schemas.openxmlformats.org/officeDocument/2006/relationships/hyperlink" Target="https://www.mexicopostcode.com/ciudad-de-mexico-iztacalco-jardines-tecma-08920.html" TargetMode="External"/><Relationship Id="rId310" Type="http://schemas.openxmlformats.org/officeDocument/2006/relationships/hyperlink" Target="https://www.mexicopostcode.com/ciudad-de-mexico-azcapotzalco-santa-cruz-acayucan-02770.html" TargetMode="External"/><Relationship Id="rId91" Type="http://schemas.openxmlformats.org/officeDocument/2006/relationships/hyperlink" Target="https://www.mexicopostcode.com/ciudad-de-mexico-iztacalco-gabriel-ramos-millan-seccion-tlacotal-08720.html" TargetMode="External"/><Relationship Id="rId145" Type="http://schemas.openxmlformats.org/officeDocument/2006/relationships/hyperlink" Target="https://www.mexicopostcode.com/ciudad-de-mexico-iztacalco-santa-anita-08300.html" TargetMode="External"/><Relationship Id="rId187" Type="http://schemas.openxmlformats.org/officeDocument/2006/relationships/hyperlink" Target="https://www.mexicopostcode.com/ciudad-de-mexico-azcapotzalco-centro-de-azcapotzalco-02000.html" TargetMode="External"/><Relationship Id="rId352" Type="http://schemas.openxmlformats.org/officeDocument/2006/relationships/hyperlink" Target="https://www.mexicopostcode.com/ciudad-de-mexico-cuajimalpa-de-morelos-ampliacion-memetla-05330.html" TargetMode="External"/><Relationship Id="rId394" Type="http://schemas.openxmlformats.org/officeDocument/2006/relationships/hyperlink" Target="https://www.mexicopostcode.com/ciudad-de-mexico-cuajimalpa-de-morelos-la-manzanita-05030.html" TargetMode="External"/><Relationship Id="rId408" Type="http://schemas.openxmlformats.org/officeDocument/2006/relationships/hyperlink" Target="https://www.mexicopostcode.com/location/ciudad-de-mexico/" TargetMode="External"/><Relationship Id="rId212" Type="http://schemas.openxmlformats.org/officeDocument/2006/relationships/hyperlink" Target="https://www.mexicopostcode.com/location/ciudad-de-mexico/azcapotzalco/" TargetMode="External"/><Relationship Id="rId254" Type="http://schemas.openxmlformats.org/officeDocument/2006/relationships/hyperlink" Target="https://www.mexicopostcode.com/location/ciudad-de-mexico/azcapotzalco/" TargetMode="External"/><Relationship Id="rId49" Type="http://schemas.openxmlformats.org/officeDocument/2006/relationships/hyperlink" Target="https://www.mexicopostcode.com/ciudad-de-mexico-xochimilco-san-juan-moyotepec-16630.html" TargetMode="External"/><Relationship Id="rId114" Type="http://schemas.openxmlformats.org/officeDocument/2006/relationships/hyperlink" Target="https://www.mexicopostcode.com/location/ciudad-de-mexico/" TargetMode="External"/><Relationship Id="rId296" Type="http://schemas.openxmlformats.org/officeDocument/2006/relationships/hyperlink" Target="https://www.mexicopostcode.com/location/ciudad-de-mexico/azcapotzalco/" TargetMode="External"/><Relationship Id="rId461" Type="http://schemas.openxmlformats.org/officeDocument/2006/relationships/hyperlink" Target="https://www.mexicopostcode.com/location/ciudad-de-mexico/cuajimalpa-de-morelos/" TargetMode="External"/><Relationship Id="rId60" Type="http://schemas.openxmlformats.org/officeDocument/2006/relationships/hyperlink" Target="https://www.mexicopostcode.com/location/ciudad-de-mexico/" TargetMode="External"/><Relationship Id="rId156" Type="http://schemas.openxmlformats.org/officeDocument/2006/relationships/hyperlink" Target="https://www.mexicopostcode.com/location/ciudad-de-mexico/" TargetMode="External"/><Relationship Id="rId198" Type="http://schemas.openxmlformats.org/officeDocument/2006/relationships/hyperlink" Target="https://www.mexicopostcode.com/location/ciudad-de-mexico/" TargetMode="External"/><Relationship Id="rId321" Type="http://schemas.openxmlformats.org/officeDocument/2006/relationships/hyperlink" Target="https://www.mexicopostcode.com/location/ciudad-de-mexico/" TargetMode="External"/><Relationship Id="rId363" Type="http://schemas.openxmlformats.org/officeDocument/2006/relationships/hyperlink" Target="https://www.mexicopostcode.com/location/ciudad-de-mexico/" TargetMode="External"/><Relationship Id="rId419" Type="http://schemas.openxmlformats.org/officeDocument/2006/relationships/hyperlink" Target="https://www.mexicopostcode.com/location/ciudad-de-mexico/cuajimalpa-de-morelos/" TargetMode="External"/><Relationship Id="rId223" Type="http://schemas.openxmlformats.org/officeDocument/2006/relationships/hyperlink" Target="https://www.mexicopostcode.com/ciudad-de-mexico-azcapotzalco-ferreria-02310.html" TargetMode="External"/><Relationship Id="rId430" Type="http://schemas.openxmlformats.org/officeDocument/2006/relationships/hyperlink" Target="https://www.mexicopostcode.com/ciudad-de-mexico-cuajimalpa-de-morelos-manzanastitla-05270.html" TargetMode="External"/><Relationship Id="rId18" Type="http://schemas.openxmlformats.org/officeDocument/2006/relationships/hyperlink" Target="https://www.mexicopostcode.com/location/ciudad-de-mexico/" TargetMode="External"/><Relationship Id="rId265" Type="http://schemas.openxmlformats.org/officeDocument/2006/relationships/hyperlink" Target="https://www.mexicopostcode.com/ciudad-de-mexico-azcapotzalco-nueva-el-rosario-02128.html" TargetMode="External"/><Relationship Id="rId125" Type="http://schemas.openxmlformats.org/officeDocument/2006/relationships/hyperlink" Target="https://www.mexicopostcode.com/location/ciudad-de-mexico/iztacalco/" TargetMode="External"/><Relationship Id="rId167" Type="http://schemas.openxmlformats.org/officeDocument/2006/relationships/hyperlink" Target="https://www.mexicopostcode.com/location/ciudad-de-mexico/azcapotzalco/" TargetMode="External"/><Relationship Id="rId332" Type="http://schemas.openxmlformats.org/officeDocument/2006/relationships/hyperlink" Target="https://www.mexicopostcode.com/location/ciudad-de-mexico/azcapotzalco/" TargetMode="External"/><Relationship Id="rId374" Type="http://schemas.openxmlformats.org/officeDocument/2006/relationships/hyperlink" Target="https://www.mexicopostcode.com/location/ciudad-de-mexico/cuajimalpa-de-morelos/" TargetMode="External"/><Relationship Id="rId71" Type="http://schemas.openxmlformats.org/officeDocument/2006/relationships/hyperlink" Target="https://www.mexicopostcode.com/location/ciudad-de-mexico/iztacalco/" TargetMode="External"/><Relationship Id="rId234" Type="http://schemas.openxmlformats.org/officeDocument/2006/relationships/hyperlink" Target="https://www.mexicopostcode.com/location/ciudad-de-mexico/" TargetMode="External"/><Relationship Id="rId2" Type="http://schemas.openxmlformats.org/officeDocument/2006/relationships/hyperlink" Target="https://www.mexicopostcode.com/location/ciudad-de-mexico/xochimilco/" TargetMode="External"/><Relationship Id="rId29" Type="http://schemas.openxmlformats.org/officeDocument/2006/relationships/hyperlink" Target="https://www.mexicopostcode.com/location/ciudad-de-mexico/xochimilco/" TargetMode="External"/><Relationship Id="rId276" Type="http://schemas.openxmlformats.org/officeDocument/2006/relationships/hyperlink" Target="https://www.mexicopostcode.com/location/ciudad-de-mexico/" TargetMode="External"/><Relationship Id="rId441" Type="http://schemas.openxmlformats.org/officeDocument/2006/relationships/hyperlink" Target="https://www.mexicopostcode.com/location/ciudad-de-mexico/" TargetMode="External"/><Relationship Id="rId40" Type="http://schemas.openxmlformats.org/officeDocument/2006/relationships/hyperlink" Target="https://www.mexicopostcode.com/ciudad-de-mexico-xochimilco-san-juan-16000.html" TargetMode="External"/><Relationship Id="rId115" Type="http://schemas.openxmlformats.org/officeDocument/2006/relationships/hyperlink" Target="https://www.mexicopostcode.com/ciudad-de-mexico-iztacalco-los-picos-de-iztacalco-seccion-1b-08760.html" TargetMode="External"/><Relationship Id="rId136" Type="http://schemas.openxmlformats.org/officeDocument/2006/relationships/hyperlink" Target="https://www.mexicopostcode.com/ciudad-de-mexico-iztacalco-san-francisco-xicaltongo-08230.html" TargetMode="External"/><Relationship Id="rId157" Type="http://schemas.openxmlformats.org/officeDocument/2006/relationships/hyperlink" Target="https://www.mexicopostcode.com/ciudad-de-mexico-iztacalco-tlazintla-08710.html" TargetMode="External"/><Relationship Id="rId178" Type="http://schemas.openxmlformats.org/officeDocument/2006/relationships/hyperlink" Target="https://www.mexicopostcode.com/ciudad-de-mexico-azcapotzalco-ampliacion-san-pedro-xalpa-02719.html" TargetMode="External"/><Relationship Id="rId301" Type="http://schemas.openxmlformats.org/officeDocument/2006/relationships/hyperlink" Target="https://www.mexicopostcode.com/ciudad-de-mexico-azcapotzalco-santa-apolonia-02790.html" TargetMode="External"/><Relationship Id="rId322" Type="http://schemas.openxmlformats.org/officeDocument/2006/relationships/hyperlink" Target="https://www.mexicopostcode.com/ciudad-de-mexico-azcapotzalco-santa-maria-malinalco-02050.html" TargetMode="External"/><Relationship Id="rId343" Type="http://schemas.openxmlformats.org/officeDocument/2006/relationships/hyperlink" Target="https://www.mexicopostcode.com/ciudad-de-mexico-cuajimalpa-de-morelos-agua-bendita-05780.html" TargetMode="External"/><Relationship Id="rId364" Type="http://schemas.openxmlformats.org/officeDocument/2006/relationships/hyperlink" Target="https://www.mexicopostcode.com/ciudad-de-mexico-cuajimalpa-de-morelos-cooperativa-palo-alto-05110.html" TargetMode="External"/><Relationship Id="rId61" Type="http://schemas.openxmlformats.org/officeDocument/2006/relationships/hyperlink" Target="https://www.mexicopostcode.com/ciudad-de-mexico-iztacalco-ampliacion-gabriel-ramos-millan-08020.html" TargetMode="External"/><Relationship Id="rId82" Type="http://schemas.openxmlformats.org/officeDocument/2006/relationships/hyperlink" Target="https://www.mexicopostcode.com/ciudad-de-mexico-iztacalco-gabriel-ramos-millan-08730.html" TargetMode="External"/><Relationship Id="rId199" Type="http://schemas.openxmlformats.org/officeDocument/2006/relationships/hyperlink" Target="https://www.mexicopostcode.com/ciudad-de-mexico-azcapotzalco-cosmopolita-02670.html" TargetMode="External"/><Relationship Id="rId203" Type="http://schemas.openxmlformats.org/officeDocument/2006/relationships/hyperlink" Target="https://www.mexicopostcode.com/location/ciudad-de-mexico/azcapotzalco/" TargetMode="External"/><Relationship Id="rId385" Type="http://schemas.openxmlformats.org/officeDocument/2006/relationships/hyperlink" Target="https://www.mexicopostcode.com/ciudad-de-mexico-cuajimalpa-de-morelos-el-yaqui-05320.html" TargetMode="External"/><Relationship Id="rId19" Type="http://schemas.openxmlformats.org/officeDocument/2006/relationships/hyperlink" Target="https://www.mexicopostcode.com/ciudad-de-mexico-xochimilco-san-esteban-16080.html" TargetMode="External"/><Relationship Id="rId224" Type="http://schemas.openxmlformats.org/officeDocument/2006/relationships/hyperlink" Target="https://www.mexicopostcode.com/location/ciudad-de-mexico/azcapotzalco/" TargetMode="External"/><Relationship Id="rId245" Type="http://schemas.openxmlformats.org/officeDocument/2006/relationships/hyperlink" Target="https://www.mexicopostcode.com/location/ciudad-de-mexico/azcapotzalco/" TargetMode="External"/><Relationship Id="rId266" Type="http://schemas.openxmlformats.org/officeDocument/2006/relationships/hyperlink" Target="https://www.mexicopostcode.com/location/ciudad-de-mexico/azcapotzalco/" TargetMode="External"/><Relationship Id="rId287" Type="http://schemas.openxmlformats.org/officeDocument/2006/relationships/hyperlink" Target="https://www.mexicopostcode.com/location/ciudad-de-mexico/azcapotzalco/" TargetMode="External"/><Relationship Id="rId410" Type="http://schemas.openxmlformats.org/officeDocument/2006/relationships/hyperlink" Target="https://www.mexicopostcode.com/location/ciudad-de-mexico/cuajimalpa-de-morelos/" TargetMode="External"/><Relationship Id="rId431" Type="http://schemas.openxmlformats.org/officeDocument/2006/relationships/hyperlink" Target="https://www.mexicopostcode.com/location/ciudad-de-mexico/cuajimalpa-de-morelos/" TargetMode="External"/><Relationship Id="rId452" Type="http://schemas.openxmlformats.org/officeDocument/2006/relationships/hyperlink" Target="https://www.mexicopostcode.com/location/ciudad-de-mexico/cuajimalpa-de-morelos/" TargetMode="External"/><Relationship Id="rId30" Type="http://schemas.openxmlformats.org/officeDocument/2006/relationships/hyperlink" Target="https://www.mexicopostcode.com/location/ciudad-de-mexico/" TargetMode="External"/><Relationship Id="rId105" Type="http://schemas.openxmlformats.org/officeDocument/2006/relationships/hyperlink" Target="https://www.mexicopostcode.com/location/ciudad-de-mexico/" TargetMode="External"/><Relationship Id="rId126" Type="http://schemas.openxmlformats.org/officeDocument/2006/relationships/hyperlink" Target="https://www.mexicopostcode.com/location/ciudad-de-mexico/" TargetMode="External"/><Relationship Id="rId147" Type="http://schemas.openxmlformats.org/officeDocument/2006/relationships/hyperlink" Target="https://www.mexicopostcode.com/location/ciudad-de-mexico/" TargetMode="External"/><Relationship Id="rId168" Type="http://schemas.openxmlformats.org/officeDocument/2006/relationships/hyperlink" Target="https://www.mexicopostcode.com/location/ciudad-de-mexico/" TargetMode="External"/><Relationship Id="rId312" Type="http://schemas.openxmlformats.org/officeDocument/2006/relationships/hyperlink" Target="https://www.mexicopostcode.com/location/ciudad-de-mexico/" TargetMode="External"/><Relationship Id="rId333" Type="http://schemas.openxmlformats.org/officeDocument/2006/relationships/hyperlink" Target="https://www.mexicopostcode.com/location/ciudad-de-mexico/" TargetMode="External"/><Relationship Id="rId354" Type="http://schemas.openxmlformats.org/officeDocument/2006/relationships/hyperlink" Target="https://www.mexicopostcode.com/location/ciudad-de-mexico/" TargetMode="External"/><Relationship Id="rId51" Type="http://schemas.openxmlformats.org/officeDocument/2006/relationships/hyperlink" Target="https://www.mexicopostcode.com/location/ciudad-de-mexico/" TargetMode="External"/><Relationship Id="rId72" Type="http://schemas.openxmlformats.org/officeDocument/2006/relationships/hyperlink" Target="https://www.mexicopostcode.com/location/ciudad-de-mexico/" TargetMode="External"/><Relationship Id="rId93" Type="http://schemas.openxmlformats.org/officeDocument/2006/relationships/hyperlink" Target="https://www.mexicopostcode.com/location/ciudad-de-mexico/" TargetMode="External"/><Relationship Id="rId189" Type="http://schemas.openxmlformats.org/officeDocument/2006/relationships/hyperlink" Target="https://www.mexicopostcode.com/location/ciudad-de-mexico/" TargetMode="External"/><Relationship Id="rId375" Type="http://schemas.openxmlformats.org/officeDocument/2006/relationships/hyperlink" Target="https://www.mexicopostcode.com/location/ciudad-de-mexico/" TargetMode="External"/><Relationship Id="rId396" Type="http://schemas.openxmlformats.org/officeDocument/2006/relationships/hyperlink" Target="https://www.mexicopostcode.com/location/ciudad-de-mexico/" TargetMode="External"/><Relationship Id="rId3" Type="http://schemas.openxmlformats.org/officeDocument/2006/relationships/hyperlink" Target="https://www.mexicopostcode.com/location/ciudad-de-mexico/" TargetMode="External"/><Relationship Id="rId214" Type="http://schemas.openxmlformats.org/officeDocument/2006/relationships/hyperlink" Target="https://www.mexicopostcode.com/ciudad-de-mexico-azcapotzalco-el-rosario-02100.html" TargetMode="External"/><Relationship Id="rId235" Type="http://schemas.openxmlformats.org/officeDocument/2006/relationships/hyperlink" Target="https://www.mexicopostcode.com/ciudad-de-mexico-azcapotzalco-industrial-vallejo-02300.html" TargetMode="External"/><Relationship Id="rId256" Type="http://schemas.openxmlformats.org/officeDocument/2006/relationships/hyperlink" Target="https://www.mexicopostcode.com/ciudad-de-mexico-azcapotzalco-los-reyes-02010.html" TargetMode="External"/><Relationship Id="rId277" Type="http://schemas.openxmlformats.org/officeDocument/2006/relationships/hyperlink" Target="https://www.mexicopostcode.com/ciudad-de-mexico-azcapotzalco-obrero-popular-02840.html" TargetMode="External"/><Relationship Id="rId298" Type="http://schemas.openxmlformats.org/officeDocument/2006/relationships/hyperlink" Target="https://www.mexicopostcode.com/ciudad-de-mexico-azcapotzalco-san-sebastian-02040.html" TargetMode="External"/><Relationship Id="rId400" Type="http://schemas.openxmlformats.org/officeDocument/2006/relationships/hyperlink" Target="https://www.mexicopostcode.com/ciudad-de-mexico-cuajimalpa-de-morelos-la-venta-05520.html" TargetMode="External"/><Relationship Id="rId421" Type="http://schemas.openxmlformats.org/officeDocument/2006/relationships/hyperlink" Target="https://www.mexicopostcode.com/ciudad-de-mexico-cuajimalpa-de-morelos-lomas-de-san-pedro-05379.html" TargetMode="External"/><Relationship Id="rId442" Type="http://schemas.openxmlformats.org/officeDocument/2006/relationships/hyperlink" Target="https://www.mexicopostcode.com/ciudad-de-mexico-cuajimalpa-de-morelos-san-mateo-tlaltenango-05600.html" TargetMode="External"/><Relationship Id="rId116" Type="http://schemas.openxmlformats.org/officeDocument/2006/relationships/hyperlink" Target="https://www.mexicopostcode.com/location/ciudad-de-mexico/iztacalco/" TargetMode="External"/><Relationship Id="rId137" Type="http://schemas.openxmlformats.org/officeDocument/2006/relationships/hyperlink" Target="https://www.mexicopostcode.com/location/ciudad-de-mexico/iztacalco/" TargetMode="External"/><Relationship Id="rId158" Type="http://schemas.openxmlformats.org/officeDocument/2006/relationships/hyperlink" Target="https://www.mexicopostcode.com/location/ciudad-de-mexico/iztacalco/" TargetMode="External"/><Relationship Id="rId302" Type="http://schemas.openxmlformats.org/officeDocument/2006/relationships/hyperlink" Target="https://www.mexicopostcode.com/location/ciudad-de-mexico/azcapotzalco/" TargetMode="External"/><Relationship Id="rId323" Type="http://schemas.openxmlformats.org/officeDocument/2006/relationships/hyperlink" Target="https://www.mexicopostcode.com/location/ciudad-de-mexico/azcapotzalco/" TargetMode="External"/><Relationship Id="rId344" Type="http://schemas.openxmlformats.org/officeDocument/2006/relationships/hyperlink" Target="https://www.mexicopostcode.com/location/ciudad-de-mexico/cuajimalpa-de-morelos/" TargetMode="External"/><Relationship Id="rId20" Type="http://schemas.openxmlformats.org/officeDocument/2006/relationships/hyperlink" Target="https://www.mexicopostcode.com/location/ciudad-de-mexico/xochimilco/" TargetMode="External"/><Relationship Id="rId41" Type="http://schemas.openxmlformats.org/officeDocument/2006/relationships/hyperlink" Target="https://www.mexicopostcode.com/location/ciudad-de-mexico/xochimilco/" TargetMode="External"/><Relationship Id="rId62" Type="http://schemas.openxmlformats.org/officeDocument/2006/relationships/hyperlink" Target="https://www.mexicopostcode.com/location/ciudad-de-mexico/iztacalco/" TargetMode="External"/><Relationship Id="rId83" Type="http://schemas.openxmlformats.org/officeDocument/2006/relationships/hyperlink" Target="https://www.mexicopostcode.com/location/ciudad-de-mexico/iztacalco/" TargetMode="External"/><Relationship Id="rId179" Type="http://schemas.openxmlformats.org/officeDocument/2006/relationships/hyperlink" Target="https://www.mexicopostcode.com/location/ciudad-de-mexico/azcapotzalco/" TargetMode="External"/><Relationship Id="rId365" Type="http://schemas.openxmlformats.org/officeDocument/2006/relationships/hyperlink" Target="https://www.mexicopostcode.com/location/ciudad-de-mexico/cuajimalpa-de-morelos/" TargetMode="External"/><Relationship Id="rId386" Type="http://schemas.openxmlformats.org/officeDocument/2006/relationships/hyperlink" Target="https://www.mexicopostcode.com/location/ciudad-de-mexico/cuajimalpa-de-morelos/" TargetMode="External"/><Relationship Id="rId190" Type="http://schemas.openxmlformats.org/officeDocument/2006/relationships/hyperlink" Target="https://www.mexicopostcode.com/ciudad-de-mexico-azcapotzalco-claveria-02080.html" TargetMode="External"/><Relationship Id="rId204" Type="http://schemas.openxmlformats.org/officeDocument/2006/relationships/hyperlink" Target="https://www.mexicopostcode.com/location/ciudad-de-mexico/" TargetMode="External"/><Relationship Id="rId225" Type="http://schemas.openxmlformats.org/officeDocument/2006/relationships/hyperlink" Target="https://www.mexicopostcode.com/location/ciudad-de-mexico/" TargetMode="External"/><Relationship Id="rId246" Type="http://schemas.openxmlformats.org/officeDocument/2006/relationships/hyperlink" Target="https://www.mexicopostcode.com/location/ciudad-de-mexico/" TargetMode="External"/><Relationship Id="rId267" Type="http://schemas.openxmlformats.org/officeDocument/2006/relationships/hyperlink" Target="https://www.mexicopostcode.com/location/ciudad-de-mexico/" TargetMode="External"/><Relationship Id="rId288" Type="http://schemas.openxmlformats.org/officeDocument/2006/relationships/hyperlink" Target="https://www.mexicopostcode.com/location/ciudad-de-mexico/" TargetMode="External"/><Relationship Id="rId411" Type="http://schemas.openxmlformats.org/officeDocument/2006/relationships/hyperlink" Target="https://www.mexicopostcode.com/location/ciudad-de-mexico/" TargetMode="External"/><Relationship Id="rId432" Type="http://schemas.openxmlformats.org/officeDocument/2006/relationships/hyperlink" Target="https://www.mexicopostcode.com/location/ciudad-de-mexico/" TargetMode="External"/><Relationship Id="rId453" Type="http://schemas.openxmlformats.org/officeDocument/2006/relationships/hyperlink" Target="https://www.mexicopostcode.com/location/ciudad-de-mexico/" TargetMode="External"/><Relationship Id="rId106" Type="http://schemas.openxmlformats.org/officeDocument/2006/relationships/hyperlink" Target="https://www.mexicopostcode.com/ciudad-de-mexico-iztacalco-juventino-rosas-08700.html" TargetMode="External"/><Relationship Id="rId127" Type="http://schemas.openxmlformats.org/officeDocument/2006/relationships/hyperlink" Target="https://www.mexicopostcode.com/ciudad-de-mexico-iztacalco-nueva-santa-anita-08210.html" TargetMode="External"/><Relationship Id="rId313" Type="http://schemas.openxmlformats.org/officeDocument/2006/relationships/hyperlink" Target="https://www.mexicopostcode.com/ciudad-de-mexico-azcapotzalco-santa-cruz-de-las-salinas-02340.html" TargetMode="External"/><Relationship Id="rId10" Type="http://schemas.openxmlformats.org/officeDocument/2006/relationships/hyperlink" Target="https://www.mexicopostcode.com/ciudad-de-mexico-xochimilco-san-bartolo-el-chico-16010.html" TargetMode="External"/><Relationship Id="rId31" Type="http://schemas.openxmlformats.org/officeDocument/2006/relationships/hyperlink" Target="https://www.mexicopostcode.com/ciudad-de-mexico-xochimilco-san-isidro-16739.html" TargetMode="External"/><Relationship Id="rId52" Type="http://schemas.openxmlformats.org/officeDocument/2006/relationships/hyperlink" Target="https://www.mexicopostcode.com/ciudad-de-mexico-xochimilco-san-juan-tepepan-16020.html" TargetMode="External"/><Relationship Id="rId73" Type="http://schemas.openxmlformats.org/officeDocument/2006/relationships/hyperlink" Target="https://www.mexicopostcode.com/ciudad-de-mexico-iztacalco-el-rodeo-08510.html" TargetMode="External"/><Relationship Id="rId94" Type="http://schemas.openxmlformats.org/officeDocument/2006/relationships/hyperlink" Target="https://www.mexicopostcode.com/ciudad-de-mexico-iztacalco-granjas-mexico-08400.html" TargetMode="External"/><Relationship Id="rId148" Type="http://schemas.openxmlformats.org/officeDocument/2006/relationships/hyperlink" Target="https://www.mexicopostcode.com/ciudad-de-mexico-iztacalco-santa-cruz-08910.html" TargetMode="External"/><Relationship Id="rId169" Type="http://schemas.openxmlformats.org/officeDocument/2006/relationships/hyperlink" Target="https://www.mexicopostcode.com/ciudad-de-mexico-azcapotzalco-ampliacion-cosmopolita-02920.html" TargetMode="External"/><Relationship Id="rId334" Type="http://schemas.openxmlformats.org/officeDocument/2006/relationships/hyperlink" Target="https://www.mexicopostcode.com/ciudad-de-mexico-azcapotzalco-sector-naval-02080.html" TargetMode="External"/><Relationship Id="rId355" Type="http://schemas.openxmlformats.org/officeDocument/2006/relationships/hyperlink" Target="https://www.mexicopostcode.com/ciudad-de-mexico-cuajimalpa-de-morelos-bosques-de-las-lomas-05120.html" TargetMode="External"/><Relationship Id="rId376" Type="http://schemas.openxmlformats.org/officeDocument/2006/relationships/hyperlink" Target="https://www.mexicopostcode.com/ciudad-de-mexico-cuajimalpa-de-morelos-el-molinito-05310.html" TargetMode="External"/><Relationship Id="rId397" Type="http://schemas.openxmlformats.org/officeDocument/2006/relationships/hyperlink" Target="https://www.mexicopostcode.com/ciudad-de-mexico-cuajimalpa-de-morelos-la-pila-05750.html" TargetMode="External"/><Relationship Id="rId4" Type="http://schemas.openxmlformats.org/officeDocument/2006/relationships/hyperlink" Target="https://www.mexicopostcode.com/ciudad-de-mexico-xochimilco-san-antonio-16000.html" TargetMode="External"/><Relationship Id="rId180" Type="http://schemas.openxmlformats.org/officeDocument/2006/relationships/hyperlink" Target="https://www.mexicopostcode.com/location/ciudad-de-mexico/" TargetMode="External"/><Relationship Id="rId215" Type="http://schemas.openxmlformats.org/officeDocument/2006/relationships/hyperlink" Target="https://www.mexicopostcode.com/location/ciudad-de-mexico/azcapotzalco/" TargetMode="External"/><Relationship Id="rId236" Type="http://schemas.openxmlformats.org/officeDocument/2006/relationships/hyperlink" Target="https://www.mexicopostcode.com/location/ciudad-de-mexico/azcapotzalco/" TargetMode="External"/><Relationship Id="rId257" Type="http://schemas.openxmlformats.org/officeDocument/2006/relationships/hyperlink" Target="https://www.mexicopostcode.com/location/ciudad-de-mexico/azcapotzalco/" TargetMode="External"/><Relationship Id="rId278" Type="http://schemas.openxmlformats.org/officeDocument/2006/relationships/hyperlink" Target="https://www.mexicopostcode.com/location/ciudad-de-mexico/azcapotzalco/" TargetMode="External"/><Relationship Id="rId401" Type="http://schemas.openxmlformats.org/officeDocument/2006/relationships/hyperlink" Target="https://www.mexicopostcode.com/location/ciudad-de-mexico/cuajimalpa-de-morelos/" TargetMode="External"/><Relationship Id="rId422" Type="http://schemas.openxmlformats.org/officeDocument/2006/relationships/hyperlink" Target="https://www.mexicopostcode.com/location/ciudad-de-mexico/cuajimalpa-de-morelos/" TargetMode="External"/><Relationship Id="rId443" Type="http://schemas.openxmlformats.org/officeDocument/2006/relationships/hyperlink" Target="https://www.mexicopostcode.com/location/ciudad-de-mexico/cuajimalpa-de-morelos/" TargetMode="External"/><Relationship Id="rId303" Type="http://schemas.openxmlformats.org/officeDocument/2006/relationships/hyperlink" Target="https://www.mexicopostcode.com/location/ciudad-de-mexico/" TargetMode="External"/><Relationship Id="rId42" Type="http://schemas.openxmlformats.org/officeDocument/2006/relationships/hyperlink" Target="https://www.mexicopostcode.com/location/ciudad-de-mexico/" TargetMode="External"/><Relationship Id="rId84" Type="http://schemas.openxmlformats.org/officeDocument/2006/relationships/hyperlink" Target="https://www.mexicopostcode.com/location/ciudad-de-mexico/" TargetMode="External"/><Relationship Id="rId138" Type="http://schemas.openxmlformats.org/officeDocument/2006/relationships/hyperlink" Target="https://www.mexicopostcode.com/location/ciudad-de-mexico/" TargetMode="External"/><Relationship Id="rId345" Type="http://schemas.openxmlformats.org/officeDocument/2006/relationships/hyperlink" Target="https://www.mexicopostcode.com/location/ciudad-de-mexico/" TargetMode="External"/><Relationship Id="rId387" Type="http://schemas.openxmlformats.org/officeDocument/2006/relationships/hyperlink" Target="https://www.mexicopostcode.com/location/ciudad-de-mexico/" TargetMode="External"/><Relationship Id="rId191" Type="http://schemas.openxmlformats.org/officeDocument/2006/relationships/hyperlink" Target="https://www.mexicopostcode.com/location/ciudad-de-mexico/azcapotzalco/" TargetMode="External"/><Relationship Id="rId205" Type="http://schemas.openxmlformats.org/officeDocument/2006/relationships/hyperlink" Target="https://www.mexicopostcode.com/ciudad-de-mexico-azcapotzalco-del-maestro-02040.html" TargetMode="External"/><Relationship Id="rId247" Type="http://schemas.openxmlformats.org/officeDocument/2006/relationships/hyperlink" Target="https://www.mexicopostcode.com/ciudad-de-mexico-azcapotzalco-las-salinas-02360.html" TargetMode="External"/><Relationship Id="rId412" Type="http://schemas.openxmlformats.org/officeDocument/2006/relationships/hyperlink" Target="https://www.mexicopostcode.com/ciudad-de-mexico-cuajimalpa-de-morelos-locaxco-05360.html" TargetMode="External"/><Relationship Id="rId107" Type="http://schemas.openxmlformats.org/officeDocument/2006/relationships/hyperlink" Target="https://www.mexicopostcode.com/location/ciudad-de-mexico/iztacalco/" TargetMode="External"/><Relationship Id="rId289" Type="http://schemas.openxmlformats.org/officeDocument/2006/relationships/hyperlink" Target="https://www.mexicopostcode.com/ciudad-de-mexico-azcapotzalco-san-pedro-xalpa-02710.html" TargetMode="External"/><Relationship Id="rId454" Type="http://schemas.openxmlformats.org/officeDocument/2006/relationships/hyperlink" Target="https://www.mexicopostcode.com/ciudad-de-mexico-cuajimalpa-de-morelos-tepetongo-05220.html" TargetMode="External"/><Relationship Id="rId11" Type="http://schemas.openxmlformats.org/officeDocument/2006/relationships/hyperlink" Target="https://www.mexicopostcode.com/location/ciudad-de-mexico/xochimilco/" TargetMode="External"/><Relationship Id="rId53" Type="http://schemas.openxmlformats.org/officeDocument/2006/relationships/hyperlink" Target="https://www.mexicopostcode.com/location/ciudad-de-mexico/xochimilco/" TargetMode="External"/><Relationship Id="rId149" Type="http://schemas.openxmlformats.org/officeDocument/2006/relationships/hyperlink" Target="https://www.mexicopostcode.com/location/ciudad-de-mexico/iztacalco/" TargetMode="External"/><Relationship Id="rId314" Type="http://schemas.openxmlformats.org/officeDocument/2006/relationships/hyperlink" Target="https://www.mexicopostcode.com/location/ciudad-de-mexico/azcapotzalco/" TargetMode="External"/><Relationship Id="rId356" Type="http://schemas.openxmlformats.org/officeDocument/2006/relationships/hyperlink" Target="https://www.mexicopostcode.com/location/ciudad-de-mexico/cuajimalpa-de-morelos/" TargetMode="External"/><Relationship Id="rId398" Type="http://schemas.openxmlformats.org/officeDocument/2006/relationships/hyperlink" Target="https://www.mexicopostcode.com/location/ciudad-de-mexico/cuajimalpa-de-morelos/" TargetMode="External"/><Relationship Id="rId95" Type="http://schemas.openxmlformats.org/officeDocument/2006/relationships/hyperlink" Target="https://www.mexicopostcode.com/location/ciudad-de-mexico/iztacalco/" TargetMode="External"/><Relationship Id="rId160" Type="http://schemas.openxmlformats.org/officeDocument/2006/relationships/hyperlink" Target="https://www.mexicopostcode.com/ciudad-de-mexico-iztacalco-viaducto-piedad-08200.html" TargetMode="External"/><Relationship Id="rId216" Type="http://schemas.openxmlformats.org/officeDocument/2006/relationships/hyperlink" Target="https://www.mexicopostcode.com/location/ciudad-de-mexico/" TargetMode="External"/><Relationship Id="rId423" Type="http://schemas.openxmlformats.org/officeDocument/2006/relationships/hyperlink" Target="https://www.mexicopostcode.com/location/ciudad-de-mexico/" TargetMode="External"/><Relationship Id="rId258" Type="http://schemas.openxmlformats.org/officeDocument/2006/relationships/hyperlink" Target="https://www.mexicopostcode.com/location/ciudad-de-mexico/" TargetMode="External"/><Relationship Id="rId22" Type="http://schemas.openxmlformats.org/officeDocument/2006/relationships/hyperlink" Target="https://www.mexicopostcode.com/ciudad-de-mexico-xochimilco-san-felipe-16770.html" TargetMode="External"/><Relationship Id="rId64" Type="http://schemas.openxmlformats.org/officeDocument/2006/relationships/hyperlink" Target="https://www.mexicopostcode.com/ciudad-de-mexico-iztacalco-campamento-2-de-octubre-08930.html" TargetMode="External"/><Relationship Id="rId118" Type="http://schemas.openxmlformats.org/officeDocument/2006/relationships/hyperlink" Target="https://www.mexicopostcode.com/ciudad-de-mexico-iztacalco-los-picos-de-iztacalco-seccion-2a-08760.html" TargetMode="External"/><Relationship Id="rId325" Type="http://schemas.openxmlformats.org/officeDocument/2006/relationships/hyperlink" Target="https://www.mexicopostcode.com/ciudad-de-mexico-azcapotzalco-santiago-ahuizotla-02750.html" TargetMode="External"/><Relationship Id="rId367" Type="http://schemas.openxmlformats.org/officeDocument/2006/relationships/hyperlink" Target="https://www.mexicopostcode.com/ciudad-de-mexico-cuajimalpa-de-morelos-cruz-blanca-05700.html" TargetMode="External"/><Relationship Id="rId171" Type="http://schemas.openxmlformats.org/officeDocument/2006/relationships/hyperlink" Target="https://www.mexicopostcode.com/location/ciudad-de-mexico/" TargetMode="External"/><Relationship Id="rId227" Type="http://schemas.openxmlformats.org/officeDocument/2006/relationships/hyperlink" Target="https://www.mexicopostcode.com/location/ciudad-de-mexico/azcapotzalco/" TargetMode="External"/><Relationship Id="rId269" Type="http://schemas.openxmlformats.org/officeDocument/2006/relationships/hyperlink" Target="https://www.mexicopostcode.com/location/ciudad-de-mexico/azcapotzalco/" TargetMode="External"/><Relationship Id="rId434" Type="http://schemas.openxmlformats.org/officeDocument/2006/relationships/hyperlink" Target="https://www.mexicopostcode.com/location/ciudad-de-mexico/cuajimalpa-de-morelos/" TargetMode="External"/><Relationship Id="rId33" Type="http://schemas.openxmlformats.org/officeDocument/2006/relationships/hyperlink" Target="https://www.mexicopostcode.com/location/ciudad-de-mexico/" TargetMode="External"/><Relationship Id="rId129" Type="http://schemas.openxmlformats.org/officeDocument/2006/relationships/hyperlink" Target="https://www.mexicopostcode.com/location/ciudad-de-mexico/" TargetMode="External"/><Relationship Id="rId280" Type="http://schemas.openxmlformats.org/officeDocument/2006/relationships/hyperlink" Target="https://www.mexicopostcode.com/ciudad-de-mexico-azcapotzalco-san-martin-xochinahuac-02120.html" TargetMode="External"/><Relationship Id="rId336" Type="http://schemas.openxmlformats.org/officeDocument/2006/relationships/hyperlink" Target="https://www.mexicopostcode.com/location/ciudad-de-mexico/" TargetMode="External"/><Relationship Id="rId75" Type="http://schemas.openxmlformats.org/officeDocument/2006/relationships/hyperlink" Target="https://www.mexicopostcode.com/location/ciudad-de-mexico/" TargetMode="External"/><Relationship Id="rId140" Type="http://schemas.openxmlformats.org/officeDocument/2006/relationships/hyperlink" Target="https://www.mexicopostcode.com/location/ciudad-de-mexico/iztacalco/" TargetMode="External"/><Relationship Id="rId182" Type="http://schemas.openxmlformats.org/officeDocument/2006/relationships/hyperlink" Target="https://www.mexicopostcode.com/location/ciudad-de-mexico/azcapotzalco/" TargetMode="External"/><Relationship Id="rId378" Type="http://schemas.openxmlformats.org/officeDocument/2006/relationships/hyperlink" Target="https://www.mexicopostcode.com/location/ciudad-de-mexico/" TargetMode="External"/><Relationship Id="rId403" Type="http://schemas.openxmlformats.org/officeDocument/2006/relationships/hyperlink" Target="https://www.mexicopostcode.com/ciudad-de-mexico-cuajimalpa-de-morelos-las-lajas-05760.html" TargetMode="External"/><Relationship Id="rId6" Type="http://schemas.openxmlformats.org/officeDocument/2006/relationships/hyperlink" Target="https://www.mexicopostcode.com/location/ciudad-de-mexico/" TargetMode="External"/><Relationship Id="rId238" Type="http://schemas.openxmlformats.org/officeDocument/2006/relationships/hyperlink" Target="https://www.mexicopostcode.com/ciudad-de-mexico-azcapotzalco-jardin-azpeitia-02530.html" TargetMode="External"/><Relationship Id="rId445" Type="http://schemas.openxmlformats.org/officeDocument/2006/relationships/hyperlink" Target="https://www.mexicopostcode.com/ciudad-de-mexico-cuajimalpa-de-morelos-san-pablo-chimalpa-05050.html" TargetMode="External"/><Relationship Id="rId291" Type="http://schemas.openxmlformats.org/officeDocument/2006/relationships/hyperlink" Target="https://www.mexicopostcode.com/location/ciudad-de-mexico/" TargetMode="External"/><Relationship Id="rId305" Type="http://schemas.openxmlformats.org/officeDocument/2006/relationships/hyperlink" Target="https://www.mexicopostcode.com/location/ciudad-de-mexico/azcapotzalco/" TargetMode="External"/><Relationship Id="rId347" Type="http://schemas.openxmlformats.org/officeDocument/2006/relationships/hyperlink" Target="https://www.mexicopostcode.com/location/ciudad-de-mexico/cuajimalpa-de-morelos/" TargetMode="External"/><Relationship Id="rId44" Type="http://schemas.openxmlformats.org/officeDocument/2006/relationships/hyperlink" Target="https://www.mexicopostcode.com/location/ciudad-de-mexico/xochimilco/" TargetMode="External"/><Relationship Id="rId86" Type="http://schemas.openxmlformats.org/officeDocument/2006/relationships/hyperlink" Target="https://www.mexicopostcode.com/location/ciudad-de-mexico/iztacalco/" TargetMode="External"/><Relationship Id="rId151" Type="http://schemas.openxmlformats.org/officeDocument/2006/relationships/hyperlink" Target="https://www.mexicopostcode.com/ciudad-de-mexico-iztacalco-santiago-norte-08240.html" TargetMode="External"/><Relationship Id="rId389" Type="http://schemas.openxmlformats.org/officeDocument/2006/relationships/hyperlink" Target="https://www.mexicopostcode.com/location/ciudad-de-mexico/cuajimalpa-de-morelos/" TargetMode="External"/><Relationship Id="rId193" Type="http://schemas.openxmlformats.org/officeDocument/2006/relationships/hyperlink" Target="https://www.mexicopostcode.com/ciudad-de-mexico-azcapotzalco-coltongo-02630.html" TargetMode="External"/><Relationship Id="rId207" Type="http://schemas.openxmlformats.org/officeDocument/2006/relationships/hyperlink" Target="https://www.mexicopostcode.com/location/ciudad-de-mexico/" TargetMode="External"/><Relationship Id="rId249" Type="http://schemas.openxmlformats.org/officeDocument/2006/relationships/hyperlink" Target="https://www.mexicopostcode.com/location/ciudad-de-mexico/" TargetMode="External"/><Relationship Id="rId414" Type="http://schemas.openxmlformats.org/officeDocument/2006/relationships/hyperlink" Target="https://www.mexicopostcode.com/location/ciudad-de-mexico/" TargetMode="External"/><Relationship Id="rId456" Type="http://schemas.openxmlformats.org/officeDocument/2006/relationships/hyperlink" Target="https://www.mexicopostcode.com/location/ciudad-de-mexico/" TargetMode="External"/><Relationship Id="rId13" Type="http://schemas.openxmlformats.org/officeDocument/2006/relationships/hyperlink" Target="https://www.mexicopostcode.com/ciudad-de-mexico-xochimilco-san-cristobal-16080.html" TargetMode="External"/><Relationship Id="rId109" Type="http://schemas.openxmlformats.org/officeDocument/2006/relationships/hyperlink" Target="https://www.mexicopostcode.com/ciudad-de-mexico-iztacalco-la-asuncion-08600.html" TargetMode="External"/><Relationship Id="rId260" Type="http://schemas.openxmlformats.org/officeDocument/2006/relationships/hyperlink" Target="https://www.mexicopostcode.com/location/ciudad-de-mexico/azcapotzalco/" TargetMode="External"/><Relationship Id="rId316" Type="http://schemas.openxmlformats.org/officeDocument/2006/relationships/hyperlink" Target="https://www.mexicopostcode.com/ciudad-de-mexico-azcapotzalco-santa-ines-02140.html" TargetMode="External"/><Relationship Id="rId55" Type="http://schemas.openxmlformats.org/officeDocument/2006/relationships/hyperlink" Target="https://www.mexicopostcode.com/ciudad-de-mexico-xochimilco-san-lorenzo-16040.html" TargetMode="External"/><Relationship Id="rId97" Type="http://schemas.openxmlformats.org/officeDocument/2006/relationships/hyperlink" Target="https://www.mexicopostcode.com/ciudad-de-mexico-iztacalco-infonavit-iztacalco-08900.html" TargetMode="External"/><Relationship Id="rId120" Type="http://schemas.openxmlformats.org/officeDocument/2006/relationships/hyperlink" Target="https://www.mexicopostcode.com/location/ciudad-de-mexico/" TargetMode="External"/><Relationship Id="rId358" Type="http://schemas.openxmlformats.org/officeDocument/2006/relationships/hyperlink" Target="https://www.mexicopostcode.com/ciudad-de-mexico-cuajimalpa-de-morelos-campestre-palo-alto-05119.html" TargetMode="External"/><Relationship Id="rId162" Type="http://schemas.openxmlformats.org/officeDocument/2006/relationships/hyperlink" Target="https://www.mexicopostcode.com/location/ciudad-de-mexico/" TargetMode="External"/><Relationship Id="rId218" Type="http://schemas.openxmlformats.org/officeDocument/2006/relationships/hyperlink" Target="https://www.mexicopostcode.com/location/ciudad-de-mexico/azcapotzalco/" TargetMode="External"/><Relationship Id="rId425" Type="http://schemas.openxmlformats.org/officeDocument/2006/relationships/hyperlink" Target="https://www.mexicopostcode.com/location/ciudad-de-mexico/cuajimalpa-de-morelos/" TargetMode="External"/><Relationship Id="rId271" Type="http://schemas.openxmlformats.org/officeDocument/2006/relationships/hyperlink" Target="https://www.mexicopostcode.com/ciudad-de-mexico-azcapotzalco-nueva-santa-maria-02800.html" TargetMode="External"/><Relationship Id="rId24" Type="http://schemas.openxmlformats.org/officeDocument/2006/relationships/hyperlink" Target="https://www.mexicopostcode.com/location/ciudad-de-mexico/" TargetMode="External"/><Relationship Id="rId66" Type="http://schemas.openxmlformats.org/officeDocument/2006/relationships/hyperlink" Target="https://www.mexicopostcode.com/location/ciudad-de-mexico/" TargetMode="External"/><Relationship Id="rId131" Type="http://schemas.openxmlformats.org/officeDocument/2006/relationships/hyperlink" Target="https://www.mexicopostcode.com/location/ciudad-de-mexico/iztacalco/" TargetMode="External"/><Relationship Id="rId327" Type="http://schemas.openxmlformats.org/officeDocument/2006/relationships/hyperlink" Target="https://www.mexicopostcode.com/location/ciudad-de-mexico/" TargetMode="External"/><Relationship Id="rId369" Type="http://schemas.openxmlformats.org/officeDocument/2006/relationships/hyperlink" Target="https://www.mexicopostcode.com/location/ciudad-de-mexico/" TargetMode="External"/><Relationship Id="rId173" Type="http://schemas.openxmlformats.org/officeDocument/2006/relationships/hyperlink" Target="https://www.mexicopostcode.com/location/ciudad-de-mexico/azcapotzalco/" TargetMode="External"/><Relationship Id="rId229" Type="http://schemas.openxmlformats.org/officeDocument/2006/relationships/hyperlink" Target="https://www.mexicopostcode.com/ciudad-de-mexico-azcapotzalco-ignacio-allende-02810.html" TargetMode="External"/><Relationship Id="rId380" Type="http://schemas.openxmlformats.org/officeDocument/2006/relationships/hyperlink" Target="https://www.mexicopostcode.com/location/ciudad-de-mexico/cuajimalpa-de-morelos/" TargetMode="External"/><Relationship Id="rId436" Type="http://schemas.openxmlformats.org/officeDocument/2006/relationships/hyperlink" Target="https://www.mexicopostcode.com/ciudad-de-mexico-cuajimalpa-de-morelos-san-jose-de-los-cedros-05200.html" TargetMode="External"/><Relationship Id="rId240" Type="http://schemas.openxmlformats.org/officeDocument/2006/relationships/hyperlink" Target="https://www.mexicopostcode.com/location/ciudad-de-mexico/" TargetMode="External"/><Relationship Id="rId35" Type="http://schemas.openxmlformats.org/officeDocument/2006/relationships/hyperlink" Target="https://www.mexicopostcode.com/location/ciudad-de-mexico/xochimilco/" TargetMode="External"/><Relationship Id="rId77" Type="http://schemas.openxmlformats.org/officeDocument/2006/relationships/hyperlink" Target="https://www.mexicopostcode.com/location/ciudad-de-mexico/iztacalco/" TargetMode="External"/><Relationship Id="rId100" Type="http://schemas.openxmlformats.org/officeDocument/2006/relationships/hyperlink" Target="https://www.mexicopostcode.com/ciudad-de-mexico-iztacalco-inpi-picos-08760.html" TargetMode="External"/><Relationship Id="rId282" Type="http://schemas.openxmlformats.org/officeDocument/2006/relationships/hyperlink" Target="https://www.mexicopostcode.com/location/ciudad-de-mexico/" TargetMode="External"/><Relationship Id="rId338" Type="http://schemas.openxmlformats.org/officeDocument/2006/relationships/hyperlink" Target="https://www.mexicopostcode.com/location/ciudad-de-mexico/cuajimalpa-de-morelos/" TargetMode="External"/><Relationship Id="rId8" Type="http://schemas.openxmlformats.org/officeDocument/2006/relationships/hyperlink" Target="https://www.mexicopostcode.com/location/ciudad-de-mexico/xochimilco/" TargetMode="External"/><Relationship Id="rId142" Type="http://schemas.openxmlformats.org/officeDocument/2006/relationships/hyperlink" Target="https://www.mexicopostcode.com/ciudad-de-mexico-iztacalco-san-pedro-08220.html" TargetMode="External"/><Relationship Id="rId184" Type="http://schemas.openxmlformats.org/officeDocument/2006/relationships/hyperlink" Target="https://www.mexicopostcode.com/ciudad-de-mexico-azcapotzalco-arenal-02980.html" TargetMode="External"/><Relationship Id="rId391" Type="http://schemas.openxmlformats.org/officeDocument/2006/relationships/hyperlink" Target="https://www.mexicopostcode.com/ciudad-de-mexico-cuajimalpa-de-morelos-granjas-palo-alto-05118.html" TargetMode="External"/><Relationship Id="rId405" Type="http://schemas.openxmlformats.org/officeDocument/2006/relationships/hyperlink" Target="https://www.mexicopostcode.com/location/ciudad-de-mexico/" TargetMode="External"/><Relationship Id="rId447" Type="http://schemas.openxmlformats.org/officeDocument/2006/relationships/hyperlink" Target="https://www.mexicopostcode.com/location/ciudad-de-mexico/" TargetMode="External"/><Relationship Id="rId251" Type="http://schemas.openxmlformats.org/officeDocument/2006/relationships/hyperlink" Target="https://www.mexicopostcode.com/location/ciudad-de-mexico/azcapotzalco/" TargetMode="External"/><Relationship Id="rId46" Type="http://schemas.openxmlformats.org/officeDocument/2006/relationships/hyperlink" Target="https://www.mexicopostcode.com/ciudad-de-mexico-xochimilco-san-juan-minas-16640.html" TargetMode="External"/><Relationship Id="rId293" Type="http://schemas.openxmlformats.org/officeDocument/2006/relationships/hyperlink" Target="https://www.mexicopostcode.com/location/ciudad-de-mexico/azcapotzalco/" TargetMode="External"/><Relationship Id="rId307" Type="http://schemas.openxmlformats.org/officeDocument/2006/relationships/hyperlink" Target="https://www.mexicopostcode.com/ciudad-de-mexico-azcapotzalco-santa-catarina-02250.html" TargetMode="External"/><Relationship Id="rId349" Type="http://schemas.openxmlformats.org/officeDocument/2006/relationships/hyperlink" Target="https://www.mexicopostcode.com/ciudad-de-mexico-cuajimalpa-de-morelos-ampliacion-el-yaqui-05330.html" TargetMode="External"/><Relationship Id="rId88" Type="http://schemas.openxmlformats.org/officeDocument/2006/relationships/hyperlink" Target="https://www.mexicopostcode.com/ciudad-de-mexico-iztacalco-gabriel-ramos-millan-seccion-cuchilla-08030.html" TargetMode="External"/><Relationship Id="rId111" Type="http://schemas.openxmlformats.org/officeDocument/2006/relationships/hyperlink" Target="https://www.mexicopostcode.com/location/ciudad-de-mexico/" TargetMode="External"/><Relationship Id="rId153" Type="http://schemas.openxmlformats.org/officeDocument/2006/relationships/hyperlink" Target="https://www.mexicopostcode.com/location/ciudad-de-mexico/" TargetMode="External"/><Relationship Id="rId195" Type="http://schemas.openxmlformats.org/officeDocument/2006/relationships/hyperlink" Target="https://www.mexicopostcode.com/location/ciudad-de-mexico/" TargetMode="External"/><Relationship Id="rId209" Type="http://schemas.openxmlformats.org/officeDocument/2006/relationships/hyperlink" Target="https://www.mexicopostcode.com/location/ciudad-de-mexico/azcapotzalco/" TargetMode="External"/><Relationship Id="rId360" Type="http://schemas.openxmlformats.org/officeDocument/2006/relationships/hyperlink" Target="https://www.mexicopostcode.com/location/ciudad-de-mexico/" TargetMode="External"/><Relationship Id="rId416" Type="http://schemas.openxmlformats.org/officeDocument/2006/relationships/hyperlink" Target="https://www.mexicopostcode.com/location/ciudad-de-mexico/cuajimalpa-de-morelos/" TargetMode="External"/><Relationship Id="rId220" Type="http://schemas.openxmlformats.org/officeDocument/2006/relationships/hyperlink" Target="https://www.mexicopostcode.com/ciudad-de-mexico-azcapotzalco-euzkadi-02660.html" TargetMode="External"/><Relationship Id="rId458" Type="http://schemas.openxmlformats.org/officeDocument/2006/relationships/hyperlink" Target="https://www.mexicopostcode.com/location/ciudad-de-mexico/cuajimalpa-de-morelos/" TargetMode="External"/><Relationship Id="rId15" Type="http://schemas.openxmlformats.org/officeDocument/2006/relationships/hyperlink" Target="https://www.mexicopostcode.com/location/ciudad-de-mexico/" TargetMode="External"/><Relationship Id="rId57" Type="http://schemas.openxmlformats.org/officeDocument/2006/relationships/hyperlink" Target="https://www.mexicopostcode.com/location/ciudad-de-mexico/" TargetMode="External"/><Relationship Id="rId262" Type="http://schemas.openxmlformats.org/officeDocument/2006/relationships/hyperlink" Target="https://www.mexicopostcode.com/ciudad-de-mexico-azcapotzalco-nextengo-02070.html" TargetMode="External"/><Relationship Id="rId318" Type="http://schemas.openxmlformats.org/officeDocument/2006/relationships/hyperlink" Target="https://www.mexicopostcode.com/location/ciudad-de-mexico/" TargetMode="External"/><Relationship Id="rId99" Type="http://schemas.openxmlformats.org/officeDocument/2006/relationships/hyperlink" Target="https://www.mexicopostcode.com/location/ciudad-de-mexico/" TargetMode="External"/><Relationship Id="rId122" Type="http://schemas.openxmlformats.org/officeDocument/2006/relationships/hyperlink" Target="https://www.mexicopostcode.com/location/ciudad-de-mexico/iztacalco/" TargetMode="External"/><Relationship Id="rId164" Type="http://schemas.openxmlformats.org/officeDocument/2006/relationships/hyperlink" Target="https://www.mexicopostcode.com/location/ciudad-de-mexico/iztacalco/" TargetMode="External"/><Relationship Id="rId371" Type="http://schemas.openxmlformats.org/officeDocument/2006/relationships/hyperlink" Target="https://www.mexicopostcode.com/location/ciudad-de-mexico/cuajimalpa-de-morelos/" TargetMode="External"/><Relationship Id="rId427" Type="http://schemas.openxmlformats.org/officeDocument/2006/relationships/hyperlink" Target="https://www.mexicopostcode.com/ciudad-de-mexico-cuajimalpa-de-morelos-lomas-del-chamizal-05129.html" TargetMode="External"/><Relationship Id="rId26" Type="http://schemas.openxmlformats.org/officeDocument/2006/relationships/hyperlink" Target="https://www.mexicopostcode.com/location/ciudad-de-mexico/xochimilco/" TargetMode="External"/><Relationship Id="rId231" Type="http://schemas.openxmlformats.org/officeDocument/2006/relationships/hyperlink" Target="https://www.mexicopostcode.com/location/ciudad-de-mexico/" TargetMode="External"/><Relationship Id="rId273" Type="http://schemas.openxmlformats.org/officeDocument/2006/relationships/hyperlink" Target="https://www.mexicopostcode.com/location/ciudad-de-mexico/" TargetMode="External"/><Relationship Id="rId329" Type="http://schemas.openxmlformats.org/officeDocument/2006/relationships/hyperlink" Target="https://www.mexicopostcode.com/location/ciudad-de-mexico/azcapotzalco/" TargetMode="External"/><Relationship Id="rId68" Type="http://schemas.openxmlformats.org/officeDocument/2006/relationships/hyperlink" Target="https://www.mexicopostcode.com/location/ciudad-de-mexico/iztacalco/" TargetMode="External"/><Relationship Id="rId133" Type="http://schemas.openxmlformats.org/officeDocument/2006/relationships/hyperlink" Target="https://www.mexicopostcode.com/ciudad-de-mexico-iztacalco-reforma-iztaccihuatl-sur-08840.html" TargetMode="External"/><Relationship Id="rId175" Type="http://schemas.openxmlformats.org/officeDocument/2006/relationships/hyperlink" Target="https://www.mexicopostcode.com/ciudad-de-mexico-azcapotzalco-ampliacion-petrolera-02470.html" TargetMode="External"/><Relationship Id="rId340" Type="http://schemas.openxmlformats.org/officeDocument/2006/relationships/hyperlink" Target="https://www.mexicopostcode.com/ciudad-de-mexico-cuajimalpa-de-morelos-adolfo-lopez-mateos-05280.html" TargetMode="External"/><Relationship Id="rId200" Type="http://schemas.openxmlformats.org/officeDocument/2006/relationships/hyperlink" Target="https://www.mexicopostcode.com/location/ciudad-de-mexico/azcapotzalco/" TargetMode="External"/><Relationship Id="rId382" Type="http://schemas.openxmlformats.org/officeDocument/2006/relationships/hyperlink" Target="https://www.mexicopostcode.com/ciudad-de-mexico-cuajimalpa-de-morelos-el-tianguillo-05400.html" TargetMode="External"/><Relationship Id="rId438" Type="http://schemas.openxmlformats.org/officeDocument/2006/relationships/hyperlink" Target="https://www.mexicopostcode.com/location/ciudad-de-mexico/" TargetMode="External"/><Relationship Id="rId242" Type="http://schemas.openxmlformats.org/officeDocument/2006/relationships/hyperlink" Target="https://www.mexicopostcode.com/location/ciudad-de-mexico/azcapotzalco/" TargetMode="External"/><Relationship Id="rId284" Type="http://schemas.openxmlformats.org/officeDocument/2006/relationships/hyperlink" Target="https://www.mexicopostcode.com/location/ciudad-de-mexico/azcapotzalco/" TargetMode="External"/><Relationship Id="rId37" Type="http://schemas.openxmlformats.org/officeDocument/2006/relationships/hyperlink" Target="https://www.mexicopostcode.com/ciudad-de-mexico-xochimilco-san-jose-16620.html" TargetMode="External"/><Relationship Id="rId79" Type="http://schemas.openxmlformats.org/officeDocument/2006/relationships/hyperlink" Target="https://www.mexicopostcode.com/ciudad-de-mexico-iztacalco-fraccionamiento-coyuya-08320.html" TargetMode="External"/><Relationship Id="rId102" Type="http://schemas.openxmlformats.org/officeDocument/2006/relationships/hyperlink" Target="https://www.mexicopostcode.com/location/ciudad-de-mexico/" TargetMode="External"/><Relationship Id="rId144" Type="http://schemas.openxmlformats.org/officeDocument/2006/relationships/hyperlink" Target="https://www.mexicopostcode.com/location/ciudad-de-mexico/" TargetMode="External"/><Relationship Id="rId90" Type="http://schemas.openxmlformats.org/officeDocument/2006/relationships/hyperlink" Target="https://www.mexicopostcode.com/location/ciudad-de-mexico/" TargetMode="External"/><Relationship Id="rId186" Type="http://schemas.openxmlformats.org/officeDocument/2006/relationships/hyperlink" Target="https://www.mexicopostcode.com/location/ciudad-de-mexico/" TargetMode="External"/><Relationship Id="rId351" Type="http://schemas.openxmlformats.org/officeDocument/2006/relationships/hyperlink" Target="https://www.mexicopostcode.com/location/ciudad-de-mexico/" TargetMode="External"/><Relationship Id="rId393" Type="http://schemas.openxmlformats.org/officeDocument/2006/relationships/hyperlink" Target="https://www.mexicopostcode.com/location/ciudad-de-mexico/" TargetMode="External"/><Relationship Id="rId407" Type="http://schemas.openxmlformats.org/officeDocument/2006/relationships/hyperlink" Target="https://www.mexicopostcode.com/location/ciudad-de-mexico/cuajimalpa-de-morelos/" TargetMode="External"/><Relationship Id="rId449" Type="http://schemas.openxmlformats.org/officeDocument/2006/relationships/hyperlink" Target="https://www.mexicopostcode.com/location/ciudad-de-mexico/cuajimalpa-de-morelos/" TargetMode="External"/><Relationship Id="rId211" Type="http://schemas.openxmlformats.org/officeDocument/2006/relationships/hyperlink" Target="https://www.mexicopostcode.com/ciudad-de-mexico-azcapotzalco-el-jaguey-02519.html" TargetMode="External"/><Relationship Id="rId253" Type="http://schemas.openxmlformats.org/officeDocument/2006/relationships/hyperlink" Target="https://www.mexicopostcode.com/ciudad-de-mexico-azcapotzalco-libertad-02050.html" TargetMode="External"/><Relationship Id="rId295" Type="http://schemas.openxmlformats.org/officeDocument/2006/relationships/hyperlink" Target="https://www.mexicopostcode.com/ciudad-de-mexico-azcapotzalco-san-salvador-xochimanca-02870.html" TargetMode="External"/><Relationship Id="rId309" Type="http://schemas.openxmlformats.org/officeDocument/2006/relationships/hyperlink" Target="https://www.mexicopostcode.com/location/ciudad-de-mexico/" TargetMode="External"/><Relationship Id="rId460" Type="http://schemas.openxmlformats.org/officeDocument/2006/relationships/hyperlink" Target="https://www.mexicopostcode.com/ciudad-de-mexico-cuajimalpa-de-morelos-zentlapatl-05010.html" TargetMode="External"/><Relationship Id="rId48" Type="http://schemas.openxmlformats.org/officeDocument/2006/relationships/hyperlink" Target="https://www.mexicopostcode.com/location/ciudad-de-mexico/" TargetMode="External"/><Relationship Id="rId113" Type="http://schemas.openxmlformats.org/officeDocument/2006/relationships/hyperlink" Target="https://www.mexicopostcode.com/location/ciudad-de-mexico/iztacalco/" TargetMode="External"/><Relationship Id="rId320" Type="http://schemas.openxmlformats.org/officeDocument/2006/relationships/hyperlink" Target="https://www.mexicopostcode.com/location/ciudad-de-mexico/azcapotzalco/" TargetMode="External"/><Relationship Id="rId155" Type="http://schemas.openxmlformats.org/officeDocument/2006/relationships/hyperlink" Target="https://www.mexicopostcode.com/location/ciudad-de-mexico/iztacalco/" TargetMode="External"/><Relationship Id="rId197" Type="http://schemas.openxmlformats.org/officeDocument/2006/relationships/hyperlink" Target="https://www.mexicopostcode.com/location/ciudad-de-mexico/azcapotzalco/" TargetMode="External"/><Relationship Id="rId362" Type="http://schemas.openxmlformats.org/officeDocument/2006/relationships/hyperlink" Target="https://www.mexicopostcode.com/location/ciudad-de-mexico/cuajimalpa-de-morelos/" TargetMode="External"/><Relationship Id="rId418" Type="http://schemas.openxmlformats.org/officeDocument/2006/relationships/hyperlink" Target="https://www.mexicopostcode.com/ciudad-de-mexico-cuajimalpa-de-morelos-lomas-de-memetla-05330.html" TargetMode="External"/><Relationship Id="rId222" Type="http://schemas.openxmlformats.org/officeDocument/2006/relationships/hyperlink" Target="https://www.mexicopostcode.com/location/ciudad-de-mexico/" TargetMode="External"/><Relationship Id="rId264" Type="http://schemas.openxmlformats.org/officeDocument/2006/relationships/hyperlink" Target="https://www.mexicopostcode.com/location/ciudad-de-mexico/" TargetMode="External"/><Relationship Id="rId17" Type="http://schemas.openxmlformats.org/officeDocument/2006/relationships/hyperlink" Target="https://www.mexicopostcode.com/location/ciudad-de-mexico/xochimilco/" TargetMode="External"/><Relationship Id="rId59" Type="http://schemas.openxmlformats.org/officeDocument/2006/relationships/hyperlink" Target="https://www.mexicopostcode.com/location/ciudad-de-mexico/iztacalco/" TargetMode="External"/><Relationship Id="rId124" Type="http://schemas.openxmlformats.org/officeDocument/2006/relationships/hyperlink" Target="https://www.mexicopostcode.com/ciudad-de-mexico-iztacalco-militar-marte-08830.html" TargetMode="External"/><Relationship Id="rId70" Type="http://schemas.openxmlformats.org/officeDocument/2006/relationships/hyperlink" Target="https://www.mexicopostcode.com/ciudad-de-mexico-iztacalco-cuchilla-agricola-oriental-08420.html" TargetMode="External"/><Relationship Id="rId166" Type="http://schemas.openxmlformats.org/officeDocument/2006/relationships/hyperlink" Target="https://www.mexicopostcode.com/ciudad-de-mexico-azcapotzalco-aldana-02910.html" TargetMode="External"/><Relationship Id="rId331" Type="http://schemas.openxmlformats.org/officeDocument/2006/relationships/hyperlink" Target="https://www.mexicopostcode.com/ciudad-de-mexico-azcapotzalco-santo-tomas-02020.html" TargetMode="External"/><Relationship Id="rId373" Type="http://schemas.openxmlformats.org/officeDocument/2006/relationships/hyperlink" Target="https://www.mexicopostcode.com/ciudad-de-mexico-cuajimalpa-de-morelos-el-ebano-05230.html" TargetMode="External"/><Relationship Id="rId429" Type="http://schemas.openxmlformats.org/officeDocument/2006/relationships/hyperlink" Target="https://www.mexicopostcode.com/location/ciudad-de-mexico/" TargetMode="External"/><Relationship Id="rId1" Type="http://schemas.openxmlformats.org/officeDocument/2006/relationships/hyperlink" Target="https://www.mexicopostcode.com/ciudad-de-mexico-xochimilco-san-andres-ahuayucan-16810.html" TargetMode="External"/><Relationship Id="rId233" Type="http://schemas.openxmlformats.org/officeDocument/2006/relationships/hyperlink" Target="https://www.mexicopostcode.com/location/ciudad-de-mexico/azcapotzalco/" TargetMode="External"/><Relationship Id="rId440" Type="http://schemas.openxmlformats.org/officeDocument/2006/relationships/hyperlink" Target="https://www.mexicopostcode.com/location/ciudad-de-mexico/cuajimalpa-de-morelos/" TargetMode="External"/><Relationship Id="rId28" Type="http://schemas.openxmlformats.org/officeDocument/2006/relationships/hyperlink" Target="https://www.mexicopostcode.com/ciudad-de-mexico-xochimilco-san-gregorio-atlapulco-16600.html" TargetMode="External"/><Relationship Id="rId275" Type="http://schemas.openxmlformats.org/officeDocument/2006/relationships/hyperlink" Target="https://www.mexicopostcode.com/location/ciudad-de-mexico/azcapotzalco/" TargetMode="External"/><Relationship Id="rId300" Type="http://schemas.openxmlformats.org/officeDocument/2006/relationships/hyperlink" Target="https://www.mexicopostcode.com/location/ciudad-de-mexico/" TargetMode="External"/><Relationship Id="rId81" Type="http://schemas.openxmlformats.org/officeDocument/2006/relationships/hyperlink" Target="https://www.mexicopostcode.com/location/ciudad-de-mexico/" TargetMode="External"/><Relationship Id="rId135" Type="http://schemas.openxmlformats.org/officeDocument/2006/relationships/hyperlink" Target="https://www.mexicopostcode.com/location/ciudad-de-mexico/" TargetMode="External"/><Relationship Id="rId177" Type="http://schemas.openxmlformats.org/officeDocument/2006/relationships/hyperlink" Target="https://www.mexicopostcode.com/location/ciudad-de-mexico/" TargetMode="External"/><Relationship Id="rId342" Type="http://schemas.openxmlformats.org/officeDocument/2006/relationships/hyperlink" Target="https://www.mexicopostcode.com/location/ciudad-de-mexico/" TargetMode="External"/><Relationship Id="rId384" Type="http://schemas.openxmlformats.org/officeDocument/2006/relationships/hyperlink" Target="https://www.mexicopostcode.com/location/ciudad-de-mexico/" TargetMode="External"/><Relationship Id="rId202" Type="http://schemas.openxmlformats.org/officeDocument/2006/relationships/hyperlink" Target="https://www.mexicopostcode.com/ciudad-de-mexico-azcapotzalco-del-gas-02950.html" TargetMode="External"/><Relationship Id="rId244" Type="http://schemas.openxmlformats.org/officeDocument/2006/relationships/hyperlink" Target="https://www.mexicopostcode.com/ciudad-de-mexico-azcapotzalco-la-raza-02990.html" TargetMode="External"/><Relationship Id="rId39" Type="http://schemas.openxmlformats.org/officeDocument/2006/relationships/hyperlink" Target="https://www.mexicopostcode.com/location/ciudad-de-mexico/" TargetMode="External"/><Relationship Id="rId286" Type="http://schemas.openxmlformats.org/officeDocument/2006/relationships/hyperlink" Target="https://www.mexicopostcode.com/ciudad-de-mexico-azcapotzalco-san-miguel-amantla-02700.html" TargetMode="External"/><Relationship Id="rId451" Type="http://schemas.openxmlformats.org/officeDocument/2006/relationships/hyperlink" Target="https://www.mexicopostcode.com/ciudad-de-mexico-cuajimalpa-de-morelos-santa-rosa-xochiac-05610.html" TargetMode="External"/><Relationship Id="rId50" Type="http://schemas.openxmlformats.org/officeDocument/2006/relationships/hyperlink" Target="https://www.mexicopostcode.com/location/ciudad-de-mexico/xochimilco/" TargetMode="External"/><Relationship Id="rId104" Type="http://schemas.openxmlformats.org/officeDocument/2006/relationships/hyperlink" Target="https://www.mexicopostcode.com/location/ciudad-de-mexico/iztacalco/" TargetMode="External"/><Relationship Id="rId146" Type="http://schemas.openxmlformats.org/officeDocument/2006/relationships/hyperlink" Target="https://www.mexicopostcode.com/location/ciudad-de-mexico/iztacalco/" TargetMode="External"/><Relationship Id="rId188" Type="http://schemas.openxmlformats.org/officeDocument/2006/relationships/hyperlink" Target="https://www.mexicopostcode.com/location/ciudad-de-mexico/azcapotzalco/" TargetMode="External"/><Relationship Id="rId311" Type="http://schemas.openxmlformats.org/officeDocument/2006/relationships/hyperlink" Target="https://www.mexicopostcode.com/location/ciudad-de-mexico/azcapotzalco/" TargetMode="External"/><Relationship Id="rId353" Type="http://schemas.openxmlformats.org/officeDocument/2006/relationships/hyperlink" Target="https://www.mexicopostcode.com/location/ciudad-de-mexico/cuajimalpa-de-morelos/" TargetMode="External"/><Relationship Id="rId395" Type="http://schemas.openxmlformats.org/officeDocument/2006/relationships/hyperlink" Target="https://www.mexicopostcode.com/location/ciudad-de-mexico/cuajimalpa-de-morelos/" TargetMode="External"/><Relationship Id="rId409" Type="http://schemas.openxmlformats.org/officeDocument/2006/relationships/hyperlink" Target="https://www.mexicopostcode.com/ciudad-de-mexico-cuajimalpa-de-morelos-las-tinajas-05370.html" TargetMode="External"/><Relationship Id="rId92" Type="http://schemas.openxmlformats.org/officeDocument/2006/relationships/hyperlink" Target="https://www.mexicopostcode.com/location/ciudad-de-mexico/iztacalco/" TargetMode="External"/><Relationship Id="rId213" Type="http://schemas.openxmlformats.org/officeDocument/2006/relationships/hyperlink" Target="https://www.mexicopostcode.com/location/ciudad-de-mexico/" TargetMode="External"/><Relationship Id="rId420" Type="http://schemas.openxmlformats.org/officeDocument/2006/relationships/hyperlink" Target="https://www.mexicopostcode.com/location/ciudad-de-mexico/" TargetMode="External"/><Relationship Id="rId255" Type="http://schemas.openxmlformats.org/officeDocument/2006/relationships/hyperlink" Target="https://www.mexicopostcode.com/location/ciudad-de-mexico/" TargetMode="External"/><Relationship Id="rId297" Type="http://schemas.openxmlformats.org/officeDocument/2006/relationships/hyperlink" Target="https://www.mexicopostcode.com/location/ciudad-de-mexico/" TargetMode="External"/><Relationship Id="rId462" Type="http://schemas.openxmlformats.org/officeDocument/2006/relationships/hyperlink" Target="https://www.mexicopostcode.com/location/ciudad-de-mexic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NDRA.LOPEZ@MARINA.MX" TargetMode="External"/><Relationship Id="rId1" Type="http://schemas.openxmlformats.org/officeDocument/2006/relationships/hyperlink" Target="mailto:SVILLANUEVA@HOT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mpras@inducontrol.com.mc" TargetMode="External"/><Relationship Id="rId1" Type="http://schemas.openxmlformats.org/officeDocument/2006/relationships/hyperlink" Target="mailto:claudia.amezcua@eluniversal.com.m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intmex.com" TargetMode="External"/><Relationship Id="rId13" Type="http://schemas.openxmlformats.org/officeDocument/2006/relationships/hyperlink" Target="mailto:oatie@hotmail.com" TargetMode="External"/><Relationship Id="rId18" Type="http://schemas.openxmlformats.org/officeDocument/2006/relationships/hyperlink" Target="mailto:gvargas@gmail.com" TargetMode="External"/><Relationship Id="rId3" Type="http://schemas.openxmlformats.org/officeDocument/2006/relationships/hyperlink" Target="mailto:lsanchez@infosel.net.mx" TargetMode="External"/><Relationship Id="rId21" Type="http://schemas.openxmlformats.org/officeDocument/2006/relationships/hyperlink" Target="mailto:pmensoza00@hotmail.com" TargetMode="External"/><Relationship Id="rId7" Type="http://schemas.openxmlformats.org/officeDocument/2006/relationships/hyperlink" Target="mailto:rrangel@intmex.com" TargetMode="External"/><Relationship Id="rId12" Type="http://schemas.openxmlformats.org/officeDocument/2006/relationships/hyperlink" Target="mailto:amarcovich@gmail" TargetMode="External"/><Relationship Id="rId17" Type="http://schemas.openxmlformats.org/officeDocument/2006/relationships/hyperlink" Target="mailto:balzarez_colin@latinmail.com" TargetMode="External"/><Relationship Id="rId2" Type="http://schemas.openxmlformats.org/officeDocument/2006/relationships/hyperlink" Target="mailto:jcastillo@infosel.net.mx" TargetMode="External"/><Relationship Id="rId16" Type="http://schemas.openxmlformats.org/officeDocument/2006/relationships/hyperlink" Target="mailto:mcocio1998@hotmail.com" TargetMode="External"/><Relationship Id="rId20" Type="http://schemas.openxmlformats.org/officeDocument/2006/relationships/hyperlink" Target="mailto:lhernandez@hotmail.com" TargetMode="External"/><Relationship Id="rId1" Type="http://schemas.openxmlformats.org/officeDocument/2006/relationships/hyperlink" Target="mailto:cmonrroy@infosel.net.mx" TargetMode="External"/><Relationship Id="rId6" Type="http://schemas.openxmlformats.org/officeDocument/2006/relationships/hyperlink" Target="mailto:jlgonzalez@intmex.com" TargetMode="External"/><Relationship Id="rId11" Type="http://schemas.openxmlformats.org/officeDocument/2006/relationships/hyperlink" Target="mailto:arturoCardenas@intmex.com" TargetMode="External"/><Relationship Id="rId5" Type="http://schemas.openxmlformats.org/officeDocument/2006/relationships/hyperlink" Target="mailto:victorzruz@infosel.net.mx" TargetMode="External"/><Relationship Id="rId15" Type="http://schemas.openxmlformats.org/officeDocument/2006/relationships/hyperlink" Target="mailto:balzarez_colin@yahoo.com.mx" TargetMode="External"/><Relationship Id="rId10" Type="http://schemas.openxmlformats.org/officeDocument/2006/relationships/hyperlink" Target="mailto:galba@intmex.com" TargetMode="External"/><Relationship Id="rId19" Type="http://schemas.openxmlformats.org/officeDocument/2006/relationships/hyperlink" Target="mailto:gvargas@hotmail.com" TargetMode="External"/><Relationship Id="rId4" Type="http://schemas.openxmlformats.org/officeDocument/2006/relationships/hyperlink" Target="mailto:lorena_lab23@infosel.net.mx" TargetMode="External"/><Relationship Id="rId9" Type="http://schemas.openxmlformats.org/officeDocument/2006/relationships/hyperlink" Target="mailto:franciscomejia22@gmail.com" TargetMode="External"/><Relationship Id="rId14" Type="http://schemas.openxmlformats.org/officeDocument/2006/relationships/hyperlink" Target="mailto:balzarez_colin@net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D405-4760-4A49-A675-56B0990ED4AB}">
  <dimension ref="A1:N1000"/>
  <sheetViews>
    <sheetView topLeftCell="A867" workbookViewId="0">
      <selection activeCell="A879" sqref="A879"/>
    </sheetView>
  </sheetViews>
  <sheetFormatPr baseColWidth="10" defaultRowHeight="14.4" x14ac:dyDescent="0.3"/>
  <cols>
    <col min="2" max="2" width="50.44140625" bestFit="1" customWidth="1"/>
    <col min="3" max="3" width="28.33203125" customWidth="1"/>
    <col min="4" max="4" width="19.33203125" customWidth="1"/>
    <col min="5" max="5" width="12" customWidth="1"/>
    <col min="8" max="8" width="12.5546875" customWidth="1"/>
    <col min="9" max="9" width="10" customWidth="1"/>
    <col min="10" max="10" width="8.5546875" customWidth="1"/>
    <col min="11" max="11" width="8.44140625" customWidth="1"/>
    <col min="12" max="12" width="9.33203125" customWidth="1"/>
    <col min="13" max="13" width="11.5546875" customWidth="1"/>
  </cols>
  <sheetData>
    <row r="1" spans="1:14" ht="41.4" x14ac:dyDescent="0.3">
      <c r="A1" s="1"/>
      <c r="B1" s="1" t="s">
        <v>0</v>
      </c>
      <c r="C1" s="1" t="s">
        <v>1001</v>
      </c>
      <c r="D1" s="1" t="s">
        <v>1002</v>
      </c>
      <c r="E1" s="1" t="s">
        <v>1</v>
      </c>
      <c r="F1" s="20" t="s">
        <v>2</v>
      </c>
      <c r="G1" s="1" t="s">
        <v>3</v>
      </c>
      <c r="H1" s="1" t="s">
        <v>1005</v>
      </c>
      <c r="I1" s="1" t="s">
        <v>4</v>
      </c>
      <c r="J1" s="1" t="s">
        <v>5</v>
      </c>
      <c r="K1" s="1" t="s">
        <v>6</v>
      </c>
      <c r="L1" s="2" t="s">
        <v>7</v>
      </c>
      <c r="M1" s="1" t="s">
        <v>8</v>
      </c>
      <c r="N1" s="1" t="s">
        <v>9</v>
      </c>
    </row>
    <row r="2" spans="1:14" x14ac:dyDescent="0.3">
      <c r="A2" s="30">
        <v>1</v>
      </c>
      <c r="B2" s="21" t="s">
        <v>492</v>
      </c>
      <c r="C2" s="21" t="s">
        <v>493</v>
      </c>
      <c r="D2" s="21" t="s">
        <v>493</v>
      </c>
      <c r="E2" s="22" t="s">
        <v>20</v>
      </c>
      <c r="F2" s="16">
        <v>1269</v>
      </c>
      <c r="G2" s="15" t="s">
        <v>112</v>
      </c>
      <c r="H2" s="15" t="s">
        <v>1463</v>
      </c>
      <c r="I2" s="15">
        <v>1</v>
      </c>
      <c r="J2" s="15">
        <v>1</v>
      </c>
      <c r="K2" s="15"/>
      <c r="L2" s="15"/>
      <c r="M2" s="15"/>
      <c r="N2" s="15"/>
    </row>
    <row r="3" spans="1:14" x14ac:dyDescent="0.3">
      <c r="A3" s="30">
        <v>2</v>
      </c>
      <c r="B3" s="21" t="s">
        <v>494</v>
      </c>
      <c r="C3" s="21" t="s">
        <v>495</v>
      </c>
      <c r="D3" s="21" t="s">
        <v>495</v>
      </c>
      <c r="E3" s="22" t="s">
        <v>21</v>
      </c>
      <c r="F3" s="16">
        <v>1160</v>
      </c>
      <c r="G3" s="15" t="s">
        <v>113</v>
      </c>
      <c r="H3" s="15" t="s">
        <v>116</v>
      </c>
      <c r="I3" s="15">
        <v>1</v>
      </c>
      <c r="J3" s="15">
        <v>1</v>
      </c>
      <c r="K3" s="15"/>
      <c r="L3" s="15"/>
      <c r="M3" s="15"/>
      <c r="N3" s="15"/>
    </row>
    <row r="4" spans="1:14" x14ac:dyDescent="0.3">
      <c r="A4" s="30">
        <v>3</v>
      </c>
      <c r="B4" s="21" t="s">
        <v>496</v>
      </c>
      <c r="C4" s="21" t="s">
        <v>497</v>
      </c>
      <c r="D4" s="21" t="s">
        <v>497</v>
      </c>
      <c r="E4" s="22" t="s">
        <v>22</v>
      </c>
      <c r="F4" s="16">
        <v>1299</v>
      </c>
      <c r="G4" s="15" t="s">
        <v>112</v>
      </c>
      <c r="H4" s="15" t="s">
        <v>1464</v>
      </c>
      <c r="I4" s="15">
        <v>0</v>
      </c>
      <c r="J4" s="15">
        <v>1</v>
      </c>
      <c r="K4" s="15"/>
      <c r="L4" s="15"/>
      <c r="M4" s="15"/>
      <c r="N4" s="15"/>
    </row>
    <row r="5" spans="1:14" x14ac:dyDescent="0.3">
      <c r="A5" s="30">
        <v>4</v>
      </c>
      <c r="B5" s="21" t="s">
        <v>498</v>
      </c>
      <c r="C5" s="21" t="s">
        <v>499</v>
      </c>
      <c r="D5" s="21" t="s">
        <v>499</v>
      </c>
      <c r="E5" s="22">
        <v>55961238</v>
      </c>
      <c r="F5" s="16">
        <v>1700</v>
      </c>
      <c r="G5" s="15" t="s">
        <v>113</v>
      </c>
      <c r="H5" s="15" t="s">
        <v>1465</v>
      </c>
      <c r="I5" s="15">
        <v>1</v>
      </c>
      <c r="J5" s="15">
        <v>1</v>
      </c>
      <c r="K5" s="15"/>
      <c r="L5" s="15"/>
      <c r="M5" s="15"/>
      <c r="N5" s="15"/>
    </row>
    <row r="6" spans="1:14" x14ac:dyDescent="0.3">
      <c r="A6" s="30">
        <v>5</v>
      </c>
      <c r="B6" s="21" t="s">
        <v>500</v>
      </c>
      <c r="C6" s="21" t="s">
        <v>501</v>
      </c>
      <c r="D6" s="21" t="s">
        <v>501</v>
      </c>
      <c r="E6" s="22" t="s">
        <v>23</v>
      </c>
      <c r="F6" s="16">
        <v>1269</v>
      </c>
      <c r="G6" s="15" t="s">
        <v>112</v>
      </c>
      <c r="H6" s="15" t="s">
        <v>1465</v>
      </c>
      <c r="I6" s="15">
        <v>1</v>
      </c>
      <c r="J6" s="15">
        <v>1</v>
      </c>
      <c r="K6" s="15"/>
      <c r="L6" s="15"/>
      <c r="M6" s="15"/>
      <c r="N6" s="15"/>
    </row>
    <row r="7" spans="1:14" x14ac:dyDescent="0.3">
      <c r="A7" s="30">
        <v>6</v>
      </c>
      <c r="B7" s="21" t="s">
        <v>502</v>
      </c>
      <c r="C7" s="21" t="s">
        <v>503</v>
      </c>
      <c r="D7" s="21" t="s">
        <v>503</v>
      </c>
      <c r="E7" s="22" t="s">
        <v>24</v>
      </c>
      <c r="F7" s="16">
        <v>1650</v>
      </c>
      <c r="G7" s="15" t="s">
        <v>113</v>
      </c>
      <c r="H7" s="15" t="s">
        <v>1464</v>
      </c>
      <c r="I7" s="15">
        <v>1</v>
      </c>
      <c r="J7" s="15">
        <v>1</v>
      </c>
      <c r="K7" s="15"/>
      <c r="L7" s="15"/>
      <c r="M7" s="15"/>
      <c r="N7" s="15"/>
    </row>
    <row r="8" spans="1:14" x14ac:dyDescent="0.3">
      <c r="A8" s="30">
        <v>7</v>
      </c>
      <c r="B8" s="21" t="s">
        <v>504</v>
      </c>
      <c r="C8" s="21" t="s">
        <v>505</v>
      </c>
      <c r="D8" s="21" t="s">
        <v>505</v>
      </c>
      <c r="E8" s="22" t="s">
        <v>25</v>
      </c>
      <c r="F8" s="16">
        <v>16606</v>
      </c>
      <c r="G8" s="15" t="s">
        <v>113</v>
      </c>
      <c r="H8" s="15" t="s">
        <v>1466</v>
      </c>
      <c r="I8" s="15">
        <v>1</v>
      </c>
      <c r="J8" s="15">
        <v>1</v>
      </c>
      <c r="K8" s="15"/>
      <c r="L8" s="15"/>
      <c r="M8" s="15"/>
      <c r="N8" s="15"/>
    </row>
    <row r="9" spans="1:14" x14ac:dyDescent="0.3">
      <c r="A9" s="30">
        <v>8</v>
      </c>
      <c r="B9" s="21" t="s">
        <v>506</v>
      </c>
      <c r="C9" s="21" t="s">
        <v>507</v>
      </c>
      <c r="D9" s="21" t="s">
        <v>507</v>
      </c>
      <c r="E9" s="22">
        <v>52336906</v>
      </c>
      <c r="F9" s="16">
        <v>1180</v>
      </c>
      <c r="G9" s="15" t="s">
        <v>113</v>
      </c>
      <c r="H9" s="15" t="s">
        <v>1465</v>
      </c>
      <c r="I9" s="15">
        <v>1</v>
      </c>
      <c r="J9" s="15">
        <v>1</v>
      </c>
      <c r="K9" s="15"/>
      <c r="L9" s="15"/>
      <c r="M9" s="15"/>
      <c r="N9" s="15"/>
    </row>
    <row r="10" spans="1:14" x14ac:dyDescent="0.3">
      <c r="A10" s="30">
        <v>9</v>
      </c>
      <c r="B10" s="21" t="s">
        <v>508</v>
      </c>
      <c r="C10" s="21" t="s">
        <v>509</v>
      </c>
      <c r="D10" s="21" t="s">
        <v>509</v>
      </c>
      <c r="E10" s="22">
        <v>52431352</v>
      </c>
      <c r="F10" s="16">
        <v>1170</v>
      </c>
      <c r="G10" s="15" t="s">
        <v>113</v>
      </c>
      <c r="H10" s="15" t="s">
        <v>1465</v>
      </c>
      <c r="I10" s="15">
        <v>1</v>
      </c>
      <c r="J10" s="15">
        <v>1</v>
      </c>
      <c r="K10" s="15"/>
      <c r="L10" s="15"/>
      <c r="M10" s="15"/>
      <c r="N10" s="15"/>
    </row>
    <row r="11" spans="1:14" x14ac:dyDescent="0.3">
      <c r="A11" s="30">
        <v>10</v>
      </c>
      <c r="B11" s="21" t="s">
        <v>510</v>
      </c>
      <c r="C11" s="21" t="s">
        <v>511</v>
      </c>
      <c r="D11" s="21" t="s">
        <v>511</v>
      </c>
      <c r="E11" s="22">
        <v>19460850</v>
      </c>
      <c r="F11" s="16">
        <v>3240</v>
      </c>
      <c r="G11" s="15" t="s">
        <v>112</v>
      </c>
      <c r="H11" s="15" t="s">
        <v>1465</v>
      </c>
      <c r="I11" s="15">
        <v>1</v>
      </c>
      <c r="J11" s="15">
        <v>1</v>
      </c>
      <c r="K11" s="15"/>
      <c r="L11" s="15"/>
      <c r="M11" s="15"/>
      <c r="N11" s="15"/>
    </row>
    <row r="12" spans="1:14" x14ac:dyDescent="0.3">
      <c r="A12" s="30">
        <v>11</v>
      </c>
      <c r="B12" s="21" t="s">
        <v>512</v>
      </c>
      <c r="C12" s="21" t="s">
        <v>513</v>
      </c>
      <c r="D12" s="21" t="s">
        <v>513</v>
      </c>
      <c r="E12" s="22">
        <v>15413110</v>
      </c>
      <c r="F12" s="16">
        <v>3230</v>
      </c>
      <c r="G12" s="23" t="s">
        <v>123</v>
      </c>
      <c r="H12" s="15" t="s">
        <v>1467</v>
      </c>
      <c r="I12" s="15">
        <v>1</v>
      </c>
      <c r="J12" s="15">
        <v>1</v>
      </c>
      <c r="K12" s="15"/>
      <c r="L12" s="15"/>
      <c r="M12" s="15"/>
      <c r="N12" s="15"/>
    </row>
    <row r="13" spans="1:14" x14ac:dyDescent="0.3">
      <c r="A13" s="30">
        <v>12</v>
      </c>
      <c r="B13" s="21" t="s">
        <v>514</v>
      </c>
      <c r="C13" s="21" t="s">
        <v>515</v>
      </c>
      <c r="D13" s="21" t="s">
        <v>515</v>
      </c>
      <c r="E13" s="22">
        <v>52928232</v>
      </c>
      <c r="F13" s="16">
        <v>1120</v>
      </c>
      <c r="G13" s="15" t="s">
        <v>113</v>
      </c>
      <c r="H13" s="15" t="s">
        <v>1465</v>
      </c>
      <c r="I13" s="15">
        <v>1</v>
      </c>
      <c r="J13" s="15">
        <v>1</v>
      </c>
      <c r="K13" s="15"/>
      <c r="L13" s="15"/>
      <c r="M13" s="15"/>
      <c r="N13" s="15"/>
    </row>
    <row r="14" spans="1:14" x14ac:dyDescent="0.3">
      <c r="A14" s="30">
        <v>13</v>
      </c>
      <c r="B14" s="21" t="s">
        <v>516</v>
      </c>
      <c r="C14" s="21" t="s">
        <v>517</v>
      </c>
      <c r="D14" s="21" t="s">
        <v>517</v>
      </c>
      <c r="E14" s="22">
        <v>52670770</v>
      </c>
      <c r="F14" s="16">
        <v>1539</v>
      </c>
      <c r="G14" s="15" t="s">
        <v>113</v>
      </c>
      <c r="H14" s="15" t="s">
        <v>1468</v>
      </c>
      <c r="I14" s="15">
        <v>1</v>
      </c>
      <c r="J14" s="15">
        <v>1</v>
      </c>
      <c r="K14" s="15"/>
      <c r="L14" s="15"/>
      <c r="M14" s="15"/>
      <c r="N14" s="15"/>
    </row>
    <row r="15" spans="1:14" x14ac:dyDescent="0.3">
      <c r="A15" s="30">
        <v>14</v>
      </c>
      <c r="B15" s="21" t="s">
        <v>518</v>
      </c>
      <c r="C15" s="21" t="s">
        <v>519</v>
      </c>
      <c r="D15" s="21" t="s">
        <v>519</v>
      </c>
      <c r="E15" s="22">
        <v>55368767</v>
      </c>
      <c r="F15" s="16">
        <v>16533</v>
      </c>
      <c r="G15" s="23" t="s">
        <v>112</v>
      </c>
      <c r="H15" s="15" t="s">
        <v>1467</v>
      </c>
      <c r="I15" s="15">
        <v>1</v>
      </c>
      <c r="J15" s="15">
        <v>1</v>
      </c>
      <c r="K15" s="15"/>
      <c r="L15" s="15"/>
      <c r="M15" s="15"/>
      <c r="N15" s="15"/>
    </row>
    <row r="16" spans="1:14" x14ac:dyDescent="0.3">
      <c r="A16" s="30">
        <v>15</v>
      </c>
      <c r="B16" s="21" t="s">
        <v>520</v>
      </c>
      <c r="C16" s="21" t="s">
        <v>521</v>
      </c>
      <c r="D16" s="21" t="s">
        <v>521</v>
      </c>
      <c r="E16" s="22">
        <v>523369068</v>
      </c>
      <c r="F16" s="16">
        <v>3400</v>
      </c>
      <c r="G16" s="23" t="s">
        <v>112</v>
      </c>
      <c r="H16" s="15" t="s">
        <v>1469</v>
      </c>
      <c r="I16" s="15">
        <v>0</v>
      </c>
      <c r="J16" s="15">
        <v>1</v>
      </c>
      <c r="K16" s="15"/>
      <c r="L16" s="15"/>
      <c r="M16" s="15"/>
      <c r="N16" s="15"/>
    </row>
    <row r="17" spans="1:14" x14ac:dyDescent="0.3">
      <c r="A17" s="30">
        <v>16</v>
      </c>
      <c r="B17" s="21" t="s">
        <v>522</v>
      </c>
      <c r="C17" s="21" t="s">
        <v>523</v>
      </c>
      <c r="D17" s="21" t="s">
        <v>523</v>
      </c>
      <c r="E17" s="22" t="s">
        <v>26</v>
      </c>
      <c r="F17" s="16">
        <v>3560</v>
      </c>
      <c r="G17" s="23" t="s">
        <v>112</v>
      </c>
      <c r="H17" s="15" t="s">
        <v>1467</v>
      </c>
      <c r="I17" s="15">
        <v>0</v>
      </c>
      <c r="J17" s="15">
        <v>1</v>
      </c>
      <c r="K17" s="15"/>
      <c r="L17" s="15"/>
      <c r="M17" s="15"/>
      <c r="N17" s="15"/>
    </row>
    <row r="18" spans="1:14" x14ac:dyDescent="0.3">
      <c r="A18" s="30">
        <v>17</v>
      </c>
      <c r="B18" s="21" t="s">
        <v>524</v>
      </c>
      <c r="C18" s="21" t="s">
        <v>525</v>
      </c>
      <c r="D18" s="21" t="s">
        <v>525</v>
      </c>
      <c r="E18" s="22" t="s">
        <v>27</v>
      </c>
      <c r="F18" s="16">
        <v>1729</v>
      </c>
      <c r="G18" s="23" t="s">
        <v>112</v>
      </c>
      <c r="H18" s="15" t="s">
        <v>1465</v>
      </c>
      <c r="I18" s="15">
        <v>1</v>
      </c>
      <c r="J18" s="15">
        <v>1</v>
      </c>
      <c r="K18" s="15"/>
      <c r="L18" s="15"/>
      <c r="M18" s="15"/>
      <c r="N18" s="15"/>
    </row>
    <row r="19" spans="1:14" x14ac:dyDescent="0.3">
      <c r="A19" s="30">
        <v>18</v>
      </c>
      <c r="B19" s="21" t="s">
        <v>526</v>
      </c>
      <c r="C19" s="15" t="s">
        <v>2196</v>
      </c>
      <c r="D19" s="15" t="s">
        <v>527</v>
      </c>
      <c r="E19" s="22" t="s">
        <v>28</v>
      </c>
      <c r="F19" s="16">
        <v>1470</v>
      </c>
      <c r="G19" s="23" t="s">
        <v>112</v>
      </c>
      <c r="H19" s="15" t="s">
        <v>1465</v>
      </c>
      <c r="I19" s="15">
        <v>1</v>
      </c>
      <c r="J19" s="15">
        <v>1</v>
      </c>
      <c r="K19" s="15"/>
      <c r="L19" s="15"/>
      <c r="M19" s="15"/>
      <c r="N19" s="15"/>
    </row>
    <row r="20" spans="1:14" x14ac:dyDescent="0.3">
      <c r="A20" s="30">
        <v>19</v>
      </c>
      <c r="B20" s="21" t="s">
        <v>528</v>
      </c>
      <c r="C20" s="21" t="s">
        <v>529</v>
      </c>
      <c r="D20" s="21" t="s">
        <v>529</v>
      </c>
      <c r="E20" s="22">
        <v>56845002</v>
      </c>
      <c r="F20" s="16">
        <v>1460</v>
      </c>
      <c r="G20" s="23" t="s">
        <v>112</v>
      </c>
      <c r="H20" s="15" t="s">
        <v>1470</v>
      </c>
      <c r="I20" s="15">
        <v>1</v>
      </c>
      <c r="J20" s="15">
        <v>1</v>
      </c>
      <c r="K20" s="15"/>
      <c r="L20" s="15"/>
      <c r="M20" s="15"/>
      <c r="N20" s="15"/>
    </row>
    <row r="21" spans="1:14" x14ac:dyDescent="0.3">
      <c r="A21" s="30">
        <v>20</v>
      </c>
      <c r="B21" s="21" t="s">
        <v>530</v>
      </c>
      <c r="C21" s="21" t="s">
        <v>531</v>
      </c>
      <c r="D21" s="21" t="s">
        <v>531</v>
      </c>
      <c r="E21" s="22">
        <v>59138510</v>
      </c>
      <c r="F21" s="16">
        <v>1060</v>
      </c>
      <c r="G21" s="15" t="s">
        <v>113</v>
      </c>
      <c r="H21" s="15" t="s">
        <v>1465</v>
      </c>
      <c r="I21" s="15">
        <v>1</v>
      </c>
      <c r="J21" s="15">
        <v>1</v>
      </c>
      <c r="K21" s="15"/>
      <c r="L21" s="15"/>
      <c r="M21" s="15"/>
      <c r="N21" s="15"/>
    </row>
    <row r="22" spans="1:14" x14ac:dyDescent="0.3">
      <c r="A22" s="30">
        <v>21</v>
      </c>
      <c r="B22" s="21" t="s">
        <v>532</v>
      </c>
      <c r="C22" s="21" t="s">
        <v>533</v>
      </c>
      <c r="D22" s="21" t="s">
        <v>533</v>
      </c>
      <c r="E22" s="22">
        <v>55657027</v>
      </c>
      <c r="F22" s="16">
        <v>3610</v>
      </c>
      <c r="G22" s="23" t="s">
        <v>112</v>
      </c>
      <c r="H22" s="15" t="s">
        <v>1468</v>
      </c>
      <c r="I22" s="15">
        <v>0</v>
      </c>
      <c r="J22" s="15">
        <v>1</v>
      </c>
      <c r="K22" s="15"/>
      <c r="L22" s="15"/>
      <c r="M22" s="15"/>
      <c r="N22" s="15"/>
    </row>
    <row r="23" spans="1:14" x14ac:dyDescent="0.3">
      <c r="A23" s="30">
        <v>22</v>
      </c>
      <c r="B23" s="21" t="s">
        <v>534</v>
      </c>
      <c r="C23" s="21" t="s">
        <v>535</v>
      </c>
      <c r="D23" s="21" t="s">
        <v>535</v>
      </c>
      <c r="E23" s="22" t="s">
        <v>29</v>
      </c>
      <c r="F23" s="16">
        <v>1125</v>
      </c>
      <c r="G23" s="23" t="s">
        <v>112</v>
      </c>
      <c r="H23" s="15" t="s">
        <v>1465</v>
      </c>
      <c r="I23" s="15">
        <v>0</v>
      </c>
      <c r="J23" s="15">
        <v>1</v>
      </c>
      <c r="K23" s="15"/>
      <c r="L23" s="15"/>
      <c r="M23" s="15"/>
      <c r="N23" s="15"/>
    </row>
    <row r="24" spans="1:14" x14ac:dyDescent="0.3">
      <c r="A24" s="30">
        <v>23</v>
      </c>
      <c r="B24" s="21" t="s">
        <v>536</v>
      </c>
      <c r="C24" s="21" t="s">
        <v>537</v>
      </c>
      <c r="D24" s="21" t="s">
        <v>537</v>
      </c>
      <c r="E24" s="22">
        <v>29743999</v>
      </c>
      <c r="F24" s="16">
        <v>1710</v>
      </c>
      <c r="G24" s="15" t="s">
        <v>113</v>
      </c>
      <c r="H24" s="15" t="s">
        <v>1465</v>
      </c>
      <c r="I24" s="15">
        <v>1</v>
      </c>
      <c r="J24" s="15">
        <v>1</v>
      </c>
      <c r="K24" s="15"/>
      <c r="L24" s="15"/>
      <c r="M24" s="15"/>
      <c r="N24" s="15"/>
    </row>
    <row r="25" spans="1:14" x14ac:dyDescent="0.3">
      <c r="A25" s="30">
        <v>24</v>
      </c>
      <c r="B25" s="21" t="s">
        <v>538</v>
      </c>
      <c r="C25" s="21" t="s">
        <v>539</v>
      </c>
      <c r="D25" s="21" t="s">
        <v>539</v>
      </c>
      <c r="E25" s="22" t="s">
        <v>30</v>
      </c>
      <c r="F25" s="16">
        <v>1110</v>
      </c>
      <c r="G25" s="23" t="s">
        <v>112</v>
      </c>
      <c r="H25" s="15" t="s">
        <v>1471</v>
      </c>
      <c r="I25" s="15">
        <v>0</v>
      </c>
      <c r="J25" s="15">
        <v>1</v>
      </c>
      <c r="K25" s="15"/>
      <c r="L25" s="15"/>
      <c r="M25" s="15"/>
      <c r="N25" s="15"/>
    </row>
    <row r="26" spans="1:14" x14ac:dyDescent="0.3">
      <c r="A26" s="30">
        <v>25</v>
      </c>
      <c r="B26" s="21" t="s">
        <v>508</v>
      </c>
      <c r="C26" s="21" t="s">
        <v>540</v>
      </c>
      <c r="D26" s="21" t="s">
        <v>540</v>
      </c>
      <c r="E26" s="22" t="s">
        <v>31</v>
      </c>
      <c r="F26" s="16">
        <v>1520</v>
      </c>
      <c r="G26" s="23" t="s">
        <v>112</v>
      </c>
      <c r="H26" s="15" t="s">
        <v>1472</v>
      </c>
      <c r="I26" s="15">
        <v>1</v>
      </c>
      <c r="J26" s="15">
        <v>1</v>
      </c>
      <c r="K26" s="15"/>
      <c r="L26" s="15"/>
      <c r="M26" s="15"/>
      <c r="N26" s="15"/>
    </row>
    <row r="27" spans="1:14" x14ac:dyDescent="0.3">
      <c r="A27" s="30">
        <v>26</v>
      </c>
      <c r="B27" s="21" t="s">
        <v>541</v>
      </c>
      <c r="C27" s="21" t="s">
        <v>542</v>
      </c>
      <c r="D27" s="21" t="s">
        <v>542</v>
      </c>
      <c r="E27" s="22">
        <v>56638683</v>
      </c>
      <c r="F27" s="16">
        <v>1296</v>
      </c>
      <c r="G27" s="23" t="s">
        <v>124</v>
      </c>
      <c r="H27" s="15" t="s">
        <v>1471</v>
      </c>
      <c r="I27" s="15">
        <v>1</v>
      </c>
      <c r="J27" s="15">
        <v>1</v>
      </c>
      <c r="K27" s="15"/>
      <c r="L27" s="15"/>
      <c r="M27" s="15"/>
      <c r="N27" s="15"/>
    </row>
    <row r="28" spans="1:14" x14ac:dyDescent="0.3">
      <c r="A28" s="30">
        <v>27</v>
      </c>
      <c r="B28" s="21" t="s">
        <v>543</v>
      </c>
      <c r="C28" s="21" t="s">
        <v>544</v>
      </c>
      <c r="D28" s="21" t="s">
        <v>544</v>
      </c>
      <c r="E28" s="22" t="s">
        <v>32</v>
      </c>
      <c r="F28" s="16">
        <v>16030</v>
      </c>
      <c r="G28" s="23" t="s">
        <v>112</v>
      </c>
      <c r="H28" s="15" t="s">
        <v>1471</v>
      </c>
      <c r="I28" s="15">
        <v>1</v>
      </c>
      <c r="J28" s="15">
        <v>1</v>
      </c>
      <c r="K28" s="15"/>
      <c r="L28" s="15"/>
      <c r="M28" s="15"/>
      <c r="N28" s="15"/>
    </row>
    <row r="29" spans="1:14" x14ac:dyDescent="0.3">
      <c r="A29" s="30">
        <v>28</v>
      </c>
      <c r="B29" s="21" t="s">
        <v>545</v>
      </c>
      <c r="C29" s="21" t="s">
        <v>546</v>
      </c>
      <c r="D29" s="21" t="s">
        <v>546</v>
      </c>
      <c r="E29" s="22" t="s">
        <v>33</v>
      </c>
      <c r="F29" s="16">
        <v>3840</v>
      </c>
      <c r="G29" s="23" t="s">
        <v>112</v>
      </c>
      <c r="H29" s="15" t="s">
        <v>1473</v>
      </c>
      <c r="I29" s="15">
        <v>1</v>
      </c>
      <c r="J29" s="15">
        <v>1</v>
      </c>
      <c r="K29" s="15"/>
      <c r="L29" s="15"/>
      <c r="M29" s="15"/>
      <c r="N29" s="15"/>
    </row>
    <row r="30" spans="1:14" x14ac:dyDescent="0.3">
      <c r="A30" s="30">
        <v>29</v>
      </c>
      <c r="B30" s="21" t="s">
        <v>547</v>
      </c>
      <c r="C30" s="21" t="s">
        <v>548</v>
      </c>
      <c r="D30" s="21" t="s">
        <v>548</v>
      </c>
      <c r="E30" s="22">
        <v>53909795</v>
      </c>
      <c r="F30" s="16">
        <v>16459</v>
      </c>
      <c r="G30" s="23" t="s">
        <v>122</v>
      </c>
      <c r="H30" s="15" t="s">
        <v>1471</v>
      </c>
      <c r="I30" s="15">
        <v>1</v>
      </c>
      <c r="J30" s="15">
        <v>1</v>
      </c>
      <c r="K30" s="15"/>
      <c r="L30" s="15"/>
      <c r="M30" s="15"/>
      <c r="N30" s="15"/>
    </row>
    <row r="31" spans="1:14" x14ac:dyDescent="0.3">
      <c r="A31" s="30">
        <v>30</v>
      </c>
      <c r="B31" s="21" t="s">
        <v>549</v>
      </c>
      <c r="C31" s="21" t="s">
        <v>550</v>
      </c>
      <c r="D31" s="21" t="s">
        <v>550</v>
      </c>
      <c r="E31" s="22">
        <v>91409700</v>
      </c>
      <c r="F31" s="16">
        <v>10368</v>
      </c>
      <c r="G31" s="23" t="s">
        <v>112</v>
      </c>
      <c r="H31" s="15" t="s">
        <v>1467</v>
      </c>
      <c r="I31" s="15">
        <v>0</v>
      </c>
      <c r="J31" s="15">
        <v>1</v>
      </c>
      <c r="K31" s="15"/>
      <c r="L31" s="15"/>
      <c r="M31" s="15"/>
      <c r="N31" s="15"/>
    </row>
    <row r="32" spans="1:14" x14ac:dyDescent="0.3">
      <c r="A32" s="30">
        <v>31</v>
      </c>
      <c r="B32" s="21" t="s">
        <v>551</v>
      </c>
      <c r="C32" s="21" t="s">
        <v>552</v>
      </c>
      <c r="D32" s="21" t="s">
        <v>552</v>
      </c>
      <c r="E32" s="22">
        <v>56885051</v>
      </c>
      <c r="F32" s="16">
        <v>16038</v>
      </c>
      <c r="G32" s="23" t="s">
        <v>112</v>
      </c>
      <c r="H32" s="15" t="s">
        <v>1465</v>
      </c>
      <c r="I32" s="15">
        <v>1</v>
      </c>
      <c r="J32" s="15">
        <v>1</v>
      </c>
      <c r="K32" s="15"/>
      <c r="L32" s="15"/>
      <c r="M32" s="15"/>
      <c r="N32" s="15"/>
    </row>
    <row r="33" spans="1:14" x14ac:dyDescent="0.3">
      <c r="A33" s="30">
        <v>32</v>
      </c>
      <c r="B33" s="21" t="s">
        <v>553</v>
      </c>
      <c r="C33" s="21" t="s">
        <v>554</v>
      </c>
      <c r="D33" s="21" t="s">
        <v>554</v>
      </c>
      <c r="E33" s="22" t="s">
        <v>34</v>
      </c>
      <c r="F33" s="16">
        <v>16029</v>
      </c>
      <c r="G33" s="23" t="s">
        <v>112</v>
      </c>
      <c r="H33" s="15" t="s">
        <v>1465</v>
      </c>
      <c r="I33" s="15">
        <v>1</v>
      </c>
      <c r="J33" s="15">
        <v>1</v>
      </c>
      <c r="K33" s="15"/>
      <c r="L33" s="15"/>
      <c r="M33" s="15"/>
      <c r="N33" s="15"/>
    </row>
    <row r="34" spans="1:14" x14ac:dyDescent="0.3">
      <c r="A34" s="30">
        <v>33</v>
      </c>
      <c r="B34" s="21" t="s">
        <v>555</v>
      </c>
      <c r="C34" s="21" t="s">
        <v>556</v>
      </c>
      <c r="D34" s="21" t="s">
        <v>556</v>
      </c>
      <c r="E34" s="22">
        <v>26240615</v>
      </c>
      <c r="F34" s="16">
        <v>16440</v>
      </c>
      <c r="G34" s="23" t="s">
        <v>112</v>
      </c>
      <c r="H34" s="15" t="s">
        <v>1467</v>
      </c>
      <c r="I34" s="15">
        <v>1</v>
      </c>
      <c r="J34" s="15">
        <v>1</v>
      </c>
      <c r="K34" s="15"/>
      <c r="L34" s="15"/>
      <c r="M34" s="15"/>
      <c r="N34" s="15"/>
    </row>
    <row r="35" spans="1:14" x14ac:dyDescent="0.3">
      <c r="A35" s="30">
        <v>34</v>
      </c>
      <c r="B35" s="21" t="s">
        <v>10</v>
      </c>
      <c r="C35" s="21" t="s">
        <v>557</v>
      </c>
      <c r="D35" s="21" t="s">
        <v>557</v>
      </c>
      <c r="E35" s="22">
        <v>53265454</v>
      </c>
      <c r="F35" s="16">
        <v>16513</v>
      </c>
      <c r="G35" s="15" t="s">
        <v>113</v>
      </c>
      <c r="H35" s="15" t="s">
        <v>1467</v>
      </c>
      <c r="I35" s="15">
        <v>1</v>
      </c>
      <c r="J35" s="15">
        <v>1</v>
      </c>
      <c r="K35" s="15"/>
      <c r="L35" s="15"/>
      <c r="M35" s="15"/>
      <c r="N35" s="15"/>
    </row>
    <row r="36" spans="1:14" x14ac:dyDescent="0.3">
      <c r="A36" s="30">
        <v>35</v>
      </c>
      <c r="B36" s="21" t="s">
        <v>558</v>
      </c>
      <c r="C36" s="21" t="s">
        <v>559</v>
      </c>
      <c r="D36" s="21" t="s">
        <v>559</v>
      </c>
      <c r="E36" s="22">
        <v>55667692</v>
      </c>
      <c r="F36" s="16">
        <v>10378</v>
      </c>
      <c r="G36" s="23" t="s">
        <v>122</v>
      </c>
      <c r="H36" s="15" t="s">
        <v>1474</v>
      </c>
      <c r="I36" s="15">
        <v>1</v>
      </c>
      <c r="J36" s="15">
        <v>1</v>
      </c>
      <c r="K36" s="15"/>
      <c r="L36" s="15"/>
      <c r="M36" s="15"/>
      <c r="N36" s="15"/>
    </row>
    <row r="37" spans="1:14" x14ac:dyDescent="0.3">
      <c r="A37" s="30">
        <v>36</v>
      </c>
      <c r="B37" s="21" t="s">
        <v>560</v>
      </c>
      <c r="C37" s="21" t="s">
        <v>561</v>
      </c>
      <c r="D37" s="21" t="s">
        <v>561</v>
      </c>
      <c r="E37" s="22">
        <v>56710100</v>
      </c>
      <c r="F37" s="16">
        <v>3010</v>
      </c>
      <c r="G37" s="23" t="s">
        <v>112</v>
      </c>
      <c r="H37" s="15" t="s">
        <v>1474</v>
      </c>
      <c r="I37" s="15">
        <v>0</v>
      </c>
      <c r="J37" s="15">
        <v>1</v>
      </c>
      <c r="K37" s="15"/>
      <c r="L37" s="15"/>
      <c r="M37" s="15"/>
      <c r="N37" s="15"/>
    </row>
    <row r="38" spans="1:14" x14ac:dyDescent="0.3">
      <c r="A38" s="30">
        <v>37</v>
      </c>
      <c r="B38" s="21" t="s">
        <v>562</v>
      </c>
      <c r="C38" s="21" t="s">
        <v>563</v>
      </c>
      <c r="D38" s="21" t="s">
        <v>563</v>
      </c>
      <c r="E38" s="22">
        <v>58602370</v>
      </c>
      <c r="F38" s="16">
        <v>10580</v>
      </c>
      <c r="G38" s="23" t="s">
        <v>112</v>
      </c>
      <c r="H38" s="15" t="s">
        <v>1474</v>
      </c>
      <c r="I38" s="15">
        <v>1</v>
      </c>
      <c r="J38" s="15">
        <v>1</v>
      </c>
      <c r="K38" s="15"/>
      <c r="L38" s="15"/>
      <c r="M38" s="15"/>
      <c r="N38" s="15"/>
    </row>
    <row r="39" spans="1:14" x14ac:dyDescent="0.3">
      <c r="A39" s="30">
        <v>38</v>
      </c>
      <c r="B39" s="21" t="s">
        <v>564</v>
      </c>
      <c r="C39" s="21" t="s">
        <v>565</v>
      </c>
      <c r="D39" s="21" t="s">
        <v>565</v>
      </c>
      <c r="E39" s="22">
        <v>59754410</v>
      </c>
      <c r="F39" s="16">
        <v>10500</v>
      </c>
      <c r="G39" s="23" t="s">
        <v>112</v>
      </c>
      <c r="H39" s="15" t="s">
        <v>1474</v>
      </c>
      <c r="I39" s="15">
        <v>1</v>
      </c>
      <c r="J39" s="15">
        <v>1</v>
      </c>
      <c r="K39" s="15"/>
      <c r="L39" s="15"/>
      <c r="M39" s="15"/>
      <c r="N39" s="15"/>
    </row>
    <row r="40" spans="1:14" x14ac:dyDescent="0.3">
      <c r="A40" s="30">
        <v>39</v>
      </c>
      <c r="B40" s="21" t="s">
        <v>566</v>
      </c>
      <c r="C40" s="21" t="s">
        <v>567</v>
      </c>
      <c r="D40" s="21" t="s">
        <v>567</v>
      </c>
      <c r="E40" s="22">
        <v>55721028</v>
      </c>
      <c r="F40" s="16">
        <v>10380</v>
      </c>
      <c r="G40" s="23" t="s">
        <v>112</v>
      </c>
      <c r="H40" s="15" t="s">
        <v>1474</v>
      </c>
      <c r="I40" s="15">
        <v>1</v>
      </c>
      <c r="J40" s="15">
        <v>1</v>
      </c>
      <c r="K40" s="15"/>
      <c r="L40" s="15"/>
      <c r="M40" s="15"/>
      <c r="N40" s="15"/>
    </row>
    <row r="41" spans="1:14" x14ac:dyDescent="0.3">
      <c r="A41" s="30">
        <v>40</v>
      </c>
      <c r="B41" s="21" t="s">
        <v>568</v>
      </c>
      <c r="C41" s="21" t="s">
        <v>569</v>
      </c>
      <c r="D41" s="21" t="s">
        <v>569</v>
      </c>
      <c r="E41" s="22">
        <v>55475391</v>
      </c>
      <c r="F41" s="16">
        <v>16070</v>
      </c>
      <c r="G41" s="23" t="s">
        <v>112</v>
      </c>
      <c r="H41" s="15" t="s">
        <v>1465</v>
      </c>
      <c r="I41" s="15">
        <v>0</v>
      </c>
      <c r="J41" s="15">
        <v>1</v>
      </c>
      <c r="K41" s="15"/>
      <c r="L41" s="15"/>
      <c r="M41" s="15"/>
      <c r="N41" s="15"/>
    </row>
    <row r="42" spans="1:14" x14ac:dyDescent="0.3">
      <c r="A42" s="30">
        <v>41</v>
      </c>
      <c r="B42" s="21" t="s">
        <v>11</v>
      </c>
      <c r="C42" s="21" t="s">
        <v>570</v>
      </c>
      <c r="D42" s="21" t="s">
        <v>570</v>
      </c>
      <c r="E42" s="22">
        <v>53105295</v>
      </c>
      <c r="F42" s="16">
        <v>16010</v>
      </c>
      <c r="G42" s="23" t="s">
        <v>112</v>
      </c>
      <c r="H42" s="15" t="s">
        <v>1465</v>
      </c>
      <c r="I42" s="15">
        <v>1</v>
      </c>
      <c r="J42" s="15">
        <v>1</v>
      </c>
      <c r="K42" s="15"/>
      <c r="L42" s="15"/>
      <c r="M42" s="15"/>
      <c r="N42" s="15"/>
    </row>
    <row r="43" spans="1:14" x14ac:dyDescent="0.3">
      <c r="A43" s="30">
        <v>42</v>
      </c>
      <c r="B43" s="21" t="s">
        <v>571</v>
      </c>
      <c r="C43" s="21" t="s">
        <v>572</v>
      </c>
      <c r="D43" s="21" t="s">
        <v>572</v>
      </c>
      <c r="E43" s="22" t="s">
        <v>35</v>
      </c>
      <c r="F43" s="16">
        <v>16514</v>
      </c>
      <c r="G43" s="23" t="s">
        <v>112</v>
      </c>
      <c r="H43" s="15" t="s">
        <v>1474</v>
      </c>
      <c r="I43" s="15">
        <v>1</v>
      </c>
      <c r="J43" s="15">
        <v>1</v>
      </c>
      <c r="K43" s="15"/>
      <c r="L43" s="15"/>
      <c r="M43" s="15"/>
      <c r="N43" s="15"/>
    </row>
    <row r="44" spans="1:14" x14ac:dyDescent="0.3">
      <c r="A44" s="30">
        <v>43</v>
      </c>
      <c r="B44" s="21" t="s">
        <v>573</v>
      </c>
      <c r="C44" s="21" t="s">
        <v>574</v>
      </c>
      <c r="D44" s="21" t="s">
        <v>574</v>
      </c>
      <c r="E44" s="22" t="s">
        <v>36</v>
      </c>
      <c r="F44" s="16">
        <v>16750</v>
      </c>
      <c r="G44" s="23" t="s">
        <v>112</v>
      </c>
      <c r="H44" s="15" t="s">
        <v>1474</v>
      </c>
      <c r="I44" s="15">
        <v>1</v>
      </c>
      <c r="J44" s="15">
        <v>1</v>
      </c>
      <c r="K44" s="15"/>
      <c r="L44" s="15"/>
      <c r="M44" s="15"/>
      <c r="N44" s="15"/>
    </row>
    <row r="45" spans="1:14" x14ac:dyDescent="0.3">
      <c r="A45" s="30">
        <v>44</v>
      </c>
      <c r="B45" s="21" t="s">
        <v>575</v>
      </c>
      <c r="C45" s="21" t="s">
        <v>576</v>
      </c>
      <c r="D45" s="21" t="s">
        <v>576</v>
      </c>
      <c r="E45" s="22" t="s">
        <v>37</v>
      </c>
      <c r="F45" s="16">
        <v>16780</v>
      </c>
      <c r="G45" s="23" t="s">
        <v>112</v>
      </c>
      <c r="H45" s="15" t="s">
        <v>1474</v>
      </c>
      <c r="I45" s="15">
        <v>0</v>
      </c>
      <c r="J45" s="15">
        <v>1</v>
      </c>
      <c r="K45" s="15"/>
      <c r="L45" s="15"/>
      <c r="M45" s="15"/>
      <c r="N45" s="15"/>
    </row>
    <row r="46" spans="1:14" x14ac:dyDescent="0.3">
      <c r="A46" s="30">
        <v>45</v>
      </c>
      <c r="B46" s="21" t="s">
        <v>577</v>
      </c>
      <c r="C46" s="21" t="s">
        <v>578</v>
      </c>
      <c r="D46" s="21" t="s">
        <v>578</v>
      </c>
      <c r="E46" s="22" t="s">
        <v>38</v>
      </c>
      <c r="F46" s="16">
        <v>16780</v>
      </c>
      <c r="G46" s="23" t="s">
        <v>112</v>
      </c>
      <c r="H46" s="15" t="s">
        <v>1474</v>
      </c>
      <c r="I46" s="15">
        <v>1</v>
      </c>
      <c r="J46" s="15">
        <v>1</v>
      </c>
      <c r="K46" s="15"/>
      <c r="L46" s="15"/>
      <c r="M46" s="15"/>
      <c r="N46" s="15"/>
    </row>
    <row r="47" spans="1:14" x14ac:dyDescent="0.3">
      <c r="A47" s="30">
        <v>46</v>
      </c>
      <c r="B47" s="21" t="s">
        <v>579</v>
      </c>
      <c r="C47" s="21" t="s">
        <v>580</v>
      </c>
      <c r="D47" s="21" t="s">
        <v>580</v>
      </c>
      <c r="E47" s="22">
        <v>53953055</v>
      </c>
      <c r="F47" s="16">
        <v>16780</v>
      </c>
      <c r="G47" s="23" t="s">
        <v>112</v>
      </c>
      <c r="H47" s="15" t="s">
        <v>1474</v>
      </c>
      <c r="I47" s="15">
        <v>1</v>
      </c>
      <c r="J47" s="15">
        <v>1</v>
      </c>
      <c r="K47" s="15"/>
      <c r="L47" s="15"/>
      <c r="M47" s="15"/>
      <c r="N47" s="15"/>
    </row>
    <row r="48" spans="1:14" x14ac:dyDescent="0.3">
      <c r="A48" s="30">
        <v>47</v>
      </c>
      <c r="B48" s="21" t="s">
        <v>581</v>
      </c>
      <c r="C48" s="21" t="s">
        <v>582</v>
      </c>
      <c r="D48" s="21" t="s">
        <v>582</v>
      </c>
      <c r="E48" s="22">
        <v>41601400</v>
      </c>
      <c r="F48" s="16">
        <v>16850</v>
      </c>
      <c r="G48" s="23" t="s">
        <v>112</v>
      </c>
      <c r="H48" s="15" t="s">
        <v>1474</v>
      </c>
      <c r="I48" s="15">
        <v>1</v>
      </c>
      <c r="J48" s="15">
        <v>1</v>
      </c>
      <c r="K48" s="15"/>
      <c r="L48" s="15"/>
      <c r="M48" s="15"/>
      <c r="N48" s="15"/>
    </row>
    <row r="49" spans="1:14" x14ac:dyDescent="0.3">
      <c r="A49" s="30">
        <v>48</v>
      </c>
      <c r="B49" s="21" t="s">
        <v>583</v>
      </c>
      <c r="C49" s="21" t="s">
        <v>584</v>
      </c>
      <c r="D49" s="21" t="s">
        <v>584</v>
      </c>
      <c r="E49" s="22">
        <v>21594562</v>
      </c>
      <c r="F49" s="16">
        <v>3710</v>
      </c>
      <c r="G49" s="23" t="s">
        <v>112</v>
      </c>
      <c r="H49" s="15" t="s">
        <v>1474</v>
      </c>
      <c r="I49" s="15">
        <v>1</v>
      </c>
      <c r="J49" s="15">
        <v>1</v>
      </c>
      <c r="K49" s="15"/>
      <c r="L49" s="15"/>
      <c r="M49" s="15"/>
      <c r="N49" s="15"/>
    </row>
    <row r="50" spans="1:14" x14ac:dyDescent="0.3">
      <c r="A50" s="30">
        <v>49</v>
      </c>
      <c r="B50" s="21" t="s">
        <v>585</v>
      </c>
      <c r="C50" s="21" t="s">
        <v>586</v>
      </c>
      <c r="D50" s="21" t="s">
        <v>586</v>
      </c>
      <c r="E50" s="22">
        <v>55330810</v>
      </c>
      <c r="F50" s="16">
        <v>3940</v>
      </c>
      <c r="G50" s="23" t="s">
        <v>112</v>
      </c>
      <c r="H50" s="15" t="s">
        <v>1465</v>
      </c>
      <c r="I50" s="15">
        <v>1</v>
      </c>
      <c r="J50" s="15">
        <v>1</v>
      </c>
      <c r="K50" s="15"/>
      <c r="L50" s="15"/>
      <c r="M50" s="15"/>
      <c r="N50" s="15"/>
    </row>
    <row r="51" spans="1:14" x14ac:dyDescent="0.3">
      <c r="A51" s="30">
        <v>50</v>
      </c>
      <c r="B51" s="21" t="s">
        <v>587</v>
      </c>
      <c r="C51" s="21" t="s">
        <v>588</v>
      </c>
      <c r="D51" s="21" t="s">
        <v>588</v>
      </c>
      <c r="E51" s="22">
        <v>53956569</v>
      </c>
      <c r="F51" s="16">
        <v>16780</v>
      </c>
      <c r="G51" s="23" t="s">
        <v>112</v>
      </c>
      <c r="H51" s="15" t="s">
        <v>1467</v>
      </c>
      <c r="I51" s="15">
        <v>1</v>
      </c>
      <c r="J51" s="15">
        <v>1</v>
      </c>
      <c r="K51" s="15"/>
      <c r="L51" s="15"/>
      <c r="M51" s="15"/>
      <c r="N51" s="15"/>
    </row>
    <row r="52" spans="1:14" x14ac:dyDescent="0.3">
      <c r="A52" s="30">
        <v>51</v>
      </c>
      <c r="B52" s="21" t="s">
        <v>589</v>
      </c>
      <c r="C52" s="21" t="s">
        <v>590</v>
      </c>
      <c r="D52" s="21" t="s">
        <v>590</v>
      </c>
      <c r="E52" s="22">
        <v>52554444</v>
      </c>
      <c r="F52" s="16">
        <v>10020</v>
      </c>
      <c r="G52" s="23" t="s">
        <v>112</v>
      </c>
      <c r="H52" s="15" t="s">
        <v>117</v>
      </c>
      <c r="I52" s="15">
        <v>1</v>
      </c>
      <c r="J52" s="15">
        <v>1</v>
      </c>
      <c r="K52" s="15"/>
      <c r="L52" s="15"/>
      <c r="M52" s="15"/>
      <c r="N52" s="15"/>
    </row>
    <row r="53" spans="1:14" x14ac:dyDescent="0.3">
      <c r="A53" s="30">
        <v>52</v>
      </c>
      <c r="B53" s="21" t="s">
        <v>591</v>
      </c>
      <c r="C53" s="21" t="s">
        <v>592</v>
      </c>
      <c r="D53" s="21" t="s">
        <v>592</v>
      </c>
      <c r="E53" s="22" t="s">
        <v>39</v>
      </c>
      <c r="F53" s="16">
        <v>3540</v>
      </c>
      <c r="G53" s="23" t="s">
        <v>112</v>
      </c>
      <c r="H53" s="15" t="s">
        <v>1471</v>
      </c>
      <c r="I53" s="15">
        <v>1</v>
      </c>
      <c r="J53" s="15">
        <v>1</v>
      </c>
      <c r="K53" s="15"/>
      <c r="L53" s="15"/>
      <c r="M53" s="15"/>
      <c r="N53" s="15"/>
    </row>
    <row r="54" spans="1:14" x14ac:dyDescent="0.3">
      <c r="A54" s="30">
        <v>53</v>
      </c>
      <c r="B54" s="21" t="s">
        <v>593</v>
      </c>
      <c r="C54" s="21" t="s">
        <v>594</v>
      </c>
      <c r="D54" s="21" t="s">
        <v>594</v>
      </c>
      <c r="E54" s="22">
        <v>52845770</v>
      </c>
      <c r="F54" s="16">
        <v>16720</v>
      </c>
      <c r="G54" s="23" t="s">
        <v>112</v>
      </c>
      <c r="H54" s="15" t="s">
        <v>1471</v>
      </c>
      <c r="I54" s="15">
        <v>1</v>
      </c>
      <c r="J54" s="15">
        <v>1</v>
      </c>
      <c r="K54" s="15"/>
      <c r="L54" s="15"/>
      <c r="M54" s="15"/>
      <c r="N54" s="15"/>
    </row>
    <row r="55" spans="1:14" x14ac:dyDescent="0.3">
      <c r="A55" s="30">
        <v>54</v>
      </c>
      <c r="B55" s="21" t="s">
        <v>595</v>
      </c>
      <c r="C55" s="21" t="s">
        <v>596</v>
      </c>
      <c r="D55" s="21" t="s">
        <v>596</v>
      </c>
      <c r="E55" s="22" t="s">
        <v>40</v>
      </c>
      <c r="F55" s="16">
        <v>3640</v>
      </c>
      <c r="G55" s="23" t="s">
        <v>112</v>
      </c>
      <c r="H55" s="15" t="s">
        <v>1472</v>
      </c>
      <c r="I55" s="15">
        <v>1</v>
      </c>
      <c r="J55" s="15">
        <v>1</v>
      </c>
      <c r="K55" s="15"/>
      <c r="L55" s="15"/>
      <c r="M55" s="15"/>
      <c r="N55" s="15"/>
    </row>
    <row r="56" spans="1:14" x14ac:dyDescent="0.3">
      <c r="A56" s="30">
        <v>55</v>
      </c>
      <c r="B56" s="21" t="s">
        <v>597</v>
      </c>
      <c r="C56" s="21" t="s">
        <v>598</v>
      </c>
      <c r="D56" s="21" t="s">
        <v>598</v>
      </c>
      <c r="E56" s="22" t="s">
        <v>41</v>
      </c>
      <c r="F56" s="16">
        <v>16513</v>
      </c>
      <c r="G56" s="23" t="s">
        <v>112</v>
      </c>
      <c r="H56" s="15" t="s">
        <v>1471</v>
      </c>
      <c r="I56" s="15">
        <v>1</v>
      </c>
      <c r="J56" s="15">
        <v>1</v>
      </c>
      <c r="K56" s="15"/>
      <c r="L56" s="15"/>
      <c r="M56" s="15"/>
      <c r="N56" s="15"/>
    </row>
    <row r="57" spans="1:14" x14ac:dyDescent="0.3">
      <c r="A57" s="30">
        <v>56</v>
      </c>
      <c r="B57" s="21" t="s">
        <v>599</v>
      </c>
      <c r="C57" s="21" t="s">
        <v>600</v>
      </c>
      <c r="D57" s="21" t="s">
        <v>600</v>
      </c>
      <c r="E57" s="22">
        <v>52118116</v>
      </c>
      <c r="F57" s="16">
        <v>3100</v>
      </c>
      <c r="G57" s="23" t="s">
        <v>112</v>
      </c>
      <c r="H57" s="15" t="s">
        <v>1475</v>
      </c>
      <c r="I57" s="15">
        <v>1</v>
      </c>
      <c r="J57" s="15">
        <v>1</v>
      </c>
      <c r="K57" s="15"/>
      <c r="L57" s="15"/>
      <c r="M57" s="15"/>
      <c r="N57" s="15"/>
    </row>
    <row r="58" spans="1:14" x14ac:dyDescent="0.3">
      <c r="A58" s="30">
        <v>57</v>
      </c>
      <c r="B58" s="21" t="s">
        <v>601</v>
      </c>
      <c r="C58" s="21" t="s">
        <v>602</v>
      </c>
      <c r="D58" s="21" t="s">
        <v>602</v>
      </c>
      <c r="E58" s="22">
        <v>50803500</v>
      </c>
      <c r="F58" s="16">
        <v>3103</v>
      </c>
      <c r="G58" s="23" t="s">
        <v>112</v>
      </c>
      <c r="H58" s="15" t="s">
        <v>1465</v>
      </c>
      <c r="I58" s="15">
        <v>1</v>
      </c>
      <c r="J58" s="15">
        <v>1</v>
      </c>
      <c r="K58" s="15"/>
      <c r="L58" s="15"/>
      <c r="M58" s="15"/>
      <c r="N58" s="15"/>
    </row>
    <row r="59" spans="1:14" x14ac:dyDescent="0.3">
      <c r="A59" s="30">
        <v>58</v>
      </c>
      <c r="B59" s="21" t="s">
        <v>603</v>
      </c>
      <c r="C59" s="21" t="s">
        <v>604</v>
      </c>
      <c r="D59" s="21" t="s">
        <v>604</v>
      </c>
      <c r="E59" s="22" t="s">
        <v>42</v>
      </c>
      <c r="F59" s="16">
        <v>3104</v>
      </c>
      <c r="G59" s="23" t="s">
        <v>112</v>
      </c>
      <c r="H59" s="15" t="s">
        <v>1465</v>
      </c>
      <c r="I59" s="15">
        <v>1</v>
      </c>
      <c r="J59" s="15">
        <v>1</v>
      </c>
      <c r="K59" s="15"/>
      <c r="L59" s="15"/>
      <c r="M59" s="15"/>
      <c r="N59" s="15"/>
    </row>
    <row r="60" spans="1:14" x14ac:dyDescent="0.3">
      <c r="A60" s="30">
        <v>59</v>
      </c>
      <c r="B60" s="21" t="s">
        <v>605</v>
      </c>
      <c r="C60" s="21" t="s">
        <v>606</v>
      </c>
      <c r="D60" s="21" t="s">
        <v>606</v>
      </c>
      <c r="E60" s="22" t="s">
        <v>607</v>
      </c>
      <c r="F60" s="16">
        <v>1110</v>
      </c>
      <c r="G60" s="23" t="s">
        <v>112</v>
      </c>
      <c r="H60" s="15" t="s">
        <v>1475</v>
      </c>
      <c r="I60" s="15">
        <v>1</v>
      </c>
      <c r="J60" s="15">
        <v>1</v>
      </c>
      <c r="K60" s="15"/>
      <c r="L60" s="15"/>
      <c r="M60" s="15"/>
      <c r="N60" s="15"/>
    </row>
    <row r="61" spans="1:14" x14ac:dyDescent="0.3">
      <c r="A61" s="30">
        <v>60</v>
      </c>
      <c r="B61" s="21" t="s">
        <v>608</v>
      </c>
      <c r="C61" s="21" t="s">
        <v>609</v>
      </c>
      <c r="D61" s="21" t="s">
        <v>609</v>
      </c>
      <c r="E61" s="22" t="s">
        <v>43</v>
      </c>
      <c r="F61" s="16">
        <v>1220</v>
      </c>
      <c r="G61" s="23" t="s">
        <v>112</v>
      </c>
      <c r="H61" s="15" t="s">
        <v>1465</v>
      </c>
      <c r="I61" s="15">
        <v>1</v>
      </c>
      <c r="J61" s="15">
        <v>1</v>
      </c>
      <c r="K61" s="15"/>
      <c r="L61" s="15"/>
      <c r="M61" s="15"/>
      <c r="N61" s="15"/>
    </row>
    <row r="62" spans="1:14" x14ac:dyDescent="0.3">
      <c r="A62" s="30">
        <v>61</v>
      </c>
      <c r="B62" s="21" t="s">
        <v>610</v>
      </c>
      <c r="C62" s="21" t="s">
        <v>611</v>
      </c>
      <c r="D62" s="21" t="s">
        <v>611</v>
      </c>
      <c r="E62" s="22">
        <v>33009400</v>
      </c>
      <c r="F62" s="16">
        <v>1708</v>
      </c>
      <c r="G62" s="23" t="s">
        <v>112</v>
      </c>
      <c r="H62" s="15" t="s">
        <v>1471</v>
      </c>
      <c r="I62" s="15">
        <v>0</v>
      </c>
      <c r="J62" s="15">
        <v>1</v>
      </c>
      <c r="K62" s="15"/>
      <c r="L62" s="15"/>
      <c r="M62" s="15"/>
      <c r="N62" s="15"/>
    </row>
    <row r="63" spans="1:14" x14ac:dyDescent="0.3">
      <c r="A63" s="30">
        <v>62</v>
      </c>
      <c r="B63" s="21" t="s">
        <v>612</v>
      </c>
      <c r="C63" s="21" t="s">
        <v>613</v>
      </c>
      <c r="D63" s="21" t="s">
        <v>613</v>
      </c>
      <c r="E63" s="22">
        <v>13232800</v>
      </c>
      <c r="F63" s="16">
        <v>10660</v>
      </c>
      <c r="G63" s="23" t="s">
        <v>112</v>
      </c>
      <c r="H63" s="15" t="s">
        <v>1466</v>
      </c>
      <c r="I63" s="15">
        <v>0</v>
      </c>
      <c r="J63" s="15">
        <v>1</v>
      </c>
      <c r="K63" s="15"/>
      <c r="L63" s="15"/>
      <c r="M63" s="15"/>
      <c r="N63" s="15"/>
    </row>
    <row r="64" spans="1:14" x14ac:dyDescent="0.3">
      <c r="A64" s="30">
        <v>63</v>
      </c>
      <c r="B64" s="21" t="s">
        <v>614</v>
      </c>
      <c r="C64" s="21" t="s">
        <v>615</v>
      </c>
      <c r="D64" s="21" t="s">
        <v>615</v>
      </c>
      <c r="E64" s="22">
        <v>58132000</v>
      </c>
      <c r="F64" s="16">
        <v>10130</v>
      </c>
      <c r="G64" s="23" t="s">
        <v>112</v>
      </c>
      <c r="H64" s="15" t="s">
        <v>1476</v>
      </c>
      <c r="I64" s="15">
        <v>1</v>
      </c>
      <c r="J64" s="15">
        <v>1</v>
      </c>
      <c r="K64" s="15"/>
      <c r="L64" s="15"/>
      <c r="M64" s="15"/>
      <c r="N64" s="15"/>
    </row>
    <row r="65" spans="1:14" x14ac:dyDescent="0.3">
      <c r="A65" s="30">
        <v>64</v>
      </c>
      <c r="B65" s="21" t="s">
        <v>616</v>
      </c>
      <c r="C65" s="21" t="s">
        <v>617</v>
      </c>
      <c r="D65" s="21" t="s">
        <v>617</v>
      </c>
      <c r="E65" s="22">
        <v>51331109</v>
      </c>
      <c r="F65" s="16">
        <v>1708</v>
      </c>
      <c r="G65" s="23" t="s">
        <v>112</v>
      </c>
      <c r="H65" s="15" t="s">
        <v>1477</v>
      </c>
      <c r="I65" s="15">
        <v>0</v>
      </c>
      <c r="J65" s="15">
        <v>1</v>
      </c>
      <c r="K65" s="15"/>
      <c r="L65" s="15"/>
      <c r="M65" s="15"/>
      <c r="N65" s="15"/>
    </row>
    <row r="66" spans="1:14" x14ac:dyDescent="0.3">
      <c r="A66" s="30">
        <v>65</v>
      </c>
      <c r="B66" s="21" t="s">
        <v>618</v>
      </c>
      <c r="C66" s="21" t="s">
        <v>619</v>
      </c>
      <c r="D66" s="21" t="s">
        <v>619</v>
      </c>
      <c r="E66" s="22" t="s">
        <v>44</v>
      </c>
      <c r="F66" s="16">
        <v>1230</v>
      </c>
      <c r="G66" s="23" t="s">
        <v>112</v>
      </c>
      <c r="H66" s="15" t="s">
        <v>1477</v>
      </c>
      <c r="I66" s="15">
        <v>1</v>
      </c>
      <c r="J66" s="15">
        <v>1</v>
      </c>
      <c r="K66" s="15"/>
      <c r="L66" s="15"/>
      <c r="M66" s="15"/>
      <c r="N66" s="15"/>
    </row>
    <row r="67" spans="1:14" x14ac:dyDescent="0.3">
      <c r="A67" s="30">
        <v>66</v>
      </c>
      <c r="B67" s="21" t="s">
        <v>620</v>
      </c>
      <c r="C67" s="21" t="s">
        <v>621</v>
      </c>
      <c r="D67" s="21" t="s">
        <v>621</v>
      </c>
      <c r="E67" s="22">
        <v>33005200</v>
      </c>
      <c r="F67" s="16">
        <v>1230</v>
      </c>
      <c r="G67" s="15" t="s">
        <v>113</v>
      </c>
      <c r="H67" s="15" t="s">
        <v>1477</v>
      </c>
      <c r="I67" s="15">
        <v>1</v>
      </c>
      <c r="J67" s="15">
        <v>1</v>
      </c>
      <c r="K67" s="15"/>
      <c r="L67" s="15"/>
      <c r="M67" s="15"/>
      <c r="N67" s="15"/>
    </row>
    <row r="68" spans="1:14" x14ac:dyDescent="0.3">
      <c r="A68" s="30">
        <v>67</v>
      </c>
      <c r="B68" s="21" t="s">
        <v>622</v>
      </c>
      <c r="C68" s="21" t="s">
        <v>623</v>
      </c>
      <c r="D68" s="21" t="s">
        <v>623</v>
      </c>
      <c r="E68" s="22">
        <v>57479300</v>
      </c>
      <c r="F68" s="16">
        <v>1276</v>
      </c>
      <c r="G68" s="23" t="s">
        <v>112</v>
      </c>
      <c r="H68" s="15" t="s">
        <v>1478</v>
      </c>
      <c r="I68" s="15">
        <v>1</v>
      </c>
      <c r="J68" s="15">
        <v>1</v>
      </c>
      <c r="K68" s="15"/>
      <c r="L68" s="15"/>
      <c r="M68" s="15"/>
      <c r="N68" s="15"/>
    </row>
    <row r="69" spans="1:14" x14ac:dyDescent="0.3">
      <c r="A69" s="30">
        <v>68</v>
      </c>
      <c r="B69" s="21" t="s">
        <v>624</v>
      </c>
      <c r="C69" s="21" t="s">
        <v>625</v>
      </c>
      <c r="D69" s="21" t="s">
        <v>625</v>
      </c>
      <c r="E69" s="22">
        <v>91382000</v>
      </c>
      <c r="F69" s="16">
        <v>1280</v>
      </c>
      <c r="G69" s="23" t="s">
        <v>112</v>
      </c>
      <c r="H69" s="15" t="s">
        <v>1479</v>
      </c>
      <c r="I69" s="15">
        <v>1</v>
      </c>
      <c r="J69" s="15">
        <v>1</v>
      </c>
      <c r="K69" s="15"/>
      <c r="L69" s="15"/>
      <c r="M69" s="15"/>
      <c r="N69" s="15"/>
    </row>
    <row r="70" spans="1:14" x14ac:dyDescent="0.3">
      <c r="A70" s="30">
        <v>69</v>
      </c>
      <c r="B70" s="21" t="s">
        <v>626</v>
      </c>
      <c r="C70" s="21" t="s">
        <v>627</v>
      </c>
      <c r="D70" s="21" t="s">
        <v>627</v>
      </c>
      <c r="E70" s="22">
        <v>55731038</v>
      </c>
      <c r="F70" s="16">
        <v>1520</v>
      </c>
      <c r="G70" s="15" t="s">
        <v>113</v>
      </c>
      <c r="H70" s="15" t="s">
        <v>1478</v>
      </c>
      <c r="I70" s="15">
        <v>1</v>
      </c>
      <c r="J70" s="15">
        <v>1</v>
      </c>
      <c r="K70" s="15"/>
      <c r="L70" s="15"/>
      <c r="M70" s="15"/>
      <c r="N70" s="15"/>
    </row>
    <row r="71" spans="1:14" x14ac:dyDescent="0.3">
      <c r="A71" s="30">
        <v>70</v>
      </c>
      <c r="B71" s="21" t="s">
        <v>628</v>
      </c>
      <c r="C71" s="21" t="s">
        <v>629</v>
      </c>
      <c r="D71" s="21" t="s">
        <v>629</v>
      </c>
      <c r="E71" s="22">
        <v>58362400</v>
      </c>
      <c r="F71" s="16">
        <v>1590</v>
      </c>
      <c r="G71" s="23" t="s">
        <v>112</v>
      </c>
      <c r="H71" s="15" t="s">
        <v>1480</v>
      </c>
      <c r="I71" s="15">
        <v>0</v>
      </c>
      <c r="J71" s="15">
        <v>1</v>
      </c>
      <c r="K71" s="15"/>
      <c r="L71" s="15"/>
      <c r="M71" s="15"/>
      <c r="N71" s="15"/>
    </row>
    <row r="72" spans="1:14" x14ac:dyDescent="0.3">
      <c r="A72" s="30">
        <v>71</v>
      </c>
      <c r="B72" s="21" t="s">
        <v>630</v>
      </c>
      <c r="C72" s="21" t="s">
        <v>631</v>
      </c>
      <c r="D72" s="21" t="s">
        <v>631</v>
      </c>
      <c r="E72" s="22">
        <v>52628100</v>
      </c>
      <c r="F72" s="16">
        <v>1285</v>
      </c>
      <c r="G72" s="23" t="s">
        <v>112</v>
      </c>
      <c r="H72" s="15" t="s">
        <v>1480</v>
      </c>
      <c r="I72" s="15">
        <v>1</v>
      </c>
      <c r="J72" s="15">
        <v>1</v>
      </c>
      <c r="K72" s="15"/>
      <c r="L72" s="15"/>
      <c r="M72" s="15"/>
      <c r="N72" s="15"/>
    </row>
    <row r="73" spans="1:14" x14ac:dyDescent="0.3">
      <c r="A73" s="30">
        <v>72</v>
      </c>
      <c r="B73" s="21" t="s">
        <v>632</v>
      </c>
      <c r="C73" s="21" t="s">
        <v>633</v>
      </c>
      <c r="D73" s="21" t="s">
        <v>633</v>
      </c>
      <c r="E73" s="22">
        <v>22350038</v>
      </c>
      <c r="F73" s="16">
        <v>10600</v>
      </c>
      <c r="G73" s="15" t="s">
        <v>113</v>
      </c>
      <c r="H73" s="15" t="s">
        <v>1481</v>
      </c>
      <c r="I73" s="15">
        <v>1</v>
      </c>
      <c r="J73" s="15">
        <v>1</v>
      </c>
      <c r="K73" s="15"/>
      <c r="L73" s="15"/>
      <c r="M73" s="15"/>
      <c r="N73" s="15"/>
    </row>
    <row r="74" spans="1:14" x14ac:dyDescent="0.3">
      <c r="A74" s="30">
        <v>73</v>
      </c>
      <c r="B74" s="21" t="s">
        <v>634</v>
      </c>
      <c r="C74" s="21" t="s">
        <v>635</v>
      </c>
      <c r="D74" s="21" t="s">
        <v>635</v>
      </c>
      <c r="E74" s="22" t="s">
        <v>45</v>
      </c>
      <c r="F74" s="16">
        <v>1650</v>
      </c>
      <c r="G74" s="23" t="s">
        <v>112</v>
      </c>
      <c r="H74" s="15" t="s">
        <v>1479</v>
      </c>
      <c r="I74" s="15">
        <v>1</v>
      </c>
      <c r="J74" s="15">
        <v>1</v>
      </c>
      <c r="K74" s="15"/>
      <c r="L74" s="15"/>
      <c r="M74" s="15"/>
      <c r="N74" s="15"/>
    </row>
    <row r="75" spans="1:14" x14ac:dyDescent="0.3">
      <c r="A75" s="30">
        <v>74</v>
      </c>
      <c r="B75" s="21" t="s">
        <v>636</v>
      </c>
      <c r="C75" s="21" t="s">
        <v>637</v>
      </c>
      <c r="D75" s="21" t="s">
        <v>637</v>
      </c>
      <c r="E75" s="22" t="s">
        <v>46</v>
      </c>
      <c r="F75" s="16">
        <v>10320</v>
      </c>
      <c r="G75" s="15" t="s">
        <v>113</v>
      </c>
      <c r="H75" s="15" t="s">
        <v>1480</v>
      </c>
      <c r="I75" s="15">
        <v>1</v>
      </c>
      <c r="J75" s="15">
        <v>1</v>
      </c>
      <c r="K75" s="15"/>
      <c r="L75" s="15"/>
      <c r="M75" s="15"/>
      <c r="N75" s="15"/>
    </row>
    <row r="76" spans="1:14" x14ac:dyDescent="0.3">
      <c r="A76" s="30">
        <v>75</v>
      </c>
      <c r="B76" s="21" t="s">
        <v>638</v>
      </c>
      <c r="C76" s="21" t="s">
        <v>639</v>
      </c>
      <c r="D76" s="21" t="s">
        <v>639</v>
      </c>
      <c r="E76" s="22">
        <v>52921390</v>
      </c>
      <c r="F76" s="16">
        <v>1270</v>
      </c>
      <c r="G76" s="23" t="s">
        <v>112</v>
      </c>
      <c r="H76" s="15" t="s">
        <v>1480</v>
      </c>
      <c r="I76" s="15">
        <v>1</v>
      </c>
      <c r="J76" s="15">
        <v>1</v>
      </c>
      <c r="K76" s="15"/>
      <c r="L76" s="15"/>
      <c r="M76" s="15"/>
      <c r="N76" s="15"/>
    </row>
    <row r="77" spans="1:14" x14ac:dyDescent="0.3">
      <c r="A77" s="30">
        <v>76</v>
      </c>
      <c r="B77" s="21" t="s">
        <v>640</v>
      </c>
      <c r="C77" s="21" t="s">
        <v>641</v>
      </c>
      <c r="D77" s="21" t="s">
        <v>641</v>
      </c>
      <c r="E77" s="22" t="s">
        <v>47</v>
      </c>
      <c r="F77" s="16">
        <v>10610</v>
      </c>
      <c r="G77" s="21" t="s">
        <v>112</v>
      </c>
      <c r="H77" s="15" t="s">
        <v>1481</v>
      </c>
      <c r="I77" s="15">
        <v>1</v>
      </c>
      <c r="J77" s="15">
        <v>1</v>
      </c>
      <c r="K77" s="15"/>
      <c r="L77" s="15"/>
      <c r="M77" s="15"/>
      <c r="N77" s="15"/>
    </row>
    <row r="78" spans="1:14" x14ac:dyDescent="0.3">
      <c r="A78" s="30">
        <v>77</v>
      </c>
      <c r="B78" s="21" t="s">
        <v>642</v>
      </c>
      <c r="C78" s="21" t="s">
        <v>643</v>
      </c>
      <c r="D78" s="21" t="s">
        <v>643</v>
      </c>
      <c r="E78" s="22" t="s">
        <v>48</v>
      </c>
      <c r="F78" s="16">
        <v>3590</v>
      </c>
      <c r="G78" s="15" t="s">
        <v>113</v>
      </c>
      <c r="H78" s="15" t="s">
        <v>1480</v>
      </c>
      <c r="I78" s="15">
        <v>0</v>
      </c>
      <c r="J78" s="15">
        <v>1</v>
      </c>
      <c r="K78" s="15"/>
      <c r="L78" s="15"/>
      <c r="M78" s="15"/>
      <c r="N78" s="15"/>
    </row>
    <row r="79" spans="1:14" x14ac:dyDescent="0.3">
      <c r="A79" s="30">
        <v>78</v>
      </c>
      <c r="B79" s="21" t="s">
        <v>644</v>
      </c>
      <c r="C79" s="21" t="s">
        <v>645</v>
      </c>
      <c r="D79" s="21" t="s">
        <v>645</v>
      </c>
      <c r="E79" s="22">
        <v>53418011</v>
      </c>
      <c r="F79" s="16">
        <v>1089</v>
      </c>
      <c r="G79" s="21" t="s">
        <v>112</v>
      </c>
      <c r="H79" s="15" t="s">
        <v>1478</v>
      </c>
      <c r="I79" s="15">
        <v>1</v>
      </c>
      <c r="J79" s="15">
        <v>1</v>
      </c>
      <c r="K79" s="15"/>
      <c r="L79" s="15"/>
      <c r="M79" s="15"/>
      <c r="N79" s="15"/>
    </row>
    <row r="80" spans="1:14" x14ac:dyDescent="0.3">
      <c r="A80" s="30">
        <v>79</v>
      </c>
      <c r="B80" s="21" t="s">
        <v>646</v>
      </c>
      <c r="C80" s="21" t="s">
        <v>647</v>
      </c>
      <c r="D80" s="21" t="s">
        <v>647</v>
      </c>
      <c r="E80" s="22" t="s">
        <v>49</v>
      </c>
      <c r="F80" s="16">
        <v>1520</v>
      </c>
      <c r="G80" s="21" t="s">
        <v>112</v>
      </c>
      <c r="H80" s="15" t="s">
        <v>1476</v>
      </c>
      <c r="I80" s="15">
        <v>1</v>
      </c>
      <c r="J80" s="15">
        <v>1</v>
      </c>
      <c r="K80" s="15"/>
      <c r="L80" s="15"/>
      <c r="M80" s="15"/>
      <c r="N80" s="15"/>
    </row>
    <row r="81" spans="1:14" x14ac:dyDescent="0.3">
      <c r="A81" s="30">
        <v>80</v>
      </c>
      <c r="B81" s="21" t="s">
        <v>648</v>
      </c>
      <c r="C81" s="21" t="s">
        <v>649</v>
      </c>
      <c r="D81" s="21" t="s">
        <v>649</v>
      </c>
      <c r="E81" s="22" t="s">
        <v>50</v>
      </c>
      <c r="F81" s="16">
        <v>1050</v>
      </c>
      <c r="G81" s="21" t="s">
        <v>112</v>
      </c>
      <c r="H81" s="15" t="s">
        <v>1480</v>
      </c>
      <c r="I81" s="15">
        <v>1</v>
      </c>
      <c r="J81" s="15">
        <v>1</v>
      </c>
      <c r="K81" s="15"/>
      <c r="L81" s="15"/>
      <c r="M81" s="15"/>
      <c r="N81" s="15"/>
    </row>
    <row r="82" spans="1:14" x14ac:dyDescent="0.3">
      <c r="A82" s="30">
        <v>81</v>
      </c>
      <c r="B82" s="21" t="s">
        <v>650</v>
      </c>
      <c r="C82" s="21" t="s">
        <v>651</v>
      </c>
      <c r="D82" s="21" t="s">
        <v>651</v>
      </c>
      <c r="E82" s="22" t="s">
        <v>51</v>
      </c>
      <c r="F82" s="16">
        <v>1618</v>
      </c>
      <c r="G82" s="21" t="s">
        <v>112</v>
      </c>
      <c r="H82" s="15" t="s">
        <v>1476</v>
      </c>
      <c r="I82" s="15">
        <v>1</v>
      </c>
      <c r="J82" s="15">
        <v>1</v>
      </c>
      <c r="K82" s="15"/>
      <c r="L82" s="15"/>
      <c r="M82" s="15"/>
      <c r="N82" s="15"/>
    </row>
    <row r="83" spans="1:14" x14ac:dyDescent="0.3">
      <c r="A83" s="30">
        <v>82</v>
      </c>
      <c r="B83" s="21" t="s">
        <v>652</v>
      </c>
      <c r="C83" s="21" t="s">
        <v>653</v>
      </c>
      <c r="D83" s="21" t="s">
        <v>653</v>
      </c>
      <c r="E83" s="22">
        <v>53128421</v>
      </c>
      <c r="F83" s="16">
        <v>3740</v>
      </c>
      <c r="G83" s="21" t="s">
        <v>112</v>
      </c>
      <c r="H83" s="15" t="s">
        <v>1480</v>
      </c>
      <c r="I83" s="15">
        <v>1</v>
      </c>
      <c r="J83" s="15">
        <v>1</v>
      </c>
      <c r="K83" s="15"/>
      <c r="L83" s="15"/>
      <c r="M83" s="15"/>
      <c r="N83" s="15"/>
    </row>
    <row r="84" spans="1:14" x14ac:dyDescent="0.3">
      <c r="A84" s="30">
        <v>83</v>
      </c>
      <c r="B84" s="21" t="s">
        <v>654</v>
      </c>
      <c r="C84" s="21" t="s">
        <v>655</v>
      </c>
      <c r="D84" s="21" t="s">
        <v>655</v>
      </c>
      <c r="E84" s="22">
        <v>52564225</v>
      </c>
      <c r="F84" s="16">
        <v>1760</v>
      </c>
      <c r="G84" s="21" t="s">
        <v>112</v>
      </c>
      <c r="H84" s="15" t="s">
        <v>1480</v>
      </c>
      <c r="I84" s="15">
        <v>1</v>
      </c>
      <c r="J84" s="15">
        <v>1</v>
      </c>
      <c r="K84" s="15"/>
      <c r="L84" s="15"/>
      <c r="M84" s="15"/>
      <c r="N84" s="15"/>
    </row>
    <row r="85" spans="1:14" x14ac:dyDescent="0.3">
      <c r="A85" s="30">
        <v>84</v>
      </c>
      <c r="B85" s="21" t="s">
        <v>656</v>
      </c>
      <c r="C85" s="21" t="s">
        <v>657</v>
      </c>
      <c r="D85" s="21" t="s">
        <v>657</v>
      </c>
      <c r="E85" s="22" t="s">
        <v>52</v>
      </c>
      <c r="F85" s="16">
        <v>1030</v>
      </c>
      <c r="G85" s="21" t="s">
        <v>112</v>
      </c>
      <c r="H85" s="15" t="s">
        <v>1478</v>
      </c>
      <c r="I85" s="15">
        <v>1</v>
      </c>
      <c r="J85" s="15">
        <v>1</v>
      </c>
      <c r="K85" s="15"/>
      <c r="L85" s="15"/>
      <c r="M85" s="15"/>
      <c r="N85" s="15"/>
    </row>
    <row r="86" spans="1:14" x14ac:dyDescent="0.3">
      <c r="A86" s="30">
        <v>85</v>
      </c>
      <c r="B86" s="21" t="s">
        <v>658</v>
      </c>
      <c r="C86" s="21" t="s">
        <v>659</v>
      </c>
      <c r="D86" s="21" t="s">
        <v>659</v>
      </c>
      <c r="E86" s="22">
        <v>55921477</v>
      </c>
      <c r="F86" s="16">
        <v>3340</v>
      </c>
      <c r="G86" s="15" t="s">
        <v>113</v>
      </c>
      <c r="H86" s="15" t="s">
        <v>1480</v>
      </c>
      <c r="I86" s="15">
        <v>1</v>
      </c>
      <c r="J86" s="15">
        <v>1</v>
      </c>
      <c r="K86" s="15"/>
      <c r="L86" s="15"/>
      <c r="M86" s="15"/>
      <c r="N86" s="15"/>
    </row>
    <row r="87" spans="1:14" x14ac:dyDescent="0.3">
      <c r="A87" s="30">
        <v>86</v>
      </c>
      <c r="B87" s="21" t="s">
        <v>660</v>
      </c>
      <c r="C87" s="21" t="s">
        <v>661</v>
      </c>
      <c r="D87" s="21" t="s">
        <v>661</v>
      </c>
      <c r="E87" s="22">
        <v>54488160</v>
      </c>
      <c r="F87" s="16">
        <v>10700</v>
      </c>
      <c r="G87" s="21" t="s">
        <v>112</v>
      </c>
      <c r="H87" s="15" t="s">
        <v>1478</v>
      </c>
      <c r="I87" s="15">
        <v>1</v>
      </c>
      <c r="J87" s="15">
        <v>1</v>
      </c>
      <c r="K87" s="15"/>
      <c r="L87" s="15"/>
      <c r="M87" s="15"/>
      <c r="N87" s="15"/>
    </row>
    <row r="88" spans="1:14" x14ac:dyDescent="0.3">
      <c r="A88" s="30">
        <v>87</v>
      </c>
      <c r="B88" s="21" t="s">
        <v>662</v>
      </c>
      <c r="C88" s="21" t="s">
        <v>663</v>
      </c>
      <c r="D88" s="21" t="s">
        <v>663</v>
      </c>
      <c r="E88" s="22">
        <v>53595955</v>
      </c>
      <c r="F88" s="16">
        <v>10360</v>
      </c>
      <c r="G88" s="21" t="s">
        <v>112</v>
      </c>
      <c r="H88" s="15" t="s">
        <v>1478</v>
      </c>
      <c r="I88" s="15">
        <v>1</v>
      </c>
      <c r="J88" s="15">
        <v>1</v>
      </c>
      <c r="K88" s="15"/>
      <c r="L88" s="15"/>
      <c r="M88" s="15"/>
      <c r="N88" s="15"/>
    </row>
    <row r="89" spans="1:14" x14ac:dyDescent="0.3">
      <c r="A89" s="30">
        <v>88</v>
      </c>
      <c r="B89" s="21" t="s">
        <v>664</v>
      </c>
      <c r="C89" s="21" t="s">
        <v>665</v>
      </c>
      <c r="D89" s="21" t="s">
        <v>665</v>
      </c>
      <c r="E89" s="22">
        <v>53570726</v>
      </c>
      <c r="F89" s="16">
        <v>3630</v>
      </c>
      <c r="G89" s="21" t="s">
        <v>112</v>
      </c>
      <c r="H89" s="15" t="s">
        <v>1482</v>
      </c>
      <c r="I89" s="15">
        <v>1</v>
      </c>
      <c r="J89" s="15">
        <v>1</v>
      </c>
      <c r="K89" s="15"/>
      <c r="L89" s="15"/>
      <c r="M89" s="15"/>
      <c r="N89" s="15"/>
    </row>
    <row r="90" spans="1:14" x14ac:dyDescent="0.3">
      <c r="A90" s="30">
        <v>89</v>
      </c>
      <c r="B90" s="21" t="s">
        <v>666</v>
      </c>
      <c r="C90" s="21" t="s">
        <v>667</v>
      </c>
      <c r="D90" s="21" t="s">
        <v>667</v>
      </c>
      <c r="E90" s="22">
        <v>62376100</v>
      </c>
      <c r="F90" s="16">
        <v>3920</v>
      </c>
      <c r="G90" s="21" t="s">
        <v>112</v>
      </c>
      <c r="H90" s="15" t="s">
        <v>1478</v>
      </c>
      <c r="I90" s="15">
        <v>0</v>
      </c>
      <c r="J90" s="15">
        <v>1</v>
      </c>
      <c r="K90" s="15"/>
      <c r="L90" s="15"/>
      <c r="M90" s="15"/>
      <c r="N90" s="15"/>
    </row>
    <row r="91" spans="1:14" x14ac:dyDescent="0.3">
      <c r="A91" s="30">
        <v>90</v>
      </c>
      <c r="B91" s="21" t="s">
        <v>668</v>
      </c>
      <c r="C91" s="21" t="s">
        <v>669</v>
      </c>
      <c r="D91" s="21" t="s">
        <v>669</v>
      </c>
      <c r="E91" s="22">
        <v>55170576</v>
      </c>
      <c r="F91" s="16">
        <v>10640</v>
      </c>
      <c r="G91" s="21" t="s">
        <v>112</v>
      </c>
      <c r="H91" s="15" t="s">
        <v>1480</v>
      </c>
      <c r="I91" s="15">
        <v>0</v>
      </c>
      <c r="J91" s="15">
        <v>1</v>
      </c>
      <c r="K91" s="15"/>
      <c r="L91" s="15"/>
      <c r="M91" s="15"/>
      <c r="N91" s="15"/>
    </row>
    <row r="92" spans="1:14" x14ac:dyDescent="0.3">
      <c r="A92" s="30">
        <v>91</v>
      </c>
      <c r="B92" s="21" t="s">
        <v>670</v>
      </c>
      <c r="C92" s="21" t="s">
        <v>671</v>
      </c>
      <c r="D92" s="21" t="s">
        <v>671</v>
      </c>
      <c r="E92" s="22">
        <v>55663535</v>
      </c>
      <c r="F92" s="16">
        <v>10830</v>
      </c>
      <c r="G92" s="21" t="s">
        <v>112</v>
      </c>
      <c r="H92" s="15" t="s">
        <v>1478</v>
      </c>
      <c r="I92" s="15">
        <v>1</v>
      </c>
      <c r="J92" s="15">
        <v>1</v>
      </c>
      <c r="K92" s="15"/>
      <c r="L92" s="15"/>
      <c r="M92" s="15"/>
      <c r="N92" s="15"/>
    </row>
    <row r="93" spans="1:14" x14ac:dyDescent="0.3">
      <c r="A93" s="30">
        <v>92</v>
      </c>
      <c r="B93" s="21" t="s">
        <v>672</v>
      </c>
      <c r="C93" s="21" t="s">
        <v>673</v>
      </c>
      <c r="D93" s="21" t="s">
        <v>673</v>
      </c>
      <c r="E93" s="22">
        <v>30980130</v>
      </c>
      <c r="F93" s="16">
        <v>10800</v>
      </c>
      <c r="G93" s="15" t="s">
        <v>113</v>
      </c>
      <c r="H93" s="15" t="s">
        <v>1476</v>
      </c>
      <c r="I93" s="15">
        <v>1</v>
      </c>
      <c r="J93" s="15">
        <v>1</v>
      </c>
      <c r="K93" s="15"/>
      <c r="L93" s="15"/>
      <c r="M93" s="15"/>
      <c r="N93" s="15"/>
    </row>
    <row r="94" spans="1:14" x14ac:dyDescent="0.3">
      <c r="A94" s="30">
        <v>93</v>
      </c>
      <c r="B94" s="21" t="s">
        <v>674</v>
      </c>
      <c r="C94" s="21" t="s">
        <v>675</v>
      </c>
      <c r="D94" s="21" t="s">
        <v>675</v>
      </c>
      <c r="E94" s="22">
        <v>52561360</v>
      </c>
      <c r="F94" s="16">
        <v>10820</v>
      </c>
      <c r="G94" s="21" t="s">
        <v>112</v>
      </c>
      <c r="H94" s="15" t="s">
        <v>1483</v>
      </c>
      <c r="I94" s="15">
        <v>1</v>
      </c>
      <c r="J94" s="15">
        <v>1</v>
      </c>
      <c r="K94" s="15"/>
      <c r="L94" s="15"/>
      <c r="M94" s="15"/>
      <c r="N94" s="15"/>
    </row>
    <row r="95" spans="1:14" x14ac:dyDescent="0.3">
      <c r="A95" s="30">
        <v>94</v>
      </c>
      <c r="B95" s="21" t="s">
        <v>676</v>
      </c>
      <c r="C95" s="21" t="s">
        <v>677</v>
      </c>
      <c r="D95" s="21" t="s">
        <v>677</v>
      </c>
      <c r="E95" s="22">
        <v>84214436</v>
      </c>
      <c r="F95" s="16">
        <v>10910</v>
      </c>
      <c r="G95" s="21" t="s">
        <v>112</v>
      </c>
      <c r="H95" s="15" t="s">
        <v>1478</v>
      </c>
      <c r="I95" s="15">
        <v>1</v>
      </c>
      <c r="J95" s="15">
        <v>1</v>
      </c>
      <c r="K95" s="15"/>
      <c r="L95" s="15"/>
      <c r="M95" s="15"/>
      <c r="N95" s="15"/>
    </row>
    <row r="96" spans="1:14" x14ac:dyDescent="0.3">
      <c r="A96" s="30">
        <v>95</v>
      </c>
      <c r="B96" s="21" t="s">
        <v>678</v>
      </c>
      <c r="C96" s="21" t="s">
        <v>679</v>
      </c>
      <c r="D96" s="21" t="s">
        <v>679</v>
      </c>
      <c r="E96" s="22">
        <v>53993655</v>
      </c>
      <c r="F96" s="16">
        <v>1299</v>
      </c>
      <c r="G96" s="21" t="s">
        <v>112</v>
      </c>
      <c r="H96" s="15" t="s">
        <v>1484</v>
      </c>
      <c r="I96" s="15">
        <v>0</v>
      </c>
      <c r="J96" s="15">
        <v>1</v>
      </c>
      <c r="K96" s="15"/>
      <c r="L96" s="15"/>
      <c r="M96" s="15"/>
      <c r="N96" s="15"/>
    </row>
    <row r="97" spans="1:14" x14ac:dyDescent="0.3">
      <c r="A97" s="30">
        <v>96</v>
      </c>
      <c r="B97" s="21" t="s">
        <v>12</v>
      </c>
      <c r="C97" s="21" t="s">
        <v>680</v>
      </c>
      <c r="D97" s="21" t="s">
        <v>680</v>
      </c>
      <c r="E97" s="22">
        <v>55218119</v>
      </c>
      <c r="F97" s="16">
        <v>1250</v>
      </c>
      <c r="G97" s="21" t="s">
        <v>112</v>
      </c>
      <c r="H97" s="15" t="s">
        <v>1485</v>
      </c>
      <c r="I97" s="15">
        <v>0</v>
      </c>
      <c r="J97" s="15">
        <v>1</v>
      </c>
      <c r="K97" s="15"/>
      <c r="L97" s="15"/>
      <c r="M97" s="15"/>
      <c r="N97" s="15"/>
    </row>
    <row r="98" spans="1:14" x14ac:dyDescent="0.3">
      <c r="A98" s="30">
        <v>97</v>
      </c>
      <c r="B98" s="21" t="s">
        <v>681</v>
      </c>
      <c r="C98" s="21" t="s">
        <v>682</v>
      </c>
      <c r="D98" s="21" t="s">
        <v>682</v>
      </c>
      <c r="E98" s="22">
        <v>59801587</v>
      </c>
      <c r="F98" s="16">
        <v>10369</v>
      </c>
      <c r="G98" s="21" t="s">
        <v>112</v>
      </c>
      <c r="H98" s="15" t="s">
        <v>1486</v>
      </c>
      <c r="I98" s="15">
        <v>1</v>
      </c>
      <c r="J98" s="15">
        <v>1</v>
      </c>
      <c r="K98" s="15"/>
      <c r="L98" s="15"/>
      <c r="M98" s="15"/>
      <c r="N98" s="15"/>
    </row>
    <row r="99" spans="1:14" x14ac:dyDescent="0.3">
      <c r="A99" s="30">
        <v>98</v>
      </c>
      <c r="B99" s="21" t="s">
        <v>683</v>
      </c>
      <c r="C99" s="21" t="s">
        <v>684</v>
      </c>
      <c r="D99" s="21" t="s">
        <v>684</v>
      </c>
      <c r="E99" s="22">
        <v>15421777</v>
      </c>
      <c r="F99" s="16">
        <v>10630</v>
      </c>
      <c r="G99" s="21" t="s">
        <v>112</v>
      </c>
      <c r="H99" s="15" t="s">
        <v>1485</v>
      </c>
      <c r="I99" s="15">
        <v>0</v>
      </c>
      <c r="J99" s="15">
        <v>1</v>
      </c>
      <c r="K99" s="15"/>
      <c r="L99" s="15"/>
      <c r="M99" s="15"/>
      <c r="N99" s="15"/>
    </row>
    <row r="100" spans="1:14" x14ac:dyDescent="0.3">
      <c r="A100" s="30">
        <v>99</v>
      </c>
      <c r="B100" s="21" t="s">
        <v>685</v>
      </c>
      <c r="C100" s="21" t="s">
        <v>686</v>
      </c>
      <c r="D100" s="21" t="s">
        <v>686</v>
      </c>
      <c r="E100" s="22">
        <v>50016010</v>
      </c>
      <c r="F100" s="16">
        <v>3820</v>
      </c>
      <c r="G100" s="21" t="s">
        <v>112</v>
      </c>
      <c r="H100" s="15" t="s">
        <v>1485</v>
      </c>
      <c r="I100" s="15">
        <v>1</v>
      </c>
      <c r="J100" s="15">
        <v>1</v>
      </c>
      <c r="K100" s="15"/>
      <c r="L100" s="15"/>
      <c r="M100" s="15"/>
      <c r="N100" s="15"/>
    </row>
    <row r="101" spans="1:14" x14ac:dyDescent="0.3">
      <c r="A101" s="30">
        <v>100</v>
      </c>
      <c r="B101" s="21" t="s">
        <v>13</v>
      </c>
      <c r="C101" s="21" t="s">
        <v>687</v>
      </c>
      <c r="D101" s="21" t="s">
        <v>687</v>
      </c>
      <c r="E101" s="22">
        <v>25810325</v>
      </c>
      <c r="F101" s="16">
        <v>16034</v>
      </c>
      <c r="G101" s="15" t="s">
        <v>113</v>
      </c>
      <c r="H101" s="15" t="s">
        <v>1485</v>
      </c>
      <c r="I101" s="15">
        <v>1</v>
      </c>
      <c r="J101" s="15">
        <v>1</v>
      </c>
      <c r="K101" s="15"/>
      <c r="L101" s="15"/>
      <c r="M101" s="15"/>
      <c r="N101" s="15"/>
    </row>
    <row r="102" spans="1:14" x14ac:dyDescent="0.3">
      <c r="A102" s="30">
        <v>101</v>
      </c>
      <c r="B102" s="21" t="s">
        <v>688</v>
      </c>
      <c r="C102" s="21" t="s">
        <v>689</v>
      </c>
      <c r="D102" s="21" t="s">
        <v>689</v>
      </c>
      <c r="E102" s="22">
        <v>55721897</v>
      </c>
      <c r="F102" s="16">
        <v>5530</v>
      </c>
      <c r="G102" s="21" t="s">
        <v>112</v>
      </c>
      <c r="H102" s="15" t="s">
        <v>1485</v>
      </c>
      <c r="I102" s="15">
        <v>1</v>
      </c>
      <c r="J102" s="15">
        <v>1</v>
      </c>
      <c r="K102" s="15"/>
      <c r="L102" s="15"/>
      <c r="M102" s="15"/>
      <c r="N102" s="15"/>
    </row>
    <row r="103" spans="1:14" x14ac:dyDescent="0.3">
      <c r="A103" s="30">
        <v>102</v>
      </c>
      <c r="B103" s="21" t="s">
        <v>690</v>
      </c>
      <c r="C103" s="21" t="s">
        <v>691</v>
      </c>
      <c r="D103" s="21" t="s">
        <v>691</v>
      </c>
      <c r="E103" s="22">
        <v>58849134</v>
      </c>
      <c r="F103" s="16">
        <v>5280</v>
      </c>
      <c r="G103" s="21" t="s">
        <v>112</v>
      </c>
      <c r="H103" s="15" t="s">
        <v>1485</v>
      </c>
      <c r="I103" s="15">
        <v>1</v>
      </c>
      <c r="J103" s="15">
        <v>1</v>
      </c>
      <c r="K103" s="15"/>
      <c r="L103" s="15"/>
      <c r="M103" s="15"/>
      <c r="N103" s="15"/>
    </row>
    <row r="104" spans="1:14" x14ac:dyDescent="0.3">
      <c r="A104" s="30">
        <v>103</v>
      </c>
      <c r="B104" s="21" t="s">
        <v>692</v>
      </c>
      <c r="C104" s="21" t="s">
        <v>693</v>
      </c>
      <c r="D104" s="21" t="s">
        <v>693</v>
      </c>
      <c r="E104" s="22">
        <v>55493455</v>
      </c>
      <c r="F104" s="16">
        <v>8100</v>
      </c>
      <c r="G104" s="21" t="s">
        <v>112</v>
      </c>
      <c r="H104" s="15" t="s">
        <v>1485</v>
      </c>
      <c r="I104" s="15">
        <v>1</v>
      </c>
      <c r="J104" s="15">
        <v>1</v>
      </c>
      <c r="K104" s="15"/>
      <c r="L104" s="15"/>
      <c r="M104" s="15"/>
      <c r="N104" s="15"/>
    </row>
    <row r="105" spans="1:14" x14ac:dyDescent="0.3">
      <c r="A105" s="30">
        <v>104</v>
      </c>
      <c r="B105" s="21" t="s">
        <v>694</v>
      </c>
      <c r="C105" s="21" t="s">
        <v>695</v>
      </c>
      <c r="D105" s="21" t="s">
        <v>695</v>
      </c>
      <c r="E105" s="22">
        <v>56110292</v>
      </c>
      <c r="F105" s="16">
        <v>5780</v>
      </c>
      <c r="G105" s="21" t="s">
        <v>112</v>
      </c>
      <c r="H105" s="15" t="s">
        <v>1485</v>
      </c>
      <c r="I105" s="15">
        <v>0</v>
      </c>
      <c r="J105" s="15">
        <v>1</v>
      </c>
      <c r="K105" s="15"/>
      <c r="L105" s="15"/>
      <c r="M105" s="15"/>
      <c r="N105" s="15"/>
    </row>
    <row r="106" spans="1:14" x14ac:dyDescent="0.3">
      <c r="A106" s="30">
        <v>105</v>
      </c>
      <c r="B106" s="21" t="s">
        <v>696</v>
      </c>
      <c r="C106" s="21" t="s">
        <v>697</v>
      </c>
      <c r="D106" s="21" t="s">
        <v>697</v>
      </c>
      <c r="E106" s="22">
        <v>53421515</v>
      </c>
      <c r="F106" s="16">
        <v>2910</v>
      </c>
      <c r="G106" s="21" t="s">
        <v>112</v>
      </c>
      <c r="H106" s="15" t="s">
        <v>1485</v>
      </c>
      <c r="I106" s="15">
        <v>1</v>
      </c>
      <c r="J106" s="15">
        <v>1</v>
      </c>
      <c r="K106" s="15"/>
      <c r="L106" s="15"/>
      <c r="M106" s="15"/>
      <c r="N106" s="15"/>
    </row>
    <row r="107" spans="1:14" x14ac:dyDescent="0.3">
      <c r="A107" s="30">
        <v>106</v>
      </c>
      <c r="B107" s="21" t="s">
        <v>698</v>
      </c>
      <c r="C107" s="21" t="s">
        <v>699</v>
      </c>
      <c r="D107" s="21" t="s">
        <v>699</v>
      </c>
      <c r="E107" s="22">
        <v>5552178305</v>
      </c>
      <c r="F107" s="16">
        <v>5269</v>
      </c>
      <c r="G107" s="15" t="s">
        <v>113</v>
      </c>
      <c r="H107" s="15" t="s">
        <v>1485</v>
      </c>
      <c r="I107" s="15">
        <v>0</v>
      </c>
      <c r="J107" s="15">
        <v>1</v>
      </c>
      <c r="K107" s="15"/>
      <c r="L107" s="15"/>
      <c r="M107" s="15"/>
      <c r="N107" s="15"/>
    </row>
    <row r="108" spans="1:14" x14ac:dyDescent="0.3">
      <c r="A108" s="30">
        <v>107</v>
      </c>
      <c r="B108" s="21" t="s">
        <v>700</v>
      </c>
      <c r="C108" s="21" t="s">
        <v>701</v>
      </c>
      <c r="D108" s="21" t="s">
        <v>701</v>
      </c>
      <c r="E108" s="22">
        <v>40009719</v>
      </c>
      <c r="F108" s="16">
        <v>2920</v>
      </c>
      <c r="G108" s="21" t="s">
        <v>112</v>
      </c>
      <c r="H108" s="15" t="s">
        <v>1485</v>
      </c>
      <c r="I108" s="15">
        <v>1</v>
      </c>
      <c r="J108" s="15">
        <v>1</v>
      </c>
      <c r="K108" s="15"/>
      <c r="L108" s="15"/>
      <c r="M108" s="15"/>
      <c r="N108" s="15"/>
    </row>
    <row r="109" spans="1:14" x14ac:dyDescent="0.3">
      <c r="A109" s="30">
        <v>108</v>
      </c>
      <c r="B109" s="21" t="s">
        <v>702</v>
      </c>
      <c r="C109" s="21" t="s">
        <v>703</v>
      </c>
      <c r="D109" s="21" t="s">
        <v>703</v>
      </c>
      <c r="E109" s="22">
        <v>55864743</v>
      </c>
      <c r="F109" s="16">
        <v>2970</v>
      </c>
      <c r="G109" s="21" t="s">
        <v>112</v>
      </c>
      <c r="H109" s="15" t="s">
        <v>1485</v>
      </c>
      <c r="I109" s="15">
        <v>1</v>
      </c>
      <c r="J109" s="15">
        <v>1</v>
      </c>
      <c r="K109" s="15"/>
      <c r="L109" s="15"/>
      <c r="M109" s="15"/>
      <c r="N109" s="15"/>
    </row>
    <row r="110" spans="1:14" x14ac:dyDescent="0.3">
      <c r="A110" s="30">
        <v>109</v>
      </c>
      <c r="B110" s="21" t="s">
        <v>704</v>
      </c>
      <c r="C110" s="21" t="s">
        <v>705</v>
      </c>
      <c r="D110" s="21" t="s">
        <v>705</v>
      </c>
      <c r="E110" s="22" t="s">
        <v>1305</v>
      </c>
      <c r="F110" s="16">
        <v>5330</v>
      </c>
      <c r="G110" s="21" t="s">
        <v>112</v>
      </c>
      <c r="H110" s="15" t="s">
        <v>1485</v>
      </c>
      <c r="I110" s="15">
        <v>1</v>
      </c>
      <c r="J110" s="15">
        <v>1</v>
      </c>
      <c r="K110" s="15"/>
      <c r="L110" s="15"/>
      <c r="M110" s="15"/>
      <c r="N110" s="15"/>
    </row>
    <row r="111" spans="1:14" x14ac:dyDescent="0.3">
      <c r="A111" s="30">
        <v>110</v>
      </c>
      <c r="B111" s="21" t="s">
        <v>706</v>
      </c>
      <c r="C111" s="21" t="s">
        <v>707</v>
      </c>
      <c r="D111" s="21" t="s">
        <v>707</v>
      </c>
      <c r="E111" s="22">
        <v>28728008</v>
      </c>
      <c r="F111" s="16">
        <v>8020</v>
      </c>
      <c r="G111" s="21" t="s">
        <v>112</v>
      </c>
      <c r="H111" s="15" t="s">
        <v>1483</v>
      </c>
      <c r="I111" s="15">
        <v>1</v>
      </c>
      <c r="J111" s="15">
        <v>1</v>
      </c>
      <c r="K111" s="15"/>
      <c r="L111" s="15"/>
      <c r="M111" s="15"/>
      <c r="N111" s="15"/>
    </row>
    <row r="112" spans="1:14" x14ac:dyDescent="0.3">
      <c r="A112" s="30">
        <v>111</v>
      </c>
      <c r="B112" s="21" t="s">
        <v>708</v>
      </c>
      <c r="C112" s="21" t="s">
        <v>709</v>
      </c>
      <c r="D112" s="21" t="s">
        <v>709</v>
      </c>
      <c r="E112" s="22">
        <v>55545999</v>
      </c>
      <c r="F112" s="16">
        <v>5330</v>
      </c>
      <c r="G112" s="21" t="s">
        <v>112</v>
      </c>
      <c r="H112" s="15" t="s">
        <v>1483</v>
      </c>
      <c r="I112" s="15">
        <v>0</v>
      </c>
      <c r="J112" s="15">
        <v>1</v>
      </c>
      <c r="K112" s="15"/>
      <c r="L112" s="15"/>
      <c r="M112" s="15"/>
      <c r="N112" s="15"/>
    </row>
    <row r="113" spans="1:14" x14ac:dyDescent="0.3">
      <c r="A113" s="30">
        <v>112</v>
      </c>
      <c r="B113" s="21" t="s">
        <v>710</v>
      </c>
      <c r="C113" s="21" t="s">
        <v>711</v>
      </c>
      <c r="D113" s="21" t="s">
        <v>711</v>
      </c>
      <c r="E113" s="22">
        <v>53475963</v>
      </c>
      <c r="F113" s="16">
        <v>2470</v>
      </c>
      <c r="G113" s="21" t="s">
        <v>112</v>
      </c>
      <c r="H113" s="15" t="s">
        <v>1483</v>
      </c>
      <c r="I113" s="15">
        <v>0</v>
      </c>
      <c r="J113" s="15">
        <v>1</v>
      </c>
      <c r="K113" s="15"/>
      <c r="L113" s="15"/>
      <c r="M113" s="15"/>
      <c r="N113" s="15"/>
    </row>
    <row r="114" spans="1:14" x14ac:dyDescent="0.3">
      <c r="A114" s="30">
        <v>113</v>
      </c>
      <c r="B114" s="21" t="s">
        <v>712</v>
      </c>
      <c r="C114" s="21" t="s">
        <v>713</v>
      </c>
      <c r="D114" s="21" t="s">
        <v>713</v>
      </c>
      <c r="E114" s="22">
        <v>53957510</v>
      </c>
      <c r="F114" s="16">
        <v>2719</v>
      </c>
      <c r="G114" s="21" t="s">
        <v>112</v>
      </c>
      <c r="H114" s="15" t="s">
        <v>1483</v>
      </c>
      <c r="I114" s="15">
        <v>0</v>
      </c>
      <c r="J114" s="15">
        <v>1</v>
      </c>
      <c r="K114" s="15"/>
      <c r="L114" s="15"/>
      <c r="M114" s="15"/>
      <c r="N114" s="15"/>
    </row>
    <row r="115" spans="1:14" x14ac:dyDescent="0.3">
      <c r="A115" s="30">
        <v>114</v>
      </c>
      <c r="B115" s="21" t="s">
        <v>714</v>
      </c>
      <c r="C115" s="21" t="s">
        <v>715</v>
      </c>
      <c r="D115" s="21" t="s">
        <v>715</v>
      </c>
      <c r="E115" s="22">
        <v>46104797</v>
      </c>
      <c r="F115" s="16">
        <v>2099</v>
      </c>
      <c r="G115" s="21" t="s">
        <v>112</v>
      </c>
      <c r="H115" s="15" t="s">
        <v>1487</v>
      </c>
      <c r="I115" s="15">
        <v>1</v>
      </c>
      <c r="J115" s="15">
        <v>1</v>
      </c>
      <c r="K115" s="15"/>
      <c r="L115" s="15"/>
      <c r="M115" s="15"/>
      <c r="N115" s="15"/>
    </row>
    <row r="116" spans="1:14" x14ac:dyDescent="0.3">
      <c r="A116" s="30">
        <v>115</v>
      </c>
      <c r="B116" s="21" t="s">
        <v>716</v>
      </c>
      <c r="C116" s="21" t="s">
        <v>717</v>
      </c>
      <c r="D116" s="21" t="s">
        <v>717</v>
      </c>
      <c r="E116" s="22">
        <v>47492222</v>
      </c>
      <c r="F116" s="16">
        <v>2980</v>
      </c>
      <c r="G116" s="21" t="s">
        <v>112</v>
      </c>
      <c r="H116" s="15" t="s">
        <v>1488</v>
      </c>
      <c r="I116" s="15">
        <v>0</v>
      </c>
      <c r="J116" s="15">
        <v>1</v>
      </c>
      <c r="K116" s="15"/>
      <c r="L116" s="15"/>
      <c r="M116" s="15"/>
      <c r="N116" s="15"/>
    </row>
    <row r="117" spans="1:14" x14ac:dyDescent="0.3">
      <c r="A117" s="30">
        <v>116</v>
      </c>
      <c r="B117" s="21" t="s">
        <v>718</v>
      </c>
      <c r="C117" s="21" t="s">
        <v>719</v>
      </c>
      <c r="D117" s="21" t="s">
        <v>719</v>
      </c>
      <c r="E117" s="22">
        <v>52623800</v>
      </c>
      <c r="F117" s="16">
        <v>5120</v>
      </c>
      <c r="G117" s="21" t="s">
        <v>112</v>
      </c>
      <c r="H117" s="15" t="s">
        <v>1487</v>
      </c>
      <c r="I117" s="15">
        <v>0</v>
      </c>
      <c r="J117" s="15">
        <v>1</v>
      </c>
      <c r="K117" s="15"/>
      <c r="L117" s="15"/>
      <c r="M117" s="15"/>
      <c r="N117" s="15"/>
    </row>
    <row r="118" spans="1:14" x14ac:dyDescent="0.3">
      <c r="A118" s="30">
        <v>117</v>
      </c>
      <c r="B118" s="21" t="s">
        <v>720</v>
      </c>
      <c r="C118" s="21" t="s">
        <v>721</v>
      </c>
      <c r="D118" s="21" t="s">
        <v>721</v>
      </c>
      <c r="E118" s="22" t="s">
        <v>53</v>
      </c>
      <c r="F118" s="16">
        <v>8930</v>
      </c>
      <c r="G118" s="15" t="s">
        <v>113</v>
      </c>
      <c r="H118" s="15" t="s">
        <v>1487</v>
      </c>
      <c r="I118" s="15">
        <v>1</v>
      </c>
      <c r="J118" s="15">
        <v>1</v>
      </c>
      <c r="K118" s="15"/>
      <c r="L118" s="15"/>
      <c r="M118" s="15"/>
      <c r="N118" s="15"/>
    </row>
    <row r="119" spans="1:14" x14ac:dyDescent="0.3">
      <c r="A119" s="30">
        <v>118</v>
      </c>
      <c r="B119" s="21" t="s">
        <v>722</v>
      </c>
      <c r="C119" s="21" t="s">
        <v>723</v>
      </c>
      <c r="D119" s="21" t="s">
        <v>723</v>
      </c>
      <c r="E119" s="22" t="s">
        <v>54</v>
      </c>
      <c r="F119" s="16">
        <v>5119</v>
      </c>
      <c r="G119" s="21" t="s">
        <v>112</v>
      </c>
      <c r="H119" s="15" t="s">
        <v>1487</v>
      </c>
      <c r="I119" s="15">
        <v>0</v>
      </c>
      <c r="J119" s="15">
        <v>1</v>
      </c>
      <c r="K119" s="15"/>
      <c r="L119" s="15"/>
      <c r="M119" s="15"/>
      <c r="N119" s="15"/>
    </row>
    <row r="120" spans="1:14" x14ac:dyDescent="0.3">
      <c r="A120" s="30">
        <v>119</v>
      </c>
      <c r="B120" s="21" t="s">
        <v>724</v>
      </c>
      <c r="C120" s="21" t="s">
        <v>725</v>
      </c>
      <c r="D120" s="21" t="s">
        <v>725</v>
      </c>
      <c r="E120" s="22" t="s">
        <v>55</v>
      </c>
      <c r="F120" s="16">
        <v>8040</v>
      </c>
      <c r="G120" s="21" t="s">
        <v>112</v>
      </c>
      <c r="H120" s="15" t="s">
        <v>1487</v>
      </c>
      <c r="I120" s="15">
        <v>0</v>
      </c>
      <c r="J120" s="15">
        <v>1</v>
      </c>
      <c r="K120" s="15"/>
      <c r="L120" s="15"/>
      <c r="M120" s="15"/>
      <c r="N120" s="15"/>
    </row>
    <row r="121" spans="1:14" x14ac:dyDescent="0.3">
      <c r="A121" s="30">
        <v>120</v>
      </c>
      <c r="B121" s="21" t="s">
        <v>726</v>
      </c>
      <c r="C121" s="21" t="s">
        <v>727</v>
      </c>
      <c r="D121" s="21" t="s">
        <v>727</v>
      </c>
      <c r="E121" s="22">
        <v>57192171</v>
      </c>
      <c r="F121" s="16">
        <v>2000</v>
      </c>
      <c r="G121" s="21" t="s">
        <v>113</v>
      </c>
      <c r="H121" s="15" t="s">
        <v>1489</v>
      </c>
      <c r="I121" s="15">
        <v>1</v>
      </c>
      <c r="J121" s="15">
        <v>1</v>
      </c>
      <c r="K121" s="15"/>
      <c r="L121" s="15"/>
      <c r="M121" s="15"/>
      <c r="N121" s="15"/>
    </row>
    <row r="122" spans="1:14" x14ac:dyDescent="0.3">
      <c r="A122" s="30">
        <v>121</v>
      </c>
      <c r="B122" s="21" t="s">
        <v>728</v>
      </c>
      <c r="C122" s="21" t="s">
        <v>729</v>
      </c>
      <c r="D122" s="21" t="s">
        <v>729</v>
      </c>
      <c r="E122" s="22" t="s">
        <v>56</v>
      </c>
      <c r="F122" s="16">
        <v>2080</v>
      </c>
      <c r="G122" s="21" t="s">
        <v>113</v>
      </c>
      <c r="H122" s="15" t="s">
        <v>1487</v>
      </c>
      <c r="I122" s="15">
        <v>1</v>
      </c>
      <c r="J122" s="15">
        <v>1</v>
      </c>
      <c r="K122" s="15"/>
      <c r="L122" s="15"/>
      <c r="M122" s="15"/>
      <c r="N122" s="15"/>
    </row>
    <row r="123" spans="1:14" x14ac:dyDescent="0.3">
      <c r="A123" s="30">
        <v>122</v>
      </c>
      <c r="B123" s="21" t="s">
        <v>730</v>
      </c>
      <c r="C123" s="21" t="s">
        <v>731</v>
      </c>
      <c r="D123" s="21" t="s">
        <v>731</v>
      </c>
      <c r="E123" s="22">
        <v>50637190</v>
      </c>
      <c r="F123" s="16">
        <v>2630</v>
      </c>
      <c r="G123" s="21" t="s">
        <v>113</v>
      </c>
      <c r="H123" s="15" t="s">
        <v>1489</v>
      </c>
      <c r="I123" s="15">
        <v>1</v>
      </c>
      <c r="J123" s="15">
        <v>1</v>
      </c>
      <c r="K123" s="15"/>
      <c r="L123" s="15"/>
      <c r="M123" s="15"/>
      <c r="N123" s="15"/>
    </row>
    <row r="124" spans="1:14" x14ac:dyDescent="0.3">
      <c r="A124" s="30">
        <v>123</v>
      </c>
      <c r="B124" s="21" t="s">
        <v>732</v>
      </c>
      <c r="C124" s="21" t="s">
        <v>731</v>
      </c>
      <c r="D124" s="21" t="s">
        <v>731</v>
      </c>
      <c r="E124" s="22">
        <v>50637190</v>
      </c>
      <c r="F124" s="16">
        <v>2630</v>
      </c>
      <c r="G124" s="21" t="s">
        <v>113</v>
      </c>
      <c r="H124" s="15" t="s">
        <v>1487</v>
      </c>
      <c r="I124" s="15">
        <v>1</v>
      </c>
      <c r="J124" s="15">
        <v>1</v>
      </c>
      <c r="K124" s="15"/>
      <c r="L124" s="15"/>
      <c r="M124" s="15"/>
      <c r="N124" s="15"/>
    </row>
    <row r="125" spans="1:14" x14ac:dyDescent="0.3">
      <c r="A125" s="30">
        <v>124</v>
      </c>
      <c r="B125" s="21" t="s">
        <v>733</v>
      </c>
      <c r="C125" s="21" t="s">
        <v>734</v>
      </c>
      <c r="D125" s="21" t="s">
        <v>734</v>
      </c>
      <c r="E125" s="22" t="s">
        <v>57</v>
      </c>
      <c r="F125" s="16">
        <v>5500</v>
      </c>
      <c r="G125" s="21" t="s">
        <v>113</v>
      </c>
      <c r="H125" s="15" t="s">
        <v>1487</v>
      </c>
      <c r="I125" s="15">
        <v>0</v>
      </c>
      <c r="J125" s="15">
        <v>1</v>
      </c>
      <c r="K125" s="15"/>
      <c r="L125" s="15"/>
      <c r="M125" s="15"/>
      <c r="N125" s="15"/>
    </row>
    <row r="126" spans="1:14" x14ac:dyDescent="0.3">
      <c r="A126" s="30">
        <v>125</v>
      </c>
      <c r="B126" s="21" t="s">
        <v>735</v>
      </c>
      <c r="C126" s="21" t="s">
        <v>734</v>
      </c>
      <c r="D126" s="21" t="s">
        <v>734</v>
      </c>
      <c r="E126" s="22" t="s">
        <v>57</v>
      </c>
      <c r="F126" s="16">
        <v>5110</v>
      </c>
      <c r="G126" s="21" t="s">
        <v>113</v>
      </c>
      <c r="H126" s="15" t="s">
        <v>1485</v>
      </c>
      <c r="I126" s="15">
        <v>1</v>
      </c>
      <c r="J126" s="15">
        <v>1</v>
      </c>
      <c r="K126" s="15"/>
      <c r="L126" s="15"/>
      <c r="M126" s="15"/>
      <c r="N126" s="15"/>
    </row>
    <row r="127" spans="1:14" x14ac:dyDescent="0.3">
      <c r="A127" s="30">
        <v>126</v>
      </c>
      <c r="B127" s="21" t="s">
        <v>736</v>
      </c>
      <c r="C127" s="21" t="s">
        <v>737</v>
      </c>
      <c r="D127" s="21" t="s">
        <v>737</v>
      </c>
      <c r="E127" s="22" t="s">
        <v>58</v>
      </c>
      <c r="F127" s="16">
        <v>2670</v>
      </c>
      <c r="G127" s="21" t="s">
        <v>112</v>
      </c>
      <c r="H127" s="15" t="s">
        <v>1485</v>
      </c>
      <c r="I127" s="15">
        <v>1</v>
      </c>
      <c r="J127" s="15">
        <v>1</v>
      </c>
      <c r="K127" s="15"/>
      <c r="L127" s="15"/>
      <c r="M127" s="15"/>
      <c r="N127" s="15"/>
    </row>
    <row r="128" spans="1:14" x14ac:dyDescent="0.3">
      <c r="A128" s="30">
        <v>127</v>
      </c>
      <c r="B128" s="21" t="s">
        <v>738</v>
      </c>
      <c r="C128" s="21" t="s">
        <v>739</v>
      </c>
      <c r="D128" s="21" t="s">
        <v>739</v>
      </c>
      <c r="E128" s="22">
        <v>0</v>
      </c>
      <c r="F128" s="16">
        <v>5700</v>
      </c>
      <c r="G128" s="21" t="s">
        <v>112</v>
      </c>
      <c r="H128" s="15" t="s">
        <v>1485</v>
      </c>
      <c r="I128" s="15">
        <v>1</v>
      </c>
      <c r="J128" s="15">
        <v>1</v>
      </c>
      <c r="K128" s="15"/>
      <c r="L128" s="15"/>
      <c r="M128" s="15"/>
      <c r="N128" s="15"/>
    </row>
    <row r="129" spans="1:14" x14ac:dyDescent="0.3">
      <c r="A129" s="30">
        <v>128</v>
      </c>
      <c r="B129" s="21" t="s">
        <v>740</v>
      </c>
      <c r="C129" s="21" t="s">
        <v>741</v>
      </c>
      <c r="D129" s="21" t="s">
        <v>741</v>
      </c>
      <c r="E129" s="22" t="s">
        <v>59</v>
      </c>
      <c r="F129" s="16">
        <v>5000</v>
      </c>
      <c r="G129" s="21" t="s">
        <v>112</v>
      </c>
      <c r="H129" s="15" t="s">
        <v>1490</v>
      </c>
      <c r="I129" s="15">
        <v>1</v>
      </c>
      <c r="J129" s="15">
        <v>1</v>
      </c>
      <c r="K129" s="15"/>
      <c r="L129" s="15"/>
      <c r="M129" s="15"/>
      <c r="N129" s="15"/>
    </row>
    <row r="130" spans="1:14" x14ac:dyDescent="0.3">
      <c r="A130" s="30">
        <v>129</v>
      </c>
      <c r="B130" s="21" t="s">
        <v>742</v>
      </c>
      <c r="C130" s="21" t="s">
        <v>743</v>
      </c>
      <c r="D130" s="21" t="s">
        <v>743</v>
      </c>
      <c r="E130" s="22" t="s">
        <v>60</v>
      </c>
      <c r="F130" s="16">
        <v>8420</v>
      </c>
      <c r="G130" s="21" t="s">
        <v>113</v>
      </c>
      <c r="H130" s="15" t="s">
        <v>1490</v>
      </c>
      <c r="I130" s="15">
        <v>0</v>
      </c>
      <c r="J130" s="15">
        <v>1</v>
      </c>
      <c r="K130" s="15"/>
      <c r="L130" s="15"/>
      <c r="M130" s="15"/>
      <c r="N130" s="15"/>
    </row>
    <row r="131" spans="1:14" x14ac:dyDescent="0.3">
      <c r="A131" s="30">
        <v>130</v>
      </c>
      <c r="B131" s="21" t="s">
        <v>744</v>
      </c>
      <c r="C131" s="21" t="s">
        <v>745</v>
      </c>
      <c r="D131" s="21" t="s">
        <v>745</v>
      </c>
      <c r="E131" s="22" t="s">
        <v>61</v>
      </c>
      <c r="F131" s="16">
        <v>2950</v>
      </c>
      <c r="G131" s="21" t="s">
        <v>113</v>
      </c>
      <c r="H131" s="15" t="s">
        <v>1485</v>
      </c>
      <c r="I131" s="15">
        <v>1</v>
      </c>
      <c r="J131" s="15">
        <v>1</v>
      </c>
      <c r="K131" s="15"/>
      <c r="L131" s="15"/>
      <c r="M131" s="15"/>
      <c r="N131" s="15"/>
    </row>
    <row r="132" spans="1:14" x14ac:dyDescent="0.3">
      <c r="A132" s="30">
        <v>131</v>
      </c>
      <c r="B132" s="21" t="s">
        <v>746</v>
      </c>
      <c r="C132" s="21" t="s">
        <v>747</v>
      </c>
      <c r="D132" s="21" t="s">
        <v>747</v>
      </c>
      <c r="E132" s="22">
        <v>55638133</v>
      </c>
      <c r="F132" s="16">
        <v>2040</v>
      </c>
      <c r="G132" s="21" t="s">
        <v>112</v>
      </c>
      <c r="H132" s="15" t="s">
        <v>1485</v>
      </c>
      <c r="I132" s="15">
        <v>1</v>
      </c>
      <c r="J132" s="15">
        <v>1</v>
      </c>
      <c r="K132" s="15"/>
      <c r="L132" s="15"/>
      <c r="M132" s="15"/>
      <c r="N132" s="15"/>
    </row>
    <row r="133" spans="1:14" x14ac:dyDescent="0.3">
      <c r="A133" s="30">
        <v>132</v>
      </c>
      <c r="B133" s="21" t="s">
        <v>748</v>
      </c>
      <c r="C133" s="21" t="s">
        <v>749</v>
      </c>
      <c r="D133" s="21" t="s">
        <v>749</v>
      </c>
      <c r="E133" s="22">
        <v>52551581</v>
      </c>
      <c r="F133" s="16">
        <v>2070</v>
      </c>
      <c r="G133" s="21" t="s">
        <v>112</v>
      </c>
      <c r="H133" s="15" t="s">
        <v>1485</v>
      </c>
      <c r="I133" s="15">
        <v>1</v>
      </c>
      <c r="J133" s="15">
        <v>1</v>
      </c>
      <c r="K133" s="15"/>
      <c r="L133" s="15"/>
      <c r="M133" s="15"/>
      <c r="N133" s="15"/>
    </row>
    <row r="134" spans="1:14" x14ac:dyDescent="0.3">
      <c r="A134" s="30">
        <v>133</v>
      </c>
      <c r="B134" s="21" t="s">
        <v>750</v>
      </c>
      <c r="C134" s="21" t="s">
        <v>751</v>
      </c>
      <c r="D134" s="21" t="s">
        <v>751</v>
      </c>
      <c r="E134" s="22" t="s">
        <v>62</v>
      </c>
      <c r="F134" s="16">
        <v>5230</v>
      </c>
      <c r="G134" s="21" t="s">
        <v>112</v>
      </c>
      <c r="H134" s="15" t="s">
        <v>1485</v>
      </c>
      <c r="I134" s="15">
        <v>0</v>
      </c>
      <c r="J134" s="15">
        <v>1</v>
      </c>
      <c r="K134" s="15"/>
      <c r="L134" s="15"/>
      <c r="M134" s="15"/>
      <c r="N134" s="15"/>
    </row>
    <row r="135" spans="1:14" x14ac:dyDescent="0.3">
      <c r="A135" s="30">
        <v>134</v>
      </c>
      <c r="B135" s="21" t="s">
        <v>752</v>
      </c>
      <c r="C135" s="21" t="s">
        <v>753</v>
      </c>
      <c r="D135" s="21" t="s">
        <v>753</v>
      </c>
      <c r="E135" s="22">
        <v>53342951</v>
      </c>
      <c r="F135" s="16">
        <v>2519</v>
      </c>
      <c r="G135" s="21" t="s">
        <v>112</v>
      </c>
      <c r="H135" s="15" t="s">
        <v>1485</v>
      </c>
      <c r="I135" s="15">
        <v>0</v>
      </c>
      <c r="J135" s="15">
        <v>1</v>
      </c>
      <c r="K135" s="15"/>
      <c r="L135" s="15"/>
      <c r="M135" s="15"/>
      <c r="N135" s="15"/>
    </row>
    <row r="136" spans="1:14" x14ac:dyDescent="0.3">
      <c r="A136" s="30">
        <v>135</v>
      </c>
      <c r="B136" s="21" t="s">
        <v>754</v>
      </c>
      <c r="C136" s="21" t="s">
        <v>755</v>
      </c>
      <c r="D136" s="21" t="s">
        <v>755</v>
      </c>
      <c r="E136" s="22" t="s">
        <v>63</v>
      </c>
      <c r="F136" s="16">
        <v>5310</v>
      </c>
      <c r="G136" s="21" t="s">
        <v>112</v>
      </c>
      <c r="H136" s="15" t="s">
        <v>1485</v>
      </c>
      <c r="I136" s="15">
        <v>0</v>
      </c>
      <c r="J136" s="15">
        <v>1</v>
      </c>
      <c r="K136" s="15"/>
      <c r="L136" s="15"/>
      <c r="M136" s="15"/>
      <c r="N136" s="15"/>
    </row>
    <row r="137" spans="1:14" x14ac:dyDescent="0.3">
      <c r="A137" s="30">
        <v>136</v>
      </c>
      <c r="B137" s="21" t="s">
        <v>756</v>
      </c>
      <c r="C137" s="21" t="s">
        <v>757</v>
      </c>
      <c r="D137" s="21" t="s">
        <v>757</v>
      </c>
      <c r="E137" s="22">
        <v>2000000</v>
      </c>
      <c r="F137" s="16">
        <v>5240</v>
      </c>
      <c r="G137" s="21" t="s">
        <v>112</v>
      </c>
      <c r="H137" s="15" t="s">
        <v>1485</v>
      </c>
      <c r="I137" s="15">
        <v>1</v>
      </c>
      <c r="J137" s="15">
        <v>1</v>
      </c>
      <c r="K137" s="15"/>
      <c r="L137" s="15"/>
      <c r="M137" s="15"/>
      <c r="N137" s="15"/>
    </row>
    <row r="138" spans="1:14" x14ac:dyDescent="0.3">
      <c r="A138" s="30">
        <v>137</v>
      </c>
      <c r="B138" s="21" t="s">
        <v>758</v>
      </c>
      <c r="C138" s="21" t="s">
        <v>759</v>
      </c>
      <c r="D138" s="21" t="s">
        <v>759</v>
      </c>
      <c r="E138" s="22" t="s">
        <v>64</v>
      </c>
      <c r="F138" s="16">
        <v>8510</v>
      </c>
      <c r="G138" s="21" t="s">
        <v>112</v>
      </c>
      <c r="H138" s="15" t="s">
        <v>1485</v>
      </c>
      <c r="I138" s="15">
        <v>1</v>
      </c>
      <c r="J138" s="15">
        <v>1</v>
      </c>
      <c r="K138" s="15"/>
      <c r="L138" s="15"/>
      <c r="M138" s="15"/>
      <c r="N138" s="15"/>
    </row>
    <row r="139" spans="1:14" x14ac:dyDescent="0.3">
      <c r="A139" s="30">
        <v>138</v>
      </c>
      <c r="B139" s="21" t="s">
        <v>760</v>
      </c>
      <c r="C139" s="21" t="s">
        <v>761</v>
      </c>
      <c r="D139" s="21" t="s">
        <v>761</v>
      </c>
      <c r="E139" s="22">
        <v>55956948</v>
      </c>
      <c r="F139" s="16">
        <v>2100</v>
      </c>
      <c r="G139" s="21" t="s">
        <v>112</v>
      </c>
      <c r="H139" s="15" t="s">
        <v>1490</v>
      </c>
      <c r="I139" s="21">
        <v>0</v>
      </c>
      <c r="J139" s="15">
        <v>1</v>
      </c>
      <c r="K139" s="15"/>
      <c r="L139" s="15"/>
      <c r="M139" s="15"/>
      <c r="N139" s="15"/>
    </row>
    <row r="140" spans="1:14" x14ac:dyDescent="0.3">
      <c r="A140" s="30">
        <v>139</v>
      </c>
      <c r="B140" s="21" t="s">
        <v>14</v>
      </c>
      <c r="C140" s="21" t="s">
        <v>762</v>
      </c>
      <c r="D140" s="21" t="s">
        <v>762</v>
      </c>
      <c r="E140" s="22">
        <v>57412892</v>
      </c>
      <c r="F140" s="16">
        <v>5400</v>
      </c>
      <c r="G140" s="21" t="s">
        <v>112</v>
      </c>
      <c r="H140" s="15" t="s">
        <v>1491</v>
      </c>
      <c r="I140" s="15">
        <v>0</v>
      </c>
      <c r="J140" s="15">
        <v>1</v>
      </c>
      <c r="K140" s="15"/>
      <c r="L140" s="15"/>
      <c r="M140" s="15"/>
      <c r="N140" s="15"/>
    </row>
    <row r="141" spans="1:14" x14ac:dyDescent="0.3">
      <c r="A141" s="30">
        <v>140</v>
      </c>
      <c r="B141" s="21" t="s">
        <v>763</v>
      </c>
      <c r="C141" s="21" t="s">
        <v>764</v>
      </c>
      <c r="D141" s="21" t="s">
        <v>764</v>
      </c>
      <c r="E141" s="22">
        <v>91129586</v>
      </c>
      <c r="F141" s="16">
        <v>5320</v>
      </c>
      <c r="G141" s="21" t="s">
        <v>112</v>
      </c>
      <c r="H141" s="15" t="s">
        <v>1492</v>
      </c>
      <c r="I141" s="15">
        <v>1</v>
      </c>
      <c r="J141" s="15">
        <v>1</v>
      </c>
      <c r="K141" s="15"/>
      <c r="L141" s="15"/>
      <c r="M141" s="15"/>
      <c r="N141" s="15"/>
    </row>
    <row r="142" spans="1:14" x14ac:dyDescent="0.3">
      <c r="A142" s="30">
        <v>141</v>
      </c>
      <c r="B142" s="21" t="s">
        <v>765</v>
      </c>
      <c r="C142" s="21" t="s">
        <v>766</v>
      </c>
      <c r="D142" s="21" t="s">
        <v>766</v>
      </c>
      <c r="E142" s="22">
        <v>56947714</v>
      </c>
      <c r="F142" s="16">
        <v>2520</v>
      </c>
      <c r="G142" s="15" t="s">
        <v>113</v>
      </c>
      <c r="H142" s="15" t="s">
        <v>1485</v>
      </c>
      <c r="I142" s="15">
        <v>1</v>
      </c>
      <c r="J142" s="15">
        <v>1</v>
      </c>
      <c r="K142" s="15"/>
      <c r="L142" s="15"/>
      <c r="M142" s="15"/>
      <c r="N142" s="15"/>
    </row>
    <row r="143" spans="1:14" x14ac:dyDescent="0.3">
      <c r="A143" s="30">
        <v>142</v>
      </c>
      <c r="B143" s="21" t="s">
        <v>767</v>
      </c>
      <c r="C143" s="21" t="s">
        <v>768</v>
      </c>
      <c r="D143" s="21" t="s">
        <v>768</v>
      </c>
      <c r="E143" s="22">
        <v>53361768</v>
      </c>
      <c r="F143" s="16">
        <v>2660</v>
      </c>
      <c r="G143" s="21" t="s">
        <v>112</v>
      </c>
      <c r="H143" s="15" t="s">
        <v>1487</v>
      </c>
      <c r="I143" s="15">
        <v>1</v>
      </c>
      <c r="J143" s="15">
        <v>1</v>
      </c>
      <c r="K143" s="15"/>
      <c r="L143" s="15"/>
      <c r="M143" s="15"/>
      <c r="N143" s="15"/>
    </row>
    <row r="144" spans="1:14" x14ac:dyDescent="0.3">
      <c r="A144" s="30">
        <v>143</v>
      </c>
      <c r="B144" s="21" t="s">
        <v>769</v>
      </c>
      <c r="C144" s="21" t="s">
        <v>770</v>
      </c>
      <c r="D144" s="21" t="s">
        <v>770</v>
      </c>
      <c r="E144" s="22" t="s">
        <v>65</v>
      </c>
      <c r="F144" s="16">
        <v>8010</v>
      </c>
      <c r="G144" s="21" t="s">
        <v>112</v>
      </c>
      <c r="H144" s="15" t="s">
        <v>1493</v>
      </c>
      <c r="I144" s="15">
        <v>0</v>
      </c>
      <c r="J144" s="15">
        <v>1</v>
      </c>
      <c r="K144" s="15"/>
      <c r="L144" s="15"/>
      <c r="M144" s="15"/>
      <c r="N144" s="15"/>
    </row>
    <row r="145" spans="1:14" x14ac:dyDescent="0.3">
      <c r="A145" s="30">
        <v>144</v>
      </c>
      <c r="B145" s="21" t="s">
        <v>771</v>
      </c>
      <c r="C145" s="21" t="s">
        <v>772</v>
      </c>
      <c r="D145" s="21" t="s">
        <v>772</v>
      </c>
      <c r="E145" s="22">
        <v>17773701760</v>
      </c>
      <c r="F145" s="16">
        <v>2310</v>
      </c>
      <c r="G145" s="21" t="s">
        <v>112</v>
      </c>
      <c r="H145" s="15" t="s">
        <v>117</v>
      </c>
      <c r="I145" s="15">
        <v>0</v>
      </c>
      <c r="J145" s="15">
        <v>1</v>
      </c>
      <c r="K145" s="15"/>
      <c r="L145" s="15"/>
      <c r="M145" s="15"/>
      <c r="N145" s="15"/>
    </row>
    <row r="146" spans="1:14" x14ac:dyDescent="0.3">
      <c r="A146" s="30">
        <v>145</v>
      </c>
      <c r="B146" s="21" t="s">
        <v>773</v>
      </c>
      <c r="C146" s="21" t="s">
        <v>774</v>
      </c>
      <c r="D146" s="21" t="s">
        <v>774</v>
      </c>
      <c r="E146" s="22" t="s">
        <v>66</v>
      </c>
      <c r="F146" s="16">
        <v>8320</v>
      </c>
      <c r="G146" s="21" t="s">
        <v>112</v>
      </c>
      <c r="H146" s="15" t="s">
        <v>117</v>
      </c>
      <c r="I146" s="15">
        <v>0</v>
      </c>
      <c r="J146" s="15">
        <v>1</v>
      </c>
      <c r="K146" s="15"/>
      <c r="L146" s="15"/>
      <c r="M146" s="15"/>
      <c r="N146" s="15"/>
    </row>
    <row r="147" spans="1:14" x14ac:dyDescent="0.3">
      <c r="A147" s="30">
        <v>146</v>
      </c>
      <c r="B147" s="21" t="s">
        <v>15</v>
      </c>
      <c r="C147" s="21" t="s">
        <v>775</v>
      </c>
      <c r="D147" s="21" t="s">
        <v>775</v>
      </c>
      <c r="E147" s="22" t="s">
        <v>67</v>
      </c>
      <c r="F147" s="16">
        <v>8730</v>
      </c>
      <c r="G147" s="21" t="s">
        <v>112</v>
      </c>
      <c r="H147" s="15" t="s">
        <v>1494</v>
      </c>
      <c r="I147" s="15">
        <v>1</v>
      </c>
      <c r="J147" s="15">
        <v>1</v>
      </c>
      <c r="K147" s="15"/>
      <c r="L147" s="15"/>
      <c r="M147" s="15"/>
      <c r="N147" s="15"/>
    </row>
    <row r="148" spans="1:14" x14ac:dyDescent="0.3">
      <c r="A148" s="30">
        <v>147</v>
      </c>
      <c r="B148" s="21" t="s">
        <v>776</v>
      </c>
      <c r="C148" s="21" t="s">
        <v>777</v>
      </c>
      <c r="D148" s="21" t="s">
        <v>777</v>
      </c>
      <c r="E148" s="22">
        <v>445554024150</v>
      </c>
      <c r="F148" s="16">
        <v>8000</v>
      </c>
      <c r="G148" s="15" t="s">
        <v>113</v>
      </c>
      <c r="H148" s="15" t="s">
        <v>114</v>
      </c>
      <c r="I148" s="15">
        <v>1</v>
      </c>
      <c r="J148" s="15">
        <v>1</v>
      </c>
      <c r="K148" s="15"/>
      <c r="L148" s="15"/>
      <c r="M148" s="15"/>
      <c r="N148" s="15"/>
    </row>
    <row r="149" spans="1:14" x14ac:dyDescent="0.3">
      <c r="A149" s="30">
        <v>148</v>
      </c>
      <c r="B149" s="21" t="s">
        <v>778</v>
      </c>
      <c r="C149" s="21" t="s">
        <v>779</v>
      </c>
      <c r="D149" s="21" t="s">
        <v>779</v>
      </c>
      <c r="E149" s="22">
        <v>55404091</v>
      </c>
      <c r="F149" s="16">
        <v>8030</v>
      </c>
      <c r="G149" s="15" t="s">
        <v>113</v>
      </c>
      <c r="H149" s="15" t="s">
        <v>121</v>
      </c>
      <c r="I149" s="21">
        <v>0</v>
      </c>
      <c r="J149" s="15">
        <v>1</v>
      </c>
      <c r="K149" s="15"/>
      <c r="L149" s="15"/>
      <c r="M149" s="15"/>
      <c r="N149" s="15"/>
    </row>
    <row r="150" spans="1:14" x14ac:dyDescent="0.3">
      <c r="A150" s="30">
        <v>149</v>
      </c>
      <c r="B150" s="21" t="s">
        <v>780</v>
      </c>
      <c r="C150" s="21" t="s">
        <v>781</v>
      </c>
      <c r="D150" s="21" t="s">
        <v>781</v>
      </c>
      <c r="E150" s="22">
        <v>55687132</v>
      </c>
      <c r="F150" s="16">
        <v>8720</v>
      </c>
      <c r="G150" s="21" t="s">
        <v>112</v>
      </c>
      <c r="H150" s="15" t="s">
        <v>1464</v>
      </c>
      <c r="I150" s="15">
        <v>0</v>
      </c>
      <c r="J150" s="15">
        <v>1</v>
      </c>
      <c r="K150" s="15"/>
      <c r="L150" s="15"/>
      <c r="M150" s="15"/>
      <c r="N150" s="15"/>
    </row>
    <row r="151" spans="1:14" x14ac:dyDescent="0.3">
      <c r="A151" s="30">
        <v>150</v>
      </c>
      <c r="B151" s="21" t="s">
        <v>782</v>
      </c>
      <c r="C151" s="21" t="s">
        <v>783</v>
      </c>
      <c r="D151" s="21" t="s">
        <v>783</v>
      </c>
      <c r="E151" s="22">
        <v>52911253</v>
      </c>
      <c r="F151" s="16">
        <v>8400</v>
      </c>
      <c r="G151" s="21" t="s">
        <v>112</v>
      </c>
      <c r="H151" s="15" t="s">
        <v>114</v>
      </c>
      <c r="I151" s="15">
        <v>1</v>
      </c>
      <c r="J151" s="15">
        <v>1</v>
      </c>
      <c r="K151" s="15"/>
      <c r="L151" s="15"/>
      <c r="M151" s="15"/>
      <c r="N151" s="15"/>
    </row>
    <row r="152" spans="1:14" x14ac:dyDescent="0.3">
      <c r="A152" s="30">
        <v>151</v>
      </c>
      <c r="B152" s="21" t="s">
        <v>784</v>
      </c>
      <c r="C152" s="21" t="s">
        <v>785</v>
      </c>
      <c r="D152" s="21" t="s">
        <v>785</v>
      </c>
      <c r="E152" s="22">
        <v>58951417</v>
      </c>
      <c r="F152" s="16">
        <v>5219</v>
      </c>
      <c r="G152" s="21" t="s">
        <v>112</v>
      </c>
      <c r="H152" s="15" t="s">
        <v>1464</v>
      </c>
      <c r="I152" s="15">
        <v>1</v>
      </c>
      <c r="J152" s="15">
        <v>1</v>
      </c>
      <c r="K152" s="15"/>
      <c r="L152" s="15"/>
      <c r="M152" s="15"/>
      <c r="N152" s="15"/>
    </row>
    <row r="153" spans="1:14" x14ac:dyDescent="0.3">
      <c r="A153" s="30">
        <v>152</v>
      </c>
      <c r="B153" s="21" t="s">
        <v>786</v>
      </c>
      <c r="C153" s="21" t="s">
        <v>787</v>
      </c>
      <c r="D153" s="21" t="s">
        <v>787</v>
      </c>
      <c r="E153" s="22">
        <v>56781387</v>
      </c>
      <c r="F153" s="16">
        <v>5118</v>
      </c>
      <c r="G153" s="21" t="s">
        <v>112</v>
      </c>
      <c r="H153" s="15" t="s">
        <v>1463</v>
      </c>
      <c r="I153" s="15">
        <v>1</v>
      </c>
      <c r="J153" s="15">
        <v>1</v>
      </c>
      <c r="K153" s="15"/>
      <c r="L153" s="15"/>
      <c r="M153" s="15"/>
      <c r="N153" s="15"/>
    </row>
    <row r="154" spans="1:14" x14ac:dyDescent="0.3">
      <c r="A154" s="30">
        <v>153</v>
      </c>
      <c r="B154" s="21" t="s">
        <v>788</v>
      </c>
      <c r="C154" s="21" t="s">
        <v>789</v>
      </c>
      <c r="D154" s="21" t="s">
        <v>789</v>
      </c>
      <c r="E154" s="22">
        <v>5553237100</v>
      </c>
      <c r="F154" s="16">
        <v>2330</v>
      </c>
      <c r="G154" s="21" t="s">
        <v>112</v>
      </c>
      <c r="H154" s="15" t="s">
        <v>114</v>
      </c>
      <c r="I154" s="15">
        <v>1</v>
      </c>
      <c r="J154" s="15">
        <v>1</v>
      </c>
      <c r="K154" s="15"/>
      <c r="L154" s="15"/>
      <c r="M154" s="15"/>
      <c r="N154" s="15"/>
    </row>
    <row r="155" spans="1:14" x14ac:dyDescent="0.3">
      <c r="A155" s="30">
        <v>154</v>
      </c>
      <c r="B155" s="21" t="s">
        <v>790</v>
      </c>
      <c r="C155" s="21" t="s">
        <v>783</v>
      </c>
      <c r="D155" s="21" t="s">
        <v>783</v>
      </c>
      <c r="E155" s="22">
        <v>56497771</v>
      </c>
      <c r="F155" s="16">
        <v>2810</v>
      </c>
      <c r="G155" s="21" t="s">
        <v>112</v>
      </c>
      <c r="H155" s="15" t="s">
        <v>1484</v>
      </c>
      <c r="I155" s="15">
        <v>1</v>
      </c>
      <c r="J155" s="15">
        <v>1</v>
      </c>
      <c r="K155" s="15"/>
      <c r="L155" s="15"/>
      <c r="M155" s="15"/>
      <c r="N155" s="15"/>
    </row>
    <row r="156" spans="1:14" x14ac:dyDescent="0.3">
      <c r="A156" s="30">
        <v>155</v>
      </c>
      <c r="B156" s="21" t="s">
        <v>791</v>
      </c>
      <c r="C156" s="21" t="s">
        <v>792</v>
      </c>
      <c r="D156" s="21" t="s">
        <v>792</v>
      </c>
      <c r="E156" s="22">
        <v>52021472</v>
      </c>
      <c r="F156" s="16">
        <v>2760</v>
      </c>
      <c r="G156" s="15" t="s">
        <v>113</v>
      </c>
      <c r="H156" s="15" t="s">
        <v>1495</v>
      </c>
      <c r="I156" s="15">
        <v>0</v>
      </c>
      <c r="J156" s="15">
        <v>1</v>
      </c>
      <c r="K156" s="15"/>
      <c r="L156" s="15"/>
      <c r="M156" s="15"/>
      <c r="N156" s="15"/>
    </row>
    <row r="157" spans="1:14" x14ac:dyDescent="0.3">
      <c r="A157" s="30">
        <v>156</v>
      </c>
      <c r="B157" s="21" t="s">
        <v>793</v>
      </c>
      <c r="C157" s="21" t="s">
        <v>794</v>
      </c>
      <c r="D157" s="21" t="s">
        <v>794</v>
      </c>
      <c r="E157" s="22">
        <v>53941690</v>
      </c>
      <c r="F157" s="16">
        <v>2300</v>
      </c>
      <c r="G157" s="21" t="s">
        <v>112</v>
      </c>
      <c r="H157" s="15" t="s">
        <v>1463</v>
      </c>
      <c r="I157" s="15">
        <v>1</v>
      </c>
      <c r="J157" s="15">
        <v>1</v>
      </c>
      <c r="K157" s="15"/>
      <c r="L157" s="15"/>
      <c r="M157" s="15"/>
      <c r="N157" s="15"/>
    </row>
    <row r="158" spans="1:14" x14ac:dyDescent="0.3">
      <c r="A158" s="30">
        <v>157</v>
      </c>
      <c r="B158" s="21" t="s">
        <v>795</v>
      </c>
      <c r="C158" s="21" t="s">
        <v>796</v>
      </c>
      <c r="D158" s="21" t="s">
        <v>796</v>
      </c>
      <c r="E158" s="22">
        <v>47511157</v>
      </c>
      <c r="F158" s="16">
        <v>8900</v>
      </c>
      <c r="G158" s="21" t="s">
        <v>112</v>
      </c>
      <c r="H158" s="15" t="s">
        <v>116</v>
      </c>
      <c r="I158" s="15">
        <v>1</v>
      </c>
      <c r="J158" s="15">
        <v>1</v>
      </c>
      <c r="K158" s="15"/>
      <c r="L158" s="15"/>
      <c r="M158" s="15"/>
      <c r="N158" s="15"/>
    </row>
    <row r="159" spans="1:14" x14ac:dyDescent="0.3">
      <c r="A159" s="30">
        <v>158</v>
      </c>
      <c r="B159" s="21" t="s">
        <v>797</v>
      </c>
      <c r="C159" s="21" t="s">
        <v>798</v>
      </c>
      <c r="D159" s="21" t="s">
        <v>798</v>
      </c>
      <c r="E159" s="22">
        <v>25982478</v>
      </c>
      <c r="F159" s="16">
        <v>8760</v>
      </c>
      <c r="G159" s="15" t="s">
        <v>113</v>
      </c>
      <c r="H159" s="15" t="s">
        <v>116</v>
      </c>
      <c r="I159" s="15">
        <v>1</v>
      </c>
      <c r="J159" s="15">
        <v>1</v>
      </c>
      <c r="K159" s="15"/>
      <c r="L159" s="15"/>
      <c r="M159" s="15"/>
      <c r="N159" s="15"/>
    </row>
    <row r="160" spans="1:14" x14ac:dyDescent="0.3">
      <c r="A160" s="30">
        <v>159</v>
      </c>
      <c r="B160" s="21" t="s">
        <v>799</v>
      </c>
      <c r="C160" s="21" t="s">
        <v>800</v>
      </c>
      <c r="D160" s="21" t="s">
        <v>800</v>
      </c>
      <c r="E160" s="22">
        <v>46090802</v>
      </c>
      <c r="F160" s="16">
        <v>2530</v>
      </c>
      <c r="G160" s="15" t="s">
        <v>113</v>
      </c>
      <c r="H160" s="15" t="s">
        <v>117</v>
      </c>
      <c r="I160" s="15">
        <v>1</v>
      </c>
      <c r="J160" s="15">
        <v>1</v>
      </c>
      <c r="K160" s="15"/>
      <c r="L160" s="15"/>
      <c r="M160" s="15"/>
      <c r="N160" s="15"/>
    </row>
    <row r="161" spans="1:14" x14ac:dyDescent="0.3">
      <c r="A161" s="30">
        <v>160</v>
      </c>
      <c r="B161" s="21" t="s">
        <v>801</v>
      </c>
      <c r="C161" s="21" t="s">
        <v>802</v>
      </c>
      <c r="D161" s="21" t="s">
        <v>802</v>
      </c>
      <c r="E161" s="22">
        <v>58993650</v>
      </c>
      <c r="F161" s="16">
        <v>8920</v>
      </c>
      <c r="G161" s="15" t="s">
        <v>112</v>
      </c>
      <c r="H161" s="15" t="s">
        <v>1463</v>
      </c>
      <c r="I161" s="15">
        <v>0</v>
      </c>
      <c r="J161" s="15">
        <v>1</v>
      </c>
      <c r="K161" s="15"/>
      <c r="L161" s="15"/>
      <c r="M161" s="15"/>
      <c r="N161" s="15"/>
    </row>
    <row r="162" spans="1:14" x14ac:dyDescent="0.3">
      <c r="A162" s="30">
        <v>161</v>
      </c>
      <c r="B162" s="21" t="s">
        <v>803</v>
      </c>
      <c r="C162" s="21" t="s">
        <v>804</v>
      </c>
      <c r="D162" s="21" t="s">
        <v>804</v>
      </c>
      <c r="E162" s="22">
        <v>25816000</v>
      </c>
      <c r="F162" s="16">
        <v>8700</v>
      </c>
      <c r="G162" s="15" t="s">
        <v>112</v>
      </c>
      <c r="H162" s="15" t="s">
        <v>1495</v>
      </c>
      <c r="I162" s="15">
        <v>1</v>
      </c>
      <c r="J162" s="15">
        <v>1</v>
      </c>
      <c r="K162" s="15"/>
      <c r="L162" s="15"/>
      <c r="M162" s="15"/>
      <c r="N162" s="15"/>
    </row>
    <row r="163" spans="1:14" x14ac:dyDescent="0.3">
      <c r="A163" s="30">
        <v>162</v>
      </c>
      <c r="B163" s="21" t="s">
        <v>805</v>
      </c>
      <c r="C163" s="21" t="s">
        <v>806</v>
      </c>
      <c r="D163" s="21" t="s">
        <v>806</v>
      </c>
      <c r="E163" s="22" t="s">
        <v>68</v>
      </c>
      <c r="F163" s="16">
        <v>8600</v>
      </c>
      <c r="G163" s="15" t="s">
        <v>112</v>
      </c>
      <c r="H163" s="15" t="s">
        <v>121</v>
      </c>
      <c r="I163" s="15">
        <v>1</v>
      </c>
      <c r="J163" s="15">
        <v>1</v>
      </c>
      <c r="K163" s="15"/>
      <c r="L163" s="15"/>
      <c r="M163" s="15"/>
      <c r="N163" s="15"/>
    </row>
    <row r="164" spans="1:14" x14ac:dyDescent="0.3">
      <c r="A164" s="30">
        <v>163</v>
      </c>
      <c r="B164" s="21" t="s">
        <v>754</v>
      </c>
      <c r="C164" s="21" t="s">
        <v>807</v>
      </c>
      <c r="D164" s="21" t="s">
        <v>807</v>
      </c>
      <c r="E164" s="22">
        <v>50800600</v>
      </c>
      <c r="F164" s="16">
        <v>8310</v>
      </c>
      <c r="G164" s="15" t="s">
        <v>112</v>
      </c>
      <c r="H164" s="15" t="s">
        <v>120</v>
      </c>
      <c r="I164" s="15">
        <v>1</v>
      </c>
      <c r="J164" s="15">
        <v>1</v>
      </c>
      <c r="K164" s="15"/>
      <c r="L164" s="15"/>
      <c r="M164" s="15"/>
      <c r="N164" s="15"/>
    </row>
    <row r="165" spans="1:14" x14ac:dyDescent="0.3">
      <c r="A165" s="30">
        <v>164</v>
      </c>
      <c r="B165" s="21" t="s">
        <v>808</v>
      </c>
      <c r="C165" s="21" t="s">
        <v>809</v>
      </c>
      <c r="D165" s="21" t="s">
        <v>809</v>
      </c>
      <c r="E165" s="22" t="s">
        <v>69</v>
      </c>
      <c r="F165" s="16">
        <v>5030</v>
      </c>
      <c r="G165" s="15" t="s">
        <v>112</v>
      </c>
      <c r="H165" s="15" t="s">
        <v>1464</v>
      </c>
      <c r="I165" s="15">
        <v>0</v>
      </c>
      <c r="J165" s="15">
        <v>1</v>
      </c>
      <c r="K165" s="15"/>
      <c r="L165" s="15"/>
      <c r="M165" s="15"/>
      <c r="N165" s="15"/>
    </row>
    <row r="166" spans="1:14" x14ac:dyDescent="0.3">
      <c r="A166" s="30">
        <v>165</v>
      </c>
      <c r="B166" s="21" t="s">
        <v>810</v>
      </c>
      <c r="C166" s="21" t="s">
        <v>811</v>
      </c>
      <c r="D166" s="21" t="s">
        <v>811</v>
      </c>
      <c r="E166" s="22" t="s">
        <v>70</v>
      </c>
      <c r="F166" s="16">
        <v>5750</v>
      </c>
      <c r="G166" s="15" t="s">
        <v>112</v>
      </c>
      <c r="H166" s="15" t="s">
        <v>1484</v>
      </c>
      <c r="I166" s="15">
        <v>0</v>
      </c>
      <c r="J166" s="15">
        <v>1</v>
      </c>
      <c r="K166" s="15"/>
      <c r="L166" s="15"/>
      <c r="M166" s="15"/>
      <c r="N166" s="15"/>
    </row>
    <row r="167" spans="1:14" x14ac:dyDescent="0.3">
      <c r="A167" s="30">
        <v>166</v>
      </c>
      <c r="B167" s="21" t="s">
        <v>812</v>
      </c>
      <c r="C167" s="21" t="s">
        <v>813</v>
      </c>
      <c r="D167" s="21" t="s">
        <v>813</v>
      </c>
      <c r="E167" s="22" t="s">
        <v>71</v>
      </c>
      <c r="F167" s="16">
        <v>2460</v>
      </c>
      <c r="G167" s="15" t="s">
        <v>112</v>
      </c>
      <c r="H167" s="15" t="s">
        <v>1495</v>
      </c>
      <c r="I167" s="15">
        <v>0</v>
      </c>
      <c r="J167" s="15">
        <v>1</v>
      </c>
      <c r="K167" s="15"/>
      <c r="L167" s="15"/>
      <c r="M167" s="15"/>
      <c r="N167" s="15"/>
    </row>
    <row r="168" spans="1:14" x14ac:dyDescent="0.3">
      <c r="A168" s="30">
        <v>167</v>
      </c>
      <c r="B168" s="21" t="s">
        <v>814</v>
      </c>
      <c r="C168" s="21" t="s">
        <v>815</v>
      </c>
      <c r="D168" s="21" t="s">
        <v>815</v>
      </c>
      <c r="E168" s="22">
        <v>52407567</v>
      </c>
      <c r="F168" s="16">
        <v>2990</v>
      </c>
      <c r="G168" s="15" t="s">
        <v>112</v>
      </c>
      <c r="H168" s="15" t="s">
        <v>117</v>
      </c>
      <c r="I168" s="15">
        <v>1</v>
      </c>
      <c r="J168" s="15">
        <v>1</v>
      </c>
      <c r="K168" s="15"/>
      <c r="L168" s="15"/>
      <c r="M168" s="15"/>
      <c r="N168" s="15"/>
    </row>
    <row r="169" spans="1:14" x14ac:dyDescent="0.3">
      <c r="A169" s="30">
        <v>168</v>
      </c>
      <c r="B169" s="21" t="s">
        <v>816</v>
      </c>
      <c r="C169" s="21" t="s">
        <v>817</v>
      </c>
      <c r="D169" s="21" t="s">
        <v>817</v>
      </c>
      <c r="E169" s="22">
        <v>0</v>
      </c>
      <c r="F169" s="16">
        <v>5520</v>
      </c>
      <c r="G169" s="15" t="s">
        <v>112</v>
      </c>
      <c r="H169" s="15" t="s">
        <v>1494</v>
      </c>
      <c r="I169" s="15">
        <v>1</v>
      </c>
      <c r="J169" s="15">
        <v>1</v>
      </c>
      <c r="K169" s="15"/>
      <c r="L169" s="15"/>
      <c r="M169" s="15"/>
      <c r="N169" s="15"/>
    </row>
    <row r="170" spans="1:14" x14ac:dyDescent="0.3">
      <c r="A170" s="30">
        <v>169</v>
      </c>
      <c r="B170" s="21" t="s">
        <v>818</v>
      </c>
      <c r="C170" s="21" t="s">
        <v>819</v>
      </c>
      <c r="D170" s="21" t="s">
        <v>819</v>
      </c>
      <c r="E170" s="22">
        <v>52551833</v>
      </c>
      <c r="F170" s="16">
        <v>5760</v>
      </c>
      <c r="G170" s="15" t="s">
        <v>112</v>
      </c>
      <c r="H170" s="15" t="s">
        <v>120</v>
      </c>
      <c r="I170" s="21">
        <v>0</v>
      </c>
      <c r="J170" s="15">
        <v>1</v>
      </c>
      <c r="K170" s="15"/>
      <c r="L170" s="15"/>
      <c r="M170" s="15"/>
      <c r="N170" s="15"/>
    </row>
    <row r="171" spans="1:14" x14ac:dyDescent="0.3">
      <c r="A171" s="30">
        <v>170</v>
      </c>
      <c r="B171" s="21" t="s">
        <v>820</v>
      </c>
      <c r="C171" s="21" t="s">
        <v>821</v>
      </c>
      <c r="D171" s="21" t="s">
        <v>821</v>
      </c>
      <c r="E171" s="22" t="s">
        <v>72</v>
      </c>
      <c r="F171" s="16">
        <v>5710</v>
      </c>
      <c r="G171" s="15" t="s">
        <v>112</v>
      </c>
      <c r="H171" s="15" t="s">
        <v>1466</v>
      </c>
      <c r="I171" s="15">
        <v>1</v>
      </c>
      <c r="J171" s="15">
        <v>1</v>
      </c>
      <c r="K171" s="15"/>
      <c r="L171" s="15"/>
      <c r="M171" s="15"/>
      <c r="N171" s="15"/>
    </row>
    <row r="172" spans="1:14" x14ac:dyDescent="0.3">
      <c r="A172" s="30">
        <v>171</v>
      </c>
      <c r="B172" s="21" t="s">
        <v>822</v>
      </c>
      <c r="C172" s="21" t="s">
        <v>823</v>
      </c>
      <c r="D172" s="21" t="s">
        <v>823</v>
      </c>
      <c r="E172" s="22">
        <v>21620016</v>
      </c>
      <c r="F172" s="16">
        <v>2360</v>
      </c>
      <c r="G172" s="15" t="s">
        <v>112</v>
      </c>
      <c r="H172" s="15" t="s">
        <v>1464</v>
      </c>
      <c r="I172" s="15">
        <v>1</v>
      </c>
      <c r="J172" s="15">
        <v>1</v>
      </c>
      <c r="K172" s="15"/>
      <c r="L172" s="15"/>
      <c r="M172" s="15"/>
      <c r="N172" s="15"/>
    </row>
    <row r="173" spans="1:14" x14ac:dyDescent="0.3">
      <c r="A173" s="30">
        <v>172</v>
      </c>
      <c r="B173" s="21" t="s">
        <v>824</v>
      </c>
      <c r="C173" s="21" t="s">
        <v>823</v>
      </c>
      <c r="D173" s="21" t="s">
        <v>823</v>
      </c>
      <c r="E173" s="22">
        <v>21620016</v>
      </c>
      <c r="F173" s="16">
        <v>5370</v>
      </c>
      <c r="G173" s="15" t="s">
        <v>112</v>
      </c>
      <c r="H173" s="15" t="s">
        <v>1464</v>
      </c>
      <c r="I173" s="15">
        <v>1</v>
      </c>
      <c r="J173" s="15">
        <v>1</v>
      </c>
      <c r="K173" s="15"/>
      <c r="L173" s="15"/>
      <c r="M173" s="15"/>
      <c r="N173" s="15"/>
    </row>
    <row r="174" spans="1:14" x14ac:dyDescent="0.3">
      <c r="A174" s="30">
        <v>173</v>
      </c>
      <c r="B174" s="21" t="s">
        <v>825</v>
      </c>
      <c r="C174" s="21" t="s">
        <v>826</v>
      </c>
      <c r="D174" s="21" t="s">
        <v>826</v>
      </c>
      <c r="E174" s="22" t="s">
        <v>73</v>
      </c>
      <c r="F174" s="16">
        <v>2930</v>
      </c>
      <c r="G174" s="15" t="s">
        <v>112</v>
      </c>
      <c r="H174" s="15" t="s">
        <v>1484</v>
      </c>
      <c r="I174" s="15">
        <v>1</v>
      </c>
      <c r="J174" s="15">
        <v>1</v>
      </c>
      <c r="K174" s="15"/>
      <c r="L174" s="15"/>
      <c r="M174" s="15"/>
      <c r="N174" s="15"/>
    </row>
    <row r="175" spans="1:14" x14ac:dyDescent="0.3">
      <c r="A175" s="30">
        <v>174</v>
      </c>
      <c r="B175" s="21" t="s">
        <v>827</v>
      </c>
      <c r="C175" s="21" t="s">
        <v>828</v>
      </c>
      <c r="D175" s="21" t="s">
        <v>828</v>
      </c>
      <c r="E175" s="22" t="s">
        <v>74</v>
      </c>
      <c r="F175" s="16">
        <v>2050</v>
      </c>
      <c r="G175" s="15" t="s">
        <v>112</v>
      </c>
      <c r="H175" s="15" t="s">
        <v>120</v>
      </c>
      <c r="I175" s="15">
        <v>0</v>
      </c>
      <c r="J175" s="15">
        <v>1</v>
      </c>
      <c r="K175" s="15"/>
      <c r="L175" s="15"/>
      <c r="M175" s="15"/>
      <c r="N175" s="15"/>
    </row>
    <row r="176" spans="1:14" x14ac:dyDescent="0.3">
      <c r="A176" s="30">
        <v>175</v>
      </c>
      <c r="B176" s="21" t="s">
        <v>829</v>
      </c>
      <c r="C176" s="21" t="s">
        <v>830</v>
      </c>
      <c r="D176" s="21" t="s">
        <v>830</v>
      </c>
      <c r="E176" s="22">
        <v>52621744</v>
      </c>
      <c r="F176" s="16">
        <v>5360</v>
      </c>
      <c r="G176" s="15" t="s">
        <v>112</v>
      </c>
      <c r="H176" s="15" t="s">
        <v>1464</v>
      </c>
      <c r="I176" s="15">
        <v>1</v>
      </c>
      <c r="J176" s="15">
        <v>1</v>
      </c>
      <c r="K176" s="15"/>
      <c r="L176" s="15"/>
      <c r="M176" s="15"/>
      <c r="N176" s="15"/>
    </row>
    <row r="177" spans="1:14" x14ac:dyDescent="0.3">
      <c r="A177" s="30">
        <v>176</v>
      </c>
      <c r="B177" s="21" t="s">
        <v>831</v>
      </c>
      <c r="C177" s="21" t="s">
        <v>832</v>
      </c>
      <c r="D177" s="21" t="s">
        <v>832</v>
      </c>
      <c r="E177" s="22" t="s">
        <v>75</v>
      </c>
      <c r="F177" s="16">
        <v>5020</v>
      </c>
      <c r="G177" s="15" t="s">
        <v>112</v>
      </c>
      <c r="H177" s="15" t="s">
        <v>1496</v>
      </c>
      <c r="I177" s="15">
        <v>1</v>
      </c>
      <c r="J177" s="15">
        <v>1</v>
      </c>
      <c r="K177" s="15"/>
      <c r="L177" s="15"/>
      <c r="M177" s="15"/>
      <c r="N177" s="15"/>
    </row>
    <row r="178" spans="1:14" x14ac:dyDescent="0.3">
      <c r="A178" s="30">
        <v>177</v>
      </c>
      <c r="B178" s="21" t="s">
        <v>833</v>
      </c>
      <c r="C178" s="21" t="s">
        <v>834</v>
      </c>
      <c r="D178" s="21" t="s">
        <v>834</v>
      </c>
      <c r="E178" s="22" t="s">
        <v>76</v>
      </c>
      <c r="F178" s="16">
        <v>5330</v>
      </c>
      <c r="G178" s="15" t="s">
        <v>112</v>
      </c>
      <c r="H178" s="15" t="s">
        <v>1464</v>
      </c>
      <c r="I178" s="15">
        <v>1</v>
      </c>
      <c r="J178" s="15">
        <v>1</v>
      </c>
      <c r="K178" s="15"/>
      <c r="L178" s="15"/>
      <c r="M178" s="15"/>
      <c r="N178" s="15"/>
    </row>
    <row r="179" spans="1:14" x14ac:dyDescent="0.3">
      <c r="A179" s="30">
        <v>178</v>
      </c>
      <c r="B179" s="21" t="s">
        <v>835</v>
      </c>
      <c r="C179" s="21" t="s">
        <v>836</v>
      </c>
      <c r="D179" s="21" t="s">
        <v>836</v>
      </c>
      <c r="E179" s="22" t="s">
        <v>77</v>
      </c>
      <c r="F179" s="16">
        <v>5379</v>
      </c>
      <c r="G179" s="15" t="s">
        <v>112</v>
      </c>
      <c r="H179" s="15" t="s">
        <v>1484</v>
      </c>
      <c r="I179" s="15">
        <v>1</v>
      </c>
      <c r="J179" s="15">
        <v>1</v>
      </c>
      <c r="K179" s="15"/>
      <c r="L179" s="15"/>
      <c r="M179" s="15"/>
      <c r="N179" s="15"/>
    </row>
    <row r="180" spans="1:14" x14ac:dyDescent="0.3">
      <c r="A180" s="30">
        <v>179</v>
      </c>
      <c r="B180" s="21" t="s">
        <v>837</v>
      </c>
      <c r="C180" s="21" t="s">
        <v>836</v>
      </c>
      <c r="D180" s="21" t="s">
        <v>836</v>
      </c>
      <c r="E180" s="22" t="s">
        <v>77</v>
      </c>
      <c r="F180" s="16">
        <v>5100</v>
      </c>
      <c r="G180" s="15" t="s">
        <v>112</v>
      </c>
      <c r="H180" s="15" t="s">
        <v>114</v>
      </c>
      <c r="I180" s="15">
        <v>0</v>
      </c>
      <c r="J180" s="15">
        <v>1</v>
      </c>
      <c r="K180" s="15"/>
      <c r="L180" s="15"/>
      <c r="M180" s="15"/>
      <c r="N180" s="15"/>
    </row>
    <row r="181" spans="1:14" x14ac:dyDescent="0.3">
      <c r="A181" s="30">
        <v>180</v>
      </c>
      <c r="B181" s="21" t="s">
        <v>838</v>
      </c>
      <c r="C181" s="21" t="s">
        <v>836</v>
      </c>
      <c r="D181" s="21" t="s">
        <v>836</v>
      </c>
      <c r="E181" s="22" t="s">
        <v>77</v>
      </c>
      <c r="F181" s="16">
        <v>5129</v>
      </c>
      <c r="G181" s="15" t="s">
        <v>112</v>
      </c>
      <c r="H181" s="15" t="s">
        <v>1466</v>
      </c>
      <c r="I181" s="15">
        <v>1</v>
      </c>
      <c r="J181" s="15">
        <v>1</v>
      </c>
      <c r="K181" s="15"/>
      <c r="L181" s="15"/>
      <c r="M181" s="15"/>
      <c r="N181" s="15"/>
    </row>
    <row r="182" spans="1:14" x14ac:dyDescent="0.3">
      <c r="A182" s="30">
        <v>181</v>
      </c>
      <c r="B182" s="21" t="s">
        <v>839</v>
      </c>
      <c r="C182" s="21" t="s">
        <v>836</v>
      </c>
      <c r="D182" s="21" t="s">
        <v>836</v>
      </c>
      <c r="E182" s="22" t="s">
        <v>77</v>
      </c>
      <c r="F182" s="16">
        <v>8760</v>
      </c>
      <c r="G182" s="15" t="s">
        <v>112</v>
      </c>
      <c r="H182" s="15" t="s">
        <v>120</v>
      </c>
      <c r="I182" s="15">
        <v>1</v>
      </c>
      <c r="J182" s="15">
        <v>1</v>
      </c>
      <c r="K182" s="15"/>
      <c r="L182" s="15"/>
      <c r="M182" s="15"/>
      <c r="N182" s="15"/>
    </row>
    <row r="183" spans="1:14" x14ac:dyDescent="0.3">
      <c r="A183" s="30">
        <v>182</v>
      </c>
      <c r="B183" s="21" t="s">
        <v>840</v>
      </c>
      <c r="C183" s="21" t="s">
        <v>836</v>
      </c>
      <c r="D183" s="21" t="s">
        <v>836</v>
      </c>
      <c r="E183" s="22" t="s">
        <v>77</v>
      </c>
      <c r="F183" s="16">
        <v>8760</v>
      </c>
      <c r="G183" s="15" t="s">
        <v>112</v>
      </c>
      <c r="H183" s="15" t="s">
        <v>1496</v>
      </c>
      <c r="I183" s="15">
        <v>1</v>
      </c>
      <c r="J183" s="15">
        <v>1</v>
      </c>
      <c r="K183" s="15"/>
      <c r="L183" s="15"/>
      <c r="M183" s="15"/>
      <c r="N183" s="15"/>
    </row>
    <row r="184" spans="1:14" x14ac:dyDescent="0.3">
      <c r="A184" s="30">
        <v>183</v>
      </c>
      <c r="B184" s="21" t="s">
        <v>841</v>
      </c>
      <c r="C184" s="21" t="s">
        <v>836</v>
      </c>
      <c r="D184" s="21" t="s">
        <v>836</v>
      </c>
      <c r="E184" s="22" t="s">
        <v>77</v>
      </c>
      <c r="F184" s="16">
        <v>8620</v>
      </c>
      <c r="G184" s="15" t="s">
        <v>112</v>
      </c>
      <c r="H184" s="15" t="s">
        <v>114</v>
      </c>
      <c r="I184" s="15">
        <v>0</v>
      </c>
      <c r="J184" s="15">
        <v>1</v>
      </c>
      <c r="K184" s="15"/>
      <c r="L184" s="15"/>
      <c r="M184" s="15"/>
      <c r="N184" s="15"/>
    </row>
    <row r="185" spans="1:14" x14ac:dyDescent="0.3">
      <c r="A185" s="30">
        <v>184</v>
      </c>
      <c r="B185" s="21" t="s">
        <v>842</v>
      </c>
      <c r="C185" s="21" t="s">
        <v>843</v>
      </c>
      <c r="D185" s="21" t="s">
        <v>843</v>
      </c>
      <c r="E185" s="22" t="s">
        <v>78</v>
      </c>
      <c r="F185" s="16">
        <v>2010</v>
      </c>
      <c r="G185" s="15" t="s">
        <v>112</v>
      </c>
      <c r="H185" s="15" t="s">
        <v>114</v>
      </c>
      <c r="I185" s="15">
        <v>0</v>
      </c>
      <c r="J185" s="15">
        <v>1</v>
      </c>
      <c r="K185" s="15"/>
      <c r="L185" s="15"/>
      <c r="M185" s="15"/>
      <c r="N185" s="15"/>
    </row>
    <row r="186" spans="1:14" x14ac:dyDescent="0.3">
      <c r="A186" s="30">
        <v>185</v>
      </c>
      <c r="B186" s="21" t="s">
        <v>844</v>
      </c>
      <c r="C186" s="21" t="s">
        <v>783</v>
      </c>
      <c r="D186" s="21" t="s">
        <v>783</v>
      </c>
      <c r="E186" s="22" t="s">
        <v>845</v>
      </c>
      <c r="F186" s="16">
        <v>5270</v>
      </c>
      <c r="G186" s="15" t="s">
        <v>112</v>
      </c>
      <c r="H186" s="15" t="s">
        <v>117</v>
      </c>
      <c r="I186" s="15">
        <v>0</v>
      </c>
      <c r="J186" s="15">
        <v>1</v>
      </c>
      <c r="K186" s="15"/>
      <c r="L186" s="15"/>
      <c r="M186" s="15"/>
      <c r="N186" s="15"/>
    </row>
    <row r="187" spans="1:14" x14ac:dyDescent="0.3">
      <c r="A187" s="30">
        <v>186</v>
      </c>
      <c r="B187" s="21" t="s">
        <v>846</v>
      </c>
      <c r="C187" s="21" t="s">
        <v>847</v>
      </c>
      <c r="D187" s="21" t="s">
        <v>847</v>
      </c>
      <c r="E187" s="22" t="s">
        <v>79</v>
      </c>
      <c r="F187" s="16">
        <v>5330</v>
      </c>
      <c r="G187" s="15" t="s">
        <v>112</v>
      </c>
      <c r="H187" s="15" t="s">
        <v>121</v>
      </c>
      <c r="I187" s="15">
        <v>1</v>
      </c>
      <c r="J187" s="15">
        <v>1</v>
      </c>
      <c r="K187" s="15"/>
      <c r="L187" s="15"/>
      <c r="M187" s="15"/>
      <c r="N187" s="15"/>
    </row>
    <row r="188" spans="1:14" x14ac:dyDescent="0.3">
      <c r="A188" s="30">
        <v>187</v>
      </c>
      <c r="B188" s="21" t="s">
        <v>848</v>
      </c>
      <c r="C188" s="21" t="s">
        <v>849</v>
      </c>
      <c r="D188" s="21" t="s">
        <v>849</v>
      </c>
      <c r="E188" s="22" t="s">
        <v>80</v>
      </c>
      <c r="F188" s="16">
        <v>8830</v>
      </c>
      <c r="G188" s="15" t="s">
        <v>112</v>
      </c>
      <c r="H188" s="15" t="s">
        <v>114</v>
      </c>
      <c r="I188" s="15">
        <v>1</v>
      </c>
      <c r="J188" s="15">
        <v>1</v>
      </c>
      <c r="K188" s="15"/>
      <c r="L188" s="15"/>
      <c r="M188" s="15"/>
      <c r="N188" s="15"/>
    </row>
    <row r="189" spans="1:14" x14ac:dyDescent="0.3">
      <c r="A189" s="30">
        <v>188</v>
      </c>
      <c r="B189" s="21" t="s">
        <v>850</v>
      </c>
      <c r="C189" s="21" t="s">
        <v>851</v>
      </c>
      <c r="D189" s="21" t="s">
        <v>851</v>
      </c>
      <c r="E189" s="22" t="s">
        <v>81</v>
      </c>
      <c r="F189" s="16">
        <v>2640</v>
      </c>
      <c r="G189" s="15" t="s">
        <v>112</v>
      </c>
      <c r="H189" s="15" t="s">
        <v>1484</v>
      </c>
      <c r="I189" s="21">
        <v>0</v>
      </c>
      <c r="J189" s="15">
        <v>1</v>
      </c>
      <c r="K189" s="15"/>
      <c r="L189" s="15"/>
      <c r="M189" s="15"/>
      <c r="N189" s="15"/>
    </row>
    <row r="190" spans="1:14" x14ac:dyDescent="0.3">
      <c r="A190" s="30">
        <v>189</v>
      </c>
      <c r="B190" s="21" t="s">
        <v>852</v>
      </c>
      <c r="C190" s="21" t="s">
        <v>853</v>
      </c>
      <c r="D190" s="21" t="s">
        <v>853</v>
      </c>
      <c r="E190" s="22">
        <v>10840310</v>
      </c>
      <c r="F190" s="16">
        <v>2070</v>
      </c>
      <c r="G190" s="15" t="s">
        <v>112</v>
      </c>
      <c r="H190" s="15" t="s">
        <v>1495</v>
      </c>
      <c r="I190" s="15">
        <v>1</v>
      </c>
      <c r="J190" s="15">
        <v>1</v>
      </c>
      <c r="K190" s="15"/>
      <c r="L190" s="15"/>
      <c r="M190" s="15"/>
      <c r="N190" s="15"/>
    </row>
    <row r="191" spans="1:14" x14ac:dyDescent="0.3">
      <c r="A191" s="30">
        <v>190</v>
      </c>
      <c r="B191" s="21" t="s">
        <v>854</v>
      </c>
      <c r="C191" s="21" t="s">
        <v>855</v>
      </c>
      <c r="D191" s="21" t="s">
        <v>855</v>
      </c>
      <c r="E191" s="22">
        <v>52074940</v>
      </c>
      <c r="F191" s="16">
        <v>2128</v>
      </c>
      <c r="G191" s="15" t="s">
        <v>112</v>
      </c>
      <c r="H191" s="15" t="s">
        <v>1494</v>
      </c>
      <c r="I191" s="15">
        <v>1</v>
      </c>
      <c r="J191" s="15">
        <v>1</v>
      </c>
      <c r="K191" s="15"/>
      <c r="L191" s="15"/>
      <c r="M191" s="15"/>
      <c r="N191" s="15"/>
    </row>
    <row r="192" spans="1:14" x14ac:dyDescent="0.3">
      <c r="A192" s="30">
        <v>191</v>
      </c>
      <c r="B192" s="21" t="s">
        <v>856</v>
      </c>
      <c r="C192" s="21" t="s">
        <v>857</v>
      </c>
      <c r="D192" s="21" t="s">
        <v>857</v>
      </c>
      <c r="E192" s="22" t="s">
        <v>82</v>
      </c>
      <c r="F192" s="16">
        <v>2129</v>
      </c>
      <c r="G192" s="15" t="s">
        <v>112</v>
      </c>
      <c r="H192" s="15" t="s">
        <v>1463</v>
      </c>
      <c r="I192" s="15">
        <v>1</v>
      </c>
      <c r="J192" s="15">
        <v>1</v>
      </c>
      <c r="K192" s="15"/>
      <c r="L192" s="15"/>
      <c r="M192" s="15"/>
      <c r="N192" s="15"/>
    </row>
    <row r="193" spans="1:14" x14ac:dyDescent="0.3">
      <c r="A193" s="30">
        <v>192</v>
      </c>
      <c r="B193" s="21" t="s">
        <v>858</v>
      </c>
      <c r="C193" s="21" t="s">
        <v>859</v>
      </c>
      <c r="D193" s="21" t="s">
        <v>859</v>
      </c>
      <c r="E193" s="22" t="s">
        <v>83</v>
      </c>
      <c r="F193" s="16">
        <v>8210</v>
      </c>
      <c r="G193" s="15" t="s">
        <v>112</v>
      </c>
      <c r="H193" s="15" t="s">
        <v>116</v>
      </c>
      <c r="I193" s="15">
        <v>1</v>
      </c>
      <c r="J193" s="15">
        <v>1</v>
      </c>
      <c r="K193" s="15"/>
      <c r="L193" s="15"/>
      <c r="M193" s="15"/>
      <c r="N193" s="15"/>
    </row>
    <row r="194" spans="1:14" x14ac:dyDescent="0.3">
      <c r="A194" s="30">
        <v>193</v>
      </c>
      <c r="B194" s="21" t="s">
        <v>860</v>
      </c>
      <c r="C194" s="21" t="s">
        <v>861</v>
      </c>
      <c r="D194" s="21" t="s">
        <v>861</v>
      </c>
      <c r="E194" s="22" t="s">
        <v>84</v>
      </c>
      <c r="F194" s="16">
        <v>2800</v>
      </c>
      <c r="G194" s="15" t="s">
        <v>112</v>
      </c>
      <c r="H194" s="15" t="s">
        <v>121</v>
      </c>
      <c r="I194" s="15">
        <v>0</v>
      </c>
      <c r="J194" s="15">
        <v>1</v>
      </c>
      <c r="K194" s="15"/>
      <c r="L194" s="15"/>
      <c r="M194" s="15"/>
      <c r="N194" s="15"/>
    </row>
    <row r="195" spans="1:14" x14ac:dyDescent="0.3">
      <c r="A195" s="30">
        <v>194</v>
      </c>
      <c r="B195" s="21" t="s">
        <v>862</v>
      </c>
      <c r="C195" s="21" t="s">
        <v>863</v>
      </c>
      <c r="D195" s="21" t="s">
        <v>863</v>
      </c>
      <c r="E195" s="22" t="s">
        <v>85</v>
      </c>
      <c r="F195" s="16">
        <v>2010</v>
      </c>
      <c r="G195" s="15" t="s">
        <v>112</v>
      </c>
      <c r="H195" s="15" t="s">
        <v>1463</v>
      </c>
      <c r="I195" s="15">
        <v>1</v>
      </c>
      <c r="J195" s="15">
        <v>1</v>
      </c>
      <c r="K195" s="15"/>
      <c r="L195" s="15"/>
      <c r="M195" s="15"/>
      <c r="N195" s="15"/>
    </row>
    <row r="196" spans="1:14" x14ac:dyDescent="0.3">
      <c r="A196" s="30">
        <v>195</v>
      </c>
      <c r="B196" s="21" t="s">
        <v>864</v>
      </c>
      <c r="C196" s="21" t="s">
        <v>863</v>
      </c>
      <c r="D196" s="21" t="s">
        <v>863</v>
      </c>
      <c r="E196" s="22">
        <v>53782000</v>
      </c>
      <c r="F196" s="16">
        <v>2840</v>
      </c>
      <c r="G196" s="15" t="s">
        <v>112</v>
      </c>
      <c r="H196" s="15" t="s">
        <v>1466</v>
      </c>
      <c r="I196" s="15">
        <v>1</v>
      </c>
      <c r="J196" s="15">
        <v>1</v>
      </c>
      <c r="K196" s="15"/>
      <c r="L196" s="15"/>
      <c r="M196" s="15"/>
      <c r="N196" s="15"/>
    </row>
    <row r="197" spans="1:14" x14ac:dyDescent="0.3">
      <c r="A197" s="30">
        <v>196</v>
      </c>
      <c r="B197" s="21" t="s">
        <v>865</v>
      </c>
      <c r="C197" s="21" t="s">
        <v>866</v>
      </c>
      <c r="D197" s="21" t="s">
        <v>866</v>
      </c>
      <c r="E197" s="22" t="s">
        <v>86</v>
      </c>
      <c r="F197" s="16">
        <v>8810</v>
      </c>
      <c r="G197" s="15" t="s">
        <v>112</v>
      </c>
      <c r="H197" s="15" t="s">
        <v>1466</v>
      </c>
      <c r="I197" s="15">
        <v>1</v>
      </c>
      <c r="J197" s="15">
        <v>1</v>
      </c>
      <c r="K197" s="15"/>
      <c r="L197" s="15"/>
      <c r="M197" s="15"/>
      <c r="N197" s="15"/>
    </row>
    <row r="198" spans="1:14" x14ac:dyDescent="0.3">
      <c r="A198" s="30">
        <v>197</v>
      </c>
      <c r="B198" s="21" t="s">
        <v>867</v>
      </c>
      <c r="C198" s="21" t="s">
        <v>868</v>
      </c>
      <c r="D198" s="21" t="s">
        <v>868</v>
      </c>
      <c r="E198" s="22" t="s">
        <v>87</v>
      </c>
      <c r="F198" s="16">
        <v>8840</v>
      </c>
      <c r="G198" s="15" t="s">
        <v>112</v>
      </c>
      <c r="H198" s="15" t="s">
        <v>114</v>
      </c>
      <c r="I198" s="15">
        <v>1</v>
      </c>
      <c r="J198" s="15">
        <v>1</v>
      </c>
      <c r="K198" s="15"/>
      <c r="L198" s="15"/>
      <c r="M198" s="15"/>
      <c r="N198" s="15"/>
    </row>
    <row r="199" spans="1:14" x14ac:dyDescent="0.3">
      <c r="A199" s="30">
        <v>198</v>
      </c>
      <c r="B199" s="21" t="s">
        <v>869</v>
      </c>
      <c r="C199" s="21" t="s">
        <v>870</v>
      </c>
      <c r="D199" s="21" t="s">
        <v>870</v>
      </c>
      <c r="E199" s="22" t="s">
        <v>88</v>
      </c>
      <c r="F199" s="16">
        <v>16810</v>
      </c>
      <c r="G199" s="15" t="s">
        <v>112</v>
      </c>
      <c r="H199" s="15" t="s">
        <v>114</v>
      </c>
      <c r="I199" s="15">
        <v>0</v>
      </c>
      <c r="J199" s="15">
        <v>1</v>
      </c>
      <c r="K199" s="15"/>
      <c r="L199" s="15"/>
      <c r="M199" s="15"/>
      <c r="N199" s="15"/>
    </row>
    <row r="200" spans="1:14" x14ac:dyDescent="0.3">
      <c r="A200" s="30">
        <v>199</v>
      </c>
      <c r="B200" s="21" t="s">
        <v>871</v>
      </c>
      <c r="C200" s="21" t="s">
        <v>872</v>
      </c>
      <c r="D200" s="21" t="s">
        <v>872</v>
      </c>
      <c r="E200" s="22" t="s">
        <v>89</v>
      </c>
      <c r="F200" s="16">
        <v>16000</v>
      </c>
      <c r="G200" s="15" t="s">
        <v>112</v>
      </c>
      <c r="H200" s="15" t="s">
        <v>1463</v>
      </c>
      <c r="I200" s="15">
        <v>1</v>
      </c>
      <c r="J200" s="15">
        <v>1</v>
      </c>
      <c r="K200" s="15"/>
      <c r="L200" s="15"/>
      <c r="M200" s="15"/>
      <c r="N200" s="15"/>
    </row>
    <row r="201" spans="1:14" x14ac:dyDescent="0.3">
      <c r="A201" s="30">
        <v>200</v>
      </c>
      <c r="B201" s="21" t="s">
        <v>873</v>
      </c>
      <c r="C201" s="21" t="s">
        <v>874</v>
      </c>
      <c r="D201" s="21" t="s">
        <v>874</v>
      </c>
      <c r="E201" s="22" t="s">
        <v>90</v>
      </c>
      <c r="F201" s="16">
        <v>16607</v>
      </c>
      <c r="G201" s="15" t="s">
        <v>112</v>
      </c>
      <c r="H201" s="15" t="s">
        <v>117</v>
      </c>
      <c r="I201" s="15">
        <v>1</v>
      </c>
      <c r="J201" s="15">
        <v>1</v>
      </c>
      <c r="K201" s="15"/>
      <c r="L201" s="15"/>
      <c r="M201" s="15"/>
      <c r="N201" s="15"/>
    </row>
    <row r="202" spans="1:14" x14ac:dyDescent="0.3">
      <c r="A202" s="30">
        <v>201</v>
      </c>
      <c r="B202" s="21" t="s">
        <v>875</v>
      </c>
      <c r="C202" s="21" t="s">
        <v>876</v>
      </c>
      <c r="D202" s="21" t="s">
        <v>876</v>
      </c>
      <c r="E202" s="22" t="s">
        <v>91</v>
      </c>
      <c r="F202" s="16">
        <v>16010</v>
      </c>
      <c r="G202" s="15" t="s">
        <v>112</v>
      </c>
      <c r="H202" s="15" t="s">
        <v>115</v>
      </c>
      <c r="I202" s="15">
        <v>1</v>
      </c>
      <c r="J202" s="15">
        <v>1</v>
      </c>
      <c r="K202" s="15"/>
      <c r="L202" s="15"/>
      <c r="M202" s="15"/>
      <c r="N202" s="15"/>
    </row>
    <row r="203" spans="1:14" x14ac:dyDescent="0.3">
      <c r="A203" s="30">
        <v>202</v>
      </c>
      <c r="B203" s="21" t="s">
        <v>877</v>
      </c>
      <c r="C203" s="21" t="s">
        <v>878</v>
      </c>
      <c r="D203" s="21" t="s">
        <v>878</v>
      </c>
      <c r="E203" s="22">
        <v>52818899</v>
      </c>
      <c r="F203" s="16">
        <v>16080</v>
      </c>
      <c r="G203" s="15" t="s">
        <v>112</v>
      </c>
      <c r="H203" s="15" t="s">
        <v>1466</v>
      </c>
      <c r="I203" s="15">
        <v>0</v>
      </c>
      <c r="J203" s="15">
        <v>1</v>
      </c>
      <c r="K203" s="15"/>
      <c r="L203" s="15"/>
      <c r="M203" s="15"/>
      <c r="N203" s="15"/>
    </row>
    <row r="204" spans="1:14" x14ac:dyDescent="0.3">
      <c r="A204" s="30">
        <v>203</v>
      </c>
      <c r="B204" s="21" t="s">
        <v>879</v>
      </c>
      <c r="C204" s="21" t="s">
        <v>880</v>
      </c>
      <c r="D204" s="21" t="s">
        <v>880</v>
      </c>
      <c r="E204" s="22" t="s">
        <v>92</v>
      </c>
      <c r="F204" s="16">
        <v>16080</v>
      </c>
      <c r="G204" s="15" t="s">
        <v>112</v>
      </c>
      <c r="H204" s="15" t="s">
        <v>117</v>
      </c>
      <c r="I204" s="15">
        <v>0</v>
      </c>
      <c r="J204" s="15">
        <v>1</v>
      </c>
      <c r="K204" s="15"/>
      <c r="L204" s="15"/>
      <c r="M204" s="15"/>
      <c r="N204" s="15"/>
    </row>
    <row r="205" spans="1:14" x14ac:dyDescent="0.3">
      <c r="A205" s="30">
        <v>204</v>
      </c>
      <c r="B205" s="21" t="s">
        <v>881</v>
      </c>
      <c r="C205" s="21" t="s">
        <v>882</v>
      </c>
      <c r="D205" s="21" t="s">
        <v>882</v>
      </c>
      <c r="E205" s="22" t="s">
        <v>93</v>
      </c>
      <c r="F205" s="16">
        <v>16080</v>
      </c>
      <c r="G205" s="15" t="s">
        <v>112</v>
      </c>
      <c r="H205" s="15" t="s">
        <v>1466</v>
      </c>
      <c r="I205" s="15">
        <v>0</v>
      </c>
      <c r="J205" s="15">
        <v>1</v>
      </c>
      <c r="K205" s="15"/>
      <c r="L205" s="15"/>
      <c r="M205" s="15"/>
      <c r="N205" s="15"/>
    </row>
    <row r="206" spans="1:14" x14ac:dyDescent="0.3">
      <c r="A206" s="30">
        <v>205</v>
      </c>
      <c r="B206" s="21" t="s">
        <v>883</v>
      </c>
      <c r="C206" s="21" t="s">
        <v>884</v>
      </c>
      <c r="D206" s="21" t="s">
        <v>884</v>
      </c>
      <c r="E206" s="22">
        <v>52609363</v>
      </c>
      <c r="F206" s="16">
        <v>16770</v>
      </c>
      <c r="G206" s="15" t="s">
        <v>112</v>
      </c>
      <c r="H206" s="15" t="s">
        <v>1496</v>
      </c>
      <c r="I206" s="15">
        <v>1</v>
      </c>
      <c r="J206" s="15">
        <v>1</v>
      </c>
      <c r="K206" s="15"/>
      <c r="L206" s="15"/>
      <c r="M206" s="15"/>
      <c r="N206" s="15"/>
    </row>
    <row r="207" spans="1:14" x14ac:dyDescent="0.3">
      <c r="A207" s="30">
        <v>206</v>
      </c>
      <c r="B207" s="21" t="s">
        <v>790</v>
      </c>
      <c r="C207" s="21" t="s">
        <v>885</v>
      </c>
      <c r="D207" s="21" t="s">
        <v>885</v>
      </c>
      <c r="E207" s="22" t="s">
        <v>94</v>
      </c>
      <c r="F207" s="16">
        <v>16900</v>
      </c>
      <c r="G207" s="15" t="s">
        <v>112</v>
      </c>
      <c r="H207" s="15" t="s">
        <v>117</v>
      </c>
      <c r="I207" s="15">
        <v>1</v>
      </c>
      <c r="J207" s="15">
        <v>1</v>
      </c>
      <c r="K207" s="15"/>
      <c r="L207" s="15"/>
      <c r="M207" s="15"/>
      <c r="N207" s="15"/>
    </row>
    <row r="208" spans="1:14" x14ac:dyDescent="0.3">
      <c r="A208" s="30">
        <v>207</v>
      </c>
      <c r="B208" s="21" t="s">
        <v>825</v>
      </c>
      <c r="C208" s="21" t="s">
        <v>886</v>
      </c>
      <c r="D208" s="21" t="s">
        <v>886</v>
      </c>
      <c r="E208" s="22">
        <v>29749400</v>
      </c>
      <c r="F208" s="16">
        <v>8230</v>
      </c>
      <c r="G208" s="15" t="s">
        <v>112</v>
      </c>
      <c r="H208" s="15" t="s">
        <v>1464</v>
      </c>
      <c r="I208" s="21">
        <v>0</v>
      </c>
      <c r="J208" s="15">
        <v>1</v>
      </c>
      <c r="K208" s="15"/>
      <c r="L208" s="15"/>
      <c r="M208" s="15"/>
      <c r="N208" s="15"/>
    </row>
    <row r="209" spans="1:14" x14ac:dyDescent="0.3">
      <c r="A209" s="30">
        <v>208</v>
      </c>
      <c r="B209" s="21" t="s">
        <v>887</v>
      </c>
      <c r="C209" s="21" t="s">
        <v>888</v>
      </c>
      <c r="D209" s="21" t="s">
        <v>888</v>
      </c>
      <c r="E209" s="22">
        <v>36160000</v>
      </c>
      <c r="F209" s="16">
        <v>16600</v>
      </c>
      <c r="G209" s="15" t="s">
        <v>112</v>
      </c>
      <c r="H209" s="15" t="s">
        <v>1466</v>
      </c>
      <c r="I209" s="15">
        <v>1</v>
      </c>
      <c r="J209" s="15">
        <v>1</v>
      </c>
      <c r="K209" s="15"/>
      <c r="L209" s="15"/>
      <c r="M209" s="15"/>
      <c r="N209" s="15"/>
    </row>
    <row r="210" spans="1:14" x14ac:dyDescent="0.3">
      <c r="A210" s="30">
        <v>209</v>
      </c>
      <c r="B210" s="21" t="s">
        <v>889</v>
      </c>
      <c r="C210" s="21" t="s">
        <v>890</v>
      </c>
      <c r="D210" s="21" t="s">
        <v>890</v>
      </c>
      <c r="E210" s="22" t="s">
        <v>95</v>
      </c>
      <c r="F210" s="16">
        <v>16739</v>
      </c>
      <c r="G210" s="15" t="s">
        <v>112</v>
      </c>
      <c r="H210" s="15" t="s">
        <v>1464</v>
      </c>
      <c r="I210" s="15">
        <v>1</v>
      </c>
      <c r="J210" s="15">
        <v>1</v>
      </c>
      <c r="K210" s="15"/>
      <c r="L210" s="15"/>
      <c r="M210" s="15"/>
      <c r="N210" s="15"/>
    </row>
    <row r="211" spans="1:14" x14ac:dyDescent="0.3">
      <c r="A211" s="30">
        <v>210</v>
      </c>
      <c r="B211" s="21" t="s">
        <v>16</v>
      </c>
      <c r="C211" s="21" t="s">
        <v>891</v>
      </c>
      <c r="D211" s="21" t="s">
        <v>891</v>
      </c>
      <c r="E211" s="22">
        <v>17773299898</v>
      </c>
      <c r="F211" s="16">
        <v>16420</v>
      </c>
      <c r="G211" s="15" t="s">
        <v>112</v>
      </c>
      <c r="H211" s="15" t="s">
        <v>1486</v>
      </c>
      <c r="I211" s="15">
        <v>1</v>
      </c>
      <c r="J211" s="15">
        <v>1</v>
      </c>
      <c r="K211" s="15"/>
      <c r="L211" s="15"/>
      <c r="M211" s="15"/>
      <c r="N211" s="15"/>
    </row>
    <row r="212" spans="1:14" x14ac:dyDescent="0.3">
      <c r="A212" s="30">
        <v>211</v>
      </c>
      <c r="B212" s="21" t="s">
        <v>892</v>
      </c>
      <c r="C212" s="21" t="s">
        <v>893</v>
      </c>
      <c r="D212" s="21" t="s">
        <v>893</v>
      </c>
      <c r="E212" s="22">
        <v>52647814</v>
      </c>
      <c r="F212" s="16">
        <v>16620</v>
      </c>
      <c r="G212" s="15" t="s">
        <v>112</v>
      </c>
      <c r="H212" s="15" t="s">
        <v>114</v>
      </c>
      <c r="I212" s="15">
        <v>1</v>
      </c>
      <c r="J212" s="15">
        <v>1</v>
      </c>
      <c r="K212" s="15"/>
      <c r="L212" s="15"/>
      <c r="M212" s="15"/>
      <c r="N212" s="15"/>
    </row>
    <row r="213" spans="1:14" x14ac:dyDescent="0.3">
      <c r="A213" s="30">
        <v>212</v>
      </c>
      <c r="B213" s="21" t="s">
        <v>894</v>
      </c>
      <c r="C213" s="21" t="s">
        <v>895</v>
      </c>
      <c r="D213" s="21" t="s">
        <v>895</v>
      </c>
      <c r="E213" s="22">
        <v>52543245</v>
      </c>
      <c r="F213" s="16">
        <v>5200</v>
      </c>
      <c r="G213" s="15" t="s">
        <v>112</v>
      </c>
      <c r="H213" s="15" t="s">
        <v>121</v>
      </c>
      <c r="I213" s="15">
        <v>0</v>
      </c>
      <c r="J213" s="15">
        <v>1</v>
      </c>
      <c r="K213" s="15"/>
      <c r="L213" s="15"/>
      <c r="M213" s="15"/>
      <c r="N213" s="15"/>
    </row>
    <row r="214" spans="1:14" x14ac:dyDescent="0.3">
      <c r="A214" s="30">
        <v>213</v>
      </c>
      <c r="B214" s="21" t="s">
        <v>896</v>
      </c>
      <c r="C214" s="21" t="s">
        <v>897</v>
      </c>
      <c r="D214" s="21" t="s">
        <v>897</v>
      </c>
      <c r="E214" s="22">
        <v>55437447</v>
      </c>
      <c r="F214" s="16">
        <v>16000</v>
      </c>
      <c r="G214" s="15" t="s">
        <v>112</v>
      </c>
      <c r="H214" s="15" t="s">
        <v>116</v>
      </c>
      <c r="I214" s="15">
        <v>1</v>
      </c>
      <c r="J214" s="15">
        <v>1</v>
      </c>
      <c r="K214" s="15"/>
      <c r="L214" s="15"/>
      <c r="M214" s="15"/>
      <c r="N214" s="15"/>
    </row>
    <row r="215" spans="1:14" x14ac:dyDescent="0.3">
      <c r="A215" s="30">
        <v>214</v>
      </c>
      <c r="B215" s="21" t="s">
        <v>898</v>
      </c>
      <c r="C215" s="21" t="s">
        <v>899</v>
      </c>
      <c r="D215" s="21" t="s">
        <v>899</v>
      </c>
      <c r="E215" s="22">
        <v>52457080</v>
      </c>
      <c r="F215" s="16">
        <v>16629</v>
      </c>
      <c r="G215" s="15" t="s">
        <v>112</v>
      </c>
      <c r="H215" s="15" t="s">
        <v>1463</v>
      </c>
      <c r="I215" s="15">
        <v>1</v>
      </c>
      <c r="J215" s="15">
        <v>1</v>
      </c>
      <c r="K215" s="15"/>
      <c r="L215" s="15"/>
      <c r="M215" s="15"/>
      <c r="N215" s="15"/>
    </row>
    <row r="216" spans="1:14" x14ac:dyDescent="0.3">
      <c r="A216" s="40">
        <v>215</v>
      </c>
      <c r="B216" s="21" t="s">
        <v>900</v>
      </c>
      <c r="C216" s="21" t="s">
        <v>901</v>
      </c>
      <c r="D216" s="21" t="s">
        <v>901</v>
      </c>
      <c r="E216" s="22" t="s">
        <v>96</v>
      </c>
      <c r="F216" s="16">
        <v>16640</v>
      </c>
      <c r="G216" s="15" t="s">
        <v>112</v>
      </c>
      <c r="H216" s="15" t="s">
        <v>116</v>
      </c>
      <c r="I216" s="15">
        <v>1</v>
      </c>
      <c r="J216" s="15">
        <v>1</v>
      </c>
      <c r="K216" s="15"/>
      <c r="L216" s="15"/>
      <c r="M216" s="15"/>
      <c r="N216" s="15"/>
    </row>
    <row r="217" spans="1:14" x14ac:dyDescent="0.3">
      <c r="A217" s="40">
        <v>216</v>
      </c>
      <c r="B217" s="21" t="s">
        <v>902</v>
      </c>
      <c r="C217" s="21" t="s">
        <v>903</v>
      </c>
      <c r="D217" s="21" t="s">
        <v>903</v>
      </c>
      <c r="E217" s="22">
        <v>56003723</v>
      </c>
      <c r="F217" s="16">
        <v>16630</v>
      </c>
      <c r="G217" s="15" t="s">
        <v>112</v>
      </c>
      <c r="H217" s="15" t="s">
        <v>116</v>
      </c>
      <c r="I217" s="15">
        <v>1</v>
      </c>
      <c r="J217" s="15">
        <v>1</v>
      </c>
      <c r="K217" s="15"/>
      <c r="L217" s="15"/>
      <c r="M217" s="15"/>
      <c r="N217" s="15"/>
    </row>
    <row r="218" spans="1:14" x14ac:dyDescent="0.3">
      <c r="A218" s="40">
        <v>217</v>
      </c>
      <c r="B218" s="21" t="s">
        <v>904</v>
      </c>
      <c r="C218" s="21" t="s">
        <v>872</v>
      </c>
      <c r="D218" s="21" t="s">
        <v>872</v>
      </c>
      <c r="E218" s="22" t="s">
        <v>97</v>
      </c>
      <c r="F218" s="16">
        <v>16020</v>
      </c>
      <c r="G218" s="15" t="s">
        <v>112</v>
      </c>
      <c r="H218" s="15" t="s">
        <v>1494</v>
      </c>
      <c r="I218" s="15">
        <v>0</v>
      </c>
      <c r="J218" s="15">
        <v>1</v>
      </c>
      <c r="K218" s="15"/>
      <c r="L218" s="15"/>
      <c r="M218" s="15"/>
      <c r="N218" s="15"/>
    </row>
    <row r="219" spans="1:14" x14ac:dyDescent="0.3">
      <c r="A219" s="40">
        <v>218</v>
      </c>
      <c r="B219" s="21" t="s">
        <v>905</v>
      </c>
      <c r="C219" s="21" t="s">
        <v>906</v>
      </c>
      <c r="D219" s="21" t="s">
        <v>906</v>
      </c>
      <c r="E219" s="22">
        <v>50055800</v>
      </c>
      <c r="F219" s="16">
        <v>16040</v>
      </c>
      <c r="G219" s="15" t="s">
        <v>112</v>
      </c>
      <c r="H219" s="15" t="s">
        <v>1484</v>
      </c>
      <c r="I219" s="15">
        <v>1</v>
      </c>
      <c r="J219" s="15">
        <v>1</v>
      </c>
      <c r="K219" s="15"/>
      <c r="L219" s="15"/>
      <c r="M219" s="15"/>
      <c r="N219" s="15"/>
    </row>
    <row r="220" spans="1:14" x14ac:dyDescent="0.3">
      <c r="A220" s="40">
        <v>219</v>
      </c>
      <c r="B220" s="21" t="s">
        <v>907</v>
      </c>
      <c r="C220" s="21" t="s">
        <v>908</v>
      </c>
      <c r="D220" s="21" t="s">
        <v>908</v>
      </c>
      <c r="E220" s="22">
        <v>56151824</v>
      </c>
      <c r="F220" s="16">
        <v>5410</v>
      </c>
      <c r="G220" s="15" t="s">
        <v>112</v>
      </c>
      <c r="H220" s="15" t="s">
        <v>1484</v>
      </c>
      <c r="I220" s="15">
        <v>1</v>
      </c>
      <c r="J220" s="15">
        <v>1</v>
      </c>
      <c r="K220" s="15"/>
      <c r="L220" s="15"/>
      <c r="M220" s="15"/>
      <c r="N220" s="15"/>
    </row>
    <row r="221" spans="1:14" x14ac:dyDescent="0.3">
      <c r="A221" s="40">
        <v>220</v>
      </c>
      <c r="B221" s="21" t="s">
        <v>909</v>
      </c>
      <c r="C221" s="21" t="s">
        <v>910</v>
      </c>
      <c r="D221" s="21" t="s">
        <v>910</v>
      </c>
      <c r="E221" s="22">
        <v>5529381271</v>
      </c>
      <c r="F221" s="16">
        <v>2120</v>
      </c>
      <c r="G221" s="15" t="s">
        <v>112</v>
      </c>
      <c r="H221" s="15" t="s">
        <v>1496</v>
      </c>
      <c r="I221" s="15">
        <v>1</v>
      </c>
      <c r="J221" s="15">
        <v>1</v>
      </c>
      <c r="K221" s="15"/>
      <c r="L221" s="15"/>
      <c r="M221" s="15"/>
      <c r="N221" s="15"/>
    </row>
    <row r="222" spans="1:14" x14ac:dyDescent="0.3">
      <c r="A222" s="40">
        <v>221</v>
      </c>
      <c r="B222" s="21" t="s">
        <v>911</v>
      </c>
      <c r="C222" s="21" t="s">
        <v>912</v>
      </c>
      <c r="D222" s="21" t="s">
        <v>912</v>
      </c>
      <c r="E222" s="22">
        <v>52645024</v>
      </c>
      <c r="F222" s="16">
        <v>2490</v>
      </c>
      <c r="G222" s="15" t="s">
        <v>112</v>
      </c>
      <c r="H222" s="15" t="s">
        <v>121</v>
      </c>
      <c r="I222" s="15">
        <v>0</v>
      </c>
      <c r="J222" s="15">
        <v>1</v>
      </c>
      <c r="K222" s="15"/>
      <c r="L222" s="15"/>
      <c r="M222" s="15"/>
      <c r="N222" s="15"/>
    </row>
    <row r="223" spans="1:14" x14ac:dyDescent="0.3">
      <c r="A223" s="40">
        <v>222</v>
      </c>
      <c r="B223" s="21" t="s">
        <v>913</v>
      </c>
      <c r="C223" s="21" t="s">
        <v>914</v>
      </c>
      <c r="D223" s="21" t="s">
        <v>914</v>
      </c>
      <c r="E223" s="22">
        <v>55911133</v>
      </c>
      <c r="F223" s="16">
        <v>5600</v>
      </c>
      <c r="G223" s="15" t="s">
        <v>112</v>
      </c>
      <c r="H223" s="15" t="s">
        <v>117</v>
      </c>
      <c r="I223" s="15">
        <v>0</v>
      </c>
      <c r="J223" s="15">
        <v>1</v>
      </c>
      <c r="K223" s="15"/>
      <c r="L223" s="15"/>
      <c r="M223" s="15"/>
      <c r="N223" s="15"/>
    </row>
    <row r="224" spans="1:14" x14ac:dyDescent="0.3">
      <c r="A224" s="40">
        <v>223</v>
      </c>
      <c r="B224" s="21" t="s">
        <v>915</v>
      </c>
      <c r="C224" s="21" t="s">
        <v>916</v>
      </c>
      <c r="D224" s="21" t="s">
        <v>916</v>
      </c>
      <c r="E224" s="22">
        <v>56944249</v>
      </c>
      <c r="F224" s="16">
        <v>8650</v>
      </c>
      <c r="G224" s="15" t="s">
        <v>112</v>
      </c>
      <c r="H224" s="15" t="s">
        <v>121</v>
      </c>
      <c r="I224" s="15">
        <v>0</v>
      </c>
      <c r="J224" s="15">
        <v>1</v>
      </c>
      <c r="K224" s="15"/>
      <c r="L224" s="15"/>
      <c r="M224" s="15"/>
      <c r="N224" s="15"/>
    </row>
    <row r="225" spans="1:14" x14ac:dyDescent="0.3">
      <c r="A225" s="40">
        <v>224</v>
      </c>
      <c r="B225" s="21" t="s">
        <v>917</v>
      </c>
      <c r="C225" s="21" t="s">
        <v>918</v>
      </c>
      <c r="D225" s="21" t="s">
        <v>918</v>
      </c>
      <c r="E225" s="22">
        <v>56872627</v>
      </c>
      <c r="F225" s="16">
        <v>2700</v>
      </c>
      <c r="G225" s="15" t="s">
        <v>112</v>
      </c>
      <c r="H225" s="15" t="s">
        <v>1496</v>
      </c>
      <c r="I225" s="15">
        <v>1</v>
      </c>
      <c r="J225" s="15">
        <v>1</v>
      </c>
      <c r="K225" s="15"/>
      <c r="L225" s="15"/>
      <c r="M225" s="15"/>
      <c r="N225" s="15"/>
    </row>
    <row r="226" spans="1:14" x14ac:dyDescent="0.3">
      <c r="A226" s="40">
        <v>225</v>
      </c>
      <c r="B226" s="21" t="s">
        <v>919</v>
      </c>
      <c r="C226" s="21" t="s">
        <v>920</v>
      </c>
      <c r="D226" s="21" t="s">
        <v>920</v>
      </c>
      <c r="E226" s="22">
        <v>55615629</v>
      </c>
      <c r="F226" s="16">
        <v>5050</v>
      </c>
      <c r="G226" s="15" t="s">
        <v>112</v>
      </c>
      <c r="H226" s="15" t="s">
        <v>1494</v>
      </c>
      <c r="I226" s="15">
        <v>1</v>
      </c>
      <c r="J226" s="15">
        <v>1</v>
      </c>
      <c r="K226" s="15"/>
      <c r="L226" s="15"/>
      <c r="M226" s="15"/>
      <c r="N226" s="15"/>
    </row>
    <row r="227" spans="1:14" x14ac:dyDescent="0.3">
      <c r="A227" s="40">
        <v>226</v>
      </c>
      <c r="B227" s="21" t="s">
        <v>921</v>
      </c>
      <c r="C227" s="21" t="s">
        <v>922</v>
      </c>
      <c r="D227" s="21" t="s">
        <v>922</v>
      </c>
      <c r="E227" s="22">
        <v>54800970</v>
      </c>
      <c r="F227" s="16">
        <v>8220</v>
      </c>
      <c r="G227" s="15" t="s">
        <v>112</v>
      </c>
      <c r="H227" s="15" t="s">
        <v>117</v>
      </c>
      <c r="I227" s="21">
        <v>0</v>
      </c>
      <c r="J227" s="15">
        <v>1</v>
      </c>
      <c r="K227" s="15"/>
      <c r="L227" s="15"/>
      <c r="M227" s="15"/>
      <c r="N227" s="15"/>
    </row>
    <row r="228" spans="1:14" x14ac:dyDescent="0.3">
      <c r="A228" s="40">
        <v>227</v>
      </c>
      <c r="B228" s="21" t="s">
        <v>923</v>
      </c>
      <c r="C228" s="21" t="s">
        <v>924</v>
      </c>
      <c r="D228" s="21" t="s">
        <v>924</v>
      </c>
      <c r="E228" s="22">
        <v>52781600</v>
      </c>
      <c r="F228" s="16">
        <v>5030</v>
      </c>
      <c r="G228" s="15" t="s">
        <v>112</v>
      </c>
      <c r="H228" s="15" t="s">
        <v>1495</v>
      </c>
      <c r="I228" s="15">
        <v>1</v>
      </c>
      <c r="J228" s="15">
        <v>1</v>
      </c>
      <c r="K228" s="15"/>
      <c r="L228" s="15"/>
      <c r="M228" s="15"/>
      <c r="N228" s="15"/>
    </row>
    <row r="229" spans="1:14" x14ac:dyDescent="0.3">
      <c r="A229" s="40">
        <v>228</v>
      </c>
      <c r="B229" s="21" t="s">
        <v>925</v>
      </c>
      <c r="C229" s="21" t="s">
        <v>926</v>
      </c>
      <c r="D229" s="21" t="s">
        <v>926</v>
      </c>
      <c r="E229" s="22" t="s">
        <v>98</v>
      </c>
      <c r="F229" s="16">
        <v>2710</v>
      </c>
      <c r="G229" s="15" t="s">
        <v>112</v>
      </c>
      <c r="H229" s="15" t="s">
        <v>1463</v>
      </c>
      <c r="I229" s="15">
        <v>1</v>
      </c>
      <c r="J229" s="15">
        <v>1</v>
      </c>
      <c r="K229" s="15"/>
      <c r="L229" s="15"/>
      <c r="M229" s="15"/>
      <c r="N229" s="15"/>
    </row>
    <row r="230" spans="1:14" x14ac:dyDescent="0.3">
      <c r="A230" s="40">
        <v>229</v>
      </c>
      <c r="B230" s="21" t="s">
        <v>927</v>
      </c>
      <c r="C230" s="21" t="s">
        <v>928</v>
      </c>
      <c r="D230" s="21" t="s">
        <v>928</v>
      </c>
      <c r="E230" s="22" t="s">
        <v>99</v>
      </c>
      <c r="F230" s="16">
        <v>2010</v>
      </c>
      <c r="G230" s="15" t="s">
        <v>112</v>
      </c>
      <c r="H230" s="15" t="s">
        <v>1495</v>
      </c>
      <c r="I230" s="15">
        <v>1</v>
      </c>
      <c r="J230" s="15">
        <v>1</v>
      </c>
      <c r="K230" s="15"/>
      <c r="L230" s="15"/>
      <c r="M230" s="15"/>
      <c r="N230" s="15"/>
    </row>
    <row r="231" spans="1:14" x14ac:dyDescent="0.3">
      <c r="A231" s="40">
        <v>230</v>
      </c>
      <c r="B231" s="21" t="s">
        <v>929</v>
      </c>
      <c r="C231" s="21" t="s">
        <v>930</v>
      </c>
      <c r="D231" s="21" t="s">
        <v>930</v>
      </c>
      <c r="E231" s="22" t="s">
        <v>100</v>
      </c>
      <c r="F231" s="16">
        <v>2870</v>
      </c>
      <c r="G231" s="15" t="s">
        <v>112</v>
      </c>
      <c r="H231" s="15" t="s">
        <v>1494</v>
      </c>
      <c r="I231" s="15">
        <v>1</v>
      </c>
      <c r="J231" s="15">
        <v>1</v>
      </c>
      <c r="K231" s="15"/>
      <c r="L231" s="15"/>
      <c r="M231" s="15"/>
      <c r="N231" s="15"/>
    </row>
    <row r="232" spans="1:14" x14ac:dyDescent="0.3">
      <c r="A232" s="40">
        <v>231</v>
      </c>
      <c r="B232" s="21" t="s">
        <v>931</v>
      </c>
      <c r="C232" s="21" t="s">
        <v>932</v>
      </c>
      <c r="D232" s="21" t="s">
        <v>932</v>
      </c>
      <c r="E232" s="22" t="s">
        <v>101</v>
      </c>
      <c r="F232" s="16">
        <v>2040</v>
      </c>
      <c r="G232" s="15" t="s">
        <v>112</v>
      </c>
      <c r="H232" s="15" t="s">
        <v>117</v>
      </c>
      <c r="I232" s="15">
        <v>0</v>
      </c>
      <c r="J232" s="15">
        <v>1</v>
      </c>
      <c r="K232" s="15"/>
      <c r="L232" s="15"/>
      <c r="M232" s="15"/>
      <c r="N232" s="15"/>
    </row>
    <row r="233" spans="1:14" x14ac:dyDescent="0.3">
      <c r="A233" s="40">
        <v>232</v>
      </c>
      <c r="B233" s="21" t="s">
        <v>933</v>
      </c>
      <c r="C233" s="21" t="s">
        <v>934</v>
      </c>
      <c r="D233" s="21" t="s">
        <v>934</v>
      </c>
      <c r="E233" s="22">
        <v>90009094</v>
      </c>
      <c r="F233" s="16">
        <v>8300</v>
      </c>
      <c r="G233" s="15" t="s">
        <v>112</v>
      </c>
      <c r="H233" s="15" t="s">
        <v>121</v>
      </c>
      <c r="I233" s="15">
        <v>1</v>
      </c>
      <c r="J233" s="15">
        <v>1</v>
      </c>
      <c r="K233" s="15"/>
      <c r="L233" s="15"/>
      <c r="M233" s="15"/>
      <c r="N233" s="15"/>
    </row>
    <row r="234" spans="1:14" x14ac:dyDescent="0.3">
      <c r="A234" s="40">
        <v>233</v>
      </c>
      <c r="B234" s="21" t="s">
        <v>935</v>
      </c>
      <c r="C234" s="21" t="s">
        <v>936</v>
      </c>
      <c r="D234" s="21" t="s">
        <v>936</v>
      </c>
      <c r="E234" s="22">
        <v>53991948</v>
      </c>
      <c r="F234" s="16">
        <v>2790</v>
      </c>
      <c r="G234" s="15" t="s">
        <v>112</v>
      </c>
      <c r="H234" s="15" t="s">
        <v>1463</v>
      </c>
      <c r="I234" s="15">
        <v>1</v>
      </c>
      <c r="J234" s="15">
        <v>1</v>
      </c>
      <c r="K234" s="15"/>
      <c r="L234" s="15"/>
      <c r="M234" s="15"/>
      <c r="N234" s="15"/>
    </row>
    <row r="235" spans="1:14" x14ac:dyDescent="0.3">
      <c r="A235" s="40">
        <v>234</v>
      </c>
      <c r="B235" s="21" t="s">
        <v>937</v>
      </c>
      <c r="C235" s="21" t="s">
        <v>938</v>
      </c>
      <c r="D235" s="21" t="s">
        <v>938</v>
      </c>
      <c r="E235" s="22" t="s">
        <v>102</v>
      </c>
      <c r="F235" s="16">
        <v>2230</v>
      </c>
      <c r="G235" s="15" t="s">
        <v>112</v>
      </c>
      <c r="H235" s="15" t="s">
        <v>1494</v>
      </c>
      <c r="I235" s="15">
        <v>1</v>
      </c>
      <c r="J235" s="15">
        <v>1</v>
      </c>
      <c r="K235" s="15"/>
      <c r="L235" s="15"/>
      <c r="M235" s="15"/>
      <c r="N235" s="15"/>
    </row>
    <row r="236" spans="1:14" x14ac:dyDescent="0.3">
      <c r="A236" s="40">
        <v>235</v>
      </c>
      <c r="B236" s="21" t="s">
        <v>939</v>
      </c>
      <c r="C236" s="21" t="s">
        <v>940</v>
      </c>
      <c r="D236" s="21" t="s">
        <v>940</v>
      </c>
      <c r="E236" s="22" t="s">
        <v>103</v>
      </c>
      <c r="F236" s="16">
        <v>2250</v>
      </c>
      <c r="G236" s="15" t="s">
        <v>112</v>
      </c>
      <c r="H236" s="15" t="s">
        <v>114</v>
      </c>
      <c r="I236" s="15">
        <v>1</v>
      </c>
      <c r="J236" s="15">
        <v>1</v>
      </c>
      <c r="K236" s="15"/>
      <c r="L236" s="15"/>
      <c r="M236" s="15"/>
      <c r="N236" s="15"/>
    </row>
    <row r="237" spans="1:14" x14ac:dyDescent="0.3">
      <c r="A237" s="40">
        <v>236</v>
      </c>
      <c r="B237" s="21" t="s">
        <v>941</v>
      </c>
      <c r="C237" s="21" t="s">
        <v>942</v>
      </c>
      <c r="D237" s="21" t="s">
        <v>942</v>
      </c>
      <c r="E237" s="22" t="s">
        <v>943</v>
      </c>
      <c r="F237" s="16">
        <v>8910</v>
      </c>
      <c r="G237" s="15" t="s">
        <v>112</v>
      </c>
      <c r="H237" s="15" t="s">
        <v>1494</v>
      </c>
      <c r="I237" s="15">
        <v>0</v>
      </c>
      <c r="J237" s="15">
        <v>1</v>
      </c>
      <c r="K237" s="15"/>
      <c r="L237" s="15"/>
      <c r="M237" s="15"/>
      <c r="N237" s="15"/>
    </row>
    <row r="238" spans="1:14" x14ac:dyDescent="0.3">
      <c r="A238" s="40">
        <v>237</v>
      </c>
      <c r="B238" s="21" t="s">
        <v>944</v>
      </c>
      <c r="C238" s="21" t="s">
        <v>945</v>
      </c>
      <c r="D238" s="21" t="s">
        <v>945</v>
      </c>
      <c r="E238" s="22">
        <v>56480111</v>
      </c>
      <c r="F238" s="16">
        <v>2770</v>
      </c>
      <c r="G238" s="15" t="s">
        <v>112</v>
      </c>
      <c r="H238" s="15" t="s">
        <v>1494</v>
      </c>
      <c r="I238" s="15">
        <v>1</v>
      </c>
      <c r="J238" s="15">
        <v>1</v>
      </c>
      <c r="K238" s="15"/>
      <c r="L238" s="15"/>
      <c r="M238" s="15"/>
      <c r="N238" s="15"/>
    </row>
    <row r="239" spans="1:14" x14ac:dyDescent="0.3">
      <c r="A239" s="40">
        <v>238</v>
      </c>
      <c r="B239" s="21" t="s">
        <v>946</v>
      </c>
      <c r="C239" s="21" t="s">
        <v>947</v>
      </c>
      <c r="D239" s="21" t="s">
        <v>947</v>
      </c>
      <c r="E239" s="22">
        <v>53680088</v>
      </c>
      <c r="F239" s="16">
        <v>2340</v>
      </c>
      <c r="G239" s="15" t="s">
        <v>112</v>
      </c>
      <c r="H239" s="15" t="s">
        <v>117</v>
      </c>
      <c r="I239" s="15">
        <v>1</v>
      </c>
      <c r="J239" s="15">
        <v>1</v>
      </c>
      <c r="K239" s="15"/>
      <c r="L239" s="15"/>
      <c r="M239" s="15"/>
      <c r="N239" s="15"/>
    </row>
    <row r="240" spans="1:14" x14ac:dyDescent="0.3">
      <c r="A240" s="40">
        <v>239</v>
      </c>
      <c r="B240" s="21" t="s">
        <v>948</v>
      </c>
      <c r="C240" s="21" t="s">
        <v>949</v>
      </c>
      <c r="D240" s="21" t="s">
        <v>949</v>
      </c>
      <c r="E240" s="22">
        <v>52115163</v>
      </c>
      <c r="F240" s="16">
        <v>2140</v>
      </c>
      <c r="G240" s="15" t="s">
        <v>112</v>
      </c>
      <c r="H240" s="15" t="s">
        <v>117</v>
      </c>
      <c r="I240" s="15">
        <v>1</v>
      </c>
      <c r="J240" s="15">
        <v>1</v>
      </c>
      <c r="K240" s="15"/>
      <c r="L240" s="15"/>
      <c r="M240" s="15"/>
      <c r="N240" s="15"/>
    </row>
    <row r="241" spans="1:14" x14ac:dyDescent="0.3">
      <c r="A241" s="40">
        <v>240</v>
      </c>
      <c r="B241" s="21" t="s">
        <v>950</v>
      </c>
      <c r="C241" s="21" t="s">
        <v>951</v>
      </c>
      <c r="D241" s="21" t="s">
        <v>951</v>
      </c>
      <c r="E241" s="22" t="s">
        <v>104</v>
      </c>
      <c r="F241" s="16">
        <v>2760</v>
      </c>
      <c r="G241" s="15" t="s">
        <v>112</v>
      </c>
      <c r="H241" s="15" t="s">
        <v>1463</v>
      </c>
      <c r="I241" s="15">
        <v>0</v>
      </c>
      <c r="J241" s="15">
        <v>1</v>
      </c>
      <c r="K241" s="15"/>
      <c r="L241" s="15"/>
      <c r="M241" s="15"/>
      <c r="N241" s="15"/>
    </row>
    <row r="242" spans="1:14" x14ac:dyDescent="0.3">
      <c r="A242" s="40">
        <v>241</v>
      </c>
      <c r="B242" s="21" t="s">
        <v>952</v>
      </c>
      <c r="C242" s="21" t="s">
        <v>953</v>
      </c>
      <c r="D242" s="21" t="s">
        <v>953</v>
      </c>
      <c r="E242" s="22" t="s">
        <v>105</v>
      </c>
      <c r="F242" s="16">
        <v>2050</v>
      </c>
      <c r="G242" s="15" t="s">
        <v>112</v>
      </c>
      <c r="H242" s="15" t="s">
        <v>120</v>
      </c>
      <c r="I242" s="15">
        <v>0</v>
      </c>
      <c r="J242" s="15">
        <v>1</v>
      </c>
      <c r="K242" s="15"/>
      <c r="L242" s="15"/>
      <c r="M242" s="15"/>
      <c r="N242" s="15"/>
    </row>
    <row r="243" spans="1:14" x14ac:dyDescent="0.3">
      <c r="A243" s="40">
        <v>242</v>
      </c>
      <c r="B243" s="21" t="s">
        <v>954</v>
      </c>
      <c r="C243" s="21" t="s">
        <v>955</v>
      </c>
      <c r="D243" s="21" t="s">
        <v>955</v>
      </c>
      <c r="E243" s="22" t="s">
        <v>106</v>
      </c>
      <c r="F243" s="16">
        <v>5610</v>
      </c>
      <c r="G243" s="15" t="s">
        <v>112</v>
      </c>
      <c r="H243" s="15" t="s">
        <v>114</v>
      </c>
      <c r="I243" s="15">
        <v>0</v>
      </c>
      <c r="J243" s="15">
        <v>1</v>
      </c>
      <c r="K243" s="15"/>
      <c r="L243" s="15"/>
      <c r="M243" s="15"/>
      <c r="N243" s="15"/>
    </row>
    <row r="244" spans="1:14" x14ac:dyDescent="0.3">
      <c r="A244" s="40">
        <v>243</v>
      </c>
      <c r="B244" s="21" t="s">
        <v>17</v>
      </c>
      <c r="C244" s="21" t="s">
        <v>956</v>
      </c>
      <c r="D244" s="21" t="s">
        <v>956</v>
      </c>
      <c r="E244" s="22" t="s">
        <v>107</v>
      </c>
      <c r="F244" s="16">
        <v>2750</v>
      </c>
      <c r="G244" s="15" t="s">
        <v>112</v>
      </c>
      <c r="H244" s="15" t="s">
        <v>117</v>
      </c>
      <c r="I244" s="15">
        <v>1</v>
      </c>
      <c r="J244" s="15">
        <v>1</v>
      </c>
      <c r="K244" s="15"/>
      <c r="L244" s="15"/>
      <c r="M244" s="15"/>
      <c r="N244" s="15"/>
    </row>
    <row r="245" spans="1:14" x14ac:dyDescent="0.3">
      <c r="A245" s="40">
        <v>244</v>
      </c>
      <c r="B245" s="21" t="s">
        <v>18</v>
      </c>
      <c r="C245" s="21" t="s">
        <v>957</v>
      </c>
      <c r="D245" s="21" t="s">
        <v>957</v>
      </c>
      <c r="E245" s="22" t="s">
        <v>108</v>
      </c>
      <c r="F245" s="16">
        <v>8240</v>
      </c>
      <c r="G245" s="15" t="s">
        <v>112</v>
      </c>
      <c r="H245" s="15" t="s">
        <v>1484</v>
      </c>
      <c r="I245" s="15">
        <v>1</v>
      </c>
      <c r="J245" s="15">
        <v>1</v>
      </c>
      <c r="K245" s="15"/>
      <c r="L245" s="15"/>
      <c r="M245" s="15"/>
      <c r="N245" s="15"/>
    </row>
    <row r="246" spans="1:14" x14ac:dyDescent="0.3">
      <c r="A246" s="40">
        <v>245</v>
      </c>
      <c r="B246" s="21" t="s">
        <v>19</v>
      </c>
      <c r="C246" s="21" t="s">
        <v>958</v>
      </c>
      <c r="D246" s="21" t="s">
        <v>958</v>
      </c>
      <c r="E246" s="22" t="s">
        <v>109</v>
      </c>
      <c r="F246" s="16">
        <v>8800</v>
      </c>
      <c r="G246" s="15" t="s">
        <v>112</v>
      </c>
      <c r="H246" s="15" t="s">
        <v>121</v>
      </c>
      <c r="I246" s="21">
        <v>0</v>
      </c>
      <c r="J246" s="15">
        <v>1</v>
      </c>
      <c r="K246" s="15"/>
      <c r="L246" s="15"/>
      <c r="M246" s="15"/>
      <c r="N246" s="15"/>
    </row>
    <row r="247" spans="1:14" x14ac:dyDescent="0.3">
      <c r="A247" s="40">
        <v>246</v>
      </c>
      <c r="B247" s="21" t="s">
        <v>959</v>
      </c>
      <c r="C247" s="21" t="s">
        <v>960</v>
      </c>
      <c r="D247" s="21" t="s">
        <v>960</v>
      </c>
      <c r="E247" s="22">
        <v>55413915</v>
      </c>
      <c r="F247" s="16">
        <v>2160</v>
      </c>
      <c r="G247" s="15" t="s">
        <v>112</v>
      </c>
      <c r="H247" s="15" t="s">
        <v>1494</v>
      </c>
      <c r="I247" s="15">
        <v>1</v>
      </c>
      <c r="J247" s="15">
        <v>1</v>
      </c>
      <c r="K247" s="15"/>
      <c r="L247" s="15"/>
      <c r="M247" s="15"/>
      <c r="N247" s="15"/>
    </row>
    <row r="248" spans="1:14" x14ac:dyDescent="0.3">
      <c r="A248" s="40">
        <v>247</v>
      </c>
      <c r="B248" s="21" t="s">
        <v>961</v>
      </c>
      <c r="C248" s="21" t="s">
        <v>962</v>
      </c>
      <c r="D248" s="21" t="s">
        <v>962</v>
      </c>
      <c r="E248" s="22">
        <v>55415847</v>
      </c>
      <c r="F248" s="16">
        <v>2020</v>
      </c>
      <c r="G248" s="15" t="s">
        <v>112</v>
      </c>
      <c r="H248" s="15" t="s">
        <v>114</v>
      </c>
      <c r="I248" s="15">
        <v>1</v>
      </c>
      <c r="J248" s="15">
        <v>1</v>
      </c>
      <c r="K248" s="15"/>
      <c r="L248" s="15"/>
      <c r="M248" s="15"/>
      <c r="N248" s="15"/>
    </row>
    <row r="249" spans="1:14" x14ac:dyDescent="0.3">
      <c r="A249" s="40">
        <v>248</v>
      </c>
      <c r="B249" s="21" t="s">
        <v>963</v>
      </c>
      <c r="C249" s="21" t="s">
        <v>964</v>
      </c>
      <c r="D249" s="21" t="s">
        <v>964</v>
      </c>
      <c r="E249" s="22">
        <v>55472111</v>
      </c>
      <c r="F249" s="16">
        <v>2080</v>
      </c>
      <c r="G249" s="15" t="s">
        <v>112</v>
      </c>
      <c r="H249" s="15" t="s">
        <v>114</v>
      </c>
      <c r="I249" s="15">
        <v>1</v>
      </c>
      <c r="J249" s="15">
        <v>1</v>
      </c>
      <c r="K249" s="15"/>
      <c r="L249" s="15"/>
      <c r="M249" s="15"/>
      <c r="N249" s="15"/>
    </row>
    <row r="250" spans="1:14" x14ac:dyDescent="0.3">
      <c r="A250" s="40">
        <v>249</v>
      </c>
      <c r="B250" s="21" t="s">
        <v>965</v>
      </c>
      <c r="C250" s="21" t="s">
        <v>966</v>
      </c>
      <c r="D250" s="21" t="s">
        <v>966</v>
      </c>
      <c r="E250" s="22">
        <v>55749211</v>
      </c>
      <c r="F250" s="16">
        <v>5220</v>
      </c>
      <c r="G250" s="15" t="s">
        <v>112</v>
      </c>
      <c r="H250" s="15" t="s">
        <v>1484</v>
      </c>
      <c r="I250" s="15">
        <v>1</v>
      </c>
      <c r="J250" s="15">
        <v>1</v>
      </c>
      <c r="K250" s="15"/>
      <c r="L250" s="15"/>
      <c r="M250" s="15"/>
      <c r="N250" s="15"/>
    </row>
    <row r="251" spans="1:14" x14ac:dyDescent="0.3">
      <c r="A251" s="40">
        <v>250</v>
      </c>
      <c r="B251" s="21" t="s">
        <v>967</v>
      </c>
      <c r="C251" s="21" t="s">
        <v>968</v>
      </c>
      <c r="D251" s="21" t="s">
        <v>968</v>
      </c>
      <c r="E251" s="22">
        <v>52799898</v>
      </c>
      <c r="F251" s="16">
        <v>8710</v>
      </c>
      <c r="G251" s="15" t="s">
        <v>112</v>
      </c>
      <c r="H251" s="15" t="s">
        <v>1496</v>
      </c>
      <c r="I251" s="15">
        <v>0</v>
      </c>
      <c r="J251" s="15">
        <v>1</v>
      </c>
      <c r="K251" s="15"/>
      <c r="L251" s="15"/>
      <c r="M251" s="15"/>
      <c r="N251" s="15"/>
    </row>
    <row r="252" spans="1:14" x14ac:dyDescent="0.3">
      <c r="A252" s="40">
        <v>251</v>
      </c>
      <c r="B252" s="21" t="s">
        <v>969</v>
      </c>
      <c r="C252" s="21" t="s">
        <v>970</v>
      </c>
      <c r="D252" s="21" t="s">
        <v>970</v>
      </c>
      <c r="E252" s="22">
        <v>91384786</v>
      </c>
      <c r="F252" s="16">
        <v>8200</v>
      </c>
      <c r="G252" s="15" t="s">
        <v>112</v>
      </c>
      <c r="H252" s="15" t="s">
        <v>1463</v>
      </c>
      <c r="I252" s="15">
        <v>1</v>
      </c>
      <c r="J252" s="15">
        <v>1</v>
      </c>
      <c r="K252" s="15"/>
      <c r="L252" s="15"/>
      <c r="M252" s="15"/>
      <c r="N252" s="15"/>
    </row>
    <row r="253" spans="1:14" x14ac:dyDescent="0.3">
      <c r="A253" s="40">
        <v>252</v>
      </c>
      <c r="B253" s="21" t="s">
        <v>971</v>
      </c>
      <c r="C253" s="21" t="s">
        <v>972</v>
      </c>
      <c r="D253" s="21" t="s">
        <v>972</v>
      </c>
      <c r="E253" s="22" t="s">
        <v>110</v>
      </c>
      <c r="F253" s="16">
        <v>5730</v>
      </c>
      <c r="G253" s="15" t="s">
        <v>112</v>
      </c>
      <c r="H253" s="15" t="s">
        <v>1494</v>
      </c>
      <c r="I253" s="15">
        <v>1</v>
      </c>
      <c r="J253" s="15">
        <v>1</v>
      </c>
      <c r="K253" s="15"/>
      <c r="L253" s="15"/>
      <c r="M253" s="15"/>
      <c r="N253" s="15"/>
    </row>
    <row r="254" spans="1:14" x14ac:dyDescent="0.3">
      <c r="A254" s="40">
        <v>253</v>
      </c>
      <c r="B254" s="21" t="s">
        <v>973</v>
      </c>
      <c r="C254" s="21" t="s">
        <v>974</v>
      </c>
      <c r="D254" s="21" t="s">
        <v>974</v>
      </c>
      <c r="E254" s="22">
        <v>52581900</v>
      </c>
      <c r="F254" s="16">
        <v>8610</v>
      </c>
      <c r="G254" s="15" t="s">
        <v>112</v>
      </c>
      <c r="H254" s="15" t="s">
        <v>116</v>
      </c>
      <c r="I254" s="15">
        <v>1</v>
      </c>
      <c r="J254" s="15">
        <v>1</v>
      </c>
      <c r="K254" s="15"/>
      <c r="L254" s="15"/>
      <c r="M254" s="15"/>
      <c r="N254" s="15"/>
    </row>
    <row r="255" spans="1:14" x14ac:dyDescent="0.3">
      <c r="A255" s="40">
        <v>254</v>
      </c>
      <c r="B255" s="21" t="s">
        <v>975</v>
      </c>
      <c r="C255" s="21" t="s">
        <v>976</v>
      </c>
      <c r="D255" s="21" t="s">
        <v>976</v>
      </c>
      <c r="E255" s="22">
        <v>50048962</v>
      </c>
      <c r="F255" s="16">
        <v>5010</v>
      </c>
      <c r="G255" s="15" t="s">
        <v>112</v>
      </c>
      <c r="H255" s="15" t="s">
        <v>115</v>
      </c>
      <c r="I255" s="15">
        <v>1</v>
      </c>
      <c r="J255" s="15">
        <v>1</v>
      </c>
      <c r="K255" s="15"/>
      <c r="L255" s="15"/>
      <c r="M255" s="15"/>
      <c r="N255" s="15"/>
    </row>
    <row r="256" spans="1:14" x14ac:dyDescent="0.3">
      <c r="A256" s="40">
        <v>255</v>
      </c>
      <c r="B256" s="21" t="s">
        <v>909</v>
      </c>
      <c r="C256" s="21" t="s">
        <v>977</v>
      </c>
      <c r="D256" s="21" t="s">
        <v>977</v>
      </c>
      <c r="E256" s="22">
        <v>5582630281</v>
      </c>
      <c r="F256" s="16">
        <v>16604</v>
      </c>
      <c r="G256" s="15" t="s">
        <v>112</v>
      </c>
      <c r="H256" s="15" t="s">
        <v>1466</v>
      </c>
      <c r="I256" s="15">
        <v>0</v>
      </c>
      <c r="J256" s="15">
        <v>1</v>
      </c>
      <c r="K256" s="15"/>
      <c r="L256" s="15"/>
      <c r="M256" s="15"/>
      <c r="N256" s="15"/>
    </row>
    <row r="257" spans="1:14" x14ac:dyDescent="0.3">
      <c r="A257" s="40">
        <v>256</v>
      </c>
      <c r="B257" s="21" t="s">
        <v>978</v>
      </c>
      <c r="C257" s="21" t="s">
        <v>979</v>
      </c>
      <c r="D257" s="21" t="s">
        <v>979</v>
      </c>
      <c r="E257" s="22">
        <v>58649970</v>
      </c>
      <c r="F257" s="16">
        <v>8500</v>
      </c>
      <c r="G257" s="15" t="s">
        <v>112</v>
      </c>
      <c r="H257" s="15" t="s">
        <v>121</v>
      </c>
      <c r="I257" s="15">
        <v>1</v>
      </c>
      <c r="J257" s="15">
        <v>1</v>
      </c>
      <c r="K257" s="15"/>
      <c r="L257" s="15"/>
      <c r="M257" s="15"/>
      <c r="N257" s="15"/>
    </row>
    <row r="258" spans="1:14" x14ac:dyDescent="0.3">
      <c r="A258" s="40">
        <v>257</v>
      </c>
      <c r="B258" s="21" t="s">
        <v>980</v>
      </c>
      <c r="C258" s="21" t="s">
        <v>981</v>
      </c>
      <c r="D258" s="21" t="s">
        <v>981</v>
      </c>
      <c r="E258" s="22">
        <v>55982881</v>
      </c>
      <c r="F258" s="16">
        <v>8770</v>
      </c>
      <c r="G258" s="15" t="s">
        <v>112</v>
      </c>
      <c r="H258" s="15" t="s">
        <v>1463</v>
      </c>
      <c r="I258" s="15">
        <v>1</v>
      </c>
      <c r="J258" s="15">
        <v>1</v>
      </c>
      <c r="K258" s="15"/>
      <c r="L258" s="15"/>
      <c r="M258" s="15"/>
      <c r="N258" s="15"/>
    </row>
    <row r="259" spans="1:14" x14ac:dyDescent="0.3">
      <c r="A259" s="40">
        <v>258</v>
      </c>
      <c r="B259" s="21" t="s">
        <v>982</v>
      </c>
      <c r="C259" s="21" t="s">
        <v>983</v>
      </c>
      <c r="D259" s="21" t="s">
        <v>983</v>
      </c>
      <c r="E259" s="22">
        <v>52825478</v>
      </c>
      <c r="F259" s="16">
        <v>2900</v>
      </c>
      <c r="G259" s="15" t="s">
        <v>112</v>
      </c>
      <c r="H259" s="15" t="s">
        <v>121</v>
      </c>
      <c r="I259" s="15">
        <v>1</v>
      </c>
      <c r="J259" s="15">
        <v>1</v>
      </c>
      <c r="K259" s="15"/>
      <c r="L259" s="15"/>
      <c r="M259" s="15"/>
      <c r="N259" s="15"/>
    </row>
    <row r="260" spans="1:14" x14ac:dyDescent="0.3">
      <c r="A260" s="40">
        <v>259</v>
      </c>
      <c r="B260" s="21" t="s">
        <v>984</v>
      </c>
      <c r="C260" s="21" t="s">
        <v>985</v>
      </c>
      <c r="D260" s="21" t="s">
        <v>985</v>
      </c>
      <c r="E260" s="22">
        <v>5582063812</v>
      </c>
      <c r="F260" s="16">
        <v>2420</v>
      </c>
      <c r="G260" s="15" t="s">
        <v>112</v>
      </c>
      <c r="H260" s="15" t="s">
        <v>1494</v>
      </c>
      <c r="I260" s="15">
        <v>0</v>
      </c>
      <c r="J260" s="15">
        <v>1</v>
      </c>
      <c r="K260" s="15"/>
      <c r="L260" s="15"/>
      <c r="M260" s="15"/>
      <c r="N260" s="15"/>
    </row>
    <row r="261" spans="1:14" x14ac:dyDescent="0.3">
      <c r="A261" s="40">
        <v>260</v>
      </c>
      <c r="B261" s="21" t="s">
        <v>986</v>
      </c>
      <c r="C261" s="21" t="s">
        <v>987</v>
      </c>
      <c r="D261" s="21" t="s">
        <v>987</v>
      </c>
      <c r="E261" s="22">
        <v>58998888</v>
      </c>
      <c r="F261" s="16">
        <v>2020</v>
      </c>
      <c r="G261" s="15" t="s">
        <v>112</v>
      </c>
      <c r="H261" s="15" t="s">
        <v>1495</v>
      </c>
      <c r="I261" s="15">
        <v>0</v>
      </c>
      <c r="J261" s="15">
        <v>1</v>
      </c>
      <c r="K261" s="15"/>
      <c r="L261" s="15"/>
      <c r="M261" s="15"/>
      <c r="N261" s="15"/>
    </row>
    <row r="262" spans="1:14" x14ac:dyDescent="0.3">
      <c r="A262" s="40">
        <v>261</v>
      </c>
      <c r="B262" s="21" t="s">
        <v>988</v>
      </c>
      <c r="C262" s="21" t="s">
        <v>989</v>
      </c>
      <c r="D262" s="21" t="s">
        <v>989</v>
      </c>
      <c r="E262" s="22">
        <v>53560493</v>
      </c>
      <c r="F262" s="16">
        <v>5410</v>
      </c>
      <c r="G262" s="15" t="s">
        <v>112</v>
      </c>
      <c r="H262" s="15" t="s">
        <v>1463</v>
      </c>
      <c r="I262" s="15">
        <v>0</v>
      </c>
      <c r="J262" s="15">
        <v>1</v>
      </c>
      <c r="K262" s="15"/>
      <c r="L262" s="15"/>
      <c r="M262" s="15"/>
      <c r="N262" s="15"/>
    </row>
    <row r="263" spans="1:14" x14ac:dyDescent="0.3">
      <c r="A263" s="40">
        <v>262</v>
      </c>
      <c r="B263" s="21" t="s">
        <v>990</v>
      </c>
      <c r="C263" s="21" t="s">
        <v>991</v>
      </c>
      <c r="D263" s="21" t="s">
        <v>991</v>
      </c>
      <c r="E263" s="22">
        <v>53660800</v>
      </c>
      <c r="F263" s="16">
        <v>5260</v>
      </c>
      <c r="G263" s="15" t="s">
        <v>112</v>
      </c>
      <c r="H263" s="15" t="s">
        <v>1494</v>
      </c>
      <c r="I263" s="15">
        <v>1</v>
      </c>
      <c r="J263" s="15">
        <v>1</v>
      </c>
      <c r="K263" s="15"/>
      <c r="L263" s="15"/>
      <c r="M263" s="15"/>
      <c r="N263" s="15"/>
    </row>
    <row r="264" spans="1:14" x14ac:dyDescent="0.3">
      <c r="A264" s="40">
        <v>263</v>
      </c>
      <c r="B264" s="21" t="s">
        <v>992</v>
      </c>
      <c r="C264" s="21" t="s">
        <v>993</v>
      </c>
      <c r="D264" s="21" t="s">
        <v>993</v>
      </c>
      <c r="E264" s="22">
        <v>50932222</v>
      </c>
      <c r="F264" s="16">
        <v>5348</v>
      </c>
      <c r="G264" s="15" t="s">
        <v>112</v>
      </c>
      <c r="H264" s="15" t="s">
        <v>116</v>
      </c>
      <c r="I264" s="15">
        <v>1</v>
      </c>
      <c r="J264" s="15">
        <v>1</v>
      </c>
      <c r="K264" s="15"/>
      <c r="L264" s="15"/>
      <c r="M264" s="15"/>
      <c r="N264" s="15"/>
    </row>
    <row r="265" spans="1:14" x14ac:dyDescent="0.3">
      <c r="A265" s="40">
        <v>264</v>
      </c>
      <c r="B265" s="21" t="s">
        <v>994</v>
      </c>
      <c r="C265" s="21" t="s">
        <v>995</v>
      </c>
      <c r="D265" s="21" t="s">
        <v>995</v>
      </c>
      <c r="E265" s="22">
        <v>55216708</v>
      </c>
      <c r="F265" s="16">
        <v>5780</v>
      </c>
      <c r="G265" s="15" t="s">
        <v>112</v>
      </c>
      <c r="H265" s="15" t="s">
        <v>116</v>
      </c>
      <c r="I265" s="21">
        <v>0</v>
      </c>
      <c r="J265" s="15">
        <v>1</v>
      </c>
      <c r="K265" s="15"/>
      <c r="L265" s="15"/>
      <c r="M265" s="15"/>
      <c r="N265" s="15"/>
    </row>
    <row r="266" spans="1:14" x14ac:dyDescent="0.3">
      <c r="A266" s="40">
        <v>265</v>
      </c>
      <c r="B266" s="21" t="s">
        <v>793</v>
      </c>
      <c r="C266" s="21" t="s">
        <v>996</v>
      </c>
      <c r="D266" s="21" t="s">
        <v>996</v>
      </c>
      <c r="E266" s="22" t="s">
        <v>111</v>
      </c>
      <c r="F266" s="16">
        <v>2910</v>
      </c>
      <c r="G266" s="15" t="s">
        <v>112</v>
      </c>
      <c r="H266" s="15" t="s">
        <v>121</v>
      </c>
      <c r="I266" s="15">
        <v>1</v>
      </c>
      <c r="J266" s="15">
        <v>1</v>
      </c>
      <c r="K266" s="15"/>
      <c r="L266" s="15"/>
      <c r="M266" s="15"/>
      <c r="N266" s="15"/>
    </row>
    <row r="267" spans="1:14" x14ac:dyDescent="0.3">
      <c r="A267" s="40">
        <v>266</v>
      </c>
      <c r="B267" s="21" t="s">
        <v>997</v>
      </c>
      <c r="C267" s="21" t="s">
        <v>998</v>
      </c>
      <c r="D267" s="21" t="s">
        <v>998</v>
      </c>
      <c r="E267" s="22">
        <v>50897800</v>
      </c>
      <c r="F267" s="16">
        <v>5269</v>
      </c>
      <c r="G267" s="15" t="s">
        <v>112</v>
      </c>
      <c r="H267" s="15" t="s">
        <v>1484</v>
      </c>
      <c r="I267" s="15">
        <v>1</v>
      </c>
      <c r="J267" s="15">
        <v>1</v>
      </c>
      <c r="K267" s="15"/>
      <c r="L267" s="15"/>
      <c r="M267" s="15"/>
      <c r="N267" s="15"/>
    </row>
    <row r="268" spans="1:14" x14ac:dyDescent="0.3">
      <c r="A268" s="40">
        <v>267</v>
      </c>
      <c r="B268" s="21" t="s">
        <v>999</v>
      </c>
      <c r="C268" s="21" t="s">
        <v>1000</v>
      </c>
      <c r="D268" s="21" t="s">
        <v>1000</v>
      </c>
      <c r="E268" s="22">
        <v>52541297</v>
      </c>
      <c r="F268" s="16">
        <v>2920</v>
      </c>
      <c r="G268" s="15" t="s">
        <v>112</v>
      </c>
      <c r="H268" s="15" t="s">
        <v>1494</v>
      </c>
      <c r="I268" s="15">
        <v>1</v>
      </c>
      <c r="J268" s="15">
        <v>1</v>
      </c>
      <c r="K268" s="15"/>
      <c r="L268" s="15"/>
      <c r="M268" s="15"/>
      <c r="N268" s="15"/>
    </row>
    <row r="269" spans="1:14" x14ac:dyDescent="0.3">
      <c r="A269" s="40">
        <v>268</v>
      </c>
      <c r="B269" s="21" t="s">
        <v>1003</v>
      </c>
      <c r="C269" s="21" t="s">
        <v>1004</v>
      </c>
      <c r="D269" s="21" t="s">
        <v>1004</v>
      </c>
      <c r="E269" s="22">
        <v>5552736102</v>
      </c>
      <c r="F269" s="16">
        <v>2970</v>
      </c>
      <c r="G269" s="15" t="s">
        <v>112</v>
      </c>
      <c r="H269" s="15" t="s">
        <v>1484</v>
      </c>
      <c r="I269" s="15">
        <v>1</v>
      </c>
      <c r="J269" s="15">
        <v>1</v>
      </c>
      <c r="K269" s="15"/>
      <c r="L269" s="15"/>
      <c r="M269" s="15"/>
      <c r="N269" s="15"/>
    </row>
    <row r="270" spans="1:14" x14ac:dyDescent="0.3">
      <c r="A270" s="40">
        <v>269</v>
      </c>
      <c r="B270" s="21" t="s">
        <v>1006</v>
      </c>
      <c r="C270" s="21" t="s">
        <v>1007</v>
      </c>
      <c r="D270" s="21" t="s">
        <v>1007</v>
      </c>
      <c r="E270" s="22">
        <v>53301085</v>
      </c>
      <c r="F270" s="17">
        <v>76807</v>
      </c>
      <c r="G270" s="15" t="s">
        <v>112</v>
      </c>
      <c r="H270" s="15" t="s">
        <v>117</v>
      </c>
      <c r="I270" s="15">
        <v>0</v>
      </c>
      <c r="J270" s="15">
        <v>1</v>
      </c>
      <c r="K270" s="15"/>
      <c r="L270" s="15"/>
      <c r="M270" s="15"/>
      <c r="N270" s="15"/>
    </row>
    <row r="271" spans="1:14" x14ac:dyDescent="0.3">
      <c r="A271" s="40">
        <v>270</v>
      </c>
      <c r="B271" s="21" t="s">
        <v>1008</v>
      </c>
      <c r="C271" s="21" t="s">
        <v>1009</v>
      </c>
      <c r="D271" s="21" t="s">
        <v>1009</v>
      </c>
      <c r="E271" s="22" t="s">
        <v>1246</v>
      </c>
      <c r="F271" s="17">
        <v>54715</v>
      </c>
      <c r="G271" s="15" t="s">
        <v>112</v>
      </c>
      <c r="H271" s="15" t="s">
        <v>1466</v>
      </c>
      <c r="I271" s="15">
        <v>1</v>
      </c>
      <c r="J271" s="15">
        <v>1</v>
      </c>
      <c r="K271" s="15"/>
      <c r="L271" s="15"/>
      <c r="M271" s="15"/>
      <c r="N271" s="15"/>
    </row>
    <row r="272" spans="1:14" x14ac:dyDescent="0.3">
      <c r="A272" s="40">
        <v>271</v>
      </c>
      <c r="B272" s="21" t="s">
        <v>1010</v>
      </c>
      <c r="C272" s="21" t="s">
        <v>1011</v>
      </c>
      <c r="D272" s="21" t="s">
        <v>1011</v>
      </c>
      <c r="E272" s="22">
        <v>52110152</v>
      </c>
      <c r="F272" s="17">
        <v>54030</v>
      </c>
      <c r="G272" s="15" t="s">
        <v>112</v>
      </c>
      <c r="H272" s="15" t="s">
        <v>121</v>
      </c>
      <c r="I272" s="15">
        <v>1</v>
      </c>
      <c r="J272" s="15">
        <v>1</v>
      </c>
      <c r="K272" s="15"/>
      <c r="L272" s="15"/>
      <c r="M272" s="15"/>
      <c r="N272" s="15"/>
    </row>
    <row r="273" spans="1:14" x14ac:dyDescent="0.3">
      <c r="A273" s="40">
        <v>272</v>
      </c>
      <c r="B273" s="21" t="s">
        <v>829</v>
      </c>
      <c r="C273" s="21" t="s">
        <v>1012</v>
      </c>
      <c r="D273" s="21" t="s">
        <v>1012</v>
      </c>
      <c r="E273" s="22">
        <v>5541298472</v>
      </c>
      <c r="F273" s="17">
        <v>11570</v>
      </c>
      <c r="G273" s="15" t="s">
        <v>112</v>
      </c>
      <c r="H273" s="15" t="s">
        <v>1463</v>
      </c>
      <c r="I273" s="15">
        <v>1</v>
      </c>
      <c r="J273" s="15">
        <v>1</v>
      </c>
      <c r="K273" s="15"/>
      <c r="L273" s="15"/>
      <c r="M273" s="15"/>
      <c r="N273" s="15"/>
    </row>
    <row r="274" spans="1:14" x14ac:dyDescent="0.3">
      <c r="A274" s="40">
        <v>273</v>
      </c>
      <c r="B274" s="21" t="s">
        <v>1013</v>
      </c>
      <c r="C274" s="21" t="s">
        <v>1014</v>
      </c>
      <c r="D274" s="21" t="s">
        <v>1014</v>
      </c>
      <c r="E274" s="22">
        <v>52608400</v>
      </c>
      <c r="F274" s="17">
        <v>6600</v>
      </c>
      <c r="G274" s="15" t="s">
        <v>112</v>
      </c>
      <c r="H274" s="15" t="s">
        <v>1494</v>
      </c>
      <c r="I274" s="15">
        <v>1</v>
      </c>
      <c r="J274" s="15">
        <v>1</v>
      </c>
      <c r="K274" s="15"/>
      <c r="L274" s="15"/>
      <c r="M274" s="15"/>
      <c r="N274" s="15"/>
    </row>
    <row r="275" spans="1:14" x14ac:dyDescent="0.3">
      <c r="A275" s="40">
        <v>274</v>
      </c>
      <c r="B275" s="21" t="s">
        <v>1015</v>
      </c>
      <c r="C275" s="21" t="s">
        <v>1016</v>
      </c>
      <c r="D275" s="21" t="s">
        <v>1016</v>
      </c>
      <c r="E275" s="22">
        <v>10844747</v>
      </c>
      <c r="F275" s="17">
        <v>1710</v>
      </c>
      <c r="G275" s="15" t="s">
        <v>112</v>
      </c>
      <c r="H275" s="15" t="s">
        <v>1496</v>
      </c>
      <c r="I275" s="15">
        <v>0</v>
      </c>
      <c r="J275" s="15">
        <v>1</v>
      </c>
      <c r="K275" s="15"/>
      <c r="L275" s="15"/>
      <c r="M275" s="15"/>
      <c r="N275" s="15"/>
    </row>
    <row r="276" spans="1:14" x14ac:dyDescent="0.3">
      <c r="A276" s="40">
        <v>275</v>
      </c>
      <c r="B276" s="21" t="s">
        <v>1017</v>
      </c>
      <c r="C276" s="21" t="s">
        <v>1018</v>
      </c>
      <c r="D276" s="21" t="s">
        <v>1018</v>
      </c>
      <c r="E276" s="22">
        <v>55437509</v>
      </c>
      <c r="F276" s="17">
        <v>11590</v>
      </c>
      <c r="G276" s="15" t="s">
        <v>112</v>
      </c>
      <c r="H276" s="15" t="s">
        <v>1495</v>
      </c>
      <c r="I276" s="15">
        <v>1</v>
      </c>
      <c r="J276" s="15">
        <v>1</v>
      </c>
      <c r="K276" s="15"/>
      <c r="L276" s="15"/>
      <c r="M276" s="15"/>
      <c r="N276" s="15"/>
    </row>
    <row r="277" spans="1:14" x14ac:dyDescent="0.3">
      <c r="A277" s="40">
        <v>276</v>
      </c>
      <c r="B277" s="21" t="s">
        <v>1019</v>
      </c>
      <c r="C277" s="21" t="s">
        <v>1020</v>
      </c>
      <c r="D277" s="21" t="s">
        <v>1020</v>
      </c>
      <c r="E277" s="22">
        <v>52077198</v>
      </c>
      <c r="F277" s="17">
        <v>8500</v>
      </c>
      <c r="G277" s="15" t="s">
        <v>112</v>
      </c>
      <c r="H277" s="15" t="s">
        <v>114</v>
      </c>
      <c r="I277" s="15">
        <v>1</v>
      </c>
      <c r="J277" s="15">
        <v>1</v>
      </c>
      <c r="K277" s="15"/>
      <c r="L277" s="15"/>
      <c r="M277" s="15"/>
      <c r="N277" s="15"/>
    </row>
    <row r="278" spans="1:14" x14ac:dyDescent="0.3">
      <c r="A278" s="40">
        <v>277</v>
      </c>
      <c r="B278" s="21" t="s">
        <v>1021</v>
      </c>
      <c r="C278" s="21" t="s">
        <v>1022</v>
      </c>
      <c r="D278" s="21" t="s">
        <v>1022</v>
      </c>
      <c r="E278" s="22">
        <v>55618646</v>
      </c>
      <c r="F278" s="17">
        <v>6600</v>
      </c>
      <c r="G278" s="15" t="s">
        <v>112</v>
      </c>
      <c r="H278" s="15" t="s">
        <v>1484</v>
      </c>
      <c r="I278" s="15">
        <v>1</v>
      </c>
      <c r="J278" s="15">
        <v>1</v>
      </c>
      <c r="K278" s="15"/>
      <c r="L278" s="15"/>
      <c r="M278" s="15"/>
      <c r="N278" s="15"/>
    </row>
    <row r="279" spans="1:14" x14ac:dyDescent="0.3">
      <c r="A279" s="40">
        <v>278</v>
      </c>
      <c r="B279" s="21" t="s">
        <v>1023</v>
      </c>
      <c r="C279" s="21" t="s">
        <v>1024</v>
      </c>
      <c r="D279" s="21" t="s">
        <v>1024</v>
      </c>
      <c r="E279" s="22">
        <v>12536200</v>
      </c>
      <c r="F279" s="17">
        <v>56130</v>
      </c>
      <c r="G279" s="15" t="s">
        <v>112</v>
      </c>
      <c r="H279" s="15" t="s">
        <v>1496</v>
      </c>
      <c r="I279" s="15">
        <v>0</v>
      </c>
      <c r="J279" s="15">
        <v>1</v>
      </c>
      <c r="K279" s="15"/>
      <c r="L279" s="15"/>
      <c r="M279" s="15"/>
      <c r="N279" s="15"/>
    </row>
    <row r="280" spans="1:14" x14ac:dyDescent="0.3">
      <c r="A280" s="40">
        <v>279</v>
      </c>
      <c r="B280" s="21" t="s">
        <v>1025</v>
      </c>
      <c r="C280" s="21" t="s">
        <v>1026</v>
      </c>
      <c r="D280" s="21" t="s">
        <v>1026</v>
      </c>
      <c r="E280" s="22">
        <v>51022390</v>
      </c>
      <c r="F280" s="17">
        <v>8500</v>
      </c>
      <c r="G280" s="15" t="s">
        <v>112</v>
      </c>
      <c r="H280" s="15" t="s">
        <v>117</v>
      </c>
      <c r="I280" s="15">
        <v>0</v>
      </c>
      <c r="J280" s="15">
        <v>1</v>
      </c>
      <c r="K280" s="15"/>
      <c r="L280" s="15"/>
      <c r="M280" s="15"/>
      <c r="N280" s="15"/>
    </row>
    <row r="281" spans="1:14" x14ac:dyDescent="0.3">
      <c r="A281" s="40">
        <v>280</v>
      </c>
      <c r="B281" s="21" t="s">
        <v>1027</v>
      </c>
      <c r="C281" s="21" t="s">
        <v>1028</v>
      </c>
      <c r="D281" s="21" t="s">
        <v>1028</v>
      </c>
      <c r="E281" s="22">
        <v>54426000</v>
      </c>
      <c r="F281" s="17">
        <v>11529</v>
      </c>
      <c r="G281" s="15" t="s">
        <v>112</v>
      </c>
      <c r="H281" s="15" t="s">
        <v>118</v>
      </c>
      <c r="I281" s="15">
        <v>0</v>
      </c>
      <c r="J281" s="15">
        <v>1</v>
      </c>
      <c r="K281" s="15"/>
      <c r="L281" s="15"/>
      <c r="M281" s="15"/>
      <c r="N281" s="15"/>
    </row>
    <row r="282" spans="1:14" x14ac:dyDescent="0.3">
      <c r="A282" s="40">
        <v>281</v>
      </c>
      <c r="B282" s="21" t="s">
        <v>1029</v>
      </c>
      <c r="C282" s="21" t="s">
        <v>1030</v>
      </c>
      <c r="D282" s="21" t="s">
        <v>1030</v>
      </c>
      <c r="E282" s="22" t="s">
        <v>1247</v>
      </c>
      <c r="F282" s="17">
        <v>57130</v>
      </c>
      <c r="G282" s="15" t="s">
        <v>112</v>
      </c>
      <c r="H282" s="15" t="s">
        <v>121</v>
      </c>
      <c r="I282" s="15">
        <v>1</v>
      </c>
      <c r="J282" s="15">
        <v>1</v>
      </c>
      <c r="K282" s="15"/>
      <c r="L282" s="15"/>
      <c r="M282" s="15"/>
      <c r="N282" s="15"/>
    </row>
    <row r="283" spans="1:14" x14ac:dyDescent="0.3">
      <c r="A283" s="40">
        <v>282</v>
      </c>
      <c r="B283" s="21" t="s">
        <v>1031</v>
      </c>
      <c r="C283" s="21" t="s">
        <v>1032</v>
      </c>
      <c r="D283" s="21" t="s">
        <v>1032</v>
      </c>
      <c r="E283" s="22" t="s">
        <v>1248</v>
      </c>
      <c r="F283" s="17">
        <v>4360</v>
      </c>
      <c r="G283" s="15" t="s">
        <v>112</v>
      </c>
      <c r="H283" s="15" t="s">
        <v>1484</v>
      </c>
      <c r="I283" s="15">
        <v>1</v>
      </c>
      <c r="J283" s="15">
        <v>1</v>
      </c>
      <c r="K283" s="15"/>
      <c r="L283" s="15"/>
      <c r="M283" s="15"/>
      <c r="N283" s="15"/>
    </row>
    <row r="284" spans="1:14" x14ac:dyDescent="0.3">
      <c r="A284" s="40">
        <v>283</v>
      </c>
      <c r="B284" s="21" t="s">
        <v>1033</v>
      </c>
      <c r="C284" s="21" t="s">
        <v>1034</v>
      </c>
      <c r="D284" s="21" t="s">
        <v>1034</v>
      </c>
      <c r="E284" s="22">
        <v>85039940</v>
      </c>
      <c r="F284" s="17">
        <v>10600</v>
      </c>
      <c r="G284" s="15" t="s">
        <v>112</v>
      </c>
      <c r="H284" s="15" t="s">
        <v>121</v>
      </c>
      <c r="I284" s="21">
        <v>0</v>
      </c>
      <c r="J284" s="15">
        <v>1</v>
      </c>
      <c r="K284" s="15"/>
      <c r="L284" s="15"/>
      <c r="M284" s="15"/>
      <c r="N284" s="15"/>
    </row>
    <row r="285" spans="1:14" x14ac:dyDescent="0.3">
      <c r="A285" s="40">
        <v>284</v>
      </c>
      <c r="B285" s="21" t="s">
        <v>1035</v>
      </c>
      <c r="C285" s="21" t="s">
        <v>1036</v>
      </c>
      <c r="D285" s="21" t="s">
        <v>1036</v>
      </c>
      <c r="E285" s="22" t="s">
        <v>1249</v>
      </c>
      <c r="F285" s="17">
        <v>91190</v>
      </c>
      <c r="G285" s="15" t="s">
        <v>112</v>
      </c>
      <c r="H285" s="15" t="s">
        <v>1495</v>
      </c>
      <c r="I285" s="15">
        <v>1</v>
      </c>
      <c r="J285" s="15">
        <v>1</v>
      </c>
      <c r="K285" s="15"/>
      <c r="L285" s="15"/>
      <c r="M285" s="15"/>
      <c r="N285" s="15"/>
    </row>
    <row r="286" spans="1:14" x14ac:dyDescent="0.3">
      <c r="A286" s="40">
        <v>285</v>
      </c>
      <c r="B286" s="21" t="s">
        <v>1037</v>
      </c>
      <c r="C286" s="21" t="s">
        <v>1038</v>
      </c>
      <c r="D286" s="21" t="s">
        <v>1038</v>
      </c>
      <c r="E286" s="22" t="s">
        <v>1250</v>
      </c>
      <c r="F286" s="17">
        <v>13360</v>
      </c>
      <c r="G286" s="15" t="s">
        <v>112</v>
      </c>
      <c r="H286" s="15" t="s">
        <v>114</v>
      </c>
      <c r="I286" s="15">
        <v>1</v>
      </c>
      <c r="J286" s="15">
        <v>1</v>
      </c>
      <c r="K286" s="15"/>
      <c r="L286" s="15"/>
      <c r="M286" s="15"/>
      <c r="N286" s="15"/>
    </row>
    <row r="287" spans="1:14" x14ac:dyDescent="0.3">
      <c r="A287" s="40">
        <v>286</v>
      </c>
      <c r="B287" s="21" t="s">
        <v>1039</v>
      </c>
      <c r="C287" s="21" t="s">
        <v>1040</v>
      </c>
      <c r="D287" s="21" t="s">
        <v>1040</v>
      </c>
      <c r="E287" s="22">
        <v>51170190</v>
      </c>
      <c r="F287" s="17">
        <v>54770</v>
      </c>
      <c r="G287" s="15" t="s">
        <v>112</v>
      </c>
      <c r="H287" s="15" t="s">
        <v>1496</v>
      </c>
      <c r="I287" s="15">
        <v>1</v>
      </c>
      <c r="J287" s="15">
        <v>1</v>
      </c>
      <c r="K287" s="15"/>
      <c r="L287" s="15"/>
      <c r="M287" s="15"/>
      <c r="N287" s="15"/>
    </row>
    <row r="288" spans="1:14" x14ac:dyDescent="0.3">
      <c r="A288" s="40">
        <v>287</v>
      </c>
      <c r="B288" s="21" t="s">
        <v>1041</v>
      </c>
      <c r="C288" s="21" t="s">
        <v>1042</v>
      </c>
      <c r="D288" s="21" t="s">
        <v>1042</v>
      </c>
      <c r="E288" s="22">
        <v>56583051</v>
      </c>
      <c r="F288" s="17">
        <v>62160</v>
      </c>
      <c r="G288" s="15" t="s">
        <v>112</v>
      </c>
      <c r="H288" s="15" t="s">
        <v>116</v>
      </c>
      <c r="I288" s="15">
        <v>1</v>
      </c>
      <c r="J288" s="15">
        <v>1</v>
      </c>
      <c r="K288" s="15"/>
      <c r="L288" s="15"/>
      <c r="M288" s="15"/>
      <c r="N288" s="15"/>
    </row>
    <row r="289" spans="1:14" x14ac:dyDescent="0.3">
      <c r="A289" s="40">
        <v>288</v>
      </c>
      <c r="B289" s="21" t="s">
        <v>1043</v>
      </c>
      <c r="C289" s="21" t="s">
        <v>1044</v>
      </c>
      <c r="D289" s="21" t="s">
        <v>1044</v>
      </c>
      <c r="E289" s="22">
        <v>55448760</v>
      </c>
      <c r="F289" s="17">
        <v>11320</v>
      </c>
      <c r="G289" s="15" t="s">
        <v>112</v>
      </c>
      <c r="H289" s="15" t="s">
        <v>114</v>
      </c>
      <c r="I289" s="15">
        <v>0</v>
      </c>
      <c r="J289" s="15">
        <v>1</v>
      </c>
      <c r="K289" s="15"/>
      <c r="L289" s="15"/>
      <c r="M289" s="15"/>
      <c r="N289" s="15"/>
    </row>
    <row r="290" spans="1:14" x14ac:dyDescent="0.3">
      <c r="A290" s="40">
        <v>289</v>
      </c>
      <c r="B290" s="21" t="s">
        <v>1045</v>
      </c>
      <c r="C290" s="21" t="s">
        <v>1046</v>
      </c>
      <c r="D290" s="21" t="s">
        <v>1046</v>
      </c>
      <c r="E290" s="22">
        <v>52816231</v>
      </c>
      <c r="F290" s="17">
        <v>15300</v>
      </c>
      <c r="G290" s="15" t="s">
        <v>112</v>
      </c>
      <c r="H290" s="15" t="s">
        <v>1463</v>
      </c>
      <c r="I290" s="15">
        <v>1</v>
      </c>
      <c r="J290" s="15">
        <v>1</v>
      </c>
      <c r="K290" s="15"/>
      <c r="L290" s="15"/>
      <c r="M290" s="15"/>
      <c r="N290" s="15"/>
    </row>
    <row r="291" spans="1:14" x14ac:dyDescent="0.3">
      <c r="A291" s="40">
        <v>290</v>
      </c>
      <c r="B291" s="21" t="s">
        <v>1047</v>
      </c>
      <c r="C291" s="21" t="s">
        <v>1048</v>
      </c>
      <c r="D291" s="21" t="s">
        <v>1048</v>
      </c>
      <c r="E291" s="22" t="s">
        <v>1251</v>
      </c>
      <c r="F291" s="17">
        <v>1000</v>
      </c>
      <c r="G291" s="15" t="s">
        <v>112</v>
      </c>
      <c r="H291" s="15" t="s">
        <v>116</v>
      </c>
      <c r="I291" s="15">
        <v>1</v>
      </c>
      <c r="J291" s="15">
        <v>1</v>
      </c>
      <c r="K291" s="15"/>
      <c r="L291" s="15"/>
      <c r="M291" s="15"/>
      <c r="N291" s="15"/>
    </row>
    <row r="292" spans="1:14" x14ac:dyDescent="0.3">
      <c r="A292" s="40">
        <v>291</v>
      </c>
      <c r="B292" s="21" t="s">
        <v>1049</v>
      </c>
      <c r="C292" s="21" t="s">
        <v>1050</v>
      </c>
      <c r="D292" s="21" t="s">
        <v>1050</v>
      </c>
      <c r="E292" s="22">
        <v>5531139106</v>
      </c>
      <c r="F292" s="17">
        <v>11590</v>
      </c>
      <c r="G292" s="15" t="s">
        <v>112</v>
      </c>
      <c r="H292" s="15" t="s">
        <v>1464</v>
      </c>
      <c r="I292" s="15">
        <v>1</v>
      </c>
      <c r="J292" s="15">
        <v>1</v>
      </c>
      <c r="K292" s="15"/>
      <c r="L292" s="15"/>
      <c r="M292" s="15"/>
      <c r="N292" s="15"/>
    </row>
    <row r="293" spans="1:14" x14ac:dyDescent="0.3">
      <c r="A293" s="40">
        <v>292</v>
      </c>
      <c r="B293" s="21" t="s">
        <v>1051</v>
      </c>
      <c r="C293" s="21" t="s">
        <v>1052</v>
      </c>
      <c r="D293" s="21" t="s">
        <v>1052</v>
      </c>
      <c r="E293" s="22">
        <v>36401215</v>
      </c>
      <c r="F293" s="17">
        <v>52928</v>
      </c>
      <c r="G293" s="15" t="s">
        <v>112</v>
      </c>
      <c r="H293" s="15" t="s">
        <v>1465</v>
      </c>
      <c r="I293" s="15">
        <v>1</v>
      </c>
      <c r="J293" s="15">
        <v>1</v>
      </c>
      <c r="K293" s="15"/>
      <c r="L293" s="15"/>
      <c r="M293" s="15"/>
      <c r="N293" s="15"/>
    </row>
    <row r="294" spans="1:14" x14ac:dyDescent="0.3">
      <c r="A294" s="40">
        <v>293</v>
      </c>
      <c r="B294" s="21" t="s">
        <v>1053</v>
      </c>
      <c r="C294" s="21" t="s">
        <v>1054</v>
      </c>
      <c r="D294" s="21" t="s">
        <v>1054</v>
      </c>
      <c r="E294" s="22">
        <v>77726410349</v>
      </c>
      <c r="F294" s="17">
        <v>62230</v>
      </c>
      <c r="G294" s="15" t="s">
        <v>122</v>
      </c>
      <c r="H294" s="15" t="s">
        <v>1465</v>
      </c>
      <c r="I294" s="15">
        <v>0</v>
      </c>
      <c r="J294" s="15">
        <v>1</v>
      </c>
      <c r="K294" s="15"/>
      <c r="L294" s="15"/>
      <c r="M294" s="15"/>
      <c r="N294" s="15"/>
    </row>
    <row r="295" spans="1:14" x14ac:dyDescent="0.3">
      <c r="A295" s="40">
        <v>294</v>
      </c>
      <c r="B295" s="21" t="s">
        <v>1055</v>
      </c>
      <c r="C295" s="21" t="s">
        <v>1056</v>
      </c>
      <c r="D295" s="21" t="s">
        <v>1056</v>
      </c>
      <c r="E295" s="22">
        <v>5502839823</v>
      </c>
      <c r="F295" s="16">
        <v>8610</v>
      </c>
      <c r="G295" s="15" t="s">
        <v>112</v>
      </c>
      <c r="H295" s="15" t="s">
        <v>1464</v>
      </c>
      <c r="I295" s="15">
        <v>1</v>
      </c>
      <c r="J295" s="15">
        <v>1</v>
      </c>
      <c r="K295" s="15"/>
      <c r="L295" s="15"/>
      <c r="M295" s="15"/>
      <c r="N295" s="15"/>
    </row>
    <row r="296" spans="1:14" x14ac:dyDescent="0.3">
      <c r="A296" s="40">
        <v>295</v>
      </c>
      <c r="B296" s="21" t="s">
        <v>1057</v>
      </c>
      <c r="C296" s="21" t="s">
        <v>1058</v>
      </c>
      <c r="D296" s="21" t="s">
        <v>1058</v>
      </c>
      <c r="E296" s="22">
        <v>15000530</v>
      </c>
      <c r="F296" s="16">
        <v>5730</v>
      </c>
      <c r="G296" s="15" t="s">
        <v>112</v>
      </c>
      <c r="H296" s="15" t="s">
        <v>1466</v>
      </c>
      <c r="I296" s="15">
        <v>1</v>
      </c>
      <c r="J296" s="15">
        <v>1</v>
      </c>
      <c r="K296" s="15"/>
      <c r="L296" s="15"/>
      <c r="M296" s="15"/>
      <c r="N296" s="15"/>
    </row>
    <row r="297" spans="1:14" x14ac:dyDescent="0.3">
      <c r="A297" s="40">
        <v>296</v>
      </c>
      <c r="B297" s="21" t="s">
        <v>1059</v>
      </c>
      <c r="C297" s="21" t="s">
        <v>1060</v>
      </c>
      <c r="D297" s="21" t="s">
        <v>1060</v>
      </c>
      <c r="E297" s="22">
        <v>91779090</v>
      </c>
      <c r="F297" s="16">
        <v>8200</v>
      </c>
      <c r="G297" s="15" t="s">
        <v>112</v>
      </c>
      <c r="H297" s="15" t="s">
        <v>1465</v>
      </c>
      <c r="I297" s="15">
        <v>1</v>
      </c>
      <c r="J297" s="15">
        <v>1</v>
      </c>
      <c r="K297" s="15"/>
      <c r="L297" s="15"/>
      <c r="M297" s="15"/>
      <c r="N297" s="15"/>
    </row>
    <row r="298" spans="1:14" x14ac:dyDescent="0.3">
      <c r="A298" s="40">
        <v>297</v>
      </c>
      <c r="B298" s="21" t="s">
        <v>1061</v>
      </c>
      <c r="C298" s="21" t="s">
        <v>1062</v>
      </c>
      <c r="D298" s="21" t="s">
        <v>1062</v>
      </c>
      <c r="E298" s="22">
        <v>59159283</v>
      </c>
      <c r="F298" s="16">
        <v>8710</v>
      </c>
      <c r="G298" s="15" t="s">
        <v>112</v>
      </c>
      <c r="H298" s="15" t="s">
        <v>1465</v>
      </c>
      <c r="I298" s="15">
        <v>0</v>
      </c>
      <c r="J298" s="15">
        <v>1</v>
      </c>
      <c r="K298" s="15"/>
      <c r="L298" s="15"/>
      <c r="M298" s="15"/>
      <c r="N298" s="15"/>
    </row>
    <row r="299" spans="1:14" x14ac:dyDescent="0.3">
      <c r="A299" s="40">
        <v>298</v>
      </c>
      <c r="B299" s="21" t="s">
        <v>1063</v>
      </c>
      <c r="C299" s="21" t="s">
        <v>1064</v>
      </c>
      <c r="D299" s="21" t="s">
        <v>1064</v>
      </c>
      <c r="E299" s="22" t="s">
        <v>1252</v>
      </c>
      <c r="F299" s="16">
        <v>5220</v>
      </c>
      <c r="G299" s="15" t="s">
        <v>112</v>
      </c>
      <c r="H299" s="15" t="s">
        <v>1465</v>
      </c>
      <c r="I299" s="15">
        <v>0</v>
      </c>
      <c r="J299" s="15">
        <v>1</v>
      </c>
      <c r="K299" s="15"/>
      <c r="L299" s="15"/>
      <c r="M299" s="15"/>
      <c r="N299" s="15"/>
    </row>
    <row r="300" spans="1:14" x14ac:dyDescent="0.3">
      <c r="A300" s="40">
        <v>299</v>
      </c>
      <c r="B300" s="21" t="s">
        <v>127</v>
      </c>
      <c r="C300" s="21" t="s">
        <v>1065</v>
      </c>
      <c r="D300" s="21" t="s">
        <v>1065</v>
      </c>
      <c r="E300" s="22">
        <v>59987030</v>
      </c>
      <c r="F300" s="16">
        <v>2080</v>
      </c>
      <c r="G300" s="15" t="s">
        <v>112</v>
      </c>
      <c r="H300" s="15" t="s">
        <v>1467</v>
      </c>
      <c r="I300" s="15">
        <v>0</v>
      </c>
      <c r="J300" s="15">
        <v>1</v>
      </c>
      <c r="K300" s="15"/>
      <c r="L300" s="15"/>
      <c r="M300" s="15"/>
      <c r="N300" s="15"/>
    </row>
    <row r="301" spans="1:14" x14ac:dyDescent="0.3">
      <c r="A301" s="40">
        <v>300</v>
      </c>
      <c r="B301" s="21" t="s">
        <v>1066</v>
      </c>
      <c r="C301" s="21" t="s">
        <v>1067</v>
      </c>
      <c r="D301" s="21" t="s">
        <v>1067</v>
      </c>
      <c r="E301" s="22" t="s">
        <v>1253</v>
      </c>
      <c r="F301" s="16">
        <v>2020</v>
      </c>
      <c r="G301" s="15" t="s">
        <v>112</v>
      </c>
      <c r="H301" s="15" t="s">
        <v>1465</v>
      </c>
      <c r="I301" s="15">
        <v>1</v>
      </c>
      <c r="J301" s="15">
        <v>1</v>
      </c>
      <c r="K301" s="15"/>
      <c r="L301" s="15"/>
      <c r="M301" s="15"/>
      <c r="N301" s="15"/>
    </row>
    <row r="302" spans="1:14" x14ac:dyDescent="0.3">
      <c r="A302" s="40">
        <v>301</v>
      </c>
      <c r="B302" s="21" t="s">
        <v>1068</v>
      </c>
      <c r="C302" s="21" t="s">
        <v>1069</v>
      </c>
      <c r="D302" s="21" t="s">
        <v>1069</v>
      </c>
      <c r="E302" s="22" t="s">
        <v>1254</v>
      </c>
      <c r="F302" s="16">
        <v>16080</v>
      </c>
      <c r="G302" s="15" t="s">
        <v>112</v>
      </c>
      <c r="H302" s="15" t="s">
        <v>1468</v>
      </c>
      <c r="I302" s="15">
        <v>1</v>
      </c>
      <c r="J302" s="15">
        <v>1</v>
      </c>
      <c r="K302" s="15"/>
      <c r="L302" s="15"/>
      <c r="M302" s="15"/>
      <c r="N302" s="15"/>
    </row>
    <row r="303" spans="1:14" x14ac:dyDescent="0.3">
      <c r="A303" s="40">
        <v>302</v>
      </c>
      <c r="B303" s="21" t="s">
        <v>1070</v>
      </c>
      <c r="C303" s="21" t="s">
        <v>1071</v>
      </c>
      <c r="D303" s="21" t="s">
        <v>1071</v>
      </c>
      <c r="E303" s="22">
        <v>52335200</v>
      </c>
      <c r="F303" s="16">
        <v>16040</v>
      </c>
      <c r="G303" s="15" t="s">
        <v>112</v>
      </c>
      <c r="H303" s="15" t="s">
        <v>1467</v>
      </c>
      <c r="I303" s="21">
        <v>0</v>
      </c>
      <c r="J303" s="15">
        <v>1</v>
      </c>
      <c r="K303" s="15"/>
      <c r="L303" s="15"/>
      <c r="M303" s="15"/>
      <c r="N303" s="15"/>
    </row>
    <row r="304" spans="1:14" x14ac:dyDescent="0.3">
      <c r="A304" s="40">
        <v>303</v>
      </c>
      <c r="B304" s="21" t="s">
        <v>1072</v>
      </c>
      <c r="C304" s="21" t="s">
        <v>1073</v>
      </c>
      <c r="D304" s="21" t="s">
        <v>1073</v>
      </c>
      <c r="E304" s="22" t="s">
        <v>1255</v>
      </c>
      <c r="F304" s="16">
        <v>16020</v>
      </c>
      <c r="G304" s="15" t="s">
        <v>112</v>
      </c>
      <c r="H304" s="15" t="s">
        <v>1469</v>
      </c>
      <c r="I304" s="15">
        <v>1</v>
      </c>
      <c r="J304" s="15">
        <v>1</v>
      </c>
      <c r="K304" s="15"/>
      <c r="L304" s="15"/>
      <c r="M304" s="15"/>
      <c r="N304" s="15"/>
    </row>
    <row r="305" spans="1:14" x14ac:dyDescent="0.3">
      <c r="A305" s="40">
        <v>304</v>
      </c>
      <c r="B305" s="21" t="s">
        <v>1074</v>
      </c>
      <c r="C305" s="21" t="s">
        <v>1075</v>
      </c>
      <c r="D305" s="21" t="s">
        <v>1075</v>
      </c>
      <c r="E305" s="22" t="s">
        <v>1256</v>
      </c>
      <c r="F305" s="16">
        <v>16010</v>
      </c>
      <c r="G305" s="15" t="s">
        <v>112</v>
      </c>
      <c r="H305" s="15" t="s">
        <v>1467</v>
      </c>
      <c r="I305" s="15">
        <v>1</v>
      </c>
      <c r="J305" s="15">
        <v>1</v>
      </c>
      <c r="K305" s="15"/>
      <c r="L305" s="15"/>
      <c r="M305" s="15"/>
      <c r="N305" s="15"/>
    </row>
    <row r="306" spans="1:14" x14ac:dyDescent="0.3">
      <c r="A306" s="40">
        <v>305</v>
      </c>
      <c r="B306" s="21" t="s">
        <v>1076</v>
      </c>
      <c r="C306" s="21" t="s">
        <v>1077</v>
      </c>
      <c r="D306" s="21" t="s">
        <v>1077</v>
      </c>
      <c r="E306" s="22" t="s">
        <v>1257</v>
      </c>
      <c r="F306" s="16">
        <v>16000</v>
      </c>
      <c r="G306" s="15" t="s">
        <v>112</v>
      </c>
      <c r="H306" s="15" t="s">
        <v>1465</v>
      </c>
      <c r="I306" s="15">
        <v>1</v>
      </c>
      <c r="J306" s="15">
        <v>1</v>
      </c>
      <c r="K306" s="15"/>
      <c r="L306" s="15"/>
      <c r="M306" s="15"/>
      <c r="N306" s="15"/>
    </row>
    <row r="307" spans="1:14" x14ac:dyDescent="0.3">
      <c r="A307" s="40">
        <v>306</v>
      </c>
      <c r="B307" s="21" t="s">
        <v>1078</v>
      </c>
      <c r="C307" s="21" t="s">
        <v>1079</v>
      </c>
      <c r="D307" s="21" t="s">
        <v>1079</v>
      </c>
      <c r="E307" s="22">
        <v>52724203</v>
      </c>
      <c r="F307" s="16">
        <v>16000</v>
      </c>
      <c r="G307" s="15" t="s">
        <v>112</v>
      </c>
      <c r="H307" s="15" t="s">
        <v>1465</v>
      </c>
      <c r="I307" s="15">
        <v>1</v>
      </c>
      <c r="J307" s="15">
        <v>1</v>
      </c>
      <c r="K307" s="15"/>
      <c r="L307" s="15"/>
      <c r="M307" s="15"/>
      <c r="N307" s="15"/>
    </row>
    <row r="308" spans="1:14" x14ac:dyDescent="0.3">
      <c r="A308" s="40">
        <v>307</v>
      </c>
      <c r="B308" s="21" t="s">
        <v>1080</v>
      </c>
      <c r="C308" s="21" t="s">
        <v>1081</v>
      </c>
      <c r="D308" s="21" t="s">
        <v>1081</v>
      </c>
      <c r="E308" s="22">
        <v>53840839</v>
      </c>
      <c r="F308" s="16">
        <v>8930</v>
      </c>
      <c r="G308" s="15" t="s">
        <v>112</v>
      </c>
      <c r="H308" s="15" t="s">
        <v>1470</v>
      </c>
      <c r="I308" s="15">
        <v>0</v>
      </c>
      <c r="J308" s="15">
        <v>1</v>
      </c>
      <c r="K308" s="15"/>
      <c r="L308" s="15"/>
      <c r="M308" s="15"/>
      <c r="N308" s="15"/>
    </row>
    <row r="309" spans="1:14" x14ac:dyDescent="0.3">
      <c r="A309" s="40">
        <v>308</v>
      </c>
      <c r="B309" s="21" t="s">
        <v>1082</v>
      </c>
      <c r="C309" s="21" t="s">
        <v>1083</v>
      </c>
      <c r="D309" s="21" t="s">
        <v>1083</v>
      </c>
      <c r="E309" s="22" t="s">
        <v>1258</v>
      </c>
      <c r="F309" s="16">
        <v>8920</v>
      </c>
      <c r="G309" s="15" t="s">
        <v>112</v>
      </c>
      <c r="H309" s="15" t="s">
        <v>1465</v>
      </c>
      <c r="I309" s="15">
        <v>1</v>
      </c>
      <c r="J309" s="15">
        <v>1</v>
      </c>
      <c r="K309" s="15"/>
      <c r="L309" s="15"/>
      <c r="M309" s="15"/>
      <c r="N309" s="15"/>
    </row>
    <row r="310" spans="1:14" x14ac:dyDescent="0.3">
      <c r="A310" s="40">
        <v>309</v>
      </c>
      <c r="B310" s="21" t="s">
        <v>1084</v>
      </c>
      <c r="C310" s="21" t="s">
        <v>1083</v>
      </c>
      <c r="D310" s="21" t="s">
        <v>1083</v>
      </c>
      <c r="E310" s="22" t="s">
        <v>1258</v>
      </c>
      <c r="F310" s="16">
        <v>8910</v>
      </c>
      <c r="G310" s="15" t="s">
        <v>112</v>
      </c>
      <c r="H310" s="15" t="s">
        <v>1468</v>
      </c>
      <c r="I310" s="15">
        <v>1</v>
      </c>
      <c r="J310" s="15">
        <v>1</v>
      </c>
      <c r="K310" s="15"/>
      <c r="L310" s="15"/>
      <c r="M310" s="15"/>
      <c r="N310" s="15"/>
    </row>
    <row r="311" spans="1:14" x14ac:dyDescent="0.3">
      <c r="A311" s="40">
        <v>310</v>
      </c>
      <c r="B311" s="21" t="s">
        <v>1085</v>
      </c>
      <c r="C311" s="21" t="s">
        <v>1083</v>
      </c>
      <c r="D311" s="21" t="s">
        <v>1083</v>
      </c>
      <c r="E311" s="22" t="s">
        <v>1258</v>
      </c>
      <c r="F311" s="16">
        <v>8900</v>
      </c>
      <c r="G311" s="15" t="s">
        <v>112</v>
      </c>
      <c r="H311" s="15" t="s">
        <v>1465</v>
      </c>
      <c r="I311" s="15">
        <v>1</v>
      </c>
      <c r="J311" s="15">
        <v>1</v>
      </c>
      <c r="K311" s="15"/>
      <c r="L311" s="15"/>
      <c r="M311" s="15"/>
      <c r="N311" s="15"/>
    </row>
    <row r="312" spans="1:14" x14ac:dyDescent="0.3">
      <c r="A312" s="40">
        <v>311</v>
      </c>
      <c r="B312" s="21" t="s">
        <v>1086</v>
      </c>
      <c r="C312" s="21" t="s">
        <v>1083</v>
      </c>
      <c r="D312" s="21" t="s">
        <v>1083</v>
      </c>
      <c r="E312" s="22" t="s">
        <v>1258</v>
      </c>
      <c r="F312" s="16">
        <v>8840</v>
      </c>
      <c r="G312" s="15" t="s">
        <v>112</v>
      </c>
      <c r="H312" s="15" t="s">
        <v>1465</v>
      </c>
      <c r="I312" s="15">
        <v>1</v>
      </c>
      <c r="J312" s="15">
        <v>1</v>
      </c>
      <c r="K312" s="15"/>
      <c r="L312" s="15"/>
      <c r="M312" s="15"/>
      <c r="N312" s="15"/>
    </row>
    <row r="313" spans="1:14" x14ac:dyDescent="0.3">
      <c r="A313" s="40">
        <v>312</v>
      </c>
      <c r="B313" s="21" t="s">
        <v>1087</v>
      </c>
      <c r="C313" s="21" t="s">
        <v>1083</v>
      </c>
      <c r="D313" s="21" t="s">
        <v>1083</v>
      </c>
      <c r="E313" s="22" t="s">
        <v>1258</v>
      </c>
      <c r="F313" s="16">
        <v>8830</v>
      </c>
      <c r="G313" s="15" t="s">
        <v>112</v>
      </c>
      <c r="H313" s="15" t="s">
        <v>1471</v>
      </c>
      <c r="I313" s="15">
        <v>0</v>
      </c>
      <c r="J313" s="15">
        <v>1</v>
      </c>
      <c r="K313" s="15"/>
      <c r="L313" s="15"/>
      <c r="M313" s="15"/>
      <c r="N313" s="15"/>
    </row>
    <row r="314" spans="1:14" x14ac:dyDescent="0.3">
      <c r="A314" s="40">
        <v>313</v>
      </c>
      <c r="B314" s="21" t="s">
        <v>1088</v>
      </c>
      <c r="C314" s="21" t="s">
        <v>1083</v>
      </c>
      <c r="D314" s="21" t="s">
        <v>1083</v>
      </c>
      <c r="E314" s="22" t="s">
        <v>1258</v>
      </c>
      <c r="F314" s="16">
        <v>8810</v>
      </c>
      <c r="G314" s="15" t="s">
        <v>112</v>
      </c>
      <c r="H314" s="15" t="s">
        <v>1472</v>
      </c>
      <c r="I314" s="15">
        <v>1</v>
      </c>
      <c r="J314" s="15">
        <v>1</v>
      </c>
      <c r="K314" s="15"/>
      <c r="L314" s="15"/>
      <c r="M314" s="15"/>
      <c r="N314" s="15"/>
    </row>
    <row r="315" spans="1:14" x14ac:dyDescent="0.3">
      <c r="A315" s="40">
        <v>314</v>
      </c>
      <c r="B315" s="21" t="s">
        <v>1089</v>
      </c>
      <c r="C315" s="21" t="s">
        <v>1090</v>
      </c>
      <c r="D315" s="21" t="s">
        <v>1090</v>
      </c>
      <c r="E315" s="22">
        <v>52798500</v>
      </c>
      <c r="F315" s="16">
        <v>8800</v>
      </c>
      <c r="G315" s="15" t="s">
        <v>112</v>
      </c>
      <c r="H315" s="15" t="s">
        <v>1471</v>
      </c>
      <c r="I315" s="15">
        <v>1</v>
      </c>
      <c r="J315" s="15">
        <v>1</v>
      </c>
      <c r="K315" s="15"/>
      <c r="L315" s="15"/>
      <c r="M315" s="15"/>
      <c r="N315" s="15"/>
    </row>
    <row r="316" spans="1:14" x14ac:dyDescent="0.3">
      <c r="A316" s="40">
        <v>315</v>
      </c>
      <c r="B316" s="21" t="s">
        <v>1091</v>
      </c>
      <c r="C316" s="21" t="s">
        <v>1092</v>
      </c>
      <c r="D316" s="21" t="s">
        <v>1092</v>
      </c>
      <c r="E316" s="22" t="s">
        <v>1259</v>
      </c>
      <c r="F316" s="16">
        <v>8770</v>
      </c>
      <c r="G316" s="15" t="s">
        <v>112</v>
      </c>
      <c r="H316" s="15" t="s">
        <v>1471</v>
      </c>
      <c r="I316" s="15">
        <v>1</v>
      </c>
      <c r="J316" s="15">
        <v>1</v>
      </c>
      <c r="K316" s="15"/>
      <c r="L316" s="15"/>
      <c r="M316" s="15"/>
      <c r="N316" s="15"/>
    </row>
    <row r="317" spans="1:14" x14ac:dyDescent="0.3">
      <c r="A317" s="40">
        <v>316</v>
      </c>
      <c r="B317" s="21" t="s">
        <v>1093</v>
      </c>
      <c r="C317" s="21" t="s">
        <v>1094</v>
      </c>
      <c r="D317" s="21" t="s">
        <v>1094</v>
      </c>
      <c r="E317" s="22">
        <v>52773322</v>
      </c>
      <c r="F317" s="16">
        <v>8760</v>
      </c>
      <c r="G317" s="15" t="s">
        <v>112</v>
      </c>
      <c r="H317" s="15" t="s">
        <v>1473</v>
      </c>
      <c r="I317" s="15">
        <v>0</v>
      </c>
      <c r="J317" s="15">
        <v>1</v>
      </c>
      <c r="K317" s="15"/>
      <c r="L317" s="15"/>
      <c r="M317" s="15"/>
      <c r="N317" s="15"/>
    </row>
    <row r="318" spans="1:14" x14ac:dyDescent="0.3">
      <c r="A318" s="40">
        <v>317</v>
      </c>
      <c r="B318" s="21" t="s">
        <v>1095</v>
      </c>
      <c r="C318" s="21" t="s">
        <v>1096</v>
      </c>
      <c r="D318" s="21" t="s">
        <v>1096</v>
      </c>
      <c r="E318" s="22">
        <v>58249467</v>
      </c>
      <c r="F318" s="16">
        <v>8760</v>
      </c>
      <c r="G318" s="15" t="s">
        <v>112</v>
      </c>
      <c r="H318" s="15" t="s">
        <v>1471</v>
      </c>
      <c r="I318" s="15">
        <v>0</v>
      </c>
      <c r="J318" s="15">
        <v>1</v>
      </c>
      <c r="K318" s="15"/>
      <c r="L318" s="15"/>
      <c r="M318" s="15"/>
      <c r="N318" s="15"/>
    </row>
    <row r="319" spans="1:14" x14ac:dyDescent="0.3">
      <c r="A319" s="40">
        <v>318</v>
      </c>
      <c r="B319" s="21" t="s">
        <v>1097</v>
      </c>
      <c r="C319" s="21" t="s">
        <v>1098</v>
      </c>
      <c r="D319" s="21" t="s">
        <v>1098</v>
      </c>
      <c r="E319" s="22" t="s">
        <v>1260</v>
      </c>
      <c r="F319" s="44">
        <v>12345</v>
      </c>
      <c r="G319" s="15" t="s">
        <v>112</v>
      </c>
      <c r="H319" s="15" t="s">
        <v>1467</v>
      </c>
      <c r="I319" s="15">
        <v>0</v>
      </c>
      <c r="J319" s="15">
        <v>1</v>
      </c>
      <c r="K319" s="15"/>
      <c r="L319" s="15"/>
      <c r="M319" s="15"/>
      <c r="N319" s="15"/>
    </row>
    <row r="320" spans="1:14" x14ac:dyDescent="0.3">
      <c r="A320" s="40">
        <v>319</v>
      </c>
      <c r="B320" s="21" t="s">
        <v>1099</v>
      </c>
      <c r="C320" s="21" t="s">
        <v>1100</v>
      </c>
      <c r="D320" s="21" t="s">
        <v>1100</v>
      </c>
      <c r="E320" s="22">
        <v>53861800</v>
      </c>
      <c r="F320" s="46">
        <v>12345</v>
      </c>
      <c r="G320" s="15" t="s">
        <v>112</v>
      </c>
      <c r="H320" s="15" t="s">
        <v>1465</v>
      </c>
      <c r="I320" s="15">
        <v>1</v>
      </c>
      <c r="J320" s="15">
        <v>1</v>
      </c>
      <c r="K320" s="15"/>
      <c r="L320" s="15"/>
      <c r="M320" s="15"/>
      <c r="N320" s="15"/>
    </row>
    <row r="321" spans="1:14" x14ac:dyDescent="0.3">
      <c r="A321" s="40">
        <v>320</v>
      </c>
      <c r="B321" s="21" t="s">
        <v>1101</v>
      </c>
      <c r="C321" s="21" t="s">
        <v>1102</v>
      </c>
      <c r="D321" s="21" t="s">
        <v>1102</v>
      </c>
      <c r="E321" s="22">
        <v>56941519</v>
      </c>
      <c r="F321" s="46">
        <v>12345</v>
      </c>
      <c r="G321" s="15" t="s">
        <v>112</v>
      </c>
      <c r="H321" s="15" t="s">
        <v>1465</v>
      </c>
      <c r="I321" s="15">
        <v>1</v>
      </c>
      <c r="J321" s="15">
        <v>1</v>
      </c>
      <c r="K321" s="15"/>
      <c r="L321" s="15"/>
      <c r="M321" s="15"/>
      <c r="N321" s="15"/>
    </row>
    <row r="322" spans="1:14" x14ac:dyDescent="0.3">
      <c r="A322" s="40">
        <v>321</v>
      </c>
      <c r="B322" s="21" t="s">
        <v>1103</v>
      </c>
      <c r="C322" s="21" t="s">
        <v>1104</v>
      </c>
      <c r="D322" s="21" t="s">
        <v>1104</v>
      </c>
      <c r="E322" s="22">
        <v>57620085</v>
      </c>
      <c r="F322" s="46">
        <v>12345</v>
      </c>
      <c r="G322" s="15" t="s">
        <v>112</v>
      </c>
      <c r="H322" s="15" t="s">
        <v>1467</v>
      </c>
      <c r="I322" s="21">
        <v>0</v>
      </c>
      <c r="J322" s="15">
        <v>1</v>
      </c>
      <c r="K322" s="15"/>
      <c r="L322" s="15"/>
      <c r="M322" s="15"/>
      <c r="N322" s="15"/>
    </row>
    <row r="323" spans="1:14" x14ac:dyDescent="0.3">
      <c r="A323" s="40">
        <v>322</v>
      </c>
      <c r="B323" s="21" t="s">
        <v>1105</v>
      </c>
      <c r="C323" s="21" t="s">
        <v>1106</v>
      </c>
      <c r="D323" s="21" t="s">
        <v>1106</v>
      </c>
      <c r="E323" s="22">
        <v>50891480</v>
      </c>
      <c r="F323" s="46">
        <v>12345</v>
      </c>
      <c r="G323" s="15" t="s">
        <v>112</v>
      </c>
      <c r="H323" s="15" t="s">
        <v>1467</v>
      </c>
      <c r="I323" s="15">
        <v>1</v>
      </c>
      <c r="J323" s="15">
        <v>1</v>
      </c>
      <c r="K323" s="15"/>
      <c r="L323" s="15"/>
      <c r="M323" s="15"/>
      <c r="N323" s="15"/>
    </row>
    <row r="324" spans="1:14" x14ac:dyDescent="0.3">
      <c r="A324" s="40">
        <v>323</v>
      </c>
      <c r="B324" s="21" t="s">
        <v>1107</v>
      </c>
      <c r="C324" s="21" t="s">
        <v>1108</v>
      </c>
      <c r="D324" s="21" t="s">
        <v>1108</v>
      </c>
      <c r="E324" s="22">
        <v>54453000</v>
      </c>
      <c r="F324" s="46">
        <v>12345</v>
      </c>
      <c r="G324" s="15" t="s">
        <v>112</v>
      </c>
      <c r="H324" s="15" t="s">
        <v>1474</v>
      </c>
      <c r="I324" s="15">
        <v>1</v>
      </c>
      <c r="J324" s="15">
        <v>1</v>
      </c>
      <c r="K324" s="15"/>
      <c r="L324" s="15"/>
      <c r="M324" s="15"/>
      <c r="N324" s="15"/>
    </row>
    <row r="325" spans="1:14" x14ac:dyDescent="0.3">
      <c r="A325" s="40">
        <v>324</v>
      </c>
      <c r="B325" s="21" t="s">
        <v>1109</v>
      </c>
      <c r="C325" s="21" t="s">
        <v>1110</v>
      </c>
      <c r="D325" s="21" t="s">
        <v>1110</v>
      </c>
      <c r="E325" s="22">
        <v>53872143</v>
      </c>
      <c r="F325" s="44">
        <v>45118</v>
      </c>
      <c r="G325" s="15" t="s">
        <v>112</v>
      </c>
      <c r="H325" s="15" t="s">
        <v>1474</v>
      </c>
      <c r="I325" s="15">
        <v>1</v>
      </c>
      <c r="J325" s="15">
        <v>1</v>
      </c>
      <c r="K325" s="15"/>
      <c r="L325" s="15"/>
      <c r="M325" s="15"/>
      <c r="N325" s="15"/>
    </row>
    <row r="326" spans="1:14" x14ac:dyDescent="0.3">
      <c r="A326" s="40">
        <v>325</v>
      </c>
      <c r="B326" s="21" t="s">
        <v>1111</v>
      </c>
      <c r="C326" s="21" t="s">
        <v>1112</v>
      </c>
      <c r="D326" s="21" t="s">
        <v>1112</v>
      </c>
      <c r="E326" s="22">
        <v>15413361</v>
      </c>
      <c r="F326" s="44">
        <v>9060</v>
      </c>
      <c r="G326" s="15" t="s">
        <v>112</v>
      </c>
      <c r="H326" s="15" t="s">
        <v>1474</v>
      </c>
      <c r="I326" s="15">
        <v>1</v>
      </c>
      <c r="J326" s="15">
        <v>1</v>
      </c>
      <c r="K326" s="15"/>
      <c r="L326" s="15"/>
      <c r="M326" s="15"/>
      <c r="N326" s="15"/>
    </row>
    <row r="327" spans="1:14" x14ac:dyDescent="0.3">
      <c r="A327" s="40">
        <v>326</v>
      </c>
      <c r="B327" s="21" t="s">
        <v>1113</v>
      </c>
      <c r="C327" s="21" t="s">
        <v>1114</v>
      </c>
      <c r="D327" s="21" t="s">
        <v>1114</v>
      </c>
      <c r="E327" s="22">
        <v>55887110</v>
      </c>
      <c r="F327" s="44">
        <v>78676</v>
      </c>
      <c r="G327" s="15" t="s">
        <v>112</v>
      </c>
      <c r="H327" s="15" t="s">
        <v>1474</v>
      </c>
      <c r="I327" s="15">
        <v>0</v>
      </c>
      <c r="J327" s="15">
        <v>1</v>
      </c>
      <c r="K327" s="15"/>
      <c r="L327" s="15"/>
      <c r="M327" s="15"/>
      <c r="N327" s="15"/>
    </row>
    <row r="328" spans="1:14" x14ac:dyDescent="0.3">
      <c r="A328" s="40">
        <v>327</v>
      </c>
      <c r="B328" s="21" t="s">
        <v>1115</v>
      </c>
      <c r="C328" s="21" t="s">
        <v>1116</v>
      </c>
      <c r="D328" s="21" t="s">
        <v>1116</v>
      </c>
      <c r="E328" s="22" t="s">
        <v>1261</v>
      </c>
      <c r="F328" s="44">
        <v>88250</v>
      </c>
      <c r="G328" s="15" t="s">
        <v>112</v>
      </c>
      <c r="H328" s="15" t="s">
        <v>1474</v>
      </c>
      <c r="I328" s="15">
        <v>1</v>
      </c>
      <c r="J328" s="15">
        <v>1</v>
      </c>
      <c r="K328" s="15"/>
      <c r="L328" s="15"/>
      <c r="M328" s="15"/>
      <c r="N328" s="15"/>
    </row>
    <row r="329" spans="1:14" x14ac:dyDescent="0.3">
      <c r="A329" s="40">
        <v>328</v>
      </c>
      <c r="B329" s="21" t="s">
        <v>1117</v>
      </c>
      <c r="C329" s="21" t="s">
        <v>1118</v>
      </c>
      <c r="D329" s="21" t="s">
        <v>1118</v>
      </c>
      <c r="E329" s="22" t="s">
        <v>1262</v>
      </c>
      <c r="F329" s="44">
        <v>88250</v>
      </c>
      <c r="G329" s="15" t="s">
        <v>112</v>
      </c>
      <c r="H329" s="15" t="s">
        <v>1465</v>
      </c>
      <c r="I329" s="15">
        <v>1</v>
      </c>
      <c r="J329" s="15">
        <v>1</v>
      </c>
      <c r="K329" s="15"/>
      <c r="L329" s="15"/>
      <c r="M329" s="15"/>
      <c r="N329" s="15"/>
    </row>
    <row r="330" spans="1:14" x14ac:dyDescent="0.3">
      <c r="A330" s="40">
        <v>329</v>
      </c>
      <c r="B330" s="21" t="s">
        <v>1119</v>
      </c>
      <c r="C330" s="21" t="s">
        <v>1120</v>
      </c>
      <c r="D330" s="21" t="s">
        <v>1120</v>
      </c>
      <c r="E330" s="22">
        <v>57719200</v>
      </c>
      <c r="F330" s="44">
        <v>1710</v>
      </c>
      <c r="G330" s="15" t="s">
        <v>112</v>
      </c>
      <c r="H330" s="15" t="s">
        <v>1465</v>
      </c>
      <c r="I330" s="15">
        <v>1</v>
      </c>
      <c r="J330" s="15">
        <v>1</v>
      </c>
      <c r="K330" s="15"/>
      <c r="L330" s="15"/>
      <c r="M330" s="15"/>
      <c r="N330" s="15"/>
    </row>
    <row r="331" spans="1:14" x14ac:dyDescent="0.3">
      <c r="A331" s="40">
        <v>330</v>
      </c>
      <c r="B331" s="21" t="s">
        <v>1121</v>
      </c>
      <c r="C331" s="21" t="s">
        <v>1122</v>
      </c>
      <c r="D331" s="21" t="s">
        <v>1122</v>
      </c>
      <c r="E331" s="22">
        <v>55162319</v>
      </c>
      <c r="F331" s="44">
        <v>2110</v>
      </c>
      <c r="G331" s="15" t="s">
        <v>112</v>
      </c>
      <c r="H331" s="15" t="s">
        <v>1474</v>
      </c>
      <c r="I331" s="15">
        <v>1</v>
      </c>
      <c r="J331" s="15">
        <v>1</v>
      </c>
      <c r="K331" s="15"/>
      <c r="L331" s="15"/>
      <c r="M331" s="15"/>
      <c r="N331" s="15"/>
    </row>
    <row r="332" spans="1:14" x14ac:dyDescent="0.3">
      <c r="A332" s="40">
        <v>331</v>
      </c>
      <c r="B332" s="21" t="s">
        <v>1123</v>
      </c>
      <c r="C332" s="21" t="s">
        <v>1122</v>
      </c>
      <c r="D332" s="21" t="s">
        <v>1122</v>
      </c>
      <c r="E332" s="22">
        <v>55611312</v>
      </c>
      <c r="F332" s="44">
        <v>76269</v>
      </c>
      <c r="G332" s="15" t="s">
        <v>112</v>
      </c>
      <c r="H332" s="15" t="s">
        <v>1474</v>
      </c>
      <c r="I332" s="15">
        <v>0</v>
      </c>
      <c r="J332" s="15">
        <v>1</v>
      </c>
      <c r="K332" s="15"/>
      <c r="L332" s="15"/>
      <c r="M332" s="15"/>
      <c r="N332" s="15"/>
    </row>
    <row r="333" spans="1:14" x14ac:dyDescent="0.3">
      <c r="A333" s="40">
        <v>332</v>
      </c>
      <c r="B333" s="21" t="s">
        <v>1124</v>
      </c>
      <c r="C333" s="21" t="s">
        <v>1122</v>
      </c>
      <c r="D333" s="21" t="s">
        <v>1122</v>
      </c>
      <c r="E333" s="22">
        <v>54801400</v>
      </c>
      <c r="F333" s="44">
        <v>2110</v>
      </c>
      <c r="G333" s="15" t="s">
        <v>112</v>
      </c>
      <c r="H333" s="15" t="s">
        <v>1474</v>
      </c>
      <c r="I333" s="15">
        <v>1</v>
      </c>
      <c r="J333" s="15">
        <v>1</v>
      </c>
      <c r="K333" s="15"/>
      <c r="L333" s="15"/>
      <c r="M333" s="15"/>
      <c r="N333" s="15"/>
    </row>
    <row r="334" spans="1:14" x14ac:dyDescent="0.3">
      <c r="A334" s="40">
        <v>333</v>
      </c>
      <c r="B334" s="21" t="s">
        <v>1125</v>
      </c>
      <c r="C334" s="21" t="s">
        <v>1126</v>
      </c>
      <c r="D334" s="21" t="s">
        <v>1126</v>
      </c>
      <c r="E334" s="22" t="s">
        <v>1263</v>
      </c>
      <c r="F334" s="44">
        <v>1710</v>
      </c>
      <c r="G334" s="15" t="s">
        <v>112</v>
      </c>
      <c r="H334" s="15" t="s">
        <v>1474</v>
      </c>
      <c r="I334" s="15">
        <v>1</v>
      </c>
      <c r="J334" s="15">
        <v>1</v>
      </c>
      <c r="K334" s="15"/>
      <c r="L334" s="15"/>
      <c r="M334" s="15"/>
      <c r="N334" s="15"/>
    </row>
    <row r="335" spans="1:14" x14ac:dyDescent="0.3">
      <c r="A335" s="40">
        <v>334</v>
      </c>
      <c r="B335" s="21" t="s">
        <v>1127</v>
      </c>
      <c r="C335" s="21" t="s">
        <v>1128</v>
      </c>
      <c r="D335" s="21" t="s">
        <v>1128</v>
      </c>
      <c r="E335" s="22" t="s">
        <v>1264</v>
      </c>
      <c r="F335" s="44">
        <v>55090</v>
      </c>
      <c r="G335" s="15" t="s">
        <v>112</v>
      </c>
      <c r="H335" s="15" t="s">
        <v>1474</v>
      </c>
      <c r="I335" s="15">
        <v>1</v>
      </c>
      <c r="J335" s="15">
        <v>1</v>
      </c>
      <c r="K335" s="15"/>
      <c r="L335" s="15"/>
      <c r="M335" s="15"/>
      <c r="N335" s="15"/>
    </row>
    <row r="336" spans="1:14" x14ac:dyDescent="0.3">
      <c r="A336" s="40">
        <v>335</v>
      </c>
      <c r="B336" s="21" t="s">
        <v>1129</v>
      </c>
      <c r="C336" s="21" t="s">
        <v>1130</v>
      </c>
      <c r="D336" s="21" t="s">
        <v>1130</v>
      </c>
      <c r="E336" s="22">
        <v>58880400</v>
      </c>
      <c r="F336" s="44">
        <v>1800</v>
      </c>
      <c r="G336" s="15" t="s">
        <v>112</v>
      </c>
      <c r="H336" s="15" t="s">
        <v>1474</v>
      </c>
      <c r="I336" s="15">
        <v>0</v>
      </c>
      <c r="J336" s="15">
        <v>1</v>
      </c>
      <c r="K336" s="15"/>
      <c r="L336" s="15"/>
      <c r="M336" s="15"/>
      <c r="N336" s="15"/>
    </row>
    <row r="337" spans="1:14" x14ac:dyDescent="0.3">
      <c r="A337" s="40">
        <v>336</v>
      </c>
      <c r="B337" s="21" t="s">
        <v>1131</v>
      </c>
      <c r="C337" s="21" t="s">
        <v>1132</v>
      </c>
      <c r="D337" s="21" t="s">
        <v>1132</v>
      </c>
      <c r="E337" s="22">
        <v>11024885</v>
      </c>
      <c r="F337" s="44">
        <v>11320</v>
      </c>
      <c r="G337" s="15" t="s">
        <v>112</v>
      </c>
      <c r="H337" s="15" t="s">
        <v>1474</v>
      </c>
      <c r="I337" s="15">
        <v>0</v>
      </c>
      <c r="J337" s="15">
        <v>1</v>
      </c>
      <c r="K337" s="15"/>
      <c r="L337" s="15"/>
      <c r="M337" s="15"/>
      <c r="N337" s="15"/>
    </row>
    <row r="338" spans="1:14" x14ac:dyDescent="0.3">
      <c r="A338" s="40">
        <v>337</v>
      </c>
      <c r="B338" s="21" t="s">
        <v>1133</v>
      </c>
      <c r="C338" s="21" t="s">
        <v>1134</v>
      </c>
      <c r="D338" s="21" t="s">
        <v>1134</v>
      </c>
      <c r="E338" s="22">
        <v>50903300</v>
      </c>
      <c r="F338" s="44">
        <v>65505</v>
      </c>
      <c r="G338" s="15" t="s">
        <v>112</v>
      </c>
      <c r="H338" s="15" t="s">
        <v>1465</v>
      </c>
      <c r="I338" s="15">
        <v>0</v>
      </c>
      <c r="J338" s="15">
        <v>1</v>
      </c>
      <c r="K338" s="15"/>
      <c r="L338" s="15"/>
      <c r="M338" s="15"/>
      <c r="N338" s="15"/>
    </row>
    <row r="339" spans="1:14" x14ac:dyDescent="0.3">
      <c r="A339" s="40">
        <v>338</v>
      </c>
      <c r="B339" s="21" t="s">
        <v>1135</v>
      </c>
      <c r="C339" s="21" t="s">
        <v>1136</v>
      </c>
      <c r="D339" s="21" t="s">
        <v>1136</v>
      </c>
      <c r="E339" s="22" t="s">
        <v>1265</v>
      </c>
      <c r="F339" s="44">
        <v>3920</v>
      </c>
      <c r="G339" s="15" t="s">
        <v>112</v>
      </c>
      <c r="H339" s="15" t="s">
        <v>1467</v>
      </c>
      <c r="I339" s="15">
        <v>1</v>
      </c>
      <c r="J339" s="15">
        <v>1</v>
      </c>
      <c r="K339" s="15"/>
      <c r="L339" s="15"/>
      <c r="M339" s="15"/>
      <c r="N339" s="15"/>
    </row>
    <row r="340" spans="1:14" x14ac:dyDescent="0.3">
      <c r="A340" s="40">
        <v>339</v>
      </c>
      <c r="B340" s="21" t="s">
        <v>1137</v>
      </c>
      <c r="C340" s="21" t="s">
        <v>1138</v>
      </c>
      <c r="D340" s="21" t="s">
        <v>1138</v>
      </c>
      <c r="E340" s="22">
        <v>23134131</v>
      </c>
      <c r="F340" s="44">
        <v>3600</v>
      </c>
      <c r="G340" s="15" t="s">
        <v>112</v>
      </c>
      <c r="H340" s="15" t="s">
        <v>117</v>
      </c>
      <c r="I340" s="15">
        <v>1</v>
      </c>
      <c r="J340" s="15">
        <v>1</v>
      </c>
      <c r="K340" s="15"/>
      <c r="L340" s="15"/>
      <c r="M340" s="15"/>
      <c r="N340" s="15"/>
    </row>
    <row r="341" spans="1:14" x14ac:dyDescent="0.3">
      <c r="A341" s="40">
        <v>340</v>
      </c>
      <c r="B341" s="21" t="s">
        <v>1139</v>
      </c>
      <c r="C341" s="21" t="s">
        <v>1140</v>
      </c>
      <c r="D341" s="21" t="s">
        <v>1140</v>
      </c>
      <c r="E341" s="22">
        <v>27890432</v>
      </c>
      <c r="F341" s="44">
        <v>53840</v>
      </c>
      <c r="G341" s="15" t="s">
        <v>112</v>
      </c>
      <c r="H341" s="15" t="s">
        <v>1471</v>
      </c>
      <c r="I341" s="21">
        <v>0</v>
      </c>
      <c r="J341" s="15">
        <v>1</v>
      </c>
      <c r="K341" s="15"/>
      <c r="L341" s="15"/>
      <c r="M341" s="15"/>
      <c r="N341" s="15"/>
    </row>
    <row r="342" spans="1:14" x14ac:dyDescent="0.3">
      <c r="A342" s="40">
        <v>341</v>
      </c>
      <c r="B342" s="21" t="s">
        <v>1141</v>
      </c>
      <c r="C342" s="21" t="s">
        <v>1142</v>
      </c>
      <c r="D342" s="21" t="s">
        <v>1142</v>
      </c>
      <c r="E342" s="22">
        <v>10835050</v>
      </c>
      <c r="F342" s="44">
        <v>52786</v>
      </c>
      <c r="G342" s="15" t="s">
        <v>112</v>
      </c>
      <c r="H342" s="15" t="s">
        <v>1471</v>
      </c>
      <c r="I342" s="15">
        <v>1</v>
      </c>
      <c r="J342" s="15">
        <v>1</v>
      </c>
      <c r="K342" s="15"/>
      <c r="L342" s="15"/>
      <c r="M342" s="15"/>
      <c r="N342" s="15"/>
    </row>
    <row r="343" spans="1:14" x14ac:dyDescent="0.3">
      <c r="A343" s="40">
        <v>342</v>
      </c>
      <c r="B343" s="21" t="s">
        <v>1143</v>
      </c>
      <c r="C343" s="21" t="s">
        <v>1144</v>
      </c>
      <c r="D343" s="21" t="s">
        <v>1144</v>
      </c>
      <c r="E343" s="22">
        <v>41623860</v>
      </c>
      <c r="F343" s="44">
        <v>6170</v>
      </c>
      <c r="G343" s="15" t="s">
        <v>112</v>
      </c>
      <c r="H343" s="15" t="s">
        <v>1472</v>
      </c>
      <c r="I343" s="15">
        <v>1</v>
      </c>
      <c r="J343" s="15">
        <v>1</v>
      </c>
      <c r="K343" s="15"/>
      <c r="L343" s="15"/>
      <c r="M343" s="15"/>
      <c r="N343" s="15"/>
    </row>
    <row r="344" spans="1:14" x14ac:dyDescent="0.3">
      <c r="A344" s="40">
        <v>343</v>
      </c>
      <c r="B344" s="21" t="s">
        <v>1145</v>
      </c>
      <c r="C344" s="21" t="s">
        <v>1146</v>
      </c>
      <c r="D344" s="21" t="s">
        <v>1146</v>
      </c>
      <c r="E344" s="22">
        <v>52342565</v>
      </c>
      <c r="F344" s="44">
        <v>57100</v>
      </c>
      <c r="G344" s="15" t="s">
        <v>112</v>
      </c>
      <c r="H344" s="15" t="s">
        <v>1471</v>
      </c>
      <c r="I344" s="15">
        <v>1</v>
      </c>
      <c r="J344" s="15">
        <v>1</v>
      </c>
      <c r="K344" s="15"/>
      <c r="L344" s="15"/>
      <c r="M344" s="15"/>
      <c r="N344" s="15"/>
    </row>
    <row r="345" spans="1:14" x14ac:dyDescent="0.3">
      <c r="A345" s="40">
        <v>344</v>
      </c>
      <c r="B345" s="21" t="s">
        <v>1147</v>
      </c>
      <c r="C345" s="21" t="s">
        <v>1148</v>
      </c>
      <c r="D345" s="21" t="s">
        <v>1148</v>
      </c>
      <c r="E345" s="22">
        <v>57524917</v>
      </c>
      <c r="F345" s="44">
        <v>3100</v>
      </c>
      <c r="G345" s="15" t="s">
        <v>112</v>
      </c>
      <c r="H345" s="15" t="s">
        <v>1475</v>
      </c>
      <c r="I345" s="15">
        <v>1</v>
      </c>
      <c r="J345" s="15">
        <v>1</v>
      </c>
      <c r="K345" s="15"/>
      <c r="L345" s="15"/>
      <c r="M345" s="15"/>
      <c r="N345" s="15"/>
    </row>
    <row r="346" spans="1:14" x14ac:dyDescent="0.3">
      <c r="A346" s="40">
        <v>345</v>
      </c>
      <c r="B346" s="21" t="s">
        <v>1149</v>
      </c>
      <c r="C346" s="21" t="s">
        <v>1150</v>
      </c>
      <c r="D346" s="21" t="s">
        <v>1150</v>
      </c>
      <c r="E346" s="22">
        <v>53997475</v>
      </c>
      <c r="F346" s="44">
        <v>53100</v>
      </c>
      <c r="G346" s="15" t="s">
        <v>112</v>
      </c>
      <c r="H346" s="15" t="s">
        <v>1465</v>
      </c>
      <c r="I346" s="15">
        <v>0</v>
      </c>
      <c r="J346" s="15">
        <v>1</v>
      </c>
      <c r="K346" s="15"/>
      <c r="L346" s="15"/>
      <c r="M346" s="15"/>
      <c r="N346" s="15"/>
    </row>
    <row r="347" spans="1:14" x14ac:dyDescent="0.3">
      <c r="A347" s="40">
        <v>346</v>
      </c>
      <c r="B347" s="21" t="s">
        <v>1151</v>
      </c>
      <c r="C347" s="21" t="s">
        <v>1152</v>
      </c>
      <c r="D347" s="21" t="s">
        <v>1152</v>
      </c>
      <c r="E347" s="22" t="s">
        <v>1266</v>
      </c>
      <c r="F347" s="44">
        <v>78428</v>
      </c>
      <c r="G347" s="15" t="s">
        <v>112</v>
      </c>
      <c r="H347" s="15" t="s">
        <v>1465</v>
      </c>
      <c r="I347" s="15">
        <v>1</v>
      </c>
      <c r="J347" s="15">
        <v>1</v>
      </c>
      <c r="K347" s="15"/>
      <c r="L347" s="15"/>
      <c r="M347" s="15"/>
      <c r="N347" s="15"/>
    </row>
    <row r="348" spans="1:14" x14ac:dyDescent="0.3">
      <c r="A348" s="40">
        <v>347</v>
      </c>
      <c r="B348" s="21" t="s">
        <v>1153</v>
      </c>
      <c r="C348" s="21" t="s">
        <v>1154</v>
      </c>
      <c r="D348" s="21" t="s">
        <v>1154</v>
      </c>
      <c r="E348" s="22" t="s">
        <v>1267</v>
      </c>
      <c r="F348" s="44">
        <v>3100</v>
      </c>
      <c r="G348" s="15" t="s">
        <v>112</v>
      </c>
      <c r="H348" s="15" t="s">
        <v>1475</v>
      </c>
      <c r="I348" s="15">
        <v>1</v>
      </c>
      <c r="J348" s="15">
        <v>1</v>
      </c>
      <c r="K348" s="15"/>
      <c r="L348" s="15"/>
      <c r="M348" s="15"/>
      <c r="N348" s="15"/>
    </row>
    <row r="349" spans="1:14" x14ac:dyDescent="0.3">
      <c r="A349" s="40">
        <v>348</v>
      </c>
      <c r="B349" s="21" t="s">
        <v>1155</v>
      </c>
      <c r="C349" s="21" t="s">
        <v>1156</v>
      </c>
      <c r="D349" s="21" t="s">
        <v>1156</v>
      </c>
      <c r="E349" s="22">
        <v>52543645</v>
      </c>
      <c r="F349" s="44">
        <v>57170</v>
      </c>
      <c r="G349" s="15" t="s">
        <v>112</v>
      </c>
      <c r="H349" s="15" t="s">
        <v>1465</v>
      </c>
      <c r="I349" s="15">
        <v>1</v>
      </c>
      <c r="J349" s="15">
        <v>1</v>
      </c>
      <c r="K349" s="15"/>
      <c r="L349" s="15"/>
      <c r="M349" s="15"/>
      <c r="N349" s="15"/>
    </row>
    <row r="350" spans="1:14" x14ac:dyDescent="0.3">
      <c r="A350" s="40">
        <v>349</v>
      </c>
      <c r="B350" s="21" t="s">
        <v>1157</v>
      </c>
      <c r="C350" s="21" t="s">
        <v>1158</v>
      </c>
      <c r="D350" s="21" t="s">
        <v>1158</v>
      </c>
      <c r="E350" s="22" t="s">
        <v>1268</v>
      </c>
      <c r="F350" s="44">
        <v>9850</v>
      </c>
      <c r="G350" s="15" t="s">
        <v>112</v>
      </c>
      <c r="H350" s="15" t="s">
        <v>1471</v>
      </c>
      <c r="I350" s="15">
        <v>1</v>
      </c>
      <c r="J350" s="15">
        <v>1</v>
      </c>
      <c r="K350" s="15"/>
      <c r="L350" s="15"/>
      <c r="M350" s="15"/>
      <c r="N350" s="15"/>
    </row>
    <row r="351" spans="1:14" x14ac:dyDescent="0.3">
      <c r="A351" s="40">
        <v>350</v>
      </c>
      <c r="B351" s="21" t="s">
        <v>1159</v>
      </c>
      <c r="C351" s="21" t="s">
        <v>1160</v>
      </c>
      <c r="D351" s="21" t="s">
        <v>1160</v>
      </c>
      <c r="E351" s="22">
        <v>50149000</v>
      </c>
      <c r="F351" s="44">
        <v>62584</v>
      </c>
      <c r="G351" s="15" t="s">
        <v>112</v>
      </c>
      <c r="H351" s="15" t="s">
        <v>1466</v>
      </c>
      <c r="I351" s="15">
        <v>0</v>
      </c>
      <c r="J351" s="15">
        <v>1</v>
      </c>
      <c r="K351" s="15"/>
      <c r="L351" s="15"/>
      <c r="M351" s="15"/>
      <c r="N351" s="15"/>
    </row>
    <row r="352" spans="1:14" x14ac:dyDescent="0.3">
      <c r="A352" s="40">
        <v>351</v>
      </c>
      <c r="B352" s="21" t="s">
        <v>1161</v>
      </c>
      <c r="C352" s="21" t="s">
        <v>1162</v>
      </c>
      <c r="D352" s="21" t="s">
        <v>1162</v>
      </c>
      <c r="E352" s="22">
        <v>96889051</v>
      </c>
      <c r="F352" s="44">
        <v>55767</v>
      </c>
      <c r="G352" s="15" t="s">
        <v>112</v>
      </c>
      <c r="H352" s="15" t="s">
        <v>1476</v>
      </c>
      <c r="I352" s="15">
        <v>1</v>
      </c>
      <c r="J352" s="15">
        <v>1</v>
      </c>
      <c r="K352" s="15"/>
      <c r="L352" s="15"/>
      <c r="M352" s="15"/>
      <c r="N352" s="15"/>
    </row>
    <row r="353" spans="1:14" x14ac:dyDescent="0.3">
      <c r="A353" s="40">
        <v>352</v>
      </c>
      <c r="B353" s="21" t="s">
        <v>1163</v>
      </c>
      <c r="C353" s="21" t="s">
        <v>1164</v>
      </c>
      <c r="D353" s="21" t="s">
        <v>1164</v>
      </c>
      <c r="E353" s="22" t="s">
        <v>1269</v>
      </c>
      <c r="F353" s="44">
        <v>53400</v>
      </c>
      <c r="G353" s="15" t="s">
        <v>112</v>
      </c>
      <c r="H353" s="15" t="s">
        <v>1477</v>
      </c>
      <c r="I353" s="15">
        <v>1</v>
      </c>
      <c r="J353" s="15">
        <v>1</v>
      </c>
      <c r="K353" s="15"/>
      <c r="L353" s="15"/>
      <c r="M353" s="15"/>
      <c r="N353" s="15"/>
    </row>
    <row r="354" spans="1:14" x14ac:dyDescent="0.3">
      <c r="A354" s="40">
        <v>353</v>
      </c>
      <c r="B354" s="21" t="s">
        <v>1165</v>
      </c>
      <c r="C354" s="21" t="s">
        <v>1166</v>
      </c>
      <c r="D354" s="21" t="s">
        <v>1166</v>
      </c>
      <c r="E354" s="22">
        <v>53544270</v>
      </c>
      <c r="F354" s="44">
        <v>62560</v>
      </c>
      <c r="G354" s="15" t="s">
        <v>112</v>
      </c>
      <c r="H354" s="15" t="s">
        <v>1477</v>
      </c>
      <c r="I354" s="15">
        <v>1</v>
      </c>
      <c r="J354" s="15">
        <v>1</v>
      </c>
      <c r="K354" s="15"/>
      <c r="L354" s="15"/>
      <c r="M354" s="15"/>
      <c r="N354" s="15"/>
    </row>
    <row r="355" spans="1:14" x14ac:dyDescent="0.3">
      <c r="A355" s="40">
        <v>354</v>
      </c>
      <c r="B355" s="21" t="s">
        <v>1167</v>
      </c>
      <c r="C355" s="21" t="s">
        <v>1168</v>
      </c>
      <c r="D355" s="21" t="s">
        <v>1168</v>
      </c>
      <c r="E355" s="22" t="s">
        <v>1270</v>
      </c>
      <c r="F355" s="44">
        <v>62180</v>
      </c>
      <c r="G355" s="15" t="s">
        <v>112</v>
      </c>
      <c r="H355" s="15" t="s">
        <v>1477</v>
      </c>
      <c r="I355" s="15">
        <v>0</v>
      </c>
      <c r="J355" s="15">
        <v>1</v>
      </c>
      <c r="K355" s="15"/>
      <c r="L355" s="15"/>
      <c r="M355" s="15"/>
      <c r="N355" s="15"/>
    </row>
    <row r="356" spans="1:14" x14ac:dyDescent="0.3">
      <c r="A356" s="40">
        <v>355</v>
      </c>
      <c r="B356" s="21" t="s">
        <v>1169</v>
      </c>
      <c r="C356" s="21" t="s">
        <v>1170</v>
      </c>
      <c r="D356" s="21" t="s">
        <v>1170</v>
      </c>
      <c r="E356" s="22" t="s">
        <v>1271</v>
      </c>
      <c r="F356" s="44">
        <v>62847</v>
      </c>
      <c r="G356" s="15" t="s">
        <v>112</v>
      </c>
      <c r="H356" s="15" t="s">
        <v>1478</v>
      </c>
      <c r="I356" s="15">
        <v>0</v>
      </c>
      <c r="J356" s="15">
        <v>1</v>
      </c>
      <c r="K356" s="15"/>
      <c r="L356" s="15"/>
      <c r="M356" s="15"/>
      <c r="N356" s="15"/>
    </row>
    <row r="357" spans="1:14" x14ac:dyDescent="0.3">
      <c r="A357" s="40">
        <v>356</v>
      </c>
      <c r="B357" s="21" t="s">
        <v>1171</v>
      </c>
      <c r="C357" s="21" t="s">
        <v>1172</v>
      </c>
      <c r="D357" s="21" t="s">
        <v>1172</v>
      </c>
      <c r="E357" s="22">
        <v>53662253</v>
      </c>
      <c r="F357" s="44">
        <v>62585</v>
      </c>
      <c r="G357" s="15" t="s">
        <v>112</v>
      </c>
      <c r="H357" s="15" t="s">
        <v>1479</v>
      </c>
      <c r="I357" s="15">
        <v>0</v>
      </c>
      <c r="J357" s="15">
        <v>1</v>
      </c>
      <c r="K357" s="15"/>
      <c r="L357" s="15"/>
      <c r="M357" s="15"/>
      <c r="N357" s="15"/>
    </row>
    <row r="358" spans="1:14" x14ac:dyDescent="0.3">
      <c r="A358" s="40">
        <v>357</v>
      </c>
      <c r="B358" s="21" t="s">
        <v>1173</v>
      </c>
      <c r="C358" s="21" t="s">
        <v>1174</v>
      </c>
      <c r="D358" s="21" t="s">
        <v>1174</v>
      </c>
      <c r="E358" s="22" t="s">
        <v>1272</v>
      </c>
      <c r="F358" s="44">
        <v>54127</v>
      </c>
      <c r="G358" s="15" t="s">
        <v>112</v>
      </c>
      <c r="H358" s="15" t="s">
        <v>1478</v>
      </c>
      <c r="I358" s="15">
        <v>1</v>
      </c>
      <c r="J358" s="15">
        <v>1</v>
      </c>
      <c r="K358" s="15"/>
      <c r="L358" s="15"/>
      <c r="M358" s="15"/>
      <c r="N358" s="15"/>
    </row>
    <row r="359" spans="1:14" x14ac:dyDescent="0.3">
      <c r="A359" s="40">
        <v>358</v>
      </c>
      <c r="B359" s="21" t="s">
        <v>1175</v>
      </c>
      <c r="C359" s="21" t="s">
        <v>1176</v>
      </c>
      <c r="D359" s="21" t="s">
        <v>1176</v>
      </c>
      <c r="E359" s="22">
        <v>55593978</v>
      </c>
      <c r="F359" s="44">
        <v>15630</v>
      </c>
      <c r="G359" s="15" t="s">
        <v>112</v>
      </c>
      <c r="H359" s="15" t="s">
        <v>1480</v>
      </c>
      <c r="I359" s="15">
        <v>1</v>
      </c>
      <c r="J359" s="15">
        <v>1</v>
      </c>
      <c r="K359" s="15"/>
      <c r="L359" s="15"/>
      <c r="M359" s="15"/>
      <c r="N359" s="15"/>
    </row>
    <row r="360" spans="1:14" x14ac:dyDescent="0.3">
      <c r="A360" s="40">
        <v>359</v>
      </c>
      <c r="B360" s="21" t="s">
        <v>1177</v>
      </c>
      <c r="C360" s="21" t="s">
        <v>1178</v>
      </c>
      <c r="D360" s="21" t="s">
        <v>1178</v>
      </c>
      <c r="E360" s="22">
        <v>56991999</v>
      </c>
      <c r="F360" s="44">
        <v>94557</v>
      </c>
      <c r="G360" s="15" t="s">
        <v>112</v>
      </c>
      <c r="H360" s="15" t="s">
        <v>1480</v>
      </c>
      <c r="I360" s="21">
        <v>0</v>
      </c>
      <c r="J360" s="15">
        <v>1</v>
      </c>
      <c r="K360" s="15"/>
      <c r="L360" s="15"/>
      <c r="M360" s="15"/>
      <c r="N360" s="15"/>
    </row>
    <row r="361" spans="1:14" x14ac:dyDescent="0.3">
      <c r="A361" s="40">
        <v>360</v>
      </c>
      <c r="B361" s="21" t="s">
        <v>1179</v>
      </c>
      <c r="C361" s="21" t="s">
        <v>1180</v>
      </c>
      <c r="D361" s="21" t="s">
        <v>1180</v>
      </c>
      <c r="E361" s="22">
        <v>55964848</v>
      </c>
      <c r="F361" s="44">
        <v>6140</v>
      </c>
      <c r="G361" s="15" t="s">
        <v>112</v>
      </c>
      <c r="H361" s="15" t="s">
        <v>1481</v>
      </c>
      <c r="I361" s="15">
        <v>1</v>
      </c>
      <c r="J361" s="15">
        <v>1</v>
      </c>
      <c r="K361" s="15"/>
      <c r="L361" s="15"/>
      <c r="M361" s="15"/>
      <c r="N361" s="15"/>
    </row>
    <row r="362" spans="1:14" x14ac:dyDescent="0.3">
      <c r="A362" s="40">
        <v>361</v>
      </c>
      <c r="B362" s="21" t="s">
        <v>1181</v>
      </c>
      <c r="C362" s="21" t="s">
        <v>1182</v>
      </c>
      <c r="D362" s="21" t="s">
        <v>1182</v>
      </c>
      <c r="E362" s="22">
        <v>56669796</v>
      </c>
      <c r="F362" s="44">
        <v>76168</v>
      </c>
      <c r="G362" s="15" t="s">
        <v>112</v>
      </c>
      <c r="H362" s="15" t="s">
        <v>1479</v>
      </c>
      <c r="I362" s="15">
        <v>1</v>
      </c>
      <c r="J362" s="15">
        <v>1</v>
      </c>
      <c r="K362" s="15"/>
      <c r="L362" s="15"/>
      <c r="M362" s="15"/>
      <c r="N362" s="15"/>
    </row>
    <row r="363" spans="1:14" x14ac:dyDescent="0.3">
      <c r="A363" s="40">
        <v>362</v>
      </c>
      <c r="B363" s="21" t="s">
        <v>1183</v>
      </c>
      <c r="C363" s="21" t="s">
        <v>1245</v>
      </c>
      <c r="D363" s="21" t="s">
        <v>1245</v>
      </c>
      <c r="E363" s="22">
        <v>5582619263</v>
      </c>
      <c r="F363" s="44">
        <v>7810</v>
      </c>
      <c r="G363" s="15" t="s">
        <v>112</v>
      </c>
      <c r="H363" s="15" t="s">
        <v>1480</v>
      </c>
      <c r="I363" s="15">
        <v>1</v>
      </c>
      <c r="J363" s="15">
        <v>1</v>
      </c>
      <c r="K363" s="15"/>
      <c r="L363" s="15"/>
      <c r="M363" s="15"/>
      <c r="N363" s="15"/>
    </row>
    <row r="364" spans="1:14" x14ac:dyDescent="0.3">
      <c r="A364" s="40">
        <v>363</v>
      </c>
      <c r="B364" s="21" t="s">
        <v>1184</v>
      </c>
      <c r="C364" s="21" t="s">
        <v>1185</v>
      </c>
      <c r="D364" s="21" t="s">
        <v>1185</v>
      </c>
      <c r="E364" s="22">
        <v>55111564</v>
      </c>
      <c r="F364" s="44">
        <v>4929</v>
      </c>
      <c r="G364" s="15" t="s">
        <v>112</v>
      </c>
      <c r="H364" s="15" t="s">
        <v>1480</v>
      </c>
      <c r="I364" s="15">
        <v>1</v>
      </c>
      <c r="J364" s="15">
        <v>1</v>
      </c>
      <c r="K364" s="15"/>
      <c r="L364" s="15"/>
      <c r="M364" s="15"/>
      <c r="N364" s="15"/>
    </row>
    <row r="365" spans="1:14" x14ac:dyDescent="0.3">
      <c r="A365" s="40">
        <v>364</v>
      </c>
      <c r="B365" s="21" t="s">
        <v>1186</v>
      </c>
      <c r="C365" s="21" t="s">
        <v>1187</v>
      </c>
      <c r="D365" s="21" t="s">
        <v>1187</v>
      </c>
      <c r="E365" s="22">
        <v>25206566</v>
      </c>
      <c r="F365" s="44">
        <v>78433</v>
      </c>
      <c r="G365" s="15" t="s">
        <v>112</v>
      </c>
      <c r="H365" s="15" t="s">
        <v>1481</v>
      </c>
      <c r="I365" s="15">
        <v>0</v>
      </c>
      <c r="J365" s="15">
        <v>1</v>
      </c>
      <c r="K365" s="15"/>
      <c r="L365" s="15"/>
      <c r="M365" s="15"/>
      <c r="N365" s="15"/>
    </row>
    <row r="366" spans="1:14" x14ac:dyDescent="0.3">
      <c r="A366" s="40">
        <v>365</v>
      </c>
      <c r="B366" s="21" t="s">
        <v>1188</v>
      </c>
      <c r="C366" s="21" t="s">
        <v>1189</v>
      </c>
      <c r="D366" s="21" t="s">
        <v>1189</v>
      </c>
      <c r="E366" s="22">
        <v>38710865</v>
      </c>
      <c r="F366" s="44">
        <v>12345</v>
      </c>
      <c r="G366" s="15" t="s">
        <v>112</v>
      </c>
      <c r="H366" s="15" t="s">
        <v>1480</v>
      </c>
      <c r="I366" s="15">
        <v>1</v>
      </c>
      <c r="J366" s="15">
        <v>1</v>
      </c>
      <c r="K366" s="15"/>
      <c r="L366" s="15"/>
      <c r="M366" s="15"/>
      <c r="N366" s="15"/>
    </row>
    <row r="367" spans="1:14" x14ac:dyDescent="0.3">
      <c r="A367" s="40">
        <v>366</v>
      </c>
      <c r="B367" s="21" t="s">
        <v>1190</v>
      </c>
      <c r="C367" s="21" t="s">
        <v>1191</v>
      </c>
      <c r="D367" s="21" t="s">
        <v>1191</v>
      </c>
      <c r="E367" s="22">
        <v>52809834</v>
      </c>
      <c r="F367" s="44">
        <v>2800</v>
      </c>
      <c r="G367" s="15" t="s">
        <v>112</v>
      </c>
      <c r="H367" s="15" t="s">
        <v>1478</v>
      </c>
      <c r="I367" s="15">
        <v>1</v>
      </c>
      <c r="J367" s="15">
        <v>1</v>
      </c>
      <c r="K367" s="15"/>
      <c r="L367" s="15"/>
      <c r="M367" s="15"/>
      <c r="N367" s="15"/>
    </row>
    <row r="368" spans="1:14" x14ac:dyDescent="0.3">
      <c r="A368" s="40">
        <v>367</v>
      </c>
      <c r="B368" s="21" t="s">
        <v>1192</v>
      </c>
      <c r="C368" s="21" t="s">
        <v>1193</v>
      </c>
      <c r="D368" s="21" t="s">
        <v>1193</v>
      </c>
      <c r="E368" s="22">
        <v>55258672</v>
      </c>
      <c r="F368" s="44">
        <v>3710</v>
      </c>
      <c r="G368" s="15" t="s">
        <v>112</v>
      </c>
      <c r="H368" s="15" t="s">
        <v>1476</v>
      </c>
      <c r="I368" s="15">
        <v>1</v>
      </c>
      <c r="J368" s="15">
        <v>1</v>
      </c>
      <c r="K368" s="15"/>
      <c r="L368" s="15"/>
      <c r="M368" s="15"/>
      <c r="N368" s="15"/>
    </row>
    <row r="369" spans="1:14" x14ac:dyDescent="0.3">
      <c r="A369" s="40">
        <v>368</v>
      </c>
      <c r="B369" s="21" t="s">
        <v>1194</v>
      </c>
      <c r="C369" s="21" t="s">
        <v>1195</v>
      </c>
      <c r="D369" s="21" t="s">
        <v>1195</v>
      </c>
      <c r="E369" s="22">
        <v>55238690</v>
      </c>
      <c r="F369" s="44">
        <v>54150</v>
      </c>
      <c r="G369" s="15" t="s">
        <v>112</v>
      </c>
      <c r="H369" s="15" t="s">
        <v>1480</v>
      </c>
      <c r="I369" s="15">
        <v>1</v>
      </c>
      <c r="J369" s="15">
        <v>1</v>
      </c>
      <c r="K369" s="15"/>
      <c r="L369" s="15"/>
      <c r="M369" s="15"/>
      <c r="N369" s="15"/>
    </row>
    <row r="370" spans="1:14" x14ac:dyDescent="0.3">
      <c r="A370" s="40">
        <v>369</v>
      </c>
      <c r="B370" s="21" t="s">
        <v>1196</v>
      </c>
      <c r="C370" s="21" t="s">
        <v>1197</v>
      </c>
      <c r="D370" s="21" t="s">
        <v>1197</v>
      </c>
      <c r="E370" s="22">
        <v>13131717</v>
      </c>
      <c r="F370" s="44">
        <v>6030</v>
      </c>
      <c r="G370" s="15" t="s">
        <v>112</v>
      </c>
      <c r="H370" s="15" t="s">
        <v>1476</v>
      </c>
      <c r="I370" s="15">
        <v>0</v>
      </c>
      <c r="J370" s="15">
        <v>1</v>
      </c>
      <c r="K370" s="15"/>
      <c r="L370" s="15"/>
      <c r="M370" s="15"/>
      <c r="N370" s="15"/>
    </row>
    <row r="371" spans="1:14" x14ac:dyDescent="0.3">
      <c r="A371" s="40">
        <v>370</v>
      </c>
      <c r="B371" s="21" t="s">
        <v>1198</v>
      </c>
      <c r="C371" s="21" t="s">
        <v>1199</v>
      </c>
      <c r="D371" s="21" t="s">
        <v>1199</v>
      </c>
      <c r="E371" s="22">
        <v>52115339</v>
      </c>
      <c r="F371" s="44">
        <v>78430</v>
      </c>
      <c r="G371" s="15" t="s">
        <v>112</v>
      </c>
      <c r="H371" s="15" t="s">
        <v>1480</v>
      </c>
      <c r="I371" s="15">
        <v>1</v>
      </c>
      <c r="J371" s="15">
        <v>1</v>
      </c>
      <c r="K371" s="15"/>
      <c r="L371" s="15"/>
      <c r="M371" s="15"/>
      <c r="N371" s="15"/>
    </row>
    <row r="372" spans="1:14" x14ac:dyDescent="0.3">
      <c r="A372" s="40">
        <v>371</v>
      </c>
      <c r="B372" s="21" t="s">
        <v>1200</v>
      </c>
      <c r="C372" s="21" t="s">
        <v>1201</v>
      </c>
      <c r="D372" s="21" t="s">
        <v>1201</v>
      </c>
      <c r="E372" s="22">
        <v>52114453</v>
      </c>
      <c r="F372" s="44">
        <v>94997</v>
      </c>
      <c r="G372" s="15" t="s">
        <v>112</v>
      </c>
      <c r="H372" s="15" t="s">
        <v>1480</v>
      </c>
      <c r="I372" s="15">
        <v>1</v>
      </c>
      <c r="J372" s="15">
        <v>1</v>
      </c>
      <c r="K372" s="15"/>
      <c r="L372" s="15"/>
      <c r="M372" s="15"/>
      <c r="N372" s="15"/>
    </row>
    <row r="373" spans="1:14" x14ac:dyDescent="0.3">
      <c r="A373" s="40">
        <v>372</v>
      </c>
      <c r="B373" s="21" t="s">
        <v>1202</v>
      </c>
      <c r="C373" s="21" t="s">
        <v>1203</v>
      </c>
      <c r="D373" s="21" t="s">
        <v>1203</v>
      </c>
      <c r="E373" s="22">
        <v>56420182</v>
      </c>
      <c r="F373" s="44">
        <v>78430</v>
      </c>
      <c r="G373" s="15" t="s">
        <v>112</v>
      </c>
      <c r="H373" s="15" t="s">
        <v>1478</v>
      </c>
      <c r="I373" s="15">
        <v>1</v>
      </c>
      <c r="J373" s="15">
        <v>1</v>
      </c>
      <c r="K373" s="15"/>
      <c r="L373" s="15"/>
      <c r="M373" s="15"/>
      <c r="N373" s="15"/>
    </row>
    <row r="374" spans="1:14" x14ac:dyDescent="0.3">
      <c r="A374" s="40">
        <v>373</v>
      </c>
      <c r="B374" s="21" t="s">
        <v>1204</v>
      </c>
      <c r="C374" s="21" t="s">
        <v>1205</v>
      </c>
      <c r="D374" s="21" t="s">
        <v>1205</v>
      </c>
      <c r="E374" s="22">
        <v>13238700</v>
      </c>
      <c r="F374" s="44">
        <v>15620</v>
      </c>
      <c r="G374" s="15" t="s">
        <v>112</v>
      </c>
      <c r="H374" s="15" t="s">
        <v>1480</v>
      </c>
      <c r="I374" s="15">
        <v>0</v>
      </c>
      <c r="J374" s="15">
        <v>1</v>
      </c>
      <c r="K374" s="15"/>
      <c r="L374" s="15"/>
      <c r="M374" s="15"/>
      <c r="N374" s="15"/>
    </row>
    <row r="375" spans="1:14" x14ac:dyDescent="0.3">
      <c r="A375" s="40">
        <v>374</v>
      </c>
      <c r="B375" s="21" t="s">
        <v>1206</v>
      </c>
      <c r="C375" s="21" t="s">
        <v>1207</v>
      </c>
      <c r="D375" s="21" t="s">
        <v>1207</v>
      </c>
      <c r="E375" s="22">
        <v>55173020</v>
      </c>
      <c r="F375" s="44">
        <v>83220</v>
      </c>
      <c r="G375" s="15" t="s">
        <v>112</v>
      </c>
      <c r="H375" s="15" t="s">
        <v>1478</v>
      </c>
      <c r="I375" s="15">
        <v>0</v>
      </c>
      <c r="J375" s="15">
        <v>1</v>
      </c>
      <c r="K375" s="15"/>
      <c r="L375" s="15"/>
      <c r="M375" s="15"/>
      <c r="N375" s="15"/>
    </row>
    <row r="376" spans="1:14" x14ac:dyDescent="0.3">
      <c r="A376" s="40">
        <v>375</v>
      </c>
      <c r="B376" s="21" t="s">
        <v>1208</v>
      </c>
      <c r="C376" s="21" t="s">
        <v>1209</v>
      </c>
      <c r="D376" s="21" t="s">
        <v>1209</v>
      </c>
      <c r="E376" s="22">
        <v>53905021</v>
      </c>
      <c r="F376" s="44">
        <v>83220</v>
      </c>
      <c r="G376" s="15" t="s">
        <v>112</v>
      </c>
      <c r="H376" s="15" t="s">
        <v>1478</v>
      </c>
      <c r="I376" s="15">
        <v>0</v>
      </c>
      <c r="J376" s="15">
        <v>1</v>
      </c>
      <c r="K376" s="15"/>
      <c r="L376" s="15"/>
      <c r="M376" s="15"/>
      <c r="N376" s="15"/>
    </row>
    <row r="377" spans="1:14" x14ac:dyDescent="0.3">
      <c r="A377" s="40">
        <v>376</v>
      </c>
      <c r="B377" s="21" t="s">
        <v>1210</v>
      </c>
      <c r="C377" s="21" t="s">
        <v>1211</v>
      </c>
      <c r="D377" s="21" t="s">
        <v>1211</v>
      </c>
      <c r="E377" s="22">
        <v>25938253</v>
      </c>
      <c r="F377" s="44">
        <v>54618</v>
      </c>
      <c r="G377" s="15" t="s">
        <v>112</v>
      </c>
      <c r="H377" s="15" t="s">
        <v>1482</v>
      </c>
      <c r="I377" s="15">
        <v>1</v>
      </c>
      <c r="J377" s="15">
        <v>1</v>
      </c>
      <c r="K377" s="15"/>
      <c r="L377" s="15"/>
      <c r="M377" s="15"/>
      <c r="N377" s="15"/>
    </row>
    <row r="378" spans="1:14" x14ac:dyDescent="0.3">
      <c r="A378" s="40">
        <v>377</v>
      </c>
      <c r="B378" s="21" t="s">
        <v>126</v>
      </c>
      <c r="C378" s="21" t="s">
        <v>1212</v>
      </c>
      <c r="D378" s="21" t="s">
        <v>1212</v>
      </c>
      <c r="E378" s="22">
        <v>62696685</v>
      </c>
      <c r="F378" s="44">
        <v>15300</v>
      </c>
      <c r="G378" s="15" t="s">
        <v>112</v>
      </c>
      <c r="H378" s="15" t="s">
        <v>1478</v>
      </c>
      <c r="I378" s="15">
        <v>1</v>
      </c>
      <c r="J378" s="15">
        <v>1</v>
      </c>
      <c r="K378" s="15"/>
      <c r="L378" s="15"/>
      <c r="M378" s="15"/>
      <c r="N378" s="15"/>
    </row>
    <row r="379" spans="1:14" x14ac:dyDescent="0.3">
      <c r="A379" s="40">
        <v>378</v>
      </c>
      <c r="B379" s="21" t="s">
        <v>1213</v>
      </c>
      <c r="C379" s="21" t="s">
        <v>1214</v>
      </c>
      <c r="D379" s="21" t="s">
        <v>1214</v>
      </c>
      <c r="E379" s="22">
        <v>52931879</v>
      </c>
      <c r="F379" s="44">
        <v>2800</v>
      </c>
      <c r="G379" s="15" t="s">
        <v>112</v>
      </c>
      <c r="H379" s="15" t="s">
        <v>1480</v>
      </c>
      <c r="I379" s="21">
        <v>0</v>
      </c>
      <c r="J379" s="15">
        <v>1</v>
      </c>
      <c r="K379" s="15"/>
      <c r="L379" s="15"/>
      <c r="M379" s="15"/>
      <c r="N379" s="15"/>
    </row>
    <row r="380" spans="1:14" x14ac:dyDescent="0.3">
      <c r="A380" s="40">
        <v>379</v>
      </c>
      <c r="B380" s="21" t="s">
        <v>1215</v>
      </c>
      <c r="C380" s="21" t="s">
        <v>1216</v>
      </c>
      <c r="D380" s="21" t="s">
        <v>1216</v>
      </c>
      <c r="E380" s="22">
        <v>56137803</v>
      </c>
      <c r="F380" s="44">
        <v>2710</v>
      </c>
      <c r="G380" s="15" t="s">
        <v>112</v>
      </c>
      <c r="H380" s="15" t="s">
        <v>1478</v>
      </c>
      <c r="I380" s="15">
        <v>1</v>
      </c>
      <c r="J380" s="15">
        <v>1</v>
      </c>
      <c r="K380" s="15"/>
      <c r="L380" s="15"/>
      <c r="M380" s="15"/>
      <c r="N380" s="15"/>
    </row>
    <row r="381" spans="1:14" x14ac:dyDescent="0.3">
      <c r="A381" s="40">
        <v>380</v>
      </c>
      <c r="B381" s="21" t="s">
        <v>1217</v>
      </c>
      <c r="C381" s="21" t="s">
        <v>1218</v>
      </c>
      <c r="D381" s="21" t="s">
        <v>1218</v>
      </c>
      <c r="E381" s="22">
        <v>10848460</v>
      </c>
      <c r="F381" s="44">
        <v>76900</v>
      </c>
      <c r="G381" s="15" t="s">
        <v>112</v>
      </c>
      <c r="H381" s="15" t="s">
        <v>1476</v>
      </c>
      <c r="I381" s="15">
        <v>1</v>
      </c>
      <c r="J381" s="15">
        <v>1</v>
      </c>
      <c r="K381" s="15"/>
      <c r="L381" s="15"/>
      <c r="M381" s="15"/>
      <c r="N381" s="15"/>
    </row>
    <row r="382" spans="1:14" x14ac:dyDescent="0.3">
      <c r="A382" s="40">
        <v>381</v>
      </c>
      <c r="B382" s="21" t="s">
        <v>1219</v>
      </c>
      <c r="C382" s="21" t="s">
        <v>1220</v>
      </c>
      <c r="D382" s="21" t="s">
        <v>1220</v>
      </c>
      <c r="E382" s="22">
        <v>53747270</v>
      </c>
      <c r="F382" s="44">
        <v>2110</v>
      </c>
      <c r="G382" s="15" t="s">
        <v>112</v>
      </c>
      <c r="H382" s="15" t="s">
        <v>1483</v>
      </c>
      <c r="I382" s="15">
        <v>1</v>
      </c>
      <c r="J382" s="15">
        <v>1</v>
      </c>
      <c r="K382" s="15"/>
      <c r="L382" s="15"/>
      <c r="M382" s="15"/>
      <c r="N382" s="15"/>
    </row>
    <row r="383" spans="1:14" x14ac:dyDescent="0.3">
      <c r="A383" s="40">
        <v>382</v>
      </c>
      <c r="B383" s="21" t="s">
        <v>1221</v>
      </c>
      <c r="C383" s="21" t="s">
        <v>1222</v>
      </c>
      <c r="D383" s="21" t="s">
        <v>1222</v>
      </c>
      <c r="E383" s="22">
        <v>55167274</v>
      </c>
      <c r="F383" s="44">
        <v>53126</v>
      </c>
      <c r="G383" s="15" t="s">
        <v>112</v>
      </c>
      <c r="H383" s="15" t="s">
        <v>1478</v>
      </c>
      <c r="I383" s="15">
        <v>1</v>
      </c>
      <c r="J383" s="15">
        <v>1</v>
      </c>
      <c r="K383" s="15"/>
      <c r="L383" s="15"/>
      <c r="M383" s="15"/>
      <c r="N383" s="15"/>
    </row>
    <row r="384" spans="1:14" x14ac:dyDescent="0.3">
      <c r="A384" s="40">
        <v>383</v>
      </c>
      <c r="B384" s="21" t="s">
        <v>1223</v>
      </c>
      <c r="C384" s="21" t="s">
        <v>1224</v>
      </c>
      <c r="D384" s="21" t="s">
        <v>1224</v>
      </c>
      <c r="E384" s="22">
        <v>11063721</v>
      </c>
      <c r="F384" s="44">
        <v>52994</v>
      </c>
      <c r="G384" s="15" t="s">
        <v>112</v>
      </c>
      <c r="H384" s="15" t="s">
        <v>1484</v>
      </c>
      <c r="I384" s="15">
        <v>0</v>
      </c>
      <c r="J384" s="15">
        <v>1</v>
      </c>
      <c r="K384" s="15"/>
      <c r="L384" s="15"/>
      <c r="M384" s="15"/>
      <c r="N384" s="15"/>
    </row>
    <row r="385" spans="1:14" x14ac:dyDescent="0.3">
      <c r="A385" s="40">
        <v>384</v>
      </c>
      <c r="B385" s="21" t="s">
        <v>1225</v>
      </c>
      <c r="C385" s="21" t="s">
        <v>1226</v>
      </c>
      <c r="D385" s="21" t="s">
        <v>1226</v>
      </c>
      <c r="E385" s="22">
        <v>55560348</v>
      </c>
      <c r="F385" s="44">
        <v>54714</v>
      </c>
      <c r="G385" s="15" t="s">
        <v>112</v>
      </c>
      <c r="H385" s="15" t="s">
        <v>1485</v>
      </c>
      <c r="I385" s="15">
        <v>1</v>
      </c>
      <c r="J385" s="15">
        <v>1</v>
      </c>
      <c r="K385" s="15"/>
      <c r="L385" s="15"/>
      <c r="M385" s="15"/>
      <c r="N385" s="15"/>
    </row>
    <row r="386" spans="1:14" x14ac:dyDescent="0.3">
      <c r="A386" s="40">
        <v>385</v>
      </c>
      <c r="B386" s="21" t="s">
        <v>1227</v>
      </c>
      <c r="C386" s="21" t="s">
        <v>1228</v>
      </c>
      <c r="D386" s="21" t="s">
        <v>1228</v>
      </c>
      <c r="E386" s="22">
        <v>67230262</v>
      </c>
      <c r="F386" s="44">
        <v>2710</v>
      </c>
      <c r="G386" s="15" t="s">
        <v>112</v>
      </c>
      <c r="H386" s="15" t="s">
        <v>1486</v>
      </c>
      <c r="I386" s="15">
        <v>1</v>
      </c>
      <c r="J386" s="15">
        <v>1</v>
      </c>
      <c r="K386" s="15"/>
      <c r="L386" s="15"/>
      <c r="M386" s="15"/>
      <c r="N386" s="15"/>
    </row>
    <row r="387" spans="1:14" x14ac:dyDescent="0.3">
      <c r="A387" s="40">
        <v>386</v>
      </c>
      <c r="B387" s="21" t="s">
        <v>1229</v>
      </c>
      <c r="C387" s="21" t="s">
        <v>1230</v>
      </c>
      <c r="D387" s="21" t="s">
        <v>1230</v>
      </c>
      <c r="E387" s="22">
        <v>91832460</v>
      </c>
      <c r="F387" s="44">
        <v>54769</v>
      </c>
      <c r="G387" s="15" t="s">
        <v>112</v>
      </c>
      <c r="H387" s="15" t="s">
        <v>1485</v>
      </c>
      <c r="I387" s="15">
        <v>1</v>
      </c>
      <c r="J387" s="15">
        <v>1</v>
      </c>
      <c r="K387" s="15"/>
      <c r="L387" s="15"/>
      <c r="M387" s="15"/>
      <c r="N387" s="15"/>
    </row>
    <row r="388" spans="1:14" x14ac:dyDescent="0.3">
      <c r="A388" s="40">
        <v>387</v>
      </c>
      <c r="B388" s="21" t="s">
        <v>1231</v>
      </c>
      <c r="C388" s="21" t="s">
        <v>1148</v>
      </c>
      <c r="D388" s="21" t="s">
        <v>1148</v>
      </c>
      <c r="E388" s="22">
        <v>22829210</v>
      </c>
      <c r="F388" s="44">
        <v>54715</v>
      </c>
      <c r="G388" s="15" t="s">
        <v>112</v>
      </c>
      <c r="H388" s="15" t="s">
        <v>1485</v>
      </c>
      <c r="I388" s="15">
        <v>1</v>
      </c>
      <c r="J388" s="15">
        <v>1</v>
      </c>
      <c r="K388" s="15"/>
      <c r="L388" s="15"/>
      <c r="M388" s="15"/>
      <c r="N388" s="15"/>
    </row>
    <row r="389" spans="1:14" x14ac:dyDescent="0.3">
      <c r="A389" s="40">
        <v>388</v>
      </c>
      <c r="B389" s="21" t="s">
        <v>1232</v>
      </c>
      <c r="C389" s="21" t="s">
        <v>1148</v>
      </c>
      <c r="D389" s="21" t="s">
        <v>1148</v>
      </c>
      <c r="E389" s="22">
        <v>50959500</v>
      </c>
      <c r="F389" s="44">
        <v>1710</v>
      </c>
      <c r="G389" s="15" t="s">
        <v>112</v>
      </c>
      <c r="H389" s="15" t="s">
        <v>1485</v>
      </c>
      <c r="I389" s="15">
        <v>0</v>
      </c>
      <c r="J389" s="15">
        <v>1</v>
      </c>
      <c r="K389" s="15"/>
      <c r="L389" s="15"/>
      <c r="M389" s="15"/>
      <c r="N389" s="15"/>
    </row>
    <row r="390" spans="1:14" x14ac:dyDescent="0.3">
      <c r="A390" s="40">
        <v>389</v>
      </c>
      <c r="B390" s="21" t="s">
        <v>1233</v>
      </c>
      <c r="C390" s="21" t="s">
        <v>1234</v>
      </c>
      <c r="D390" s="21" t="s">
        <v>1234</v>
      </c>
      <c r="E390" s="22">
        <v>63633042</v>
      </c>
      <c r="F390" s="44">
        <v>45150</v>
      </c>
      <c r="G390" s="15" t="s">
        <v>112</v>
      </c>
      <c r="H390" s="15" t="s">
        <v>1485</v>
      </c>
      <c r="I390" s="15">
        <v>1</v>
      </c>
      <c r="J390" s="15">
        <v>1</v>
      </c>
      <c r="K390" s="15"/>
      <c r="L390" s="15"/>
      <c r="M390" s="15"/>
      <c r="N390" s="15"/>
    </row>
    <row r="391" spans="1:14" x14ac:dyDescent="0.3">
      <c r="A391" s="40">
        <v>390</v>
      </c>
      <c r="B391" s="21" t="s">
        <v>1235</v>
      </c>
      <c r="C391" s="21" t="s">
        <v>1236</v>
      </c>
      <c r="D391" s="21" t="s">
        <v>1236</v>
      </c>
      <c r="E391" s="22">
        <v>55987721</v>
      </c>
      <c r="F391" s="44">
        <v>11320</v>
      </c>
      <c r="G391" s="15" t="s">
        <v>112</v>
      </c>
      <c r="H391" s="15" t="s">
        <v>1485</v>
      </c>
      <c r="I391" s="15">
        <v>1</v>
      </c>
      <c r="J391" s="15">
        <v>1</v>
      </c>
      <c r="K391" s="15"/>
      <c r="L391" s="15"/>
      <c r="M391" s="15"/>
      <c r="N391" s="15"/>
    </row>
    <row r="392" spans="1:14" x14ac:dyDescent="0.3">
      <c r="A392" s="40">
        <v>391</v>
      </c>
      <c r="B392" s="21" t="s">
        <v>1237</v>
      </c>
      <c r="C392" s="21" t="s">
        <v>1022</v>
      </c>
      <c r="D392" s="21" t="s">
        <v>1022</v>
      </c>
      <c r="E392" s="22">
        <v>26420230</v>
      </c>
      <c r="F392" s="44">
        <v>7730</v>
      </c>
      <c r="G392" s="15" t="s">
        <v>112</v>
      </c>
      <c r="H392" s="15" t="s">
        <v>1485</v>
      </c>
      <c r="I392" s="15">
        <v>1</v>
      </c>
      <c r="J392" s="15">
        <v>1</v>
      </c>
      <c r="K392" s="15"/>
      <c r="L392" s="15"/>
      <c r="M392" s="15"/>
      <c r="N392" s="15"/>
    </row>
    <row r="393" spans="1:14" x14ac:dyDescent="0.3">
      <c r="A393" s="40">
        <v>392</v>
      </c>
      <c r="B393" s="21" t="s">
        <v>1238</v>
      </c>
      <c r="C393" s="21" t="s">
        <v>1022</v>
      </c>
      <c r="D393" s="21" t="s">
        <v>1022</v>
      </c>
      <c r="E393" s="22">
        <v>55452016</v>
      </c>
      <c r="F393" s="44">
        <v>12345</v>
      </c>
      <c r="G393" s="15" t="s">
        <v>112</v>
      </c>
      <c r="H393" s="15" t="s">
        <v>1485</v>
      </c>
      <c r="I393" s="15">
        <v>0</v>
      </c>
      <c r="J393" s="15">
        <v>1</v>
      </c>
      <c r="K393" s="15"/>
      <c r="L393" s="15"/>
      <c r="M393" s="15"/>
      <c r="N393" s="15"/>
    </row>
    <row r="394" spans="1:14" x14ac:dyDescent="0.3">
      <c r="A394" s="40">
        <v>393</v>
      </c>
      <c r="B394" s="21" t="s">
        <v>1239</v>
      </c>
      <c r="C394" s="21" t="s">
        <v>1240</v>
      </c>
      <c r="D394" s="21" t="s">
        <v>1240</v>
      </c>
      <c r="E394" s="22">
        <v>52929837</v>
      </c>
      <c r="F394" s="44">
        <v>72100</v>
      </c>
      <c r="G394" s="15" t="s">
        <v>112</v>
      </c>
      <c r="H394" s="15" t="s">
        <v>1485</v>
      </c>
      <c r="I394" s="15">
        <v>0</v>
      </c>
      <c r="J394" s="15">
        <v>1</v>
      </c>
      <c r="K394" s="15"/>
      <c r="L394" s="15"/>
      <c r="M394" s="15"/>
      <c r="N394" s="15"/>
    </row>
    <row r="395" spans="1:14" x14ac:dyDescent="0.3">
      <c r="A395" s="40">
        <v>394</v>
      </c>
      <c r="B395" s="21" t="s">
        <v>1241</v>
      </c>
      <c r="C395" s="21" t="s">
        <v>1242</v>
      </c>
      <c r="D395" s="21" t="s">
        <v>1242</v>
      </c>
      <c r="E395" s="22">
        <v>56060532</v>
      </c>
      <c r="F395" s="44">
        <v>72706</v>
      </c>
      <c r="G395" s="15" t="s">
        <v>112</v>
      </c>
      <c r="H395" s="15" t="s">
        <v>1485</v>
      </c>
      <c r="I395" s="15">
        <v>0</v>
      </c>
      <c r="J395" s="15">
        <v>1</v>
      </c>
      <c r="K395" s="15"/>
      <c r="L395" s="15"/>
      <c r="M395" s="15"/>
      <c r="N395" s="15"/>
    </row>
    <row r="396" spans="1:14" x14ac:dyDescent="0.3">
      <c r="A396" s="40">
        <v>395</v>
      </c>
      <c r="B396" s="21" t="s">
        <v>1243</v>
      </c>
      <c r="C396" s="21" t="s">
        <v>1244</v>
      </c>
      <c r="D396" s="21" t="s">
        <v>1244</v>
      </c>
      <c r="E396" s="22" t="s">
        <v>1273</v>
      </c>
      <c r="F396" s="44">
        <v>54715</v>
      </c>
      <c r="G396" s="15" t="s">
        <v>112</v>
      </c>
      <c r="H396" s="15" t="s">
        <v>1485</v>
      </c>
      <c r="I396" s="15">
        <v>1</v>
      </c>
      <c r="J396" s="15">
        <v>1</v>
      </c>
      <c r="K396" s="15"/>
      <c r="L396" s="15"/>
      <c r="M396" s="15"/>
      <c r="N396" s="15"/>
    </row>
    <row r="397" spans="1:14" x14ac:dyDescent="0.3">
      <c r="A397" s="40">
        <v>396</v>
      </c>
      <c r="B397" s="21" t="s">
        <v>128</v>
      </c>
      <c r="C397" s="21" t="s">
        <v>129</v>
      </c>
      <c r="D397" s="21" t="s">
        <v>129</v>
      </c>
      <c r="E397" s="22">
        <v>55223250</v>
      </c>
      <c r="F397" s="44">
        <v>53100</v>
      </c>
      <c r="G397" s="15" t="s">
        <v>112</v>
      </c>
      <c r="H397" s="15" t="s">
        <v>1485</v>
      </c>
      <c r="I397" s="15">
        <v>1</v>
      </c>
      <c r="J397" s="15">
        <v>1</v>
      </c>
      <c r="K397" s="15"/>
      <c r="L397" s="15"/>
      <c r="M397" s="15"/>
      <c r="N397" s="15"/>
    </row>
    <row r="398" spans="1:14" x14ac:dyDescent="0.3">
      <c r="A398" s="40">
        <v>397</v>
      </c>
      <c r="B398" s="21" t="s">
        <v>130</v>
      </c>
      <c r="C398" s="21" t="s">
        <v>131</v>
      </c>
      <c r="D398" s="21" t="s">
        <v>131</v>
      </c>
      <c r="E398" s="22" t="s">
        <v>1277</v>
      </c>
      <c r="F398" s="44">
        <v>14340</v>
      </c>
      <c r="G398" s="15" t="s">
        <v>112</v>
      </c>
      <c r="H398" s="15" t="s">
        <v>1485</v>
      </c>
      <c r="I398" s="21">
        <v>0</v>
      </c>
      <c r="J398" s="15">
        <v>1</v>
      </c>
      <c r="K398" s="15"/>
      <c r="L398" s="15"/>
      <c r="M398" s="15"/>
      <c r="N398" s="15"/>
    </row>
    <row r="399" spans="1:14" x14ac:dyDescent="0.3">
      <c r="A399" s="40">
        <v>398</v>
      </c>
      <c r="B399" s="21" t="s">
        <v>132</v>
      </c>
      <c r="C399" s="21" t="s">
        <v>1274</v>
      </c>
      <c r="D399" s="21" t="s">
        <v>131</v>
      </c>
      <c r="E399" s="22">
        <v>82646294</v>
      </c>
      <c r="F399" s="44">
        <v>66036</v>
      </c>
      <c r="G399" s="15" t="s">
        <v>112</v>
      </c>
      <c r="H399" s="15" t="s">
        <v>1483</v>
      </c>
      <c r="I399" s="15">
        <v>1</v>
      </c>
      <c r="J399" s="15">
        <v>1</v>
      </c>
      <c r="K399" s="15"/>
      <c r="L399" s="15"/>
      <c r="M399" s="15"/>
      <c r="N399" s="15"/>
    </row>
    <row r="400" spans="1:14" x14ac:dyDescent="0.3">
      <c r="A400" s="40">
        <v>399</v>
      </c>
      <c r="B400" s="21" t="s">
        <v>133</v>
      </c>
      <c r="C400" s="21" t="s">
        <v>1275</v>
      </c>
      <c r="D400" s="21" t="s">
        <v>131</v>
      </c>
      <c r="E400" s="22">
        <v>72486194</v>
      </c>
      <c r="F400" s="44">
        <v>6170</v>
      </c>
      <c r="G400" s="15" t="s">
        <v>112</v>
      </c>
      <c r="H400" s="15" t="s">
        <v>1483</v>
      </c>
      <c r="I400" s="15">
        <v>1</v>
      </c>
      <c r="J400" s="15">
        <v>1</v>
      </c>
      <c r="K400" s="15"/>
      <c r="L400" s="15"/>
      <c r="M400" s="15"/>
      <c r="N400" s="15"/>
    </row>
    <row r="401" spans="1:14" x14ac:dyDescent="0.3">
      <c r="A401" s="40">
        <v>400</v>
      </c>
      <c r="B401" s="21" t="s">
        <v>134</v>
      </c>
      <c r="C401" s="21" t="s">
        <v>1276</v>
      </c>
      <c r="D401" s="21" t="s">
        <v>131</v>
      </c>
      <c r="E401" s="22">
        <v>777625403</v>
      </c>
      <c r="F401" s="44">
        <v>3700</v>
      </c>
      <c r="G401" s="15" t="s">
        <v>112</v>
      </c>
      <c r="H401" s="15" t="s">
        <v>1483</v>
      </c>
      <c r="I401" s="15">
        <v>1</v>
      </c>
      <c r="J401" s="15">
        <v>1</v>
      </c>
      <c r="K401" s="15"/>
      <c r="L401" s="15"/>
      <c r="M401" s="15"/>
      <c r="N401" s="15"/>
    </row>
    <row r="402" spans="1:14" x14ac:dyDescent="0.3">
      <c r="A402" s="40">
        <v>401</v>
      </c>
      <c r="B402" s="21" t="s">
        <v>135</v>
      </c>
      <c r="C402" s="21" t="s">
        <v>131</v>
      </c>
      <c r="D402" s="21" t="s">
        <v>131</v>
      </c>
      <c r="E402" s="22">
        <v>5560328432</v>
      </c>
      <c r="F402" s="44">
        <v>9890</v>
      </c>
      <c r="G402" s="15" t="s">
        <v>112</v>
      </c>
      <c r="H402" s="15" t="s">
        <v>1483</v>
      </c>
      <c r="I402" s="15">
        <v>1</v>
      </c>
      <c r="J402" s="15">
        <v>1</v>
      </c>
      <c r="K402" s="15"/>
      <c r="L402" s="15"/>
      <c r="M402" s="15"/>
      <c r="N402" s="15"/>
    </row>
    <row r="403" spans="1:14" x14ac:dyDescent="0.3">
      <c r="A403" s="40">
        <v>402</v>
      </c>
      <c r="B403" s="21" t="s">
        <v>136</v>
      </c>
      <c r="C403" s="21" t="s">
        <v>131</v>
      </c>
      <c r="D403" s="21" t="s">
        <v>131</v>
      </c>
      <c r="E403" s="22">
        <v>55827362</v>
      </c>
      <c r="F403" s="44">
        <v>64753</v>
      </c>
      <c r="G403" s="15" t="s">
        <v>112</v>
      </c>
      <c r="H403" s="15" t="s">
        <v>1487</v>
      </c>
      <c r="I403" s="15">
        <v>0</v>
      </c>
      <c r="J403" s="15">
        <v>1</v>
      </c>
      <c r="K403" s="15"/>
      <c r="L403" s="15"/>
      <c r="M403" s="15"/>
      <c r="N403" s="15"/>
    </row>
    <row r="404" spans="1:14" x14ac:dyDescent="0.3">
      <c r="A404" s="40">
        <v>403</v>
      </c>
      <c r="B404" s="21" t="s">
        <v>137</v>
      </c>
      <c r="C404" s="21" t="s">
        <v>138</v>
      </c>
      <c r="D404" s="21" t="s">
        <v>138</v>
      </c>
      <c r="E404" s="22">
        <v>91496500</v>
      </c>
      <c r="F404" s="44">
        <v>12345</v>
      </c>
      <c r="G404" s="15" t="s">
        <v>112</v>
      </c>
      <c r="H404" s="15" t="s">
        <v>1488</v>
      </c>
      <c r="I404" s="15">
        <v>1</v>
      </c>
      <c r="J404" s="15">
        <v>1</v>
      </c>
      <c r="K404" s="15"/>
      <c r="L404" s="15"/>
      <c r="M404" s="15"/>
      <c r="N404" s="15"/>
    </row>
    <row r="405" spans="1:14" x14ac:dyDescent="0.3">
      <c r="A405" s="40">
        <v>404</v>
      </c>
      <c r="B405" s="21" t="s">
        <v>139</v>
      </c>
      <c r="C405" s="21" t="s">
        <v>140</v>
      </c>
      <c r="D405" s="21" t="s">
        <v>140</v>
      </c>
      <c r="E405" s="22" t="s">
        <v>1278</v>
      </c>
      <c r="F405" s="44">
        <v>3520</v>
      </c>
      <c r="G405" s="15" t="s">
        <v>112</v>
      </c>
      <c r="H405" s="15" t="s">
        <v>1487</v>
      </c>
      <c r="I405" s="15">
        <v>1</v>
      </c>
      <c r="J405" s="15">
        <v>1</v>
      </c>
      <c r="K405" s="15"/>
      <c r="L405" s="15"/>
      <c r="M405" s="15"/>
      <c r="N405" s="15"/>
    </row>
    <row r="406" spans="1:14" x14ac:dyDescent="0.3">
      <c r="A406" s="40">
        <v>405</v>
      </c>
      <c r="B406" s="21" t="s">
        <v>141</v>
      </c>
      <c r="C406" s="21" t="s">
        <v>142</v>
      </c>
      <c r="D406" s="21" t="s">
        <v>142</v>
      </c>
      <c r="E406" s="22" t="s">
        <v>1279</v>
      </c>
      <c r="F406" s="44">
        <v>3810</v>
      </c>
      <c r="G406" s="15" t="s">
        <v>112</v>
      </c>
      <c r="H406" s="15" t="s">
        <v>1487</v>
      </c>
      <c r="I406" s="15">
        <v>1</v>
      </c>
      <c r="J406" s="15">
        <v>1</v>
      </c>
      <c r="K406" s="15"/>
      <c r="L406" s="15"/>
      <c r="M406" s="15"/>
      <c r="N406" s="15"/>
    </row>
    <row r="407" spans="1:14" x14ac:dyDescent="0.3">
      <c r="A407" s="40">
        <v>406</v>
      </c>
      <c r="B407" s="21" t="s">
        <v>143</v>
      </c>
      <c r="C407" s="21" t="s">
        <v>144</v>
      </c>
      <c r="D407" s="21" t="s">
        <v>144</v>
      </c>
      <c r="E407" s="22" t="s">
        <v>1280</v>
      </c>
      <c r="F407" s="44">
        <v>78394</v>
      </c>
      <c r="G407" s="15" t="s">
        <v>112</v>
      </c>
      <c r="H407" s="15" t="s">
        <v>1487</v>
      </c>
      <c r="I407" s="15">
        <v>1</v>
      </c>
      <c r="J407" s="15">
        <v>1</v>
      </c>
      <c r="K407" s="15"/>
      <c r="L407" s="15"/>
      <c r="M407" s="15"/>
      <c r="N407" s="15"/>
    </row>
    <row r="408" spans="1:14" x14ac:dyDescent="0.3">
      <c r="A408" s="40">
        <v>407</v>
      </c>
      <c r="B408" s="21" t="s">
        <v>145</v>
      </c>
      <c r="C408" s="21" t="s">
        <v>146</v>
      </c>
      <c r="D408" s="21" t="s">
        <v>146</v>
      </c>
      <c r="E408" s="22" t="s">
        <v>1281</v>
      </c>
      <c r="F408" s="44">
        <v>88209</v>
      </c>
      <c r="G408" s="15" t="s">
        <v>112</v>
      </c>
      <c r="H408" s="15" t="s">
        <v>1487</v>
      </c>
      <c r="I408" s="15">
        <v>0</v>
      </c>
      <c r="J408" s="15">
        <v>1</v>
      </c>
      <c r="K408" s="15"/>
      <c r="L408" s="15"/>
      <c r="M408" s="15"/>
      <c r="N408" s="15"/>
    </row>
    <row r="409" spans="1:14" x14ac:dyDescent="0.3">
      <c r="A409" s="40">
        <v>408</v>
      </c>
      <c r="B409" s="21" t="s">
        <v>147</v>
      </c>
      <c r="C409" s="21" t="s">
        <v>148</v>
      </c>
      <c r="D409" s="21" t="s">
        <v>148</v>
      </c>
      <c r="E409" s="22">
        <v>10550000</v>
      </c>
      <c r="F409" s="44">
        <v>8810</v>
      </c>
      <c r="G409" s="15" t="s">
        <v>112</v>
      </c>
      <c r="H409" s="15" t="s">
        <v>1489</v>
      </c>
      <c r="I409" s="15">
        <v>1</v>
      </c>
      <c r="J409" s="15">
        <v>1</v>
      </c>
      <c r="K409" s="15"/>
      <c r="L409" s="15"/>
      <c r="M409" s="15"/>
      <c r="N409" s="15"/>
    </row>
    <row r="410" spans="1:14" x14ac:dyDescent="0.3">
      <c r="A410" s="40">
        <v>409</v>
      </c>
      <c r="B410" s="21" t="s">
        <v>149</v>
      </c>
      <c r="C410" s="21" t="s">
        <v>150</v>
      </c>
      <c r="D410" s="21" t="s">
        <v>150</v>
      </c>
      <c r="E410" s="22">
        <v>44440011</v>
      </c>
      <c r="F410" s="44">
        <v>72830</v>
      </c>
      <c r="G410" s="15" t="s">
        <v>112</v>
      </c>
      <c r="H410" s="15" t="s">
        <v>1487</v>
      </c>
      <c r="I410" s="15">
        <v>1</v>
      </c>
      <c r="J410" s="15">
        <v>1</v>
      </c>
      <c r="K410" s="15"/>
      <c r="L410" s="15"/>
      <c r="M410" s="15"/>
      <c r="N410" s="15"/>
    </row>
    <row r="411" spans="1:14" x14ac:dyDescent="0.3">
      <c r="A411" s="40">
        <v>410</v>
      </c>
      <c r="B411" s="21" t="s">
        <v>151</v>
      </c>
      <c r="C411" s="21" t="s">
        <v>152</v>
      </c>
      <c r="D411" s="21" t="s">
        <v>152</v>
      </c>
      <c r="E411" s="22">
        <v>56577271</v>
      </c>
      <c r="F411" s="44">
        <v>2110</v>
      </c>
      <c r="G411" s="15" t="s">
        <v>112</v>
      </c>
      <c r="H411" s="15" t="s">
        <v>1489</v>
      </c>
      <c r="I411" s="15">
        <v>1</v>
      </c>
      <c r="J411" s="15">
        <v>1</v>
      </c>
      <c r="K411" s="15"/>
      <c r="L411" s="15"/>
      <c r="M411" s="15"/>
      <c r="N411" s="15"/>
    </row>
    <row r="412" spans="1:14" x14ac:dyDescent="0.3">
      <c r="A412" s="40">
        <v>411</v>
      </c>
      <c r="B412" s="21" t="s">
        <v>153</v>
      </c>
      <c r="C412" s="21" t="s">
        <v>154</v>
      </c>
      <c r="D412" s="21" t="s">
        <v>154</v>
      </c>
      <c r="E412" s="22">
        <v>580318000</v>
      </c>
      <c r="F412" s="44">
        <v>11200</v>
      </c>
      <c r="G412" s="15" t="s">
        <v>112</v>
      </c>
      <c r="H412" s="15" t="s">
        <v>1487</v>
      </c>
      <c r="I412" s="15">
        <v>0</v>
      </c>
      <c r="J412" s="15">
        <v>1</v>
      </c>
      <c r="K412" s="15"/>
      <c r="L412" s="15"/>
      <c r="M412" s="15"/>
      <c r="N412" s="15"/>
    </row>
    <row r="413" spans="1:14" x14ac:dyDescent="0.3">
      <c r="A413" s="40">
        <v>412</v>
      </c>
      <c r="B413" s="21" t="s">
        <v>155</v>
      </c>
      <c r="C413" s="21" t="s">
        <v>156</v>
      </c>
      <c r="D413" s="21" t="s">
        <v>156</v>
      </c>
      <c r="E413" s="22">
        <v>16685375</v>
      </c>
      <c r="F413" s="44">
        <v>7810</v>
      </c>
      <c r="G413" s="15" t="s">
        <v>112</v>
      </c>
      <c r="H413" s="15" t="s">
        <v>1487</v>
      </c>
      <c r="I413" s="15">
        <v>0</v>
      </c>
      <c r="J413" s="15">
        <v>1</v>
      </c>
      <c r="K413" s="15"/>
      <c r="L413" s="15"/>
      <c r="M413" s="15"/>
      <c r="N413" s="15"/>
    </row>
    <row r="414" spans="1:14" x14ac:dyDescent="0.3">
      <c r="A414" s="40">
        <v>413</v>
      </c>
      <c r="B414" s="21" t="s">
        <v>157</v>
      </c>
      <c r="C414" s="21" t="s">
        <v>158</v>
      </c>
      <c r="D414" s="21" t="s">
        <v>158</v>
      </c>
      <c r="E414" s="22">
        <v>33323637</v>
      </c>
      <c r="F414" s="44">
        <v>54766</v>
      </c>
      <c r="G414" s="15" t="s">
        <v>112</v>
      </c>
      <c r="H414" s="15" t="s">
        <v>1485</v>
      </c>
      <c r="I414" s="15">
        <v>0</v>
      </c>
      <c r="J414" s="15">
        <v>1</v>
      </c>
      <c r="K414" s="15"/>
      <c r="L414" s="15"/>
      <c r="M414" s="15"/>
      <c r="N414" s="15"/>
    </row>
    <row r="415" spans="1:14" x14ac:dyDescent="0.3">
      <c r="A415" s="40">
        <v>414</v>
      </c>
      <c r="B415" s="21" t="s">
        <v>159</v>
      </c>
      <c r="C415" s="21" t="s">
        <v>160</v>
      </c>
      <c r="D415" s="21" t="s">
        <v>160</v>
      </c>
      <c r="E415" s="22">
        <v>52002300</v>
      </c>
      <c r="F415" s="44">
        <v>50230</v>
      </c>
      <c r="G415" s="15" t="s">
        <v>112</v>
      </c>
      <c r="H415" s="15" t="s">
        <v>1485</v>
      </c>
      <c r="I415" s="15">
        <v>1</v>
      </c>
      <c r="J415" s="15">
        <v>1</v>
      </c>
      <c r="K415" s="15"/>
      <c r="L415" s="15"/>
      <c r="M415" s="15"/>
      <c r="N415" s="15"/>
    </row>
    <row r="416" spans="1:14" x14ac:dyDescent="0.3">
      <c r="A416" s="40">
        <v>415</v>
      </c>
      <c r="B416" s="21" t="s">
        <v>161</v>
      </c>
      <c r="C416" s="21" t="s">
        <v>162</v>
      </c>
      <c r="D416" s="21" t="s">
        <v>162</v>
      </c>
      <c r="E416" s="22">
        <v>55360212</v>
      </c>
      <c r="F416" s="44">
        <v>6170</v>
      </c>
      <c r="G416" s="15" t="s">
        <v>112</v>
      </c>
      <c r="H416" s="15" t="s">
        <v>1485</v>
      </c>
      <c r="I416" s="15">
        <v>1</v>
      </c>
      <c r="J416" s="15">
        <v>1</v>
      </c>
      <c r="K416" s="15"/>
      <c r="L416" s="15"/>
      <c r="M416" s="15"/>
      <c r="N416" s="15"/>
    </row>
    <row r="417" spans="1:14" x14ac:dyDescent="0.3">
      <c r="A417" s="40">
        <v>416</v>
      </c>
      <c r="B417" s="21" t="s">
        <v>163</v>
      </c>
      <c r="C417" s="21" t="s">
        <v>164</v>
      </c>
      <c r="D417" s="21" t="s">
        <v>164</v>
      </c>
      <c r="E417" s="22">
        <v>52623100</v>
      </c>
      <c r="F417" s="44">
        <v>55730</v>
      </c>
      <c r="G417" s="15" t="s">
        <v>112</v>
      </c>
      <c r="H417" s="15" t="s">
        <v>1490</v>
      </c>
      <c r="I417" s="21">
        <v>0</v>
      </c>
      <c r="J417" s="15">
        <v>1</v>
      </c>
      <c r="K417" s="15"/>
      <c r="L417" s="15"/>
      <c r="M417" s="15"/>
      <c r="N417" s="15"/>
    </row>
    <row r="418" spans="1:14" x14ac:dyDescent="0.3">
      <c r="A418" s="40">
        <v>417</v>
      </c>
      <c r="B418" s="21" t="s">
        <v>165</v>
      </c>
      <c r="C418" s="21" t="s">
        <v>166</v>
      </c>
      <c r="D418" s="21" t="s">
        <v>166</v>
      </c>
      <c r="E418" s="22">
        <v>55667171</v>
      </c>
      <c r="F418" s="44">
        <v>14610</v>
      </c>
      <c r="G418" s="15" t="s">
        <v>112</v>
      </c>
      <c r="H418" s="15" t="s">
        <v>1490</v>
      </c>
      <c r="I418" s="15">
        <v>1</v>
      </c>
      <c r="J418" s="15">
        <v>1</v>
      </c>
      <c r="K418" s="15"/>
      <c r="L418" s="15"/>
      <c r="M418" s="15"/>
      <c r="N418" s="15"/>
    </row>
    <row r="419" spans="1:14" x14ac:dyDescent="0.3">
      <c r="A419" s="40">
        <v>418</v>
      </c>
      <c r="B419" s="21" t="s">
        <v>167</v>
      </c>
      <c r="C419" s="21" t="s">
        <v>168</v>
      </c>
      <c r="D419" s="21" t="s">
        <v>168</v>
      </c>
      <c r="E419" s="22">
        <v>52926089</v>
      </c>
      <c r="F419" s="44">
        <v>54769</v>
      </c>
      <c r="G419" s="15" t="s">
        <v>112</v>
      </c>
      <c r="H419" s="15" t="s">
        <v>1485</v>
      </c>
      <c r="I419" s="15">
        <v>1</v>
      </c>
      <c r="J419" s="15">
        <v>1</v>
      </c>
      <c r="K419" s="15"/>
      <c r="L419" s="15"/>
      <c r="M419" s="15"/>
      <c r="N419" s="15"/>
    </row>
    <row r="420" spans="1:14" x14ac:dyDescent="0.3">
      <c r="A420" s="40">
        <v>419</v>
      </c>
      <c r="B420" s="21" t="s">
        <v>169</v>
      </c>
      <c r="C420" s="21" t="s">
        <v>170</v>
      </c>
      <c r="D420" s="21" t="s">
        <v>170</v>
      </c>
      <c r="E420" s="22">
        <v>43333457</v>
      </c>
      <c r="F420" s="44">
        <v>3720</v>
      </c>
      <c r="G420" s="15" t="s">
        <v>112</v>
      </c>
      <c r="H420" s="15" t="s">
        <v>1485</v>
      </c>
      <c r="I420" s="15">
        <v>1</v>
      </c>
      <c r="J420" s="15">
        <v>1</v>
      </c>
      <c r="K420" s="15"/>
      <c r="L420" s="15"/>
      <c r="M420" s="15"/>
      <c r="N420" s="15"/>
    </row>
    <row r="421" spans="1:14" x14ac:dyDescent="0.3">
      <c r="A421" s="40">
        <v>420</v>
      </c>
      <c r="B421" s="21" t="s">
        <v>171</v>
      </c>
      <c r="C421" s="21" t="s">
        <v>172</v>
      </c>
      <c r="D421" s="21" t="s">
        <v>172</v>
      </c>
      <c r="E421" s="22">
        <v>50968400</v>
      </c>
      <c r="F421" s="44">
        <v>2970</v>
      </c>
      <c r="G421" s="15" t="s">
        <v>112</v>
      </c>
      <c r="H421" s="15" t="s">
        <v>1485</v>
      </c>
      <c r="I421" s="15">
        <v>1</v>
      </c>
      <c r="J421" s="15">
        <v>1</v>
      </c>
      <c r="K421" s="15"/>
      <c r="L421" s="15"/>
      <c r="M421" s="15"/>
      <c r="N421" s="15"/>
    </row>
    <row r="422" spans="1:14" x14ac:dyDescent="0.3">
      <c r="A422" s="40">
        <v>421</v>
      </c>
      <c r="B422" s="21" t="s">
        <v>173</v>
      </c>
      <c r="C422" s="21" t="s">
        <v>174</v>
      </c>
      <c r="D422" s="21" t="s">
        <v>174</v>
      </c>
      <c r="E422" s="22">
        <v>52605996</v>
      </c>
      <c r="F422" s="44">
        <v>2800</v>
      </c>
      <c r="G422" s="15" t="s">
        <v>112</v>
      </c>
      <c r="H422" s="15" t="s">
        <v>1485</v>
      </c>
      <c r="I422" s="15">
        <v>0</v>
      </c>
      <c r="J422" s="15">
        <v>1</v>
      </c>
      <c r="K422" s="15"/>
      <c r="L422" s="15"/>
      <c r="M422" s="15"/>
      <c r="N422" s="15"/>
    </row>
    <row r="423" spans="1:14" x14ac:dyDescent="0.3">
      <c r="A423" s="40">
        <v>422</v>
      </c>
      <c r="B423" s="21" t="s">
        <v>175</v>
      </c>
      <c r="C423" s="21" t="s">
        <v>176</v>
      </c>
      <c r="D423" s="21" t="s">
        <v>176</v>
      </c>
      <c r="E423" s="22">
        <v>52614660</v>
      </c>
      <c r="F423" s="44">
        <v>1840</v>
      </c>
      <c r="G423" s="15" t="s">
        <v>112</v>
      </c>
      <c r="H423" s="15" t="s">
        <v>1485</v>
      </c>
      <c r="I423" s="15">
        <v>1</v>
      </c>
      <c r="J423" s="15">
        <v>1</v>
      </c>
      <c r="K423" s="15"/>
      <c r="L423" s="15"/>
      <c r="M423" s="15"/>
      <c r="N423" s="15"/>
    </row>
    <row r="424" spans="1:14" x14ac:dyDescent="0.3">
      <c r="A424" s="40">
        <v>423</v>
      </c>
      <c r="B424" s="21" t="s">
        <v>177</v>
      </c>
      <c r="C424" s="21" t="s">
        <v>178</v>
      </c>
      <c r="D424" s="21" t="s">
        <v>178</v>
      </c>
      <c r="E424" s="22">
        <v>53395207</v>
      </c>
      <c r="F424" s="44">
        <v>76048</v>
      </c>
      <c r="G424" s="15" t="s">
        <v>112</v>
      </c>
      <c r="H424" s="15" t="s">
        <v>1485</v>
      </c>
      <c r="I424" s="15">
        <v>1</v>
      </c>
      <c r="J424" s="15">
        <v>1</v>
      </c>
      <c r="K424" s="15"/>
      <c r="L424" s="15"/>
      <c r="M424" s="15"/>
      <c r="N424" s="15"/>
    </row>
    <row r="425" spans="1:14" x14ac:dyDescent="0.3">
      <c r="A425" s="40">
        <v>424</v>
      </c>
      <c r="B425" s="21" t="s">
        <v>179</v>
      </c>
      <c r="C425" s="21" t="s">
        <v>180</v>
      </c>
      <c r="D425" s="21" t="s">
        <v>180</v>
      </c>
      <c r="E425" s="22">
        <v>52816231</v>
      </c>
      <c r="F425" s="44">
        <v>7730</v>
      </c>
      <c r="G425" s="15" t="s">
        <v>112</v>
      </c>
      <c r="H425" s="15" t="s">
        <v>1485</v>
      </c>
      <c r="I425" s="15">
        <v>1</v>
      </c>
      <c r="J425" s="15">
        <v>1</v>
      </c>
      <c r="K425" s="15"/>
      <c r="L425" s="15"/>
      <c r="M425" s="15"/>
      <c r="N425" s="15"/>
    </row>
    <row r="426" spans="1:14" x14ac:dyDescent="0.3">
      <c r="A426" s="40">
        <v>425</v>
      </c>
      <c r="B426" s="21" t="s">
        <v>181</v>
      </c>
      <c r="C426" s="21" t="s">
        <v>182</v>
      </c>
      <c r="D426" s="21" t="s">
        <v>182</v>
      </c>
      <c r="E426" s="22">
        <v>55274808</v>
      </c>
      <c r="F426" s="44">
        <v>57700</v>
      </c>
      <c r="G426" s="15" t="s">
        <v>112</v>
      </c>
      <c r="H426" s="15" t="s">
        <v>1485</v>
      </c>
      <c r="I426" s="15">
        <v>1</v>
      </c>
      <c r="J426" s="15">
        <v>1</v>
      </c>
      <c r="K426" s="15"/>
      <c r="L426" s="15"/>
      <c r="M426" s="15"/>
      <c r="N426" s="15"/>
    </row>
    <row r="427" spans="1:14" x14ac:dyDescent="0.3">
      <c r="A427" s="40">
        <v>426</v>
      </c>
      <c r="B427" s="21" t="s">
        <v>183</v>
      </c>
      <c r="C427" s="21" t="s">
        <v>184</v>
      </c>
      <c r="D427" s="21" t="s">
        <v>184</v>
      </c>
      <c r="E427" s="22">
        <v>53712387</v>
      </c>
      <c r="F427" s="44">
        <v>6700</v>
      </c>
      <c r="G427" s="15" t="s">
        <v>112</v>
      </c>
      <c r="H427" s="15" t="s">
        <v>1490</v>
      </c>
      <c r="I427" s="15">
        <v>0</v>
      </c>
      <c r="J427" s="15">
        <v>1</v>
      </c>
      <c r="K427" s="15"/>
      <c r="L427" s="15"/>
      <c r="M427" s="15"/>
      <c r="N427" s="15"/>
    </row>
    <row r="428" spans="1:14" x14ac:dyDescent="0.3">
      <c r="A428" s="40">
        <v>427</v>
      </c>
      <c r="B428" s="21" t="s">
        <v>185</v>
      </c>
      <c r="C428" s="21" t="s">
        <v>186</v>
      </c>
      <c r="D428" s="21" t="s">
        <v>186</v>
      </c>
      <c r="E428" s="22">
        <v>51356222</v>
      </c>
      <c r="F428" s="44">
        <v>2110</v>
      </c>
      <c r="G428" s="15" t="s">
        <v>112</v>
      </c>
      <c r="H428" s="15" t="s">
        <v>1491</v>
      </c>
      <c r="I428" s="15">
        <v>1</v>
      </c>
      <c r="J428" s="15">
        <v>1</v>
      </c>
      <c r="K428" s="15"/>
      <c r="L428" s="15"/>
      <c r="M428" s="15"/>
      <c r="N428" s="15"/>
    </row>
    <row r="429" spans="1:14" x14ac:dyDescent="0.3">
      <c r="A429" s="40">
        <v>428</v>
      </c>
      <c r="B429" s="21" t="s">
        <v>187</v>
      </c>
      <c r="C429" s="21" t="s">
        <v>188</v>
      </c>
      <c r="D429" s="21" t="s">
        <v>188</v>
      </c>
      <c r="E429" s="22">
        <v>55239399</v>
      </c>
      <c r="F429" s="44">
        <v>66367</v>
      </c>
      <c r="G429" s="15" t="s">
        <v>112</v>
      </c>
      <c r="H429" s="15" t="s">
        <v>1492</v>
      </c>
      <c r="I429" s="15">
        <v>1</v>
      </c>
      <c r="J429" s="15">
        <v>1</v>
      </c>
      <c r="K429" s="15"/>
      <c r="L429" s="15"/>
      <c r="M429" s="15"/>
      <c r="N429" s="15"/>
    </row>
    <row r="430" spans="1:14" x14ac:dyDescent="0.3">
      <c r="A430" s="40">
        <v>429</v>
      </c>
      <c r="B430" s="21" t="s">
        <v>189</v>
      </c>
      <c r="C430" s="21" t="s">
        <v>190</v>
      </c>
      <c r="D430" s="21" t="s">
        <v>190</v>
      </c>
      <c r="E430" s="22">
        <v>50811650</v>
      </c>
      <c r="F430" s="44">
        <v>66357</v>
      </c>
      <c r="G430" s="15" t="s">
        <v>112</v>
      </c>
      <c r="H430" s="15" t="s">
        <v>1485</v>
      </c>
      <c r="I430" s="15">
        <v>1</v>
      </c>
      <c r="J430" s="15">
        <v>1</v>
      </c>
      <c r="K430" s="15"/>
      <c r="L430" s="15"/>
      <c r="M430" s="15"/>
      <c r="N430" s="15"/>
    </row>
    <row r="431" spans="1:14" x14ac:dyDescent="0.3">
      <c r="A431" s="40">
        <v>430</v>
      </c>
      <c r="B431" s="21" t="s">
        <v>191</v>
      </c>
      <c r="C431" s="21" t="s">
        <v>192</v>
      </c>
      <c r="D431" s="21" t="s">
        <v>192</v>
      </c>
      <c r="E431" s="22">
        <v>52088074</v>
      </c>
      <c r="F431" s="44">
        <v>66361</v>
      </c>
      <c r="G431" s="15" t="s">
        <v>112</v>
      </c>
      <c r="H431" s="15" t="s">
        <v>1487</v>
      </c>
      <c r="I431" s="15">
        <v>0</v>
      </c>
      <c r="J431" s="15">
        <v>1</v>
      </c>
      <c r="K431" s="15"/>
      <c r="L431" s="15"/>
      <c r="M431" s="15"/>
      <c r="N431" s="15"/>
    </row>
    <row r="432" spans="1:14" x14ac:dyDescent="0.3">
      <c r="A432" s="40">
        <v>431</v>
      </c>
      <c r="B432" s="21" t="s">
        <v>193</v>
      </c>
      <c r="C432" s="21" t="s">
        <v>194</v>
      </c>
      <c r="D432" s="21" t="s">
        <v>194</v>
      </c>
      <c r="E432" s="22" t="s">
        <v>1282</v>
      </c>
      <c r="F432" s="44">
        <v>66357</v>
      </c>
      <c r="G432" s="15" t="s">
        <v>112</v>
      </c>
      <c r="H432" s="15" t="s">
        <v>1493</v>
      </c>
      <c r="I432" s="15">
        <v>0</v>
      </c>
      <c r="J432" s="15">
        <v>1</v>
      </c>
      <c r="K432" s="15"/>
      <c r="L432" s="15"/>
      <c r="M432" s="15"/>
      <c r="N432" s="15"/>
    </row>
    <row r="433" spans="1:14" x14ac:dyDescent="0.3">
      <c r="A433" s="40">
        <v>432</v>
      </c>
      <c r="B433" s="21" t="s">
        <v>195</v>
      </c>
      <c r="C433" s="21" t="s">
        <v>196</v>
      </c>
      <c r="D433" s="21" t="s">
        <v>196</v>
      </c>
      <c r="E433" s="22" t="s">
        <v>1283</v>
      </c>
      <c r="F433" s="44">
        <v>31136</v>
      </c>
      <c r="G433" s="15" t="s">
        <v>112</v>
      </c>
      <c r="H433" s="15" t="s">
        <v>117</v>
      </c>
      <c r="I433" s="15">
        <v>0</v>
      </c>
      <c r="J433" s="15">
        <v>1</v>
      </c>
      <c r="K433" s="15"/>
      <c r="L433" s="15"/>
      <c r="M433" s="15"/>
      <c r="N433" s="15"/>
    </row>
    <row r="434" spans="1:14" x14ac:dyDescent="0.3">
      <c r="A434" s="40">
        <v>433</v>
      </c>
      <c r="B434" s="21" t="s">
        <v>197</v>
      </c>
      <c r="C434" s="21" t="s">
        <v>198</v>
      </c>
      <c r="D434" s="21" t="s">
        <v>198</v>
      </c>
      <c r="E434" s="22">
        <v>26143821</v>
      </c>
      <c r="F434" s="44">
        <v>88250</v>
      </c>
      <c r="G434" s="15" t="s">
        <v>112</v>
      </c>
      <c r="H434" s="15" t="s">
        <v>117</v>
      </c>
      <c r="I434" s="15">
        <v>1</v>
      </c>
      <c r="J434" s="15">
        <v>1</v>
      </c>
      <c r="K434" s="15"/>
      <c r="L434" s="15"/>
      <c r="M434" s="15"/>
      <c r="N434" s="15"/>
    </row>
    <row r="435" spans="1:14" x14ac:dyDescent="0.3">
      <c r="A435" s="40">
        <v>434</v>
      </c>
      <c r="B435" s="21" t="s">
        <v>199</v>
      </c>
      <c r="C435" s="21" t="s">
        <v>200</v>
      </c>
      <c r="D435" s="21" t="s">
        <v>200</v>
      </c>
      <c r="E435" s="22">
        <v>55024234</v>
      </c>
      <c r="F435" s="44">
        <v>66367</v>
      </c>
      <c r="G435" s="15" t="s">
        <v>112</v>
      </c>
      <c r="H435" s="15" t="s">
        <v>1494</v>
      </c>
      <c r="I435" s="15">
        <v>1</v>
      </c>
      <c r="J435" s="15">
        <v>1</v>
      </c>
      <c r="K435" s="15"/>
      <c r="L435" s="15"/>
      <c r="M435" s="15"/>
      <c r="N435" s="15"/>
    </row>
    <row r="436" spans="1:14" x14ac:dyDescent="0.3">
      <c r="A436" s="40">
        <v>435</v>
      </c>
      <c r="B436" s="21" t="s">
        <v>201</v>
      </c>
      <c r="C436" s="21" t="s">
        <v>202</v>
      </c>
      <c r="D436" s="21" t="s">
        <v>202</v>
      </c>
      <c r="E436" s="22">
        <v>53882923</v>
      </c>
      <c r="F436" s="44">
        <v>66369</v>
      </c>
      <c r="G436" s="15" t="s">
        <v>112</v>
      </c>
      <c r="H436" s="15" t="s">
        <v>114</v>
      </c>
      <c r="I436" s="21">
        <v>0</v>
      </c>
      <c r="J436" s="15">
        <v>1</v>
      </c>
      <c r="K436" s="15"/>
      <c r="L436" s="15"/>
      <c r="M436" s="15"/>
      <c r="N436" s="15"/>
    </row>
    <row r="437" spans="1:14" x14ac:dyDescent="0.3">
      <c r="A437" s="40">
        <v>436</v>
      </c>
      <c r="B437" s="21" t="s">
        <v>203</v>
      </c>
      <c r="C437" s="21" t="s">
        <v>204</v>
      </c>
      <c r="D437" s="21" t="s">
        <v>204</v>
      </c>
      <c r="E437" s="22" t="s">
        <v>1284</v>
      </c>
      <c r="F437" s="44">
        <v>66367</v>
      </c>
      <c r="G437" s="15" t="s">
        <v>112</v>
      </c>
      <c r="H437" s="15" t="s">
        <v>121</v>
      </c>
      <c r="I437" s="15">
        <v>1</v>
      </c>
      <c r="J437" s="15">
        <v>1</v>
      </c>
      <c r="K437" s="15"/>
      <c r="L437" s="15"/>
      <c r="M437" s="15"/>
      <c r="N437" s="15"/>
    </row>
    <row r="438" spans="1:14" x14ac:dyDescent="0.3">
      <c r="A438" s="40">
        <v>437</v>
      </c>
      <c r="B438" s="21" t="s">
        <v>205</v>
      </c>
      <c r="C438" s="21" t="s">
        <v>206</v>
      </c>
      <c r="D438" s="21" t="s">
        <v>206</v>
      </c>
      <c r="E438" s="22">
        <v>58995630</v>
      </c>
      <c r="F438" s="44">
        <v>12345</v>
      </c>
      <c r="G438" s="15" t="s">
        <v>112</v>
      </c>
      <c r="H438" s="15" t="s">
        <v>1464</v>
      </c>
      <c r="I438" s="15">
        <v>1</v>
      </c>
      <c r="J438" s="15">
        <v>1</v>
      </c>
      <c r="K438" s="15"/>
      <c r="L438" s="15"/>
      <c r="M438" s="15"/>
      <c r="N438" s="15"/>
    </row>
    <row r="439" spans="1:14" x14ac:dyDescent="0.3">
      <c r="A439" s="40">
        <v>438</v>
      </c>
      <c r="B439" s="21" t="s">
        <v>207</v>
      </c>
      <c r="C439" s="21" t="s">
        <v>208</v>
      </c>
      <c r="D439" s="21" t="s">
        <v>208</v>
      </c>
      <c r="E439" s="22">
        <v>52511410</v>
      </c>
      <c r="F439" s="44">
        <v>66354</v>
      </c>
      <c r="G439" s="15" t="s">
        <v>112</v>
      </c>
      <c r="H439" s="15" t="s">
        <v>114</v>
      </c>
      <c r="I439" s="15">
        <v>1</v>
      </c>
      <c r="J439" s="15">
        <v>1</v>
      </c>
      <c r="K439" s="15"/>
      <c r="L439" s="15"/>
      <c r="M439" s="15"/>
      <c r="N439" s="15"/>
    </row>
    <row r="440" spans="1:14" x14ac:dyDescent="0.3">
      <c r="A440" s="40">
        <v>439</v>
      </c>
      <c r="B440" s="21" t="s">
        <v>209</v>
      </c>
      <c r="C440" s="21" t="s">
        <v>210</v>
      </c>
      <c r="D440" s="21" t="s">
        <v>210</v>
      </c>
      <c r="E440" s="22">
        <v>10425975</v>
      </c>
      <c r="F440" s="44">
        <v>88209</v>
      </c>
      <c r="G440" s="15" t="s">
        <v>112</v>
      </c>
      <c r="H440" s="15" t="s">
        <v>1464</v>
      </c>
      <c r="I440" s="15">
        <v>1</v>
      </c>
      <c r="J440" s="15">
        <v>1</v>
      </c>
      <c r="K440" s="15"/>
      <c r="L440" s="15"/>
      <c r="M440" s="15"/>
      <c r="N440" s="15"/>
    </row>
    <row r="441" spans="1:14" x14ac:dyDescent="0.3">
      <c r="A441" s="40">
        <v>440</v>
      </c>
      <c r="B441" s="21" t="s">
        <v>211</v>
      </c>
      <c r="C441" s="21" t="s">
        <v>212</v>
      </c>
      <c r="D441" s="21" t="s">
        <v>212</v>
      </c>
      <c r="E441" s="22">
        <v>52621760</v>
      </c>
      <c r="F441" s="44">
        <v>64349</v>
      </c>
      <c r="G441" s="15" t="s">
        <v>112</v>
      </c>
      <c r="H441" s="15" t="s">
        <v>1463</v>
      </c>
      <c r="I441" s="15">
        <v>0</v>
      </c>
      <c r="J441" s="15">
        <v>1</v>
      </c>
      <c r="K441" s="15"/>
      <c r="L441" s="15"/>
      <c r="M441" s="15"/>
      <c r="N441" s="15"/>
    </row>
    <row r="442" spans="1:14" x14ac:dyDescent="0.3">
      <c r="A442" s="40">
        <v>441</v>
      </c>
      <c r="B442" s="21" t="s">
        <v>213</v>
      </c>
      <c r="C442" s="21" t="s">
        <v>214</v>
      </c>
      <c r="D442" s="21" t="s">
        <v>214</v>
      </c>
      <c r="E442" s="22">
        <v>55923483</v>
      </c>
      <c r="F442" s="44">
        <v>64349</v>
      </c>
      <c r="G442" s="15" t="s">
        <v>112</v>
      </c>
      <c r="H442" s="15" t="s">
        <v>114</v>
      </c>
      <c r="I442" s="15">
        <v>1</v>
      </c>
      <c r="J442" s="15">
        <v>1</v>
      </c>
      <c r="K442" s="15"/>
      <c r="L442" s="15"/>
      <c r="M442" s="15"/>
      <c r="N442" s="15"/>
    </row>
    <row r="443" spans="1:14" x14ac:dyDescent="0.3">
      <c r="A443" s="40">
        <v>442</v>
      </c>
      <c r="B443" s="21" t="s">
        <v>215</v>
      </c>
      <c r="C443" s="21" t="s">
        <v>216</v>
      </c>
      <c r="D443" s="21" t="s">
        <v>216</v>
      </c>
      <c r="E443" s="22" t="s">
        <v>1285</v>
      </c>
      <c r="F443" s="44">
        <v>12345</v>
      </c>
      <c r="G443" s="15" t="s">
        <v>112</v>
      </c>
      <c r="H443" s="15" t="s">
        <v>1484</v>
      </c>
      <c r="I443" s="15">
        <v>1</v>
      </c>
      <c r="J443" s="15">
        <v>1</v>
      </c>
      <c r="K443" s="15"/>
      <c r="L443" s="15"/>
      <c r="M443" s="15"/>
      <c r="N443" s="15"/>
    </row>
    <row r="444" spans="1:14" x14ac:dyDescent="0.3">
      <c r="A444" s="40">
        <v>443</v>
      </c>
      <c r="B444" s="21" t="s">
        <v>217</v>
      </c>
      <c r="C444" s="21" t="s">
        <v>218</v>
      </c>
      <c r="D444" s="21" t="s">
        <v>218</v>
      </c>
      <c r="E444" s="22">
        <v>52825353</v>
      </c>
      <c r="F444" s="44">
        <v>72810</v>
      </c>
      <c r="G444" s="15" t="s">
        <v>112</v>
      </c>
      <c r="H444" s="15" t="s">
        <v>1495</v>
      </c>
      <c r="I444" s="15">
        <v>1</v>
      </c>
      <c r="J444" s="15">
        <v>1</v>
      </c>
      <c r="K444" s="15"/>
      <c r="L444" s="15"/>
      <c r="M444" s="15"/>
      <c r="N444" s="15"/>
    </row>
    <row r="445" spans="1:14" x14ac:dyDescent="0.3">
      <c r="A445" s="40">
        <v>444</v>
      </c>
      <c r="B445" s="21" t="s">
        <v>219</v>
      </c>
      <c r="C445" s="21" t="s">
        <v>220</v>
      </c>
      <c r="D445" s="21" t="s">
        <v>220</v>
      </c>
      <c r="E445" s="22">
        <v>52507429</v>
      </c>
      <c r="F445" s="44">
        <v>12345</v>
      </c>
      <c r="G445" s="15" t="s">
        <v>112</v>
      </c>
      <c r="H445" s="15" t="s">
        <v>1463</v>
      </c>
      <c r="I445" s="15">
        <v>1</v>
      </c>
      <c r="J445" s="15">
        <v>1</v>
      </c>
      <c r="K445" s="15"/>
      <c r="L445" s="15"/>
      <c r="M445" s="15"/>
      <c r="N445" s="15"/>
    </row>
    <row r="446" spans="1:14" x14ac:dyDescent="0.3">
      <c r="A446" s="40">
        <v>445</v>
      </c>
      <c r="B446" s="21" t="s">
        <v>221</v>
      </c>
      <c r="C446" s="21" t="s">
        <v>222</v>
      </c>
      <c r="D446" s="21" t="s">
        <v>222</v>
      </c>
      <c r="E446" s="22">
        <v>53413412</v>
      </c>
      <c r="F446" s="44">
        <v>91697</v>
      </c>
      <c r="G446" s="15" t="s">
        <v>112</v>
      </c>
      <c r="H446" s="15" t="s">
        <v>116</v>
      </c>
      <c r="I446" s="15">
        <v>0</v>
      </c>
      <c r="J446" s="15">
        <v>1</v>
      </c>
      <c r="K446" s="15"/>
      <c r="L446" s="15"/>
      <c r="M446" s="15"/>
      <c r="N446" s="15"/>
    </row>
    <row r="447" spans="1:14" x14ac:dyDescent="0.3">
      <c r="A447" s="40">
        <v>446</v>
      </c>
      <c r="B447" s="21" t="s">
        <v>223</v>
      </c>
      <c r="C447" s="21" t="s">
        <v>224</v>
      </c>
      <c r="D447" s="21" t="s">
        <v>224</v>
      </c>
      <c r="E447" s="22">
        <v>10865904</v>
      </c>
      <c r="F447" s="44">
        <v>72100</v>
      </c>
      <c r="G447" s="15" t="s">
        <v>112</v>
      </c>
      <c r="H447" s="15" t="s">
        <v>116</v>
      </c>
      <c r="I447" s="15">
        <v>1</v>
      </c>
      <c r="J447" s="15">
        <v>1</v>
      </c>
      <c r="K447" s="15"/>
      <c r="L447" s="15"/>
      <c r="M447" s="15"/>
      <c r="N447" s="15"/>
    </row>
    <row r="448" spans="1:14" x14ac:dyDescent="0.3">
      <c r="A448" s="40">
        <v>447</v>
      </c>
      <c r="B448" s="21" t="s">
        <v>225</v>
      </c>
      <c r="C448" s="21" t="s">
        <v>226</v>
      </c>
      <c r="D448" s="21" t="s">
        <v>226</v>
      </c>
      <c r="E448" s="22">
        <v>17737321242</v>
      </c>
      <c r="F448" s="44">
        <v>86280</v>
      </c>
      <c r="G448" s="15" t="s">
        <v>112</v>
      </c>
      <c r="H448" s="15" t="s">
        <v>117</v>
      </c>
      <c r="I448" s="15">
        <v>1</v>
      </c>
      <c r="J448" s="15">
        <v>1</v>
      </c>
      <c r="K448" s="15"/>
      <c r="L448" s="15"/>
      <c r="M448" s="15"/>
      <c r="N448" s="15"/>
    </row>
    <row r="449" spans="1:14" x14ac:dyDescent="0.3">
      <c r="A449" s="40">
        <v>448</v>
      </c>
      <c r="B449" s="21" t="s">
        <v>227</v>
      </c>
      <c r="C449" s="21" t="s">
        <v>228</v>
      </c>
      <c r="D449" s="21" t="s">
        <v>228</v>
      </c>
      <c r="E449" s="22">
        <v>53862029</v>
      </c>
      <c r="F449" s="44">
        <v>97390</v>
      </c>
      <c r="G449" s="15" t="s">
        <v>112</v>
      </c>
      <c r="H449" s="15" t="s">
        <v>1463</v>
      </c>
      <c r="I449" s="15">
        <v>1</v>
      </c>
      <c r="J449" s="15">
        <v>1</v>
      </c>
      <c r="K449" s="15"/>
      <c r="L449" s="15"/>
      <c r="M449" s="15"/>
      <c r="N449" s="15"/>
    </row>
    <row r="450" spans="1:14" x14ac:dyDescent="0.3">
      <c r="A450" s="40">
        <v>449</v>
      </c>
      <c r="B450" s="21" t="s">
        <v>229</v>
      </c>
      <c r="C450" s="21" t="s">
        <v>230</v>
      </c>
      <c r="D450" s="21" t="s">
        <v>230</v>
      </c>
      <c r="E450" s="22">
        <v>55618034</v>
      </c>
      <c r="F450" s="44">
        <v>12345</v>
      </c>
      <c r="G450" s="15" t="s">
        <v>112</v>
      </c>
      <c r="H450" s="15" t="s">
        <v>1495</v>
      </c>
      <c r="I450" s="15">
        <v>0</v>
      </c>
      <c r="J450" s="15">
        <v>1</v>
      </c>
      <c r="K450" s="15"/>
      <c r="L450" s="15"/>
      <c r="M450" s="15"/>
      <c r="N450" s="15"/>
    </row>
    <row r="451" spans="1:14" x14ac:dyDescent="0.3">
      <c r="A451" s="40">
        <v>450</v>
      </c>
      <c r="B451" s="21" t="s">
        <v>231</v>
      </c>
      <c r="C451" s="21" t="s">
        <v>232</v>
      </c>
      <c r="D451" s="21" t="s">
        <v>232</v>
      </c>
      <c r="E451" s="22">
        <v>53686320</v>
      </c>
      <c r="F451" s="44">
        <v>91697</v>
      </c>
      <c r="G451" s="15" t="s">
        <v>112</v>
      </c>
      <c r="H451" s="15" t="s">
        <v>121</v>
      </c>
      <c r="I451" s="15">
        <v>0</v>
      </c>
      <c r="J451" s="15">
        <v>1</v>
      </c>
      <c r="K451" s="15"/>
      <c r="L451" s="15"/>
      <c r="M451" s="15"/>
      <c r="N451" s="15"/>
    </row>
    <row r="452" spans="1:14" x14ac:dyDescent="0.3">
      <c r="A452" s="40">
        <v>451</v>
      </c>
      <c r="B452" s="21" t="s">
        <v>233</v>
      </c>
      <c r="C452" s="21" t="s">
        <v>234</v>
      </c>
      <c r="D452" s="21" t="s">
        <v>234</v>
      </c>
      <c r="E452" s="22">
        <v>58643100</v>
      </c>
      <c r="F452" s="44">
        <v>94340</v>
      </c>
      <c r="G452" s="15" t="s">
        <v>112</v>
      </c>
      <c r="H452" s="15" t="s">
        <v>120</v>
      </c>
      <c r="I452" s="15">
        <v>0</v>
      </c>
      <c r="J452" s="15">
        <v>1</v>
      </c>
      <c r="K452" s="15"/>
      <c r="L452" s="15"/>
      <c r="M452" s="15"/>
      <c r="N452" s="15"/>
    </row>
    <row r="453" spans="1:14" x14ac:dyDescent="0.3">
      <c r="A453" s="40">
        <v>452</v>
      </c>
      <c r="B453" s="21" t="s">
        <v>235</v>
      </c>
      <c r="C453" s="21" t="s">
        <v>236</v>
      </c>
      <c r="D453" s="21" t="s">
        <v>236</v>
      </c>
      <c r="E453" s="22">
        <v>56263350</v>
      </c>
      <c r="F453" s="44">
        <v>50233</v>
      </c>
      <c r="G453" s="15" t="s">
        <v>112</v>
      </c>
      <c r="H453" s="15" t="s">
        <v>1464</v>
      </c>
      <c r="I453" s="15">
        <v>1</v>
      </c>
      <c r="J453" s="15">
        <v>1</v>
      </c>
      <c r="K453" s="15"/>
      <c r="L453" s="15"/>
      <c r="M453" s="15"/>
      <c r="N453" s="15"/>
    </row>
    <row r="454" spans="1:14" x14ac:dyDescent="0.3">
      <c r="A454" s="40">
        <v>453</v>
      </c>
      <c r="B454" s="21" t="s">
        <v>237</v>
      </c>
      <c r="C454" s="21" t="s">
        <v>238</v>
      </c>
      <c r="D454" s="21" t="s">
        <v>238</v>
      </c>
      <c r="E454" s="22">
        <v>52498900</v>
      </c>
      <c r="F454" s="44">
        <v>50233</v>
      </c>
      <c r="G454" s="15" t="s">
        <v>112</v>
      </c>
      <c r="H454" s="15" t="s">
        <v>1484</v>
      </c>
      <c r="I454" s="15">
        <v>1</v>
      </c>
      <c r="J454" s="15">
        <v>1</v>
      </c>
      <c r="K454" s="15"/>
      <c r="L454" s="15"/>
      <c r="M454" s="15"/>
      <c r="N454" s="15"/>
    </row>
    <row r="455" spans="1:14" x14ac:dyDescent="0.3">
      <c r="A455" s="40">
        <v>454</v>
      </c>
      <c r="B455" s="21" t="s">
        <v>239</v>
      </c>
      <c r="C455" s="21" t="s">
        <v>236</v>
      </c>
      <c r="D455" s="21" t="s">
        <v>236</v>
      </c>
      <c r="E455" s="22">
        <v>56265308</v>
      </c>
      <c r="F455" s="44">
        <v>86220</v>
      </c>
      <c r="G455" s="15" t="s">
        <v>112</v>
      </c>
      <c r="H455" s="15" t="s">
        <v>1495</v>
      </c>
      <c r="I455" s="21">
        <v>0</v>
      </c>
      <c r="J455" s="15">
        <v>1</v>
      </c>
      <c r="K455" s="15"/>
      <c r="L455" s="15"/>
      <c r="M455" s="15"/>
      <c r="N455" s="15"/>
    </row>
    <row r="456" spans="1:14" x14ac:dyDescent="0.3">
      <c r="A456" s="40">
        <v>455</v>
      </c>
      <c r="B456" s="21" t="s">
        <v>240</v>
      </c>
      <c r="C456" s="21" t="s">
        <v>241</v>
      </c>
      <c r="D456" s="21" t="s">
        <v>241</v>
      </c>
      <c r="E456" s="22">
        <v>21223800</v>
      </c>
      <c r="F456" s="44">
        <v>86690</v>
      </c>
      <c r="G456" s="15" t="s">
        <v>112</v>
      </c>
      <c r="H456" s="15" t="s">
        <v>117</v>
      </c>
      <c r="I456" s="15">
        <v>1</v>
      </c>
      <c r="J456" s="15">
        <v>1</v>
      </c>
      <c r="K456" s="15"/>
      <c r="L456" s="15"/>
      <c r="M456" s="15"/>
      <c r="N456" s="15"/>
    </row>
    <row r="457" spans="1:14" x14ac:dyDescent="0.3">
      <c r="A457" s="40">
        <v>456</v>
      </c>
      <c r="B457" s="21" t="s">
        <v>242</v>
      </c>
      <c r="C457" s="21" t="s">
        <v>243</v>
      </c>
      <c r="D457" s="21" t="s">
        <v>243</v>
      </c>
      <c r="E457" s="22">
        <v>52868616</v>
      </c>
      <c r="F457" s="44">
        <v>72100</v>
      </c>
      <c r="G457" s="15" t="s">
        <v>112</v>
      </c>
      <c r="H457" s="15" t="s">
        <v>1494</v>
      </c>
      <c r="I457" s="15">
        <v>1</v>
      </c>
      <c r="J457" s="15">
        <v>1</v>
      </c>
      <c r="K457" s="15"/>
      <c r="L457" s="15"/>
      <c r="M457" s="15"/>
      <c r="N457" s="15"/>
    </row>
    <row r="458" spans="1:14" x14ac:dyDescent="0.3">
      <c r="A458" s="40">
        <v>457</v>
      </c>
      <c r="B458" s="21" t="s">
        <v>244</v>
      </c>
      <c r="C458" s="21" t="s">
        <v>245</v>
      </c>
      <c r="D458" s="21" t="s">
        <v>245</v>
      </c>
      <c r="E458" s="22">
        <v>51481020</v>
      </c>
      <c r="F458" s="44">
        <v>72100</v>
      </c>
      <c r="G458" s="15" t="s">
        <v>112</v>
      </c>
      <c r="H458" s="15" t="s">
        <v>120</v>
      </c>
      <c r="I458" s="15">
        <v>1</v>
      </c>
      <c r="J458" s="15">
        <v>1</v>
      </c>
      <c r="K458" s="15"/>
      <c r="L458" s="15"/>
      <c r="M458" s="15"/>
      <c r="N458" s="15"/>
    </row>
    <row r="459" spans="1:14" x14ac:dyDescent="0.3">
      <c r="A459" s="40">
        <v>458</v>
      </c>
      <c r="B459" s="21" t="s">
        <v>246</v>
      </c>
      <c r="C459" s="21" t="s">
        <v>247</v>
      </c>
      <c r="D459" s="21" t="s">
        <v>247</v>
      </c>
      <c r="E459" s="22">
        <v>57092884</v>
      </c>
      <c r="F459" s="44">
        <v>97390</v>
      </c>
      <c r="G459" s="15" t="s">
        <v>112</v>
      </c>
      <c r="H459" s="15" t="s">
        <v>1466</v>
      </c>
      <c r="I459" s="15">
        <v>1</v>
      </c>
      <c r="J459" s="15">
        <v>1</v>
      </c>
      <c r="K459" s="15"/>
      <c r="L459" s="15"/>
      <c r="M459" s="15"/>
      <c r="N459" s="15"/>
    </row>
    <row r="460" spans="1:14" x14ac:dyDescent="0.3">
      <c r="A460" s="40">
        <v>459</v>
      </c>
      <c r="B460" s="21" t="s">
        <v>248</v>
      </c>
      <c r="C460" s="21" t="s">
        <v>249</v>
      </c>
      <c r="D460" s="21" t="s">
        <v>249</v>
      </c>
      <c r="E460" s="22">
        <v>19933146254</v>
      </c>
      <c r="F460" s="44">
        <v>50243</v>
      </c>
      <c r="G460" s="15" t="s">
        <v>112</v>
      </c>
      <c r="H460" s="15" t="s">
        <v>1464</v>
      </c>
      <c r="I460" s="15">
        <v>0</v>
      </c>
      <c r="J460" s="15">
        <v>1</v>
      </c>
      <c r="K460" s="15"/>
      <c r="L460" s="15"/>
      <c r="M460" s="15"/>
      <c r="N460" s="15"/>
    </row>
    <row r="461" spans="1:14" x14ac:dyDescent="0.3">
      <c r="A461" s="40">
        <v>460</v>
      </c>
      <c r="B461" s="21" t="s">
        <v>250</v>
      </c>
      <c r="C461" s="21" t="s">
        <v>251</v>
      </c>
      <c r="D461" s="21" t="s">
        <v>251</v>
      </c>
      <c r="E461" s="22">
        <v>58162855</v>
      </c>
      <c r="F461" s="44">
        <v>45618</v>
      </c>
      <c r="G461" s="15" t="s">
        <v>112</v>
      </c>
      <c r="H461" s="15" t="s">
        <v>1464</v>
      </c>
      <c r="I461" s="15">
        <v>1</v>
      </c>
      <c r="J461" s="15">
        <v>1</v>
      </c>
      <c r="K461" s="15"/>
      <c r="L461" s="15"/>
      <c r="M461" s="15"/>
      <c r="N461" s="15"/>
    </row>
    <row r="462" spans="1:14" x14ac:dyDescent="0.3">
      <c r="A462" s="40">
        <v>461</v>
      </c>
      <c r="B462" s="21" t="s">
        <v>125</v>
      </c>
      <c r="C462" s="21" t="s">
        <v>252</v>
      </c>
      <c r="D462" s="21" t="s">
        <v>252</v>
      </c>
      <c r="E462" s="22">
        <v>52547995</v>
      </c>
      <c r="F462" s="44">
        <v>45618</v>
      </c>
      <c r="G462" s="15" t="s">
        <v>112</v>
      </c>
      <c r="H462" s="15" t="s">
        <v>1484</v>
      </c>
      <c r="I462" s="15">
        <v>1</v>
      </c>
      <c r="J462" s="15">
        <v>1</v>
      </c>
      <c r="K462" s="15"/>
      <c r="L462" s="15"/>
      <c r="M462" s="15"/>
      <c r="N462" s="15"/>
    </row>
    <row r="463" spans="1:14" x14ac:dyDescent="0.3">
      <c r="A463" s="40">
        <v>462</v>
      </c>
      <c r="B463" s="21" t="s">
        <v>253</v>
      </c>
      <c r="C463" s="21" t="s">
        <v>254</v>
      </c>
      <c r="D463" s="21" t="s">
        <v>254</v>
      </c>
      <c r="E463" s="22">
        <v>53411785</v>
      </c>
      <c r="F463" s="44">
        <v>23070</v>
      </c>
      <c r="G463" s="15" t="s">
        <v>112</v>
      </c>
      <c r="H463" s="15" t="s">
        <v>120</v>
      </c>
      <c r="I463" s="15">
        <v>1</v>
      </c>
      <c r="J463" s="15">
        <v>1</v>
      </c>
      <c r="K463" s="15"/>
      <c r="L463" s="15"/>
      <c r="M463" s="15"/>
      <c r="N463" s="15"/>
    </row>
    <row r="464" spans="1:14" x14ac:dyDescent="0.3">
      <c r="A464" s="40">
        <v>463</v>
      </c>
      <c r="B464" s="21" t="s">
        <v>255</v>
      </c>
      <c r="C464" s="21" t="s">
        <v>256</v>
      </c>
      <c r="D464" s="21" t="s">
        <v>256</v>
      </c>
      <c r="E464" s="22">
        <v>50826432</v>
      </c>
      <c r="F464" s="44">
        <v>28219</v>
      </c>
      <c r="G464" s="15" t="s">
        <v>112</v>
      </c>
      <c r="H464" s="15" t="s">
        <v>1464</v>
      </c>
      <c r="I464" s="15">
        <v>1</v>
      </c>
      <c r="J464" s="15">
        <v>1</v>
      </c>
      <c r="K464" s="15"/>
      <c r="L464" s="15"/>
      <c r="M464" s="15"/>
      <c r="N464" s="15"/>
    </row>
    <row r="465" spans="1:14" x14ac:dyDescent="0.3">
      <c r="A465" s="40">
        <v>464</v>
      </c>
      <c r="B465" s="21" t="s">
        <v>257</v>
      </c>
      <c r="C465" s="21" t="s">
        <v>258</v>
      </c>
      <c r="D465" s="21" t="s">
        <v>258</v>
      </c>
      <c r="E465" s="22">
        <v>52840400</v>
      </c>
      <c r="F465" s="44">
        <v>80104</v>
      </c>
      <c r="G465" s="15" t="s">
        <v>112</v>
      </c>
      <c r="H465" s="15" t="s">
        <v>1496</v>
      </c>
      <c r="I465" s="15">
        <v>0</v>
      </c>
      <c r="J465" s="15">
        <v>1</v>
      </c>
      <c r="K465" s="15"/>
      <c r="L465" s="15"/>
      <c r="M465" s="15"/>
      <c r="N465" s="15"/>
    </row>
    <row r="466" spans="1:14" x14ac:dyDescent="0.3">
      <c r="A466" s="40">
        <v>465</v>
      </c>
      <c r="B466" s="21" t="s">
        <v>259</v>
      </c>
      <c r="C466" s="21" t="s">
        <v>260</v>
      </c>
      <c r="D466" s="21" t="s">
        <v>260</v>
      </c>
      <c r="E466" s="22">
        <v>58727600</v>
      </c>
      <c r="F466" s="44">
        <v>22430</v>
      </c>
      <c r="G466" s="15" t="s">
        <v>112</v>
      </c>
      <c r="H466" s="15" t="s">
        <v>1464</v>
      </c>
      <c r="I466" s="15">
        <v>1</v>
      </c>
      <c r="J466" s="15">
        <v>1</v>
      </c>
      <c r="K466" s="15"/>
      <c r="L466" s="15"/>
      <c r="M466" s="15"/>
      <c r="N466" s="15"/>
    </row>
    <row r="467" spans="1:14" x14ac:dyDescent="0.3">
      <c r="A467" s="40">
        <v>466</v>
      </c>
      <c r="B467" s="21" t="s">
        <v>261</v>
      </c>
      <c r="C467" s="21" t="s">
        <v>262</v>
      </c>
      <c r="D467" s="21" t="s">
        <v>262</v>
      </c>
      <c r="E467" s="22">
        <v>53601518</v>
      </c>
      <c r="F467" s="44">
        <v>45618</v>
      </c>
      <c r="G467" s="15" t="s">
        <v>112</v>
      </c>
      <c r="H467" s="15" t="s">
        <v>1484</v>
      </c>
      <c r="I467" s="15">
        <v>1</v>
      </c>
      <c r="J467" s="15">
        <v>1</v>
      </c>
      <c r="K467" s="15"/>
      <c r="L467" s="15"/>
      <c r="M467" s="15"/>
      <c r="N467" s="15"/>
    </row>
    <row r="468" spans="1:14" x14ac:dyDescent="0.3">
      <c r="A468" s="40">
        <v>467</v>
      </c>
      <c r="B468" s="21" t="s">
        <v>263</v>
      </c>
      <c r="C468" s="21" t="s">
        <v>264</v>
      </c>
      <c r="D468" s="21" t="s">
        <v>264</v>
      </c>
      <c r="E468" s="22">
        <v>57299000</v>
      </c>
      <c r="F468" s="44">
        <v>45618</v>
      </c>
      <c r="G468" s="15" t="s">
        <v>112</v>
      </c>
      <c r="H468" s="15" t="s">
        <v>114</v>
      </c>
      <c r="I468" s="15">
        <v>1</v>
      </c>
      <c r="J468" s="15">
        <v>1</v>
      </c>
      <c r="K468" s="15"/>
      <c r="L468" s="15"/>
      <c r="M468" s="15"/>
      <c r="N468" s="15"/>
    </row>
    <row r="469" spans="1:14" x14ac:dyDescent="0.3">
      <c r="A469" s="40">
        <v>468</v>
      </c>
      <c r="B469" s="21" t="s">
        <v>265</v>
      </c>
      <c r="C469" s="21" t="s">
        <v>266</v>
      </c>
      <c r="D469" s="21" t="s">
        <v>266</v>
      </c>
      <c r="E469" s="22">
        <v>36400300</v>
      </c>
      <c r="F469" s="44">
        <v>45050</v>
      </c>
      <c r="G469" s="15" t="s">
        <v>112</v>
      </c>
      <c r="H469" s="15" t="s">
        <v>1466</v>
      </c>
      <c r="I469" s="15">
        <v>0</v>
      </c>
      <c r="J469" s="15">
        <v>1</v>
      </c>
      <c r="K469" s="15"/>
      <c r="L469" s="15"/>
      <c r="M469" s="15"/>
      <c r="N469" s="15"/>
    </row>
    <row r="470" spans="1:14" x14ac:dyDescent="0.3">
      <c r="A470" s="40">
        <v>469</v>
      </c>
      <c r="B470" s="21" t="s">
        <v>267</v>
      </c>
      <c r="C470" s="21" t="s">
        <v>268</v>
      </c>
      <c r="D470" s="21" t="s">
        <v>268</v>
      </c>
      <c r="E470" s="22">
        <v>50770600</v>
      </c>
      <c r="F470" s="44">
        <v>45615</v>
      </c>
      <c r="G470" s="15" t="s">
        <v>112</v>
      </c>
      <c r="H470" s="15" t="s">
        <v>120</v>
      </c>
      <c r="I470" s="15">
        <v>0</v>
      </c>
      <c r="J470" s="15">
        <v>1</v>
      </c>
      <c r="K470" s="15"/>
      <c r="L470" s="15"/>
      <c r="M470" s="15"/>
      <c r="N470" s="15"/>
    </row>
    <row r="471" spans="1:14" x14ac:dyDescent="0.3">
      <c r="A471" s="40">
        <v>470</v>
      </c>
      <c r="B471" s="21" t="s">
        <v>269</v>
      </c>
      <c r="C471" s="21" t="s">
        <v>270</v>
      </c>
      <c r="D471" s="21" t="s">
        <v>270</v>
      </c>
      <c r="E471" s="22">
        <v>53681379</v>
      </c>
      <c r="F471" s="44">
        <v>80104</v>
      </c>
      <c r="G471" s="15" t="s">
        <v>112</v>
      </c>
      <c r="H471" s="15" t="s">
        <v>1496</v>
      </c>
      <c r="I471" s="15">
        <v>0</v>
      </c>
      <c r="J471" s="15">
        <v>1</v>
      </c>
      <c r="K471" s="15"/>
      <c r="L471" s="15"/>
      <c r="M471" s="15"/>
      <c r="N471" s="15"/>
    </row>
    <row r="472" spans="1:14" x14ac:dyDescent="0.3">
      <c r="A472" s="40">
        <v>471</v>
      </c>
      <c r="B472" s="21" t="s">
        <v>271</v>
      </c>
      <c r="C472" s="21" t="s">
        <v>272</v>
      </c>
      <c r="D472" s="21" t="s">
        <v>272</v>
      </c>
      <c r="E472" s="22">
        <v>53658128</v>
      </c>
      <c r="F472" s="44">
        <v>80104</v>
      </c>
      <c r="G472" s="15" t="s">
        <v>112</v>
      </c>
      <c r="H472" s="15" t="s">
        <v>114</v>
      </c>
      <c r="I472" s="15">
        <v>1</v>
      </c>
      <c r="J472" s="15">
        <v>1</v>
      </c>
      <c r="K472" s="15"/>
      <c r="L472" s="15"/>
      <c r="M472" s="15"/>
      <c r="N472" s="15"/>
    </row>
    <row r="473" spans="1:14" x14ac:dyDescent="0.3">
      <c r="A473" s="40">
        <v>472</v>
      </c>
      <c r="B473" s="21" t="s">
        <v>273</v>
      </c>
      <c r="C473" s="21" t="s">
        <v>274</v>
      </c>
      <c r="D473" s="21" t="s">
        <v>274</v>
      </c>
      <c r="E473" s="22">
        <v>24873424</v>
      </c>
      <c r="F473" s="44">
        <v>22430</v>
      </c>
      <c r="G473" s="15" t="s">
        <v>112</v>
      </c>
      <c r="H473" s="15" t="s">
        <v>114</v>
      </c>
      <c r="I473" s="15">
        <v>1</v>
      </c>
      <c r="J473" s="15">
        <v>1</v>
      </c>
      <c r="K473" s="15"/>
      <c r="L473" s="15"/>
      <c r="M473" s="15"/>
      <c r="N473" s="15"/>
    </row>
    <row r="474" spans="1:14" x14ac:dyDescent="0.3">
      <c r="A474" s="40">
        <v>473</v>
      </c>
      <c r="B474" s="21" t="s">
        <v>275</v>
      </c>
      <c r="C474" s="21" t="s">
        <v>276</v>
      </c>
      <c r="D474" s="21" t="s">
        <v>276</v>
      </c>
      <c r="E474" s="22">
        <v>53112000</v>
      </c>
      <c r="F474" s="44">
        <v>22030</v>
      </c>
      <c r="G474" s="15" t="s">
        <v>112</v>
      </c>
      <c r="H474" s="15" t="s">
        <v>117</v>
      </c>
      <c r="I474" s="21">
        <v>0</v>
      </c>
      <c r="J474" s="15">
        <v>1</v>
      </c>
      <c r="K474" s="15"/>
      <c r="L474" s="15"/>
      <c r="M474" s="15"/>
      <c r="N474" s="15"/>
    </row>
    <row r="475" spans="1:14" x14ac:dyDescent="0.3">
      <c r="A475" s="40">
        <v>474</v>
      </c>
      <c r="B475" s="21" t="s">
        <v>277</v>
      </c>
      <c r="C475" s="21" t="s">
        <v>278</v>
      </c>
      <c r="D475" s="21" t="s">
        <v>278</v>
      </c>
      <c r="E475" s="22">
        <v>26297572</v>
      </c>
      <c r="F475" s="44">
        <v>23070</v>
      </c>
      <c r="G475" s="15" t="s">
        <v>112</v>
      </c>
      <c r="H475" s="15" t="s">
        <v>121</v>
      </c>
      <c r="I475" s="15">
        <v>1</v>
      </c>
      <c r="J475" s="15">
        <v>1</v>
      </c>
      <c r="K475" s="15"/>
      <c r="L475" s="15"/>
      <c r="M475" s="15"/>
      <c r="N475" s="15"/>
    </row>
    <row r="476" spans="1:14" x14ac:dyDescent="0.3">
      <c r="A476" s="40">
        <v>475</v>
      </c>
      <c r="B476" s="21" t="s">
        <v>279</v>
      </c>
      <c r="C476" s="21" t="s">
        <v>280</v>
      </c>
      <c r="D476" s="21" t="s">
        <v>280</v>
      </c>
      <c r="E476" s="22">
        <v>55713900</v>
      </c>
      <c r="F476" s="44">
        <v>83220</v>
      </c>
      <c r="G476" s="15" t="s">
        <v>112</v>
      </c>
      <c r="H476" s="15" t="s">
        <v>114</v>
      </c>
      <c r="I476" s="15">
        <v>1</v>
      </c>
      <c r="J476" s="15">
        <v>1</v>
      </c>
      <c r="K476" s="15"/>
      <c r="L476" s="15"/>
      <c r="M476" s="15"/>
      <c r="N476" s="15"/>
    </row>
    <row r="477" spans="1:14" x14ac:dyDescent="0.3">
      <c r="A477" s="40">
        <v>476</v>
      </c>
      <c r="B477" s="21" t="s">
        <v>281</v>
      </c>
      <c r="C477" s="21" t="s">
        <v>282</v>
      </c>
      <c r="D477" s="21" t="s">
        <v>282</v>
      </c>
      <c r="E477" s="22">
        <v>53608800</v>
      </c>
      <c r="F477" s="44">
        <v>83320</v>
      </c>
      <c r="G477" s="15" t="s">
        <v>112</v>
      </c>
      <c r="H477" s="15" t="s">
        <v>1484</v>
      </c>
      <c r="I477" s="15">
        <v>1</v>
      </c>
      <c r="J477" s="15">
        <v>1</v>
      </c>
      <c r="K477" s="15"/>
      <c r="L477" s="15"/>
      <c r="M477" s="15"/>
      <c r="N477" s="15"/>
    </row>
    <row r="478" spans="1:14" x14ac:dyDescent="0.3">
      <c r="A478" s="40">
        <v>477</v>
      </c>
      <c r="B478" s="21" t="s">
        <v>283</v>
      </c>
      <c r="C478" s="21" t="s">
        <v>284</v>
      </c>
      <c r="D478" s="21" t="s">
        <v>284</v>
      </c>
      <c r="E478" s="22">
        <v>53956061</v>
      </c>
      <c r="F478" s="44">
        <v>45618</v>
      </c>
      <c r="G478" s="15" t="s">
        <v>112</v>
      </c>
      <c r="H478" s="15" t="s">
        <v>1495</v>
      </c>
      <c r="I478" s="15">
        <v>1</v>
      </c>
      <c r="J478" s="15">
        <v>1</v>
      </c>
      <c r="K478" s="15"/>
      <c r="L478" s="15"/>
      <c r="M478" s="15"/>
      <c r="N478" s="15"/>
    </row>
    <row r="479" spans="1:14" x14ac:dyDescent="0.3">
      <c r="A479" s="40">
        <v>478</v>
      </c>
      <c r="B479" s="21" t="s">
        <v>285</v>
      </c>
      <c r="C479" s="21" t="s">
        <v>286</v>
      </c>
      <c r="D479" s="21" t="s">
        <v>286</v>
      </c>
      <c r="E479" s="22">
        <v>56551018</v>
      </c>
      <c r="F479" s="44">
        <v>72830</v>
      </c>
      <c r="G479" s="15" t="s">
        <v>112</v>
      </c>
      <c r="H479" s="15" t="s">
        <v>1494</v>
      </c>
      <c r="I479" s="15">
        <v>0</v>
      </c>
      <c r="J479" s="15">
        <v>1</v>
      </c>
      <c r="K479" s="15"/>
      <c r="L479" s="15"/>
      <c r="M479" s="15"/>
      <c r="N479" s="15"/>
    </row>
    <row r="480" spans="1:14" x14ac:dyDescent="0.3">
      <c r="A480" s="40">
        <v>479</v>
      </c>
      <c r="B480" s="21" t="s">
        <v>287</v>
      </c>
      <c r="C480" s="21" t="s">
        <v>288</v>
      </c>
      <c r="D480" s="21" t="s">
        <v>288</v>
      </c>
      <c r="E480" s="22">
        <v>50958585</v>
      </c>
      <c r="F480" s="44">
        <v>36275</v>
      </c>
      <c r="G480" s="15" t="s">
        <v>112</v>
      </c>
      <c r="H480" s="15" t="s">
        <v>1463</v>
      </c>
      <c r="I480" s="15">
        <v>1</v>
      </c>
      <c r="J480" s="15">
        <v>1</v>
      </c>
      <c r="K480" s="15"/>
      <c r="L480" s="15"/>
      <c r="M480" s="15"/>
      <c r="N480" s="15"/>
    </row>
    <row r="481" spans="1:14" x14ac:dyDescent="0.3">
      <c r="A481" s="40">
        <v>480</v>
      </c>
      <c r="B481" s="21" t="s">
        <v>289</v>
      </c>
      <c r="C481" s="21" t="s">
        <v>290</v>
      </c>
      <c r="D481" s="21" t="s">
        <v>290</v>
      </c>
      <c r="E481" s="22">
        <v>52782020</v>
      </c>
      <c r="F481" s="44">
        <v>76220</v>
      </c>
      <c r="G481" s="15" t="s">
        <v>112</v>
      </c>
      <c r="H481" s="15" t="s">
        <v>116</v>
      </c>
      <c r="I481" s="15">
        <v>1</v>
      </c>
      <c r="J481" s="15">
        <v>1</v>
      </c>
      <c r="K481" s="15"/>
      <c r="L481" s="15"/>
      <c r="M481" s="15"/>
      <c r="N481" s="15"/>
    </row>
    <row r="482" spans="1:14" x14ac:dyDescent="0.3">
      <c r="A482" s="40">
        <v>481</v>
      </c>
      <c r="B482" s="21" t="s">
        <v>291</v>
      </c>
      <c r="C482" s="21" t="s">
        <v>292</v>
      </c>
      <c r="D482" s="21" t="s">
        <v>292</v>
      </c>
      <c r="E482" s="22">
        <v>56885011</v>
      </c>
      <c r="F482" s="44">
        <v>36275</v>
      </c>
      <c r="G482" s="15" t="s">
        <v>112</v>
      </c>
      <c r="H482" s="15" t="s">
        <v>121</v>
      </c>
      <c r="I482" s="15">
        <v>1</v>
      </c>
      <c r="J482" s="15">
        <v>1</v>
      </c>
      <c r="K482" s="15"/>
      <c r="L482" s="15"/>
      <c r="M482" s="15"/>
      <c r="N482" s="15"/>
    </row>
    <row r="483" spans="1:14" x14ac:dyDescent="0.3">
      <c r="A483" s="40">
        <v>482</v>
      </c>
      <c r="B483" s="21" t="s">
        <v>293</v>
      </c>
      <c r="C483" s="21" t="s">
        <v>294</v>
      </c>
      <c r="D483" s="21" t="s">
        <v>294</v>
      </c>
      <c r="E483" s="22">
        <v>52646587</v>
      </c>
      <c r="F483" s="44">
        <v>78428</v>
      </c>
      <c r="G483" s="15" t="s">
        <v>112</v>
      </c>
      <c r="H483" s="15" t="s">
        <v>1463</v>
      </c>
      <c r="I483" s="15">
        <v>1</v>
      </c>
      <c r="J483" s="15">
        <v>1</v>
      </c>
      <c r="K483" s="15"/>
      <c r="L483" s="15"/>
      <c r="M483" s="15"/>
      <c r="N483" s="15"/>
    </row>
    <row r="484" spans="1:14" x14ac:dyDescent="0.3">
      <c r="A484" s="40">
        <v>483</v>
      </c>
      <c r="B484" s="21" t="s">
        <v>295</v>
      </c>
      <c r="C484" s="21" t="s">
        <v>296</v>
      </c>
      <c r="D484" s="21" t="s">
        <v>296</v>
      </c>
      <c r="E484" s="22">
        <v>53790033</v>
      </c>
      <c r="F484" s="44">
        <v>58200</v>
      </c>
      <c r="G484" s="15" t="s">
        <v>112</v>
      </c>
      <c r="H484" s="15" t="s">
        <v>1466</v>
      </c>
      <c r="I484" s="15">
        <v>0</v>
      </c>
      <c r="J484" s="15">
        <v>1</v>
      </c>
      <c r="K484" s="15"/>
      <c r="L484" s="15"/>
      <c r="M484" s="15"/>
      <c r="N484" s="15"/>
    </row>
    <row r="485" spans="1:14" x14ac:dyDescent="0.3">
      <c r="A485" s="40">
        <v>484</v>
      </c>
      <c r="B485" s="21" t="s">
        <v>297</v>
      </c>
      <c r="C485" s="21" t="s">
        <v>298</v>
      </c>
      <c r="D485" s="21" t="s">
        <v>298</v>
      </c>
      <c r="E485" s="22">
        <v>54854346</v>
      </c>
      <c r="F485" s="44">
        <v>36275</v>
      </c>
      <c r="G485" s="15" t="s">
        <v>112</v>
      </c>
      <c r="H485" s="15" t="s">
        <v>1466</v>
      </c>
      <c r="I485" s="15">
        <v>1</v>
      </c>
      <c r="J485" s="15">
        <v>1</v>
      </c>
      <c r="K485" s="15"/>
      <c r="L485" s="15"/>
      <c r="M485" s="15"/>
      <c r="N485" s="15"/>
    </row>
    <row r="486" spans="1:14" x14ac:dyDescent="0.3">
      <c r="A486" s="40">
        <v>485</v>
      </c>
      <c r="B486" s="21" t="s">
        <v>299</v>
      </c>
      <c r="C486" s="21" t="s">
        <v>300</v>
      </c>
      <c r="D486" s="21" t="s">
        <v>300</v>
      </c>
      <c r="E486" s="22">
        <v>55650973</v>
      </c>
      <c r="F486" s="44">
        <v>37160</v>
      </c>
      <c r="G486" s="15" t="s">
        <v>112</v>
      </c>
      <c r="H486" s="15" t="s">
        <v>114</v>
      </c>
      <c r="I486" s="15">
        <v>1</v>
      </c>
      <c r="J486" s="15">
        <v>1</v>
      </c>
      <c r="K486" s="15"/>
      <c r="L486" s="15"/>
      <c r="M486" s="15"/>
      <c r="N486" s="15"/>
    </row>
    <row r="487" spans="1:14" x14ac:dyDescent="0.3">
      <c r="A487" s="40">
        <v>486</v>
      </c>
      <c r="B487" s="21" t="s">
        <v>301</v>
      </c>
      <c r="C487" s="21" t="s">
        <v>302</v>
      </c>
      <c r="D487" s="21" t="s">
        <v>302</v>
      </c>
      <c r="E487" s="22">
        <v>55703904</v>
      </c>
      <c r="F487" s="44">
        <v>58200</v>
      </c>
      <c r="G487" s="15" t="s">
        <v>112</v>
      </c>
      <c r="H487" s="15" t="s">
        <v>114</v>
      </c>
      <c r="I487" s="15">
        <v>1</v>
      </c>
      <c r="J487" s="15">
        <v>1</v>
      </c>
      <c r="K487" s="15"/>
      <c r="L487" s="15"/>
      <c r="M487" s="15"/>
      <c r="N487" s="15"/>
    </row>
    <row r="488" spans="1:14" x14ac:dyDescent="0.3">
      <c r="A488" s="40">
        <v>487</v>
      </c>
      <c r="B488" s="21" t="s">
        <v>303</v>
      </c>
      <c r="C488" s="21" t="s">
        <v>304</v>
      </c>
      <c r="D488" s="21" t="s">
        <v>304</v>
      </c>
      <c r="E488" s="22">
        <v>55656852</v>
      </c>
      <c r="F488" s="44">
        <v>59690</v>
      </c>
      <c r="G488" s="15" t="s">
        <v>112</v>
      </c>
      <c r="H488" s="15" t="s">
        <v>1463</v>
      </c>
      <c r="I488" s="15">
        <v>0</v>
      </c>
      <c r="J488" s="15">
        <v>1</v>
      </c>
      <c r="K488" s="15"/>
      <c r="L488" s="15"/>
      <c r="M488" s="15"/>
      <c r="N488" s="15"/>
    </row>
    <row r="489" spans="1:14" x14ac:dyDescent="0.3">
      <c r="A489" s="40">
        <v>488</v>
      </c>
      <c r="B489" s="21" t="s">
        <v>305</v>
      </c>
      <c r="C489" s="21" t="s">
        <v>306</v>
      </c>
      <c r="D489" s="21" t="s">
        <v>306</v>
      </c>
      <c r="E489" s="22">
        <v>58761660</v>
      </c>
      <c r="F489" s="44">
        <v>78216</v>
      </c>
      <c r="G489" s="15" t="s">
        <v>112</v>
      </c>
      <c r="H489" s="15" t="s">
        <v>117</v>
      </c>
      <c r="I489" s="15">
        <v>0</v>
      </c>
      <c r="J489" s="15">
        <v>1</v>
      </c>
      <c r="K489" s="15"/>
      <c r="L489" s="15"/>
      <c r="M489" s="15"/>
      <c r="N489" s="15"/>
    </row>
    <row r="490" spans="1:14" x14ac:dyDescent="0.3">
      <c r="A490" s="40">
        <v>489</v>
      </c>
      <c r="B490" s="21" t="s">
        <v>307</v>
      </c>
      <c r="C490" s="21" t="s">
        <v>308</v>
      </c>
      <c r="D490" s="21" t="s">
        <v>308</v>
      </c>
      <c r="E490" s="22">
        <v>55962599</v>
      </c>
      <c r="F490" s="44">
        <v>78397</v>
      </c>
      <c r="G490" s="15" t="s">
        <v>112</v>
      </c>
      <c r="H490" s="15" t="s">
        <v>115</v>
      </c>
      <c r="I490" s="15">
        <v>0</v>
      </c>
      <c r="J490" s="15">
        <v>1</v>
      </c>
      <c r="K490" s="15"/>
      <c r="L490" s="15"/>
      <c r="M490" s="15"/>
      <c r="N490" s="15"/>
    </row>
    <row r="491" spans="1:14" x14ac:dyDescent="0.3">
      <c r="A491" s="40">
        <v>490</v>
      </c>
      <c r="B491" s="21" t="s">
        <v>309</v>
      </c>
      <c r="C491" s="21" t="s">
        <v>310</v>
      </c>
      <c r="D491" s="21" t="s">
        <v>310</v>
      </c>
      <c r="E491" s="22">
        <v>52587010</v>
      </c>
      <c r="F491" s="44">
        <v>76060</v>
      </c>
      <c r="G491" s="15" t="s">
        <v>112</v>
      </c>
      <c r="H491" s="15" t="s">
        <v>1466</v>
      </c>
      <c r="I491" s="15">
        <v>1</v>
      </c>
      <c r="J491" s="15">
        <v>1</v>
      </c>
      <c r="K491" s="15"/>
      <c r="L491" s="15"/>
      <c r="M491" s="15"/>
      <c r="N491" s="15"/>
    </row>
    <row r="492" spans="1:14" x14ac:dyDescent="0.3">
      <c r="A492" s="40">
        <v>491</v>
      </c>
      <c r="B492" s="21" t="s">
        <v>311</v>
      </c>
      <c r="C492" s="21" t="s">
        <v>312</v>
      </c>
      <c r="D492" s="21" t="s">
        <v>312</v>
      </c>
      <c r="E492" s="22">
        <v>50891350</v>
      </c>
      <c r="F492" s="44">
        <v>76226</v>
      </c>
      <c r="G492" s="15" t="s">
        <v>112</v>
      </c>
      <c r="H492" s="15" t="s">
        <v>117</v>
      </c>
      <c r="I492" s="15">
        <v>1</v>
      </c>
      <c r="J492" s="15">
        <v>1</v>
      </c>
      <c r="K492" s="15"/>
      <c r="L492" s="15"/>
      <c r="M492" s="15"/>
      <c r="N492" s="15"/>
    </row>
    <row r="493" spans="1:14" x14ac:dyDescent="0.3">
      <c r="A493" s="40">
        <v>492</v>
      </c>
      <c r="B493" s="21" t="s">
        <v>313</v>
      </c>
      <c r="C493" s="21" t="s">
        <v>314</v>
      </c>
      <c r="D493" s="21" t="s">
        <v>314</v>
      </c>
      <c r="E493" s="22">
        <v>85969481</v>
      </c>
      <c r="F493" s="44">
        <v>4480</v>
      </c>
      <c r="G493" s="15" t="s">
        <v>112</v>
      </c>
      <c r="H493" s="15" t="s">
        <v>1466</v>
      </c>
      <c r="I493" s="21">
        <v>0</v>
      </c>
      <c r="J493" s="15">
        <v>1</v>
      </c>
      <c r="K493" s="15"/>
      <c r="L493" s="15"/>
      <c r="M493" s="15"/>
      <c r="N493" s="15"/>
    </row>
    <row r="494" spans="1:14" x14ac:dyDescent="0.3">
      <c r="A494" s="40">
        <v>493</v>
      </c>
      <c r="B494" s="21" t="s">
        <v>315</v>
      </c>
      <c r="C494" s="21" t="s">
        <v>316</v>
      </c>
      <c r="D494" s="21" t="s">
        <v>316</v>
      </c>
      <c r="E494" s="22">
        <v>55391559</v>
      </c>
      <c r="F494" s="44">
        <v>12345</v>
      </c>
      <c r="G494" s="15" t="s">
        <v>112</v>
      </c>
      <c r="H494" s="15" t="s">
        <v>1496</v>
      </c>
      <c r="I494" s="15">
        <v>1</v>
      </c>
      <c r="J494" s="15">
        <v>1</v>
      </c>
      <c r="K494" s="15"/>
      <c r="L494" s="15"/>
      <c r="M494" s="15"/>
      <c r="N494" s="15"/>
    </row>
    <row r="495" spans="1:14" x14ac:dyDescent="0.3">
      <c r="A495" s="40">
        <v>494</v>
      </c>
      <c r="B495" s="21" t="s">
        <v>317</v>
      </c>
      <c r="C495" s="21" t="s">
        <v>318</v>
      </c>
      <c r="D495" s="21" t="s">
        <v>318</v>
      </c>
      <c r="E495" s="22">
        <v>50616800</v>
      </c>
      <c r="F495" s="44">
        <v>12345</v>
      </c>
      <c r="G495" s="15" t="s">
        <v>112</v>
      </c>
      <c r="H495" s="15" t="s">
        <v>117</v>
      </c>
      <c r="I495" s="15">
        <v>1</v>
      </c>
      <c r="J495" s="15">
        <v>1</v>
      </c>
      <c r="K495" s="15"/>
      <c r="L495" s="15"/>
      <c r="M495" s="15"/>
      <c r="N495" s="15"/>
    </row>
    <row r="496" spans="1:14" x14ac:dyDescent="0.3">
      <c r="A496" s="40">
        <v>495</v>
      </c>
      <c r="B496" s="21" t="s">
        <v>319</v>
      </c>
      <c r="C496" s="21" t="s">
        <v>320</v>
      </c>
      <c r="D496" s="21" t="s">
        <v>320</v>
      </c>
      <c r="E496" s="22">
        <v>53626141</v>
      </c>
      <c r="F496" s="44">
        <v>12345</v>
      </c>
      <c r="G496" s="15" t="s">
        <v>112</v>
      </c>
      <c r="H496" s="15" t="s">
        <v>1464</v>
      </c>
      <c r="I496" s="15">
        <v>1</v>
      </c>
      <c r="J496" s="15">
        <v>1</v>
      </c>
      <c r="K496" s="15"/>
      <c r="L496" s="15"/>
      <c r="M496" s="15"/>
      <c r="N496" s="15"/>
    </row>
    <row r="497" spans="1:14" x14ac:dyDescent="0.3">
      <c r="A497" s="40">
        <v>496</v>
      </c>
      <c r="B497" s="21" t="s">
        <v>321</v>
      </c>
      <c r="C497" s="21" t="s">
        <v>322</v>
      </c>
      <c r="D497" s="21" t="s">
        <v>322</v>
      </c>
      <c r="E497" s="22">
        <v>53102903</v>
      </c>
      <c r="F497" s="44">
        <v>64760</v>
      </c>
      <c r="G497" s="15" t="s">
        <v>112</v>
      </c>
      <c r="H497" s="15" t="s">
        <v>1466</v>
      </c>
      <c r="I497" s="15">
        <v>1</v>
      </c>
      <c r="J497" s="15">
        <v>1</v>
      </c>
      <c r="K497" s="15"/>
      <c r="L497" s="15"/>
      <c r="M497" s="15"/>
      <c r="N497" s="15"/>
    </row>
    <row r="498" spans="1:14" x14ac:dyDescent="0.3">
      <c r="A498" s="40">
        <v>497</v>
      </c>
      <c r="B498" s="21" t="s">
        <v>323</v>
      </c>
      <c r="C498" s="21" t="s">
        <v>324</v>
      </c>
      <c r="D498" s="21" t="s">
        <v>324</v>
      </c>
      <c r="E498" s="22">
        <v>56114300</v>
      </c>
      <c r="F498" s="44">
        <v>55230</v>
      </c>
      <c r="G498" s="15" t="s">
        <v>112</v>
      </c>
      <c r="H498" s="15" t="s">
        <v>1464</v>
      </c>
      <c r="I498" s="15">
        <v>0</v>
      </c>
      <c r="J498" s="15">
        <v>1</v>
      </c>
      <c r="K498" s="15"/>
      <c r="L498" s="15"/>
      <c r="M498" s="15"/>
      <c r="N498" s="15"/>
    </row>
    <row r="499" spans="1:14" x14ac:dyDescent="0.3">
      <c r="A499" s="40">
        <v>498</v>
      </c>
      <c r="B499" s="21" t="s">
        <v>325</v>
      </c>
      <c r="C499" s="21" t="s">
        <v>326</v>
      </c>
      <c r="D499" s="21" t="s">
        <v>326</v>
      </c>
      <c r="E499" s="22">
        <v>5554016626</v>
      </c>
      <c r="F499" s="44">
        <v>4369</v>
      </c>
      <c r="G499" s="15" t="s">
        <v>112</v>
      </c>
      <c r="H499" s="15" t="s">
        <v>1486</v>
      </c>
      <c r="I499" s="15">
        <v>1</v>
      </c>
      <c r="J499" s="15">
        <v>1</v>
      </c>
      <c r="K499" s="15"/>
      <c r="L499" s="15"/>
      <c r="M499" s="15"/>
      <c r="N499" s="15"/>
    </row>
    <row r="500" spans="1:14" x14ac:dyDescent="0.3">
      <c r="A500" s="40">
        <v>499</v>
      </c>
      <c r="B500" s="21" t="s">
        <v>327</v>
      </c>
      <c r="C500" s="21" t="s">
        <v>328</v>
      </c>
      <c r="D500" s="21" t="s">
        <v>328</v>
      </c>
      <c r="E500" s="22">
        <v>57142590</v>
      </c>
      <c r="F500" s="44">
        <v>78210</v>
      </c>
      <c r="G500" s="15" t="s">
        <v>112</v>
      </c>
      <c r="H500" s="15" t="s">
        <v>114</v>
      </c>
      <c r="I500" s="15">
        <v>1</v>
      </c>
      <c r="J500" s="15">
        <v>1</v>
      </c>
      <c r="K500" s="15"/>
      <c r="L500" s="15"/>
      <c r="M500" s="15"/>
      <c r="N500" s="15"/>
    </row>
    <row r="501" spans="1:14" x14ac:dyDescent="0.3">
      <c r="A501" s="40">
        <v>500</v>
      </c>
      <c r="B501" s="21" t="s">
        <v>329</v>
      </c>
      <c r="C501" s="21" t="s">
        <v>330</v>
      </c>
      <c r="D501" s="21" t="s">
        <v>330</v>
      </c>
      <c r="E501" s="22">
        <v>10554682</v>
      </c>
      <c r="F501" s="44">
        <v>4369</v>
      </c>
      <c r="G501" s="15" t="s">
        <v>112</v>
      </c>
      <c r="H501" s="15" t="s">
        <v>121</v>
      </c>
      <c r="I501" s="15">
        <v>1</v>
      </c>
      <c r="J501" s="15">
        <v>1</v>
      </c>
      <c r="K501" s="15"/>
      <c r="L501" s="15"/>
      <c r="M501" s="15"/>
      <c r="N501" s="15"/>
    </row>
    <row r="502" spans="1:14" x14ac:dyDescent="0.3">
      <c r="A502" s="40">
        <v>501</v>
      </c>
      <c r="B502" s="21" t="s">
        <v>331</v>
      </c>
      <c r="C502" s="21" t="s">
        <v>332</v>
      </c>
      <c r="D502" s="21" t="s">
        <v>332</v>
      </c>
      <c r="E502" s="22">
        <v>26146444</v>
      </c>
      <c r="F502" s="44">
        <v>55070</v>
      </c>
      <c r="G502" s="15" t="s">
        <v>112</v>
      </c>
      <c r="H502" s="15" t="s">
        <v>116</v>
      </c>
      <c r="I502" s="15">
        <v>1</v>
      </c>
      <c r="J502" s="15">
        <v>1</v>
      </c>
      <c r="K502" s="15"/>
      <c r="L502" s="15"/>
      <c r="M502" s="15"/>
      <c r="N502" s="15"/>
    </row>
    <row r="503" spans="1:14" x14ac:dyDescent="0.3">
      <c r="A503" s="40">
        <v>502</v>
      </c>
      <c r="B503" s="21" t="s">
        <v>333</v>
      </c>
      <c r="C503" s="21" t="s">
        <v>334</v>
      </c>
      <c r="D503" s="21" t="s">
        <v>334</v>
      </c>
      <c r="E503" s="22">
        <v>56058099</v>
      </c>
      <c r="F503" s="44">
        <v>2780</v>
      </c>
      <c r="G503" s="15" t="s">
        <v>112</v>
      </c>
      <c r="H503" s="15" t="s">
        <v>1463</v>
      </c>
      <c r="I503" s="15">
        <v>0</v>
      </c>
      <c r="J503" s="15">
        <v>1</v>
      </c>
      <c r="K503" s="15"/>
      <c r="L503" s="15"/>
      <c r="M503" s="15"/>
      <c r="N503" s="15"/>
    </row>
    <row r="504" spans="1:14" x14ac:dyDescent="0.3">
      <c r="A504" s="40">
        <v>503</v>
      </c>
      <c r="B504" s="21" t="s">
        <v>335</v>
      </c>
      <c r="C504" s="21" t="s">
        <v>336</v>
      </c>
      <c r="D504" s="21" t="s">
        <v>336</v>
      </c>
      <c r="E504" s="22">
        <v>56761843</v>
      </c>
      <c r="F504" s="44">
        <v>20130</v>
      </c>
      <c r="G504" s="15" t="s">
        <v>112</v>
      </c>
      <c r="H504" s="15" t="s">
        <v>116</v>
      </c>
      <c r="I504" s="15">
        <v>1</v>
      </c>
      <c r="J504" s="15">
        <v>1</v>
      </c>
      <c r="K504" s="15"/>
      <c r="L504" s="15"/>
      <c r="M504" s="15"/>
      <c r="N504" s="15"/>
    </row>
    <row r="505" spans="1:14" x14ac:dyDescent="0.3">
      <c r="A505" s="40">
        <v>504</v>
      </c>
      <c r="B505" s="21" t="s">
        <v>337</v>
      </c>
      <c r="C505" s="21" t="s">
        <v>338</v>
      </c>
      <c r="D505" s="21" t="s">
        <v>338</v>
      </c>
      <c r="E505" s="22">
        <v>53401650</v>
      </c>
      <c r="F505" s="44">
        <v>21038</v>
      </c>
      <c r="G505" s="15" t="s">
        <v>112</v>
      </c>
      <c r="H505" s="15" t="s">
        <v>116</v>
      </c>
      <c r="I505" s="15">
        <v>1</v>
      </c>
      <c r="J505" s="15">
        <v>1</v>
      </c>
      <c r="K505" s="15"/>
      <c r="L505" s="15"/>
      <c r="M505" s="15"/>
      <c r="N505" s="15"/>
    </row>
    <row r="506" spans="1:14" x14ac:dyDescent="0.3">
      <c r="A506" s="40">
        <v>505</v>
      </c>
      <c r="B506" s="21" t="s">
        <v>339</v>
      </c>
      <c r="C506" s="21" t="s">
        <v>340</v>
      </c>
      <c r="D506" s="21" t="s">
        <v>340</v>
      </c>
      <c r="E506" s="22" t="s">
        <v>1286</v>
      </c>
      <c r="F506" s="44">
        <v>7330</v>
      </c>
      <c r="G506" s="15" t="s">
        <v>112</v>
      </c>
      <c r="H506" s="15" t="s">
        <v>1494</v>
      </c>
      <c r="I506" s="15">
        <v>1</v>
      </c>
      <c r="J506" s="15">
        <v>1</v>
      </c>
      <c r="K506" s="15"/>
      <c r="L506" s="15"/>
      <c r="M506" s="15"/>
      <c r="N506" s="15"/>
    </row>
    <row r="507" spans="1:14" x14ac:dyDescent="0.3">
      <c r="A507" s="40">
        <v>506</v>
      </c>
      <c r="B507" s="21" t="s">
        <v>341</v>
      </c>
      <c r="C507" s="21" t="s">
        <v>342</v>
      </c>
      <c r="D507" s="21" t="s">
        <v>342</v>
      </c>
      <c r="E507" s="22">
        <v>85955520</v>
      </c>
      <c r="F507" s="44">
        <v>78210</v>
      </c>
      <c r="G507" s="15" t="s">
        <v>112</v>
      </c>
      <c r="H507" s="15" t="s">
        <v>1484</v>
      </c>
      <c r="I507" s="15">
        <v>0</v>
      </c>
      <c r="J507" s="15">
        <v>1</v>
      </c>
      <c r="K507" s="15"/>
      <c r="L507" s="15"/>
      <c r="M507" s="15"/>
      <c r="N507" s="15"/>
    </row>
    <row r="508" spans="1:14" x14ac:dyDescent="0.3">
      <c r="A508" s="40">
        <v>507</v>
      </c>
      <c r="B508" s="21" t="s">
        <v>343</v>
      </c>
      <c r="C508" s="21" t="s">
        <v>344</v>
      </c>
      <c r="D508" s="21" t="s">
        <v>344</v>
      </c>
      <c r="E508" s="22">
        <v>91131177</v>
      </c>
      <c r="F508" s="44">
        <v>55230</v>
      </c>
      <c r="G508" s="15" t="s">
        <v>112</v>
      </c>
      <c r="H508" s="15" t="s">
        <v>1484</v>
      </c>
      <c r="I508" s="15">
        <v>0</v>
      </c>
      <c r="J508" s="15">
        <v>1</v>
      </c>
      <c r="K508" s="15"/>
      <c r="L508" s="15"/>
      <c r="M508" s="15"/>
      <c r="N508" s="15"/>
    </row>
    <row r="509" spans="1:14" x14ac:dyDescent="0.3">
      <c r="A509" s="40">
        <v>508</v>
      </c>
      <c r="B509" s="21" t="s">
        <v>345</v>
      </c>
      <c r="C509" s="21" t="s">
        <v>346</v>
      </c>
      <c r="D509" s="21" t="s">
        <v>346</v>
      </c>
      <c r="E509" s="22">
        <v>53423133</v>
      </c>
      <c r="F509" s="44">
        <v>15400</v>
      </c>
      <c r="G509" s="15" t="s">
        <v>112</v>
      </c>
      <c r="H509" s="15" t="s">
        <v>1496</v>
      </c>
      <c r="I509" s="15">
        <v>0</v>
      </c>
      <c r="J509" s="15">
        <v>1</v>
      </c>
      <c r="K509" s="15"/>
      <c r="L509" s="15"/>
      <c r="M509" s="15"/>
      <c r="N509" s="15"/>
    </row>
    <row r="510" spans="1:14" x14ac:dyDescent="0.3">
      <c r="A510" s="40">
        <v>509</v>
      </c>
      <c r="B510" s="21" t="s">
        <v>347</v>
      </c>
      <c r="C510" s="21" t="s">
        <v>348</v>
      </c>
      <c r="D510" s="21" t="s">
        <v>348</v>
      </c>
      <c r="E510" s="22">
        <v>55640381</v>
      </c>
      <c r="F510" s="44">
        <v>45070</v>
      </c>
      <c r="G510" s="15" t="s">
        <v>112</v>
      </c>
      <c r="H510" s="15" t="s">
        <v>121</v>
      </c>
      <c r="I510" s="15">
        <v>1</v>
      </c>
      <c r="J510" s="15">
        <v>1</v>
      </c>
      <c r="K510" s="15"/>
      <c r="L510" s="15"/>
      <c r="M510" s="15"/>
      <c r="N510" s="15"/>
    </row>
    <row r="511" spans="1:14" x14ac:dyDescent="0.3">
      <c r="A511" s="40">
        <v>510</v>
      </c>
      <c r="B511" s="21" t="s">
        <v>349</v>
      </c>
      <c r="C511" s="21" t="s">
        <v>350</v>
      </c>
      <c r="D511" s="21" t="s">
        <v>350</v>
      </c>
      <c r="E511" s="22">
        <v>88511109</v>
      </c>
      <c r="F511" s="44">
        <v>73970</v>
      </c>
      <c r="G511" s="15" t="s">
        <v>112</v>
      </c>
      <c r="H511" s="15" t="s">
        <v>117</v>
      </c>
      <c r="I511" s="15">
        <v>1</v>
      </c>
      <c r="J511" s="15">
        <v>1</v>
      </c>
      <c r="K511" s="15"/>
      <c r="L511" s="15"/>
      <c r="M511" s="15"/>
      <c r="N511" s="15"/>
    </row>
    <row r="512" spans="1:14" x14ac:dyDescent="0.3">
      <c r="A512" s="40">
        <v>511</v>
      </c>
      <c r="B512" s="21" t="s">
        <v>351</v>
      </c>
      <c r="C512" s="21" t="s">
        <v>352</v>
      </c>
      <c r="D512" s="21" t="s">
        <v>352</v>
      </c>
      <c r="E512" s="22">
        <v>552313414</v>
      </c>
      <c r="F512" s="44">
        <v>45110</v>
      </c>
      <c r="G512" s="15" t="s">
        <v>112</v>
      </c>
      <c r="H512" s="15" t="s">
        <v>121</v>
      </c>
      <c r="I512" s="21">
        <v>0</v>
      </c>
      <c r="J512" s="15">
        <v>1</v>
      </c>
      <c r="K512" s="15"/>
      <c r="L512" s="15"/>
      <c r="M512" s="15"/>
      <c r="N512" s="15"/>
    </row>
    <row r="513" spans="1:14" x14ac:dyDescent="0.3">
      <c r="A513" s="40">
        <v>512</v>
      </c>
      <c r="B513" s="21" t="s">
        <v>353</v>
      </c>
      <c r="C513" s="21" t="s">
        <v>354</v>
      </c>
      <c r="D513" s="21" t="s">
        <v>354</v>
      </c>
      <c r="E513" s="22">
        <v>558293234</v>
      </c>
      <c r="F513" s="44">
        <v>28030</v>
      </c>
      <c r="G513" s="15" t="s">
        <v>112</v>
      </c>
      <c r="H513" s="15" t="s">
        <v>1496</v>
      </c>
      <c r="I513" s="15">
        <v>1</v>
      </c>
      <c r="J513" s="15">
        <v>1</v>
      </c>
      <c r="K513" s="15"/>
      <c r="L513" s="15"/>
      <c r="M513" s="15"/>
      <c r="N513" s="15"/>
    </row>
    <row r="514" spans="1:14" x14ac:dyDescent="0.3">
      <c r="A514" s="40">
        <v>513</v>
      </c>
      <c r="B514" s="21" t="s">
        <v>355</v>
      </c>
      <c r="C514" s="21" t="s">
        <v>356</v>
      </c>
      <c r="D514" s="21" t="s">
        <v>356</v>
      </c>
      <c r="E514" s="22">
        <v>16689681</v>
      </c>
      <c r="F514" s="44">
        <v>1820</v>
      </c>
      <c r="G514" s="15" t="s">
        <v>112</v>
      </c>
      <c r="H514" s="15" t="s">
        <v>1494</v>
      </c>
      <c r="I514" s="15">
        <v>1</v>
      </c>
      <c r="J514" s="15">
        <v>1</v>
      </c>
      <c r="K514" s="15"/>
      <c r="L514" s="15"/>
      <c r="M514" s="15"/>
      <c r="N514" s="15"/>
    </row>
    <row r="515" spans="1:14" x14ac:dyDescent="0.3">
      <c r="A515" s="40">
        <v>514</v>
      </c>
      <c r="B515" s="21" t="s">
        <v>357</v>
      </c>
      <c r="C515" s="21" t="s">
        <v>358</v>
      </c>
      <c r="D515" s="21" t="s">
        <v>358</v>
      </c>
      <c r="E515" s="22">
        <v>52072892</v>
      </c>
      <c r="F515" s="44">
        <v>54244</v>
      </c>
      <c r="G515" s="15" t="s">
        <v>112</v>
      </c>
      <c r="H515" s="15" t="s">
        <v>117</v>
      </c>
      <c r="I515" s="15">
        <v>1</v>
      </c>
      <c r="J515" s="15">
        <v>1</v>
      </c>
      <c r="K515" s="15"/>
      <c r="L515" s="15"/>
      <c r="M515" s="15"/>
      <c r="N515" s="15"/>
    </row>
    <row r="516" spans="1:14" x14ac:dyDescent="0.3">
      <c r="A516" s="40">
        <v>515</v>
      </c>
      <c r="B516" s="21" t="s">
        <v>359</v>
      </c>
      <c r="C516" s="21" t="s">
        <v>360</v>
      </c>
      <c r="D516" s="21" t="s">
        <v>360</v>
      </c>
      <c r="E516" s="22">
        <v>26230325</v>
      </c>
      <c r="F516" s="44">
        <v>1820</v>
      </c>
      <c r="G516" s="15" t="s">
        <v>112</v>
      </c>
      <c r="H516" s="15" t="s">
        <v>1495</v>
      </c>
      <c r="I516" s="15">
        <v>1</v>
      </c>
      <c r="J516" s="15">
        <v>1</v>
      </c>
      <c r="K516" s="15"/>
      <c r="L516" s="15"/>
      <c r="M516" s="15"/>
      <c r="N516" s="15"/>
    </row>
    <row r="517" spans="1:14" x14ac:dyDescent="0.3">
      <c r="A517" s="40">
        <v>516</v>
      </c>
      <c r="B517" s="21" t="s">
        <v>361</v>
      </c>
      <c r="C517" s="21" t="s">
        <v>362</v>
      </c>
      <c r="D517" s="21" t="s">
        <v>362</v>
      </c>
      <c r="E517" s="22">
        <v>35360925</v>
      </c>
      <c r="F517" s="44">
        <v>7810</v>
      </c>
      <c r="G517" s="15" t="s">
        <v>112</v>
      </c>
      <c r="H517" s="15" t="s">
        <v>1463</v>
      </c>
      <c r="I517" s="15">
        <v>0</v>
      </c>
      <c r="J517" s="15">
        <v>1</v>
      </c>
      <c r="K517" s="15"/>
      <c r="L517" s="15"/>
      <c r="M517" s="15"/>
      <c r="N517" s="15"/>
    </row>
    <row r="518" spans="1:14" x14ac:dyDescent="0.3">
      <c r="A518" s="40">
        <v>517</v>
      </c>
      <c r="B518" s="21" t="s">
        <v>363</v>
      </c>
      <c r="C518" s="21" t="s">
        <v>364</v>
      </c>
      <c r="D518" s="21" t="s">
        <v>364</v>
      </c>
      <c r="E518" s="22">
        <v>11039800</v>
      </c>
      <c r="F518" s="44">
        <v>31183</v>
      </c>
      <c r="G518" s="15" t="s">
        <v>112</v>
      </c>
      <c r="H518" s="15" t="s">
        <v>1495</v>
      </c>
      <c r="I518" s="15">
        <v>1</v>
      </c>
      <c r="J518" s="15">
        <v>1</v>
      </c>
      <c r="K518" s="15"/>
      <c r="L518" s="15"/>
      <c r="M518" s="15"/>
      <c r="N518" s="15"/>
    </row>
    <row r="519" spans="1:14" x14ac:dyDescent="0.3">
      <c r="A519" s="40">
        <v>518</v>
      </c>
      <c r="B519" s="21" t="s">
        <v>365</v>
      </c>
      <c r="C519" s="21" t="s">
        <v>366</v>
      </c>
      <c r="D519" s="21" t="s">
        <v>366</v>
      </c>
      <c r="E519" s="22" t="s">
        <v>1287</v>
      </c>
      <c r="F519" s="44">
        <v>8930</v>
      </c>
      <c r="G519" s="15" t="s">
        <v>112</v>
      </c>
      <c r="H519" s="15" t="s">
        <v>1494</v>
      </c>
      <c r="I519" s="15">
        <v>1</v>
      </c>
      <c r="J519" s="15">
        <v>1</v>
      </c>
      <c r="K519" s="15"/>
      <c r="L519" s="15"/>
      <c r="M519" s="15"/>
      <c r="N519" s="15"/>
    </row>
    <row r="520" spans="1:14" x14ac:dyDescent="0.3">
      <c r="A520" s="40">
        <v>519</v>
      </c>
      <c r="B520" s="21" t="s">
        <v>367</v>
      </c>
      <c r="C520" s="21" t="s">
        <v>368</v>
      </c>
      <c r="D520" s="21" t="s">
        <v>368</v>
      </c>
      <c r="E520" s="22" t="s">
        <v>1288</v>
      </c>
      <c r="F520" s="44">
        <v>14250</v>
      </c>
      <c r="G520" s="15" t="s">
        <v>112</v>
      </c>
      <c r="H520" s="15" t="s">
        <v>117</v>
      </c>
      <c r="I520" s="15">
        <v>1</v>
      </c>
      <c r="J520" s="15">
        <v>1</v>
      </c>
      <c r="K520" s="15"/>
      <c r="L520" s="15"/>
      <c r="M520" s="15"/>
      <c r="N520" s="15"/>
    </row>
    <row r="521" spans="1:14" x14ac:dyDescent="0.3">
      <c r="A521" s="40">
        <v>520</v>
      </c>
      <c r="B521" s="21" t="s">
        <v>369</v>
      </c>
      <c r="C521" s="21" t="s">
        <v>370</v>
      </c>
      <c r="D521" s="21" t="s">
        <v>370</v>
      </c>
      <c r="E521" s="22">
        <v>52793129</v>
      </c>
      <c r="F521" s="44">
        <v>72810</v>
      </c>
      <c r="G521" s="15" t="s">
        <v>112</v>
      </c>
      <c r="H521" s="15" t="s">
        <v>121</v>
      </c>
      <c r="I521" s="15">
        <v>1</v>
      </c>
      <c r="J521" s="15">
        <v>1</v>
      </c>
      <c r="K521" s="15"/>
      <c r="L521" s="15"/>
      <c r="M521" s="15"/>
      <c r="N521" s="15"/>
    </row>
    <row r="522" spans="1:14" x14ac:dyDescent="0.3">
      <c r="A522" s="40">
        <v>521</v>
      </c>
      <c r="B522" s="21" t="s">
        <v>371</v>
      </c>
      <c r="C522" s="21" t="s">
        <v>372</v>
      </c>
      <c r="D522" s="21" t="s">
        <v>372</v>
      </c>
      <c r="E522" s="22">
        <v>56224106</v>
      </c>
      <c r="F522" s="44">
        <v>3100</v>
      </c>
      <c r="G522" s="15" t="s">
        <v>112</v>
      </c>
      <c r="H522" s="15" t="s">
        <v>1463</v>
      </c>
      <c r="I522" s="15">
        <v>0</v>
      </c>
      <c r="J522" s="15">
        <v>1</v>
      </c>
      <c r="K522" s="15"/>
      <c r="L522" s="15"/>
      <c r="M522" s="15"/>
      <c r="N522" s="15"/>
    </row>
    <row r="523" spans="1:14" x14ac:dyDescent="0.3">
      <c r="A523" s="40">
        <v>522</v>
      </c>
      <c r="B523" s="21" t="s">
        <v>373</v>
      </c>
      <c r="C523" s="21" t="s">
        <v>1501</v>
      </c>
      <c r="D523" s="21" t="s">
        <v>374</v>
      </c>
      <c r="E523" s="22">
        <v>58500470</v>
      </c>
      <c r="F523" s="44">
        <v>1010</v>
      </c>
      <c r="G523" s="15" t="s">
        <v>112</v>
      </c>
      <c r="H523" s="15" t="s">
        <v>1494</v>
      </c>
      <c r="I523" s="15">
        <v>1</v>
      </c>
      <c r="J523" s="15">
        <v>1</v>
      </c>
      <c r="K523" s="15"/>
      <c r="L523" s="15"/>
      <c r="M523" s="15"/>
      <c r="N523" s="15"/>
    </row>
    <row r="524" spans="1:14" x14ac:dyDescent="0.3">
      <c r="A524" s="41">
        <v>523</v>
      </c>
      <c r="B524" s="21" t="s">
        <v>375</v>
      </c>
      <c r="C524" s="25" t="s">
        <v>1502</v>
      </c>
      <c r="D524" s="21" t="s">
        <v>374</v>
      </c>
      <c r="E524" s="22">
        <v>58500470</v>
      </c>
      <c r="F524" s="44">
        <v>3560</v>
      </c>
      <c r="G524" s="15" t="s">
        <v>112</v>
      </c>
      <c r="H524" s="15" t="s">
        <v>114</v>
      </c>
      <c r="I524" s="15">
        <v>1</v>
      </c>
      <c r="J524" s="15">
        <v>1</v>
      </c>
      <c r="K524" s="15"/>
      <c r="L524" s="15"/>
      <c r="M524" s="15"/>
      <c r="N524" s="15"/>
    </row>
    <row r="525" spans="1:14" x14ac:dyDescent="0.3">
      <c r="A525" s="41">
        <v>524</v>
      </c>
      <c r="B525" s="21" t="s">
        <v>376</v>
      </c>
      <c r="C525" s="21" t="s">
        <v>377</v>
      </c>
      <c r="D525" s="21" t="s">
        <v>377</v>
      </c>
      <c r="E525" s="22" t="s">
        <v>1503</v>
      </c>
      <c r="F525" s="44">
        <v>55770</v>
      </c>
      <c r="G525" s="15" t="s">
        <v>112</v>
      </c>
      <c r="H525" s="15" t="s">
        <v>1494</v>
      </c>
      <c r="I525" s="15">
        <v>1</v>
      </c>
      <c r="J525" s="15">
        <v>1</v>
      </c>
      <c r="K525" s="15"/>
      <c r="L525" s="15"/>
      <c r="M525" s="15"/>
      <c r="N525" s="15"/>
    </row>
    <row r="526" spans="1:14" x14ac:dyDescent="0.3">
      <c r="A526" s="41">
        <v>525</v>
      </c>
      <c r="B526" s="21" t="s">
        <v>378</v>
      </c>
      <c r="C526" s="21" t="s">
        <v>379</v>
      </c>
      <c r="D526" s="21" t="s">
        <v>379</v>
      </c>
      <c r="E526" s="22">
        <v>6294824232</v>
      </c>
      <c r="F526" s="44">
        <v>52977</v>
      </c>
      <c r="G526" s="15" t="s">
        <v>112</v>
      </c>
      <c r="H526" s="15" t="s">
        <v>1494</v>
      </c>
      <c r="I526" s="15">
        <v>0</v>
      </c>
      <c r="J526" s="15">
        <v>1</v>
      </c>
      <c r="K526" s="15"/>
      <c r="L526" s="15"/>
      <c r="M526" s="15"/>
      <c r="N526" s="15"/>
    </row>
    <row r="527" spans="1:14" x14ac:dyDescent="0.3">
      <c r="A527" s="41">
        <v>526</v>
      </c>
      <c r="B527" s="21" t="s">
        <v>380</v>
      </c>
      <c r="C527" s="21" t="s">
        <v>381</v>
      </c>
      <c r="D527" s="21" t="s">
        <v>381</v>
      </c>
      <c r="E527" s="22">
        <v>17353548164</v>
      </c>
      <c r="F527" s="44">
        <v>9640</v>
      </c>
      <c r="G527" s="15" t="s">
        <v>112</v>
      </c>
      <c r="H527" s="15" t="s">
        <v>117</v>
      </c>
      <c r="I527" s="15">
        <v>0</v>
      </c>
      <c r="J527" s="15">
        <v>1</v>
      </c>
      <c r="K527" s="15"/>
      <c r="L527" s="15"/>
      <c r="M527" s="15"/>
      <c r="N527" s="15"/>
    </row>
    <row r="528" spans="1:14" x14ac:dyDescent="0.3">
      <c r="A528" s="41">
        <v>527</v>
      </c>
      <c r="B528" s="21" t="s">
        <v>382</v>
      </c>
      <c r="C528" s="21" t="s">
        <v>381</v>
      </c>
      <c r="D528" s="21" t="s">
        <v>381</v>
      </c>
      <c r="E528" s="22">
        <v>17353548164</v>
      </c>
      <c r="F528" s="44">
        <v>4300</v>
      </c>
      <c r="G528" s="15" t="s">
        <v>112</v>
      </c>
      <c r="H528" s="15" t="s">
        <v>117</v>
      </c>
      <c r="I528" s="15">
        <v>0</v>
      </c>
      <c r="J528" s="15">
        <v>1</v>
      </c>
      <c r="K528" s="15"/>
      <c r="L528" s="15"/>
      <c r="M528" s="15"/>
      <c r="N528" s="15"/>
    </row>
    <row r="529" spans="1:14" x14ac:dyDescent="0.3">
      <c r="A529" s="41">
        <v>528</v>
      </c>
      <c r="B529" s="21" t="s">
        <v>383</v>
      </c>
      <c r="C529" s="21" t="s">
        <v>384</v>
      </c>
      <c r="D529" s="21" t="s">
        <v>384</v>
      </c>
      <c r="E529" s="22" t="s">
        <v>1289</v>
      </c>
      <c r="F529" s="44">
        <v>48328</v>
      </c>
      <c r="G529" s="15" t="s">
        <v>112</v>
      </c>
      <c r="H529" s="15" t="s">
        <v>1463</v>
      </c>
      <c r="I529" s="15">
        <v>1</v>
      </c>
      <c r="J529" s="15">
        <v>1</v>
      </c>
      <c r="K529" s="15"/>
      <c r="L529" s="15"/>
      <c r="M529" s="15"/>
      <c r="N529" s="15"/>
    </row>
    <row r="530" spans="1:14" x14ac:dyDescent="0.3">
      <c r="A530" s="41">
        <v>529</v>
      </c>
      <c r="B530" s="21" t="s">
        <v>385</v>
      </c>
      <c r="C530" s="21" t="s">
        <v>386</v>
      </c>
      <c r="D530" s="21" t="s">
        <v>386</v>
      </c>
      <c r="E530" s="22" t="s">
        <v>1290</v>
      </c>
      <c r="F530" s="44">
        <v>4300</v>
      </c>
      <c r="G530" s="15" t="s">
        <v>112</v>
      </c>
      <c r="H530" s="15" t="s">
        <v>120</v>
      </c>
      <c r="I530" s="15">
        <v>1</v>
      </c>
      <c r="J530" s="15">
        <v>1</v>
      </c>
      <c r="K530" s="15"/>
      <c r="L530" s="15"/>
      <c r="M530" s="15"/>
      <c r="N530" s="15"/>
    </row>
    <row r="531" spans="1:14" x14ac:dyDescent="0.3">
      <c r="A531" s="41">
        <v>530</v>
      </c>
      <c r="B531" s="21" t="s">
        <v>387</v>
      </c>
      <c r="C531" s="21" t="s">
        <v>388</v>
      </c>
      <c r="D531" s="21" t="s">
        <v>388</v>
      </c>
      <c r="E531" s="22">
        <v>52551862</v>
      </c>
      <c r="F531" s="44">
        <v>3440</v>
      </c>
      <c r="G531" s="15" t="s">
        <v>112</v>
      </c>
      <c r="H531" s="15" t="s">
        <v>114</v>
      </c>
      <c r="I531" s="21">
        <v>0</v>
      </c>
      <c r="J531" s="15">
        <v>1</v>
      </c>
      <c r="K531" s="15"/>
      <c r="L531" s="15"/>
      <c r="M531" s="15"/>
      <c r="N531" s="15"/>
    </row>
    <row r="532" spans="1:14" x14ac:dyDescent="0.3">
      <c r="A532" s="41">
        <v>531</v>
      </c>
      <c r="B532" s="21" t="s">
        <v>389</v>
      </c>
      <c r="C532" s="21" t="s">
        <v>390</v>
      </c>
      <c r="D532" s="21" t="s">
        <v>390</v>
      </c>
      <c r="E532" s="22" t="s">
        <v>1291</v>
      </c>
      <c r="F532" s="44">
        <v>3020</v>
      </c>
      <c r="G532" s="15" t="s">
        <v>112</v>
      </c>
      <c r="H532" s="15" t="s">
        <v>117</v>
      </c>
      <c r="I532" s="15">
        <v>1</v>
      </c>
      <c r="J532" s="15">
        <v>1</v>
      </c>
      <c r="K532" s="15"/>
      <c r="L532" s="15"/>
      <c r="M532" s="15"/>
      <c r="N532" s="15"/>
    </row>
    <row r="533" spans="1:14" x14ac:dyDescent="0.3">
      <c r="A533" s="41">
        <v>532</v>
      </c>
      <c r="B533" s="21" t="s">
        <v>391</v>
      </c>
      <c r="C533" s="21" t="s">
        <v>390</v>
      </c>
      <c r="D533" s="21" t="s">
        <v>390</v>
      </c>
      <c r="E533" s="22" t="s">
        <v>1291</v>
      </c>
      <c r="F533" s="44">
        <v>9240</v>
      </c>
      <c r="G533" s="15" t="s">
        <v>112</v>
      </c>
      <c r="H533" s="15" t="s">
        <v>1484</v>
      </c>
      <c r="I533" s="15">
        <v>1</v>
      </c>
      <c r="J533" s="15">
        <v>1</v>
      </c>
      <c r="K533" s="15"/>
      <c r="L533" s="15"/>
      <c r="M533" s="15"/>
      <c r="N533" s="15"/>
    </row>
    <row r="534" spans="1:14" x14ac:dyDescent="0.3">
      <c r="A534" s="41">
        <v>533</v>
      </c>
      <c r="B534" s="21" t="s">
        <v>392</v>
      </c>
      <c r="C534" s="21" t="s">
        <v>393</v>
      </c>
      <c r="D534" s="21" t="s">
        <v>393</v>
      </c>
      <c r="E534" s="22" t="s">
        <v>1292</v>
      </c>
      <c r="F534" s="44">
        <v>57180</v>
      </c>
      <c r="G534" s="15" t="s">
        <v>112</v>
      </c>
      <c r="H534" s="15" t="s">
        <v>121</v>
      </c>
      <c r="I534" s="15">
        <v>1</v>
      </c>
      <c r="J534" s="15">
        <v>1</v>
      </c>
      <c r="K534" s="15"/>
      <c r="L534" s="15"/>
      <c r="M534" s="15"/>
      <c r="N534" s="15"/>
    </row>
    <row r="535" spans="1:14" x14ac:dyDescent="0.3">
      <c r="A535" s="41">
        <v>534</v>
      </c>
      <c r="B535" s="21" t="s">
        <v>394</v>
      </c>
      <c r="C535" s="21" t="s">
        <v>395</v>
      </c>
      <c r="D535" s="21" t="s">
        <v>395</v>
      </c>
      <c r="E535" s="22" t="s">
        <v>1293</v>
      </c>
      <c r="F535" s="44">
        <v>9240</v>
      </c>
      <c r="G535" s="15" t="s">
        <v>112</v>
      </c>
      <c r="H535" s="15" t="s">
        <v>1494</v>
      </c>
      <c r="I535" s="15">
        <v>1</v>
      </c>
      <c r="J535" s="15">
        <v>1</v>
      </c>
      <c r="K535" s="15"/>
      <c r="L535" s="15"/>
      <c r="M535" s="15"/>
      <c r="N535" s="15"/>
    </row>
    <row r="536" spans="1:14" x14ac:dyDescent="0.3">
      <c r="A536" s="41">
        <v>535</v>
      </c>
      <c r="B536" s="21" t="s">
        <v>396</v>
      </c>
      <c r="C536" s="21" t="s">
        <v>397</v>
      </c>
      <c r="D536" s="21" t="s">
        <v>397</v>
      </c>
      <c r="E536" s="22" t="s">
        <v>1294</v>
      </c>
      <c r="F536" s="44">
        <v>9240</v>
      </c>
      <c r="G536" s="15" t="s">
        <v>112</v>
      </c>
      <c r="H536" s="15" t="s">
        <v>114</v>
      </c>
      <c r="I536" s="15">
        <v>0</v>
      </c>
      <c r="J536" s="15">
        <v>1</v>
      </c>
      <c r="K536" s="15"/>
      <c r="L536" s="15"/>
      <c r="M536" s="15"/>
      <c r="N536" s="15"/>
    </row>
    <row r="537" spans="1:14" x14ac:dyDescent="0.3">
      <c r="A537" s="41">
        <v>536</v>
      </c>
      <c r="B537" s="21" t="s">
        <v>398</v>
      </c>
      <c r="C537" s="21" t="s">
        <v>399</v>
      </c>
      <c r="D537" s="21" t="s">
        <v>399</v>
      </c>
      <c r="E537" s="22">
        <v>36014886</v>
      </c>
      <c r="F537" s="44">
        <v>23080</v>
      </c>
      <c r="G537" s="15" t="s">
        <v>112</v>
      </c>
      <c r="H537" s="15" t="s">
        <v>114</v>
      </c>
      <c r="I537" s="15">
        <v>1</v>
      </c>
      <c r="J537" s="15">
        <v>1</v>
      </c>
      <c r="K537" s="15"/>
      <c r="L537" s="15"/>
      <c r="M537" s="15"/>
      <c r="N537" s="15"/>
    </row>
    <row r="538" spans="1:14" x14ac:dyDescent="0.3">
      <c r="A538" s="41">
        <v>537</v>
      </c>
      <c r="B538" s="21" t="s">
        <v>400</v>
      </c>
      <c r="C538" s="21" t="s">
        <v>401</v>
      </c>
      <c r="D538" s="21" t="s">
        <v>401</v>
      </c>
      <c r="E538" s="22">
        <v>57559044</v>
      </c>
      <c r="F538" s="44">
        <v>9830</v>
      </c>
      <c r="G538" s="15" t="s">
        <v>112</v>
      </c>
      <c r="H538" s="15" t="s">
        <v>1484</v>
      </c>
      <c r="I538" s="15">
        <v>1</v>
      </c>
      <c r="J538" s="15">
        <v>1</v>
      </c>
      <c r="K538" s="15"/>
      <c r="L538" s="15"/>
      <c r="M538" s="15"/>
      <c r="N538" s="15"/>
    </row>
    <row r="539" spans="1:14" x14ac:dyDescent="0.3">
      <c r="A539" s="41">
        <v>538</v>
      </c>
      <c r="B539" s="21" t="s">
        <v>402</v>
      </c>
      <c r="C539" s="21" t="s">
        <v>403</v>
      </c>
      <c r="D539" s="21" t="s">
        <v>403</v>
      </c>
      <c r="E539" s="22">
        <v>21223860</v>
      </c>
      <c r="F539" s="44">
        <v>57120</v>
      </c>
      <c r="G539" s="15" t="s">
        <v>112</v>
      </c>
      <c r="H539" s="15" t="s">
        <v>1496</v>
      </c>
      <c r="I539" s="15">
        <v>1</v>
      </c>
      <c r="J539" s="15">
        <v>1</v>
      </c>
      <c r="K539" s="15"/>
      <c r="L539" s="15"/>
      <c r="M539" s="15"/>
      <c r="N539" s="15"/>
    </row>
    <row r="540" spans="1:14" x14ac:dyDescent="0.3">
      <c r="A540" s="41">
        <v>539</v>
      </c>
      <c r="B540" s="21" t="s">
        <v>404</v>
      </c>
      <c r="C540" s="21" t="s">
        <v>405</v>
      </c>
      <c r="D540" s="21" t="s">
        <v>405</v>
      </c>
      <c r="E540" s="22">
        <v>55077957</v>
      </c>
      <c r="F540" s="44">
        <v>15230</v>
      </c>
      <c r="G540" s="15" t="s">
        <v>112</v>
      </c>
      <c r="H540" s="15" t="s">
        <v>1463</v>
      </c>
      <c r="I540" s="15">
        <v>1</v>
      </c>
      <c r="J540" s="15">
        <v>1</v>
      </c>
      <c r="K540" s="15"/>
      <c r="L540" s="15"/>
      <c r="M540" s="15"/>
      <c r="N540" s="15"/>
    </row>
    <row r="541" spans="1:14" x14ac:dyDescent="0.3">
      <c r="A541" s="41">
        <v>540</v>
      </c>
      <c r="B541" s="21" t="s">
        <v>406</v>
      </c>
      <c r="C541" s="21" t="s">
        <v>407</v>
      </c>
      <c r="D541" s="21" t="s">
        <v>407</v>
      </c>
      <c r="E541" s="22">
        <v>52639000</v>
      </c>
      <c r="F541" s="44">
        <v>57120</v>
      </c>
      <c r="G541" s="15" t="s">
        <v>112</v>
      </c>
      <c r="H541" s="15" t="s">
        <v>1494</v>
      </c>
      <c r="I541" s="15">
        <v>0</v>
      </c>
      <c r="J541" s="15">
        <v>1</v>
      </c>
      <c r="K541" s="15"/>
      <c r="L541" s="15"/>
      <c r="M541" s="15"/>
      <c r="N541" s="15"/>
    </row>
    <row r="542" spans="1:14" x14ac:dyDescent="0.3">
      <c r="A542" s="41">
        <v>541</v>
      </c>
      <c r="B542" s="21" t="s">
        <v>408</v>
      </c>
      <c r="C542" s="21" t="s">
        <v>409</v>
      </c>
      <c r="D542" s="21" t="s">
        <v>409</v>
      </c>
      <c r="E542" s="22">
        <v>59320671</v>
      </c>
      <c r="F542" s="44">
        <v>15230</v>
      </c>
      <c r="G542" s="15" t="s">
        <v>112</v>
      </c>
      <c r="H542" s="15" t="s">
        <v>116</v>
      </c>
      <c r="I542" s="15">
        <v>1</v>
      </c>
      <c r="J542" s="15">
        <v>1</v>
      </c>
      <c r="K542" s="15"/>
      <c r="L542" s="15"/>
      <c r="M542" s="15"/>
      <c r="N542" s="15"/>
    </row>
    <row r="543" spans="1:14" x14ac:dyDescent="0.3">
      <c r="A543" s="41">
        <v>542</v>
      </c>
      <c r="B543" s="21" t="s">
        <v>410</v>
      </c>
      <c r="C543" s="21" t="s">
        <v>411</v>
      </c>
      <c r="D543" s="21" t="s">
        <v>411</v>
      </c>
      <c r="E543" s="22">
        <v>5513090606</v>
      </c>
      <c r="F543" s="44">
        <v>57120</v>
      </c>
      <c r="G543" s="15" t="s">
        <v>112</v>
      </c>
      <c r="H543" s="15" t="s">
        <v>115</v>
      </c>
      <c r="I543" s="15">
        <v>1</v>
      </c>
      <c r="J543" s="15">
        <v>1</v>
      </c>
      <c r="K543" s="15"/>
      <c r="L543" s="15"/>
      <c r="M543" s="15"/>
      <c r="N543" s="15"/>
    </row>
    <row r="544" spans="1:14" x14ac:dyDescent="0.3">
      <c r="A544" s="41">
        <v>543</v>
      </c>
      <c r="B544" s="21" t="s">
        <v>412</v>
      </c>
      <c r="C544" s="21" t="s">
        <v>413</v>
      </c>
      <c r="D544" s="21" t="s">
        <v>413</v>
      </c>
      <c r="E544" s="22">
        <v>56972155</v>
      </c>
      <c r="F544" s="44">
        <v>50228</v>
      </c>
      <c r="G544" s="15" t="s">
        <v>112</v>
      </c>
      <c r="H544" s="15" t="s">
        <v>1466</v>
      </c>
      <c r="I544" s="15">
        <v>1</v>
      </c>
      <c r="J544" s="15">
        <v>1</v>
      </c>
      <c r="K544" s="15"/>
      <c r="L544" s="15"/>
      <c r="M544" s="15"/>
      <c r="N544" s="15"/>
    </row>
    <row r="545" spans="1:14" x14ac:dyDescent="0.3">
      <c r="A545" s="41">
        <v>544</v>
      </c>
      <c r="B545" s="21" t="s">
        <v>414</v>
      </c>
      <c r="C545" s="21" t="s">
        <v>415</v>
      </c>
      <c r="D545" s="21" t="s">
        <v>415</v>
      </c>
      <c r="E545" s="22">
        <v>17225409601</v>
      </c>
      <c r="F545" s="44">
        <v>54800</v>
      </c>
      <c r="G545" s="15" t="s">
        <v>112</v>
      </c>
      <c r="H545" s="15" t="s">
        <v>121</v>
      </c>
      <c r="I545" s="15">
        <v>0</v>
      </c>
      <c r="J545" s="15">
        <v>1</v>
      </c>
      <c r="K545" s="15"/>
      <c r="L545" s="15"/>
      <c r="M545" s="15"/>
      <c r="N545" s="15"/>
    </row>
    <row r="546" spans="1:14" x14ac:dyDescent="0.3">
      <c r="A546" s="41">
        <v>545</v>
      </c>
      <c r="B546" s="21" t="s">
        <v>416</v>
      </c>
      <c r="C546" s="21" t="s">
        <v>417</v>
      </c>
      <c r="D546" s="21" t="s">
        <v>417</v>
      </c>
      <c r="E546" s="22">
        <v>53706909</v>
      </c>
      <c r="F546" s="44">
        <v>52010</v>
      </c>
      <c r="G546" s="15" t="s">
        <v>112</v>
      </c>
      <c r="H546" s="15" t="s">
        <v>1463</v>
      </c>
      <c r="I546" s="15">
        <v>0</v>
      </c>
      <c r="J546" s="15">
        <v>1</v>
      </c>
      <c r="K546" s="15"/>
      <c r="L546" s="15"/>
      <c r="M546" s="15"/>
      <c r="N546" s="15"/>
    </row>
    <row r="547" spans="1:14" x14ac:dyDescent="0.3">
      <c r="A547" s="41">
        <v>546</v>
      </c>
      <c r="B547" s="21" t="s">
        <v>418</v>
      </c>
      <c r="C547" s="21" t="s">
        <v>419</v>
      </c>
      <c r="D547" s="21" t="s">
        <v>419</v>
      </c>
      <c r="E547" s="22" t="s">
        <v>1295</v>
      </c>
      <c r="F547" s="44">
        <v>14650</v>
      </c>
      <c r="G547" s="15" t="s">
        <v>112</v>
      </c>
      <c r="H547" s="15" t="s">
        <v>121</v>
      </c>
      <c r="I547" s="15">
        <v>0</v>
      </c>
      <c r="J547" s="15">
        <v>1</v>
      </c>
      <c r="K547" s="15"/>
      <c r="L547" s="15"/>
      <c r="M547" s="15"/>
      <c r="N547" s="15"/>
    </row>
    <row r="548" spans="1:14" x14ac:dyDescent="0.3">
      <c r="A548" s="41">
        <v>547</v>
      </c>
      <c r="B548" s="21" t="s">
        <v>420</v>
      </c>
      <c r="C548" s="21" t="s">
        <v>421</v>
      </c>
      <c r="D548" s="21" t="s">
        <v>421</v>
      </c>
      <c r="E548" s="22">
        <v>7222723607</v>
      </c>
      <c r="F548" s="44">
        <v>52010</v>
      </c>
      <c r="G548" s="15" t="s">
        <v>112</v>
      </c>
      <c r="H548" s="15" t="s">
        <v>1494</v>
      </c>
      <c r="I548" s="15">
        <v>1</v>
      </c>
      <c r="J548" s="15">
        <v>1</v>
      </c>
      <c r="K548" s="15"/>
      <c r="L548" s="15"/>
      <c r="M548" s="15"/>
      <c r="N548" s="15"/>
    </row>
    <row r="549" spans="1:14" x14ac:dyDescent="0.3">
      <c r="A549" s="41">
        <v>548</v>
      </c>
      <c r="B549" s="21" t="s">
        <v>422</v>
      </c>
      <c r="C549" s="21" t="s">
        <v>423</v>
      </c>
      <c r="D549" s="21" t="s">
        <v>423</v>
      </c>
      <c r="E549" s="22" t="s">
        <v>1296</v>
      </c>
      <c r="F549" s="44">
        <v>14420</v>
      </c>
      <c r="G549" s="15" t="s">
        <v>112</v>
      </c>
      <c r="H549" s="15" t="s">
        <v>1495</v>
      </c>
      <c r="I549" s="15">
        <v>1</v>
      </c>
      <c r="J549" s="15">
        <v>1</v>
      </c>
      <c r="K549" s="15"/>
      <c r="L549" s="15"/>
      <c r="M549" s="15"/>
      <c r="N549" s="15"/>
    </row>
    <row r="550" spans="1:14" x14ac:dyDescent="0.3">
      <c r="A550" s="41">
        <v>549</v>
      </c>
      <c r="B550" s="21" t="s">
        <v>424</v>
      </c>
      <c r="C550" s="21" t="s">
        <v>425</v>
      </c>
      <c r="D550" s="21" t="s">
        <v>425</v>
      </c>
      <c r="E550" s="22" t="s">
        <v>1297</v>
      </c>
      <c r="F550" s="44">
        <v>72800</v>
      </c>
      <c r="G550" s="15" t="s">
        <v>112</v>
      </c>
      <c r="H550" s="15" t="s">
        <v>1463</v>
      </c>
      <c r="I550" s="21">
        <v>0</v>
      </c>
      <c r="J550" s="15">
        <v>1</v>
      </c>
      <c r="K550" s="15"/>
      <c r="L550" s="15"/>
      <c r="M550" s="15"/>
      <c r="N550" s="15"/>
    </row>
    <row r="551" spans="1:14" x14ac:dyDescent="0.3">
      <c r="A551" s="41">
        <v>550</v>
      </c>
      <c r="B551" s="21" t="s">
        <v>426</v>
      </c>
      <c r="C551" s="21" t="s">
        <v>427</v>
      </c>
      <c r="D551" s="21" t="s">
        <v>427</v>
      </c>
      <c r="E551" s="22" t="s">
        <v>1298</v>
      </c>
      <c r="F551" s="44">
        <v>14710</v>
      </c>
      <c r="G551" s="15" t="s">
        <v>112</v>
      </c>
      <c r="H551" s="15" t="s">
        <v>1494</v>
      </c>
      <c r="I551" s="15">
        <v>1</v>
      </c>
      <c r="J551" s="15">
        <v>1</v>
      </c>
      <c r="K551" s="15"/>
      <c r="L551" s="15"/>
      <c r="M551" s="15"/>
      <c r="N551" s="15"/>
    </row>
    <row r="552" spans="1:14" x14ac:dyDescent="0.3">
      <c r="A552" s="41">
        <v>551</v>
      </c>
      <c r="B552" s="21" t="s">
        <v>428</v>
      </c>
      <c r="C552" s="21" t="s">
        <v>429</v>
      </c>
      <c r="D552" s="21" t="s">
        <v>429</v>
      </c>
      <c r="E552" s="22">
        <v>58096020</v>
      </c>
      <c r="F552" s="44">
        <v>6470</v>
      </c>
      <c r="G552" s="15" t="s">
        <v>112</v>
      </c>
      <c r="H552" s="15" t="s">
        <v>116</v>
      </c>
      <c r="I552" s="15">
        <v>1</v>
      </c>
      <c r="J552" s="15">
        <v>1</v>
      </c>
      <c r="K552" s="15"/>
      <c r="L552" s="15"/>
      <c r="M552" s="15"/>
      <c r="N552" s="15"/>
    </row>
    <row r="553" spans="1:14" x14ac:dyDescent="0.3">
      <c r="A553" s="41">
        <v>552</v>
      </c>
      <c r="B553" s="21" t="s">
        <v>430</v>
      </c>
      <c r="C553" s="21" t="s">
        <v>431</v>
      </c>
      <c r="D553" s="21" t="s">
        <v>431</v>
      </c>
      <c r="E553" s="22">
        <v>55927410</v>
      </c>
      <c r="F553" s="44">
        <v>14710</v>
      </c>
      <c r="G553" s="15" t="s">
        <v>112</v>
      </c>
      <c r="H553" s="15" t="s">
        <v>116</v>
      </c>
      <c r="I553" s="15">
        <v>1</v>
      </c>
      <c r="J553" s="15">
        <v>1</v>
      </c>
      <c r="K553" s="15"/>
      <c r="L553" s="15"/>
      <c r="M553" s="15"/>
      <c r="N553" s="15"/>
    </row>
    <row r="554" spans="1:14" x14ac:dyDescent="0.3">
      <c r="A554" s="41">
        <v>553</v>
      </c>
      <c r="B554" s="21" t="s">
        <v>432</v>
      </c>
      <c r="C554" s="21" t="s">
        <v>433</v>
      </c>
      <c r="D554" s="21" t="s">
        <v>433</v>
      </c>
      <c r="E554" s="22" t="s">
        <v>1299</v>
      </c>
      <c r="F554" s="44">
        <v>11410</v>
      </c>
      <c r="G554" s="15" t="s">
        <v>112</v>
      </c>
      <c r="H554" s="15" t="s">
        <v>121</v>
      </c>
      <c r="I554" s="15">
        <v>1</v>
      </c>
      <c r="J554" s="15">
        <v>1</v>
      </c>
      <c r="K554" s="15"/>
      <c r="L554" s="15"/>
      <c r="M554" s="15"/>
      <c r="N554" s="15"/>
    </row>
    <row r="555" spans="1:14" x14ac:dyDescent="0.3">
      <c r="A555" s="41">
        <v>554</v>
      </c>
      <c r="B555" s="21" t="s">
        <v>434</v>
      </c>
      <c r="C555" s="21" t="s">
        <v>435</v>
      </c>
      <c r="D555" s="21" t="s">
        <v>435</v>
      </c>
      <c r="E555" s="22" t="s">
        <v>1504</v>
      </c>
      <c r="F555" s="44">
        <v>56530</v>
      </c>
      <c r="G555" s="15" t="s">
        <v>112</v>
      </c>
      <c r="H555" s="15" t="s">
        <v>1484</v>
      </c>
      <c r="I555" s="15">
        <v>0</v>
      </c>
      <c r="J555" s="15">
        <v>1</v>
      </c>
      <c r="K555" s="15"/>
      <c r="L555" s="15"/>
      <c r="M555" s="15"/>
      <c r="N555" s="15"/>
    </row>
    <row r="556" spans="1:14" x14ac:dyDescent="0.3">
      <c r="A556" s="41">
        <v>555</v>
      </c>
      <c r="B556" s="21" t="s">
        <v>436</v>
      </c>
      <c r="C556" s="21" t="s">
        <v>437</v>
      </c>
      <c r="D556" s="21" t="s">
        <v>437</v>
      </c>
      <c r="E556" s="22">
        <v>55823649</v>
      </c>
      <c r="F556" s="44">
        <v>9750</v>
      </c>
      <c r="G556" s="15" t="s">
        <v>112</v>
      </c>
      <c r="H556" s="15" t="s">
        <v>1494</v>
      </c>
      <c r="I556" s="15">
        <v>1</v>
      </c>
      <c r="J556" s="15">
        <v>1</v>
      </c>
      <c r="K556" s="15"/>
      <c r="L556" s="15"/>
      <c r="M556" s="15"/>
      <c r="N556" s="15"/>
    </row>
    <row r="557" spans="1:14" x14ac:dyDescent="0.3">
      <c r="A557" s="41">
        <v>556</v>
      </c>
      <c r="B557" s="21" t="s">
        <v>438</v>
      </c>
      <c r="C557" s="21" t="s">
        <v>439</v>
      </c>
      <c r="D557" s="21" t="s">
        <v>439</v>
      </c>
      <c r="E557" s="22" t="s">
        <v>1300</v>
      </c>
      <c r="F557" s="44">
        <v>9960</v>
      </c>
      <c r="G557" s="15" t="s">
        <v>112</v>
      </c>
      <c r="H557" s="15" t="s">
        <v>1484</v>
      </c>
      <c r="I557" s="15">
        <v>1</v>
      </c>
      <c r="J557" s="15">
        <v>1</v>
      </c>
      <c r="K557" s="15"/>
      <c r="L557" s="15"/>
      <c r="M557" s="15"/>
      <c r="N557" s="15"/>
    </row>
    <row r="558" spans="1:14" x14ac:dyDescent="0.3">
      <c r="A558" s="41">
        <v>557</v>
      </c>
      <c r="B558" s="21" t="s">
        <v>440</v>
      </c>
      <c r="C558" s="21" t="s">
        <v>441</v>
      </c>
      <c r="D558" s="21" t="s">
        <v>441</v>
      </c>
      <c r="E558" s="22" t="s">
        <v>1301</v>
      </c>
      <c r="F558" s="44">
        <v>9330</v>
      </c>
      <c r="G558" s="15" t="s">
        <v>112</v>
      </c>
      <c r="H558" s="15" t="s">
        <v>117</v>
      </c>
      <c r="I558" s="15">
        <v>1</v>
      </c>
      <c r="J558" s="15">
        <v>1</v>
      </c>
      <c r="K558" s="15"/>
      <c r="L558" s="15"/>
      <c r="M558" s="15"/>
      <c r="N558" s="15"/>
    </row>
    <row r="559" spans="1:14" x14ac:dyDescent="0.3">
      <c r="A559" s="41">
        <v>558</v>
      </c>
      <c r="B559" s="21" t="s">
        <v>442</v>
      </c>
      <c r="C559" s="21" t="s">
        <v>443</v>
      </c>
      <c r="D559" s="21" t="s">
        <v>443</v>
      </c>
      <c r="E559" s="22" t="s">
        <v>1505</v>
      </c>
      <c r="F559" s="44">
        <v>43300</v>
      </c>
      <c r="G559" s="15" t="s">
        <v>112</v>
      </c>
      <c r="H559" s="15" t="s">
        <v>1466</v>
      </c>
      <c r="I559" s="15">
        <v>1</v>
      </c>
      <c r="J559" s="15">
        <v>1</v>
      </c>
      <c r="K559" s="15"/>
      <c r="L559" s="15"/>
      <c r="M559" s="15"/>
      <c r="N559" s="15"/>
    </row>
    <row r="560" spans="1:14" x14ac:dyDescent="0.3">
      <c r="A560" s="41">
        <v>559</v>
      </c>
      <c r="B560" s="21" t="s">
        <v>444</v>
      </c>
      <c r="C560" s="21" t="s">
        <v>445</v>
      </c>
      <c r="D560" s="21" t="s">
        <v>445</v>
      </c>
      <c r="E560" s="22">
        <v>25812160</v>
      </c>
      <c r="F560" s="44">
        <v>6400</v>
      </c>
      <c r="G560" s="15" t="s">
        <v>112</v>
      </c>
      <c r="H560" s="15" t="s">
        <v>121</v>
      </c>
      <c r="I560" s="15">
        <v>0</v>
      </c>
      <c r="J560" s="15">
        <v>1</v>
      </c>
      <c r="K560" s="15"/>
      <c r="L560" s="15"/>
      <c r="M560" s="15"/>
      <c r="N560" s="15"/>
    </row>
    <row r="561" spans="1:14" x14ac:dyDescent="0.3">
      <c r="A561" s="41">
        <v>560</v>
      </c>
      <c r="B561" s="21" t="s">
        <v>446</v>
      </c>
      <c r="C561" s="21" t="s">
        <v>447</v>
      </c>
      <c r="D561" s="21" t="s">
        <v>447</v>
      </c>
      <c r="E561" s="22">
        <v>58618550</v>
      </c>
      <c r="F561" s="44">
        <v>6090</v>
      </c>
      <c r="G561" s="15" t="s">
        <v>112</v>
      </c>
      <c r="H561" s="15" t="s">
        <v>1463</v>
      </c>
      <c r="I561" s="15">
        <v>1</v>
      </c>
      <c r="J561" s="15">
        <v>1</v>
      </c>
      <c r="K561" s="15"/>
      <c r="L561" s="15"/>
      <c r="M561" s="15"/>
      <c r="N561" s="15"/>
    </row>
    <row r="562" spans="1:14" x14ac:dyDescent="0.3">
      <c r="A562" s="41">
        <v>561</v>
      </c>
      <c r="B562" s="21" t="s">
        <v>448</v>
      </c>
      <c r="C562" s="21" t="s">
        <v>449</v>
      </c>
      <c r="D562" s="21" t="s">
        <v>449</v>
      </c>
      <c r="E562" s="22">
        <v>7771012520</v>
      </c>
      <c r="F562" s="44">
        <v>1430</v>
      </c>
      <c r="G562" s="15" t="s">
        <v>112</v>
      </c>
      <c r="H562" s="15" t="s">
        <v>1494</v>
      </c>
      <c r="I562" s="15">
        <v>1</v>
      </c>
      <c r="J562" s="15">
        <v>1</v>
      </c>
      <c r="K562" s="15"/>
      <c r="L562" s="15"/>
      <c r="M562" s="15"/>
      <c r="N562" s="15"/>
    </row>
    <row r="563" spans="1:14" x14ac:dyDescent="0.3">
      <c r="A563" s="41">
        <v>562</v>
      </c>
      <c r="B563" s="21" t="s">
        <v>450</v>
      </c>
      <c r="C563" s="21" t="s">
        <v>451</v>
      </c>
      <c r="D563" s="21" t="s">
        <v>451</v>
      </c>
      <c r="E563" s="22" t="s">
        <v>1302</v>
      </c>
      <c r="F563" s="44">
        <v>1430</v>
      </c>
      <c r="G563" s="15" t="s">
        <v>112</v>
      </c>
      <c r="H563" s="15" t="s">
        <v>1496</v>
      </c>
      <c r="I563" s="15">
        <v>1</v>
      </c>
      <c r="J563" s="15">
        <v>1</v>
      </c>
      <c r="K563" s="15"/>
      <c r="L563" s="15"/>
      <c r="M563" s="15"/>
      <c r="N563" s="15"/>
    </row>
    <row r="564" spans="1:14" x14ac:dyDescent="0.3">
      <c r="A564" s="41">
        <v>563</v>
      </c>
      <c r="B564" s="21" t="s">
        <v>452</v>
      </c>
      <c r="C564" s="21" t="s">
        <v>453</v>
      </c>
      <c r="D564" s="21" t="s">
        <v>453</v>
      </c>
      <c r="E564" s="22">
        <v>5592731313</v>
      </c>
      <c r="F564" s="44">
        <v>54710</v>
      </c>
      <c r="G564" s="15" t="s">
        <v>112</v>
      </c>
      <c r="H564" s="15" t="s">
        <v>1495</v>
      </c>
      <c r="I564" s="15">
        <v>0</v>
      </c>
      <c r="J564" s="15">
        <v>1</v>
      </c>
      <c r="K564" s="15"/>
      <c r="L564" s="15"/>
      <c r="M564" s="15"/>
      <c r="N564" s="15"/>
    </row>
    <row r="565" spans="1:14" x14ac:dyDescent="0.3">
      <c r="A565" s="41">
        <v>564</v>
      </c>
      <c r="B565" s="21" t="s">
        <v>454</v>
      </c>
      <c r="C565" s="21" t="s">
        <v>455</v>
      </c>
      <c r="D565" s="21" t="s">
        <v>455</v>
      </c>
      <c r="E565" s="22">
        <v>58228122</v>
      </c>
      <c r="F565" s="44">
        <v>54960</v>
      </c>
      <c r="G565" s="15" t="s">
        <v>112</v>
      </c>
      <c r="H565" s="15" t="s">
        <v>114</v>
      </c>
      <c r="I565" s="15">
        <v>0</v>
      </c>
      <c r="J565" s="15">
        <v>1</v>
      </c>
      <c r="K565" s="15"/>
      <c r="L565" s="15"/>
      <c r="M565" s="15"/>
      <c r="N565" s="15"/>
    </row>
    <row r="566" spans="1:14" x14ac:dyDescent="0.3">
      <c r="A566" s="41">
        <v>565</v>
      </c>
      <c r="B566" s="21" t="s">
        <v>456</v>
      </c>
      <c r="C566" s="21" t="s">
        <v>457</v>
      </c>
      <c r="D566" s="21" t="s">
        <v>457</v>
      </c>
      <c r="E566" s="22" t="s">
        <v>1303</v>
      </c>
      <c r="F566" s="44">
        <v>55770</v>
      </c>
      <c r="G566" s="15" t="s">
        <v>112</v>
      </c>
      <c r="H566" s="15" t="s">
        <v>1484</v>
      </c>
      <c r="I566" s="15">
        <v>0</v>
      </c>
      <c r="J566" s="15">
        <v>1</v>
      </c>
      <c r="K566" s="15"/>
      <c r="L566" s="15"/>
      <c r="M566" s="15"/>
      <c r="N566" s="15"/>
    </row>
    <row r="567" spans="1:14" x14ac:dyDescent="0.3">
      <c r="A567" s="41">
        <v>566</v>
      </c>
      <c r="B567" s="21" t="s">
        <v>458</v>
      </c>
      <c r="C567" s="21" t="s">
        <v>459</v>
      </c>
      <c r="D567" s="21" t="s">
        <v>459</v>
      </c>
      <c r="E567" s="22">
        <v>41970647</v>
      </c>
      <c r="F567" s="44">
        <v>54714</v>
      </c>
      <c r="G567" s="15" t="s">
        <v>112</v>
      </c>
      <c r="H567" s="15" t="s">
        <v>1496</v>
      </c>
      <c r="I567" s="15">
        <v>1</v>
      </c>
      <c r="J567" s="15">
        <v>1</v>
      </c>
      <c r="K567" s="15"/>
      <c r="L567" s="15"/>
      <c r="M567" s="15"/>
      <c r="N567" s="15"/>
    </row>
    <row r="568" spans="1:14" x14ac:dyDescent="0.3">
      <c r="A568" s="41">
        <v>567</v>
      </c>
      <c r="B568" s="21" t="s">
        <v>460</v>
      </c>
      <c r="C568" s="21" t="s">
        <v>461</v>
      </c>
      <c r="D568" s="21" t="s">
        <v>461</v>
      </c>
      <c r="E568" s="22">
        <v>30672700</v>
      </c>
      <c r="F568" s="44">
        <v>55770</v>
      </c>
      <c r="G568" s="15" t="s">
        <v>112</v>
      </c>
      <c r="H568" s="15" t="s">
        <v>117</v>
      </c>
      <c r="I568" s="15">
        <v>1</v>
      </c>
      <c r="J568" s="15">
        <v>1</v>
      </c>
      <c r="K568" s="15"/>
      <c r="L568" s="15"/>
      <c r="M568" s="15"/>
      <c r="N568" s="15"/>
    </row>
    <row r="569" spans="1:14" x14ac:dyDescent="0.3">
      <c r="A569" s="41">
        <v>568</v>
      </c>
      <c r="B569" s="21" t="s">
        <v>462</v>
      </c>
      <c r="C569" s="21" t="s">
        <v>463</v>
      </c>
      <c r="D569" s="21" t="s">
        <v>463</v>
      </c>
      <c r="E569" s="22">
        <v>55659333</v>
      </c>
      <c r="F569" s="44">
        <v>55770</v>
      </c>
      <c r="G569" s="15" t="s">
        <v>112</v>
      </c>
      <c r="H569" s="15" t="s">
        <v>118</v>
      </c>
      <c r="I569" s="21">
        <v>0</v>
      </c>
      <c r="J569" s="15">
        <v>1</v>
      </c>
      <c r="K569" s="15"/>
      <c r="L569" s="15"/>
      <c r="M569" s="15"/>
      <c r="N569" s="15"/>
    </row>
    <row r="570" spans="1:14" x14ac:dyDescent="0.3">
      <c r="A570" s="41">
        <v>569</v>
      </c>
      <c r="B570" s="21" t="s">
        <v>464</v>
      </c>
      <c r="C570" s="21" t="s">
        <v>465</v>
      </c>
      <c r="D570" s="21" t="s">
        <v>465</v>
      </c>
      <c r="E570" s="22">
        <v>51305130</v>
      </c>
      <c r="F570" s="44">
        <v>58840</v>
      </c>
      <c r="G570" s="15" t="s">
        <v>112</v>
      </c>
      <c r="H570" s="15" t="s">
        <v>121</v>
      </c>
      <c r="I570" s="15">
        <v>1</v>
      </c>
      <c r="J570" s="15">
        <v>1</v>
      </c>
      <c r="K570" s="15"/>
      <c r="L570" s="15"/>
      <c r="M570" s="15"/>
      <c r="N570" s="15"/>
    </row>
    <row r="571" spans="1:14" x14ac:dyDescent="0.3">
      <c r="A571" s="41">
        <v>570</v>
      </c>
      <c r="B571" s="21" t="s">
        <v>466</v>
      </c>
      <c r="C571" s="21" t="s">
        <v>467</v>
      </c>
      <c r="D571" s="21" t="s">
        <v>467</v>
      </c>
      <c r="E571" s="22">
        <v>85036931</v>
      </c>
      <c r="F571" s="44">
        <v>54870</v>
      </c>
      <c r="G571" s="15" t="s">
        <v>112</v>
      </c>
      <c r="H571" s="15" t="s">
        <v>1484</v>
      </c>
      <c r="I571" s="15">
        <v>1</v>
      </c>
      <c r="J571" s="15">
        <v>1</v>
      </c>
      <c r="K571" s="15"/>
      <c r="L571" s="15"/>
      <c r="M571" s="15"/>
      <c r="N571" s="15"/>
    </row>
    <row r="572" spans="1:14" x14ac:dyDescent="0.3">
      <c r="A572" s="41">
        <v>571</v>
      </c>
      <c r="B572" s="21" t="s">
        <v>468</v>
      </c>
      <c r="C572" s="21" t="s">
        <v>469</v>
      </c>
      <c r="D572" s="21" t="s">
        <v>469</v>
      </c>
      <c r="E572" s="22">
        <v>50784030</v>
      </c>
      <c r="F572" s="44">
        <v>54870</v>
      </c>
      <c r="G572" s="15" t="s">
        <v>112</v>
      </c>
      <c r="H572" s="15" t="s">
        <v>121</v>
      </c>
      <c r="I572" s="15">
        <v>1</v>
      </c>
      <c r="J572" s="15">
        <v>1</v>
      </c>
      <c r="K572" s="15"/>
      <c r="L572" s="15"/>
      <c r="M572" s="15"/>
      <c r="N572" s="15"/>
    </row>
    <row r="573" spans="1:14" x14ac:dyDescent="0.3">
      <c r="A573" s="41">
        <v>572</v>
      </c>
      <c r="B573" s="21" t="s">
        <v>470</v>
      </c>
      <c r="C573" s="21" t="s">
        <v>471</v>
      </c>
      <c r="D573" s="21" t="s">
        <v>471</v>
      </c>
      <c r="E573" s="22">
        <v>55954532</v>
      </c>
      <c r="F573" s="44">
        <v>55339</v>
      </c>
      <c r="G573" s="15" t="s">
        <v>112</v>
      </c>
      <c r="H573" s="15" t="s">
        <v>1495</v>
      </c>
      <c r="I573" s="15">
        <v>1</v>
      </c>
      <c r="J573" s="15">
        <v>1</v>
      </c>
      <c r="K573" s="15"/>
      <c r="L573" s="15"/>
      <c r="M573" s="15"/>
      <c r="N573" s="15"/>
    </row>
    <row r="574" spans="1:14" x14ac:dyDescent="0.3">
      <c r="A574" s="41">
        <v>573</v>
      </c>
      <c r="B574" s="21" t="s">
        <v>472</v>
      </c>
      <c r="C574" s="21" t="s">
        <v>473</v>
      </c>
      <c r="D574" s="21" t="s">
        <v>473</v>
      </c>
      <c r="E574" s="22">
        <v>50805600</v>
      </c>
      <c r="F574" s="44">
        <v>54870</v>
      </c>
      <c r="G574" s="15" t="s">
        <v>112</v>
      </c>
      <c r="H574" s="15" t="s">
        <v>114</v>
      </c>
      <c r="I574" s="15">
        <v>0</v>
      </c>
      <c r="J574" s="15">
        <v>1</v>
      </c>
      <c r="K574" s="15"/>
      <c r="L574" s="15"/>
      <c r="M574" s="15"/>
      <c r="N574" s="15"/>
    </row>
    <row r="575" spans="1:14" x14ac:dyDescent="0.3">
      <c r="A575" s="41">
        <v>574</v>
      </c>
      <c r="B575" s="21" t="s">
        <v>474</v>
      </c>
      <c r="C575" s="21" t="s">
        <v>475</v>
      </c>
      <c r="D575" s="21" t="s">
        <v>475</v>
      </c>
      <c r="E575" s="22">
        <v>57296000</v>
      </c>
      <c r="F575" s="44">
        <v>54800</v>
      </c>
      <c r="G575" s="15" t="s">
        <v>112</v>
      </c>
      <c r="H575" s="15" t="s">
        <v>1496</v>
      </c>
      <c r="I575" s="15">
        <v>1</v>
      </c>
      <c r="J575" s="15">
        <v>1</v>
      </c>
      <c r="K575" s="15"/>
      <c r="L575" s="15"/>
      <c r="M575" s="15"/>
      <c r="N575" s="15"/>
    </row>
    <row r="576" spans="1:14" x14ac:dyDescent="0.3">
      <c r="A576" s="41">
        <v>575</v>
      </c>
      <c r="B576" s="21" t="s">
        <v>476</v>
      </c>
      <c r="C576" s="21" t="s">
        <v>477</v>
      </c>
      <c r="D576" s="21" t="s">
        <v>477</v>
      </c>
      <c r="E576" s="22">
        <v>56587922</v>
      </c>
      <c r="F576" s="44">
        <v>54710</v>
      </c>
      <c r="G576" s="15" t="s">
        <v>112</v>
      </c>
      <c r="H576" s="15" t="s">
        <v>116</v>
      </c>
      <c r="I576" s="15">
        <v>1</v>
      </c>
      <c r="J576" s="15">
        <v>1</v>
      </c>
      <c r="K576" s="15"/>
      <c r="L576" s="15"/>
      <c r="M576" s="15"/>
      <c r="N576" s="15"/>
    </row>
    <row r="577" spans="1:14" x14ac:dyDescent="0.3">
      <c r="A577" s="41">
        <v>576</v>
      </c>
      <c r="B577" s="21" t="s">
        <v>478</v>
      </c>
      <c r="C577" s="21" t="s">
        <v>479</v>
      </c>
      <c r="D577" s="21" t="s">
        <v>479</v>
      </c>
      <c r="E577" s="22">
        <v>53528383</v>
      </c>
      <c r="F577" s="44">
        <v>50170</v>
      </c>
      <c r="G577" s="15" t="s">
        <v>112</v>
      </c>
      <c r="H577" s="15" t="s">
        <v>114</v>
      </c>
      <c r="I577" s="15">
        <v>1</v>
      </c>
      <c r="J577" s="15">
        <v>1</v>
      </c>
      <c r="K577" s="15"/>
      <c r="L577" s="15"/>
      <c r="M577" s="15"/>
      <c r="N577" s="15"/>
    </row>
    <row r="578" spans="1:14" x14ac:dyDescent="0.3">
      <c r="A578" s="41">
        <v>577</v>
      </c>
      <c r="B578" s="21" t="s">
        <v>480</v>
      </c>
      <c r="C578" s="21" t="s">
        <v>481</v>
      </c>
      <c r="D578" s="21" t="s">
        <v>481</v>
      </c>
      <c r="E578" s="22">
        <v>52606690</v>
      </c>
      <c r="F578" s="44">
        <v>14737</v>
      </c>
      <c r="G578" s="15" t="s">
        <v>112</v>
      </c>
      <c r="H578" s="15" t="s">
        <v>1495</v>
      </c>
      <c r="I578" s="15">
        <v>1</v>
      </c>
      <c r="J578" s="15">
        <v>1</v>
      </c>
      <c r="K578" s="15"/>
      <c r="L578" s="15"/>
      <c r="M578" s="15"/>
      <c r="N578" s="15"/>
    </row>
    <row r="579" spans="1:14" x14ac:dyDescent="0.3">
      <c r="A579" s="41">
        <v>578</v>
      </c>
      <c r="B579" s="21" t="s">
        <v>482</v>
      </c>
      <c r="C579" s="21" t="s">
        <v>483</v>
      </c>
      <c r="D579" s="21" t="s">
        <v>483</v>
      </c>
      <c r="E579" s="22">
        <v>53411945</v>
      </c>
      <c r="F579" s="44">
        <v>55070</v>
      </c>
      <c r="G579" s="15" t="s">
        <v>112</v>
      </c>
      <c r="H579" s="15" t="s">
        <v>1494</v>
      </c>
      <c r="I579" s="15">
        <v>0</v>
      </c>
      <c r="J579" s="15">
        <v>1</v>
      </c>
      <c r="K579" s="15"/>
      <c r="L579" s="15"/>
      <c r="M579" s="15"/>
      <c r="N579" s="15"/>
    </row>
    <row r="580" spans="1:14" x14ac:dyDescent="0.3">
      <c r="A580" s="41">
        <v>579</v>
      </c>
      <c r="B580" s="21" t="s">
        <v>484</v>
      </c>
      <c r="C580" s="21" t="s">
        <v>485</v>
      </c>
      <c r="D580" s="21" t="s">
        <v>485</v>
      </c>
      <c r="E580" s="22">
        <v>52559200</v>
      </c>
      <c r="F580" s="44">
        <v>7870</v>
      </c>
      <c r="G580" s="15" t="s">
        <v>112</v>
      </c>
      <c r="H580" s="15" t="s">
        <v>1495</v>
      </c>
      <c r="I580" s="15">
        <v>1</v>
      </c>
      <c r="J580" s="15">
        <v>1</v>
      </c>
      <c r="K580" s="15"/>
      <c r="L580" s="15"/>
      <c r="M580" s="15"/>
      <c r="N580" s="15"/>
    </row>
    <row r="581" spans="1:14" x14ac:dyDescent="0.3">
      <c r="A581" s="41">
        <v>580</v>
      </c>
      <c r="B581" s="21" t="s">
        <v>486</v>
      </c>
      <c r="C581" s="21" t="s">
        <v>487</v>
      </c>
      <c r="D581" s="21" t="s">
        <v>487</v>
      </c>
      <c r="E581" s="22">
        <v>47446206</v>
      </c>
      <c r="F581" s="44">
        <v>55076</v>
      </c>
      <c r="G581" s="15" t="s">
        <v>112</v>
      </c>
      <c r="H581" s="15" t="s">
        <v>1486</v>
      </c>
      <c r="I581" s="15">
        <v>1</v>
      </c>
      <c r="J581" s="15">
        <v>1</v>
      </c>
      <c r="K581" s="15"/>
      <c r="L581" s="15"/>
      <c r="M581" s="15"/>
      <c r="N581" s="15"/>
    </row>
    <row r="582" spans="1:14" x14ac:dyDescent="0.3">
      <c r="A582" s="41">
        <v>581</v>
      </c>
      <c r="B582" s="21" t="s">
        <v>488</v>
      </c>
      <c r="C582" s="21" t="s">
        <v>489</v>
      </c>
      <c r="D582" s="21" t="s">
        <v>489</v>
      </c>
      <c r="E582" s="22" t="s">
        <v>1304</v>
      </c>
      <c r="F582" s="44">
        <v>54070</v>
      </c>
      <c r="G582" s="15" t="s">
        <v>112</v>
      </c>
      <c r="H582" s="15" t="s">
        <v>114</v>
      </c>
      <c r="I582" s="15">
        <v>1</v>
      </c>
      <c r="J582" s="15">
        <v>1</v>
      </c>
      <c r="K582" s="15"/>
      <c r="L582" s="15"/>
      <c r="M582" s="15"/>
      <c r="N582" s="15"/>
    </row>
    <row r="583" spans="1:14" x14ac:dyDescent="0.3">
      <c r="A583" s="41">
        <v>582</v>
      </c>
      <c r="B583" s="21" t="s">
        <v>490</v>
      </c>
      <c r="C583" s="21" t="s">
        <v>491</v>
      </c>
      <c r="D583" s="21" t="s">
        <v>491</v>
      </c>
      <c r="E583" s="22">
        <v>53412017</v>
      </c>
      <c r="F583" s="44">
        <v>4700</v>
      </c>
      <c r="G583" s="15" t="s">
        <v>112</v>
      </c>
      <c r="H583" s="15" t="s">
        <v>1496</v>
      </c>
      <c r="I583" s="15">
        <v>0</v>
      </c>
      <c r="J583" s="15">
        <v>1</v>
      </c>
      <c r="K583" s="15"/>
      <c r="L583" s="15"/>
      <c r="M583" s="15"/>
      <c r="N583" s="15"/>
    </row>
    <row r="584" spans="1:14" x14ac:dyDescent="0.3">
      <c r="A584" s="41">
        <v>583</v>
      </c>
      <c r="B584" s="21" t="s">
        <v>1526</v>
      </c>
      <c r="C584" s="26" t="s">
        <v>1629</v>
      </c>
      <c r="D584" s="26" t="s">
        <v>1629</v>
      </c>
      <c r="E584" s="22" t="s">
        <v>1527</v>
      </c>
      <c r="F584" s="44">
        <v>11830</v>
      </c>
      <c r="G584" s="15" t="s">
        <v>112</v>
      </c>
      <c r="H584" s="15" t="s">
        <v>1464</v>
      </c>
      <c r="I584" s="15">
        <v>0</v>
      </c>
      <c r="J584" s="15">
        <v>1</v>
      </c>
      <c r="K584" s="15"/>
      <c r="L584" s="15"/>
      <c r="M584" s="15"/>
      <c r="N584" s="15"/>
    </row>
    <row r="585" spans="1:14" x14ac:dyDescent="0.3">
      <c r="A585" s="41">
        <v>584</v>
      </c>
      <c r="B585" s="21" t="s">
        <v>1528</v>
      </c>
      <c r="C585" s="21" t="s">
        <v>1529</v>
      </c>
      <c r="D585" s="21" t="s">
        <v>1529</v>
      </c>
      <c r="E585" s="22">
        <v>53712000</v>
      </c>
      <c r="F585" s="44">
        <v>4330</v>
      </c>
      <c r="G585" s="15" t="s">
        <v>112</v>
      </c>
      <c r="H585" s="15" t="s">
        <v>1496</v>
      </c>
      <c r="I585" s="15">
        <v>0</v>
      </c>
      <c r="J585" s="15">
        <v>1</v>
      </c>
      <c r="K585" s="15"/>
      <c r="L585" s="15"/>
      <c r="M585" s="15"/>
      <c r="N585" s="15"/>
    </row>
    <row r="586" spans="1:14" x14ac:dyDescent="0.3">
      <c r="A586" s="41">
        <v>585</v>
      </c>
      <c r="B586" s="21" t="s">
        <v>1530</v>
      </c>
      <c r="C586" s="21" t="s">
        <v>1531</v>
      </c>
      <c r="D586" s="21" t="s">
        <v>1531</v>
      </c>
      <c r="E586" s="22">
        <v>55578011</v>
      </c>
      <c r="F586" s="44">
        <v>7839</v>
      </c>
      <c r="G586" s="15" t="s">
        <v>112</v>
      </c>
      <c r="H586" s="15" t="s">
        <v>1496</v>
      </c>
      <c r="I586" s="15">
        <v>1</v>
      </c>
      <c r="J586" s="15">
        <v>1</v>
      </c>
      <c r="K586" s="15"/>
      <c r="L586" s="15"/>
      <c r="M586" s="15"/>
      <c r="N586" s="15"/>
    </row>
    <row r="587" spans="1:14" x14ac:dyDescent="0.3">
      <c r="A587" s="41">
        <v>586</v>
      </c>
      <c r="B587" s="21" t="s">
        <v>1532</v>
      </c>
      <c r="C587" s="21" t="s">
        <v>1533</v>
      </c>
      <c r="D587" s="21" t="s">
        <v>1533</v>
      </c>
      <c r="E587" s="22" t="s">
        <v>1534</v>
      </c>
      <c r="F587" s="44">
        <v>57940</v>
      </c>
      <c r="G587" s="15" t="s">
        <v>112</v>
      </c>
      <c r="H587" s="15" t="s">
        <v>1496</v>
      </c>
      <c r="I587" s="15">
        <v>1</v>
      </c>
      <c r="J587" s="15">
        <v>1</v>
      </c>
      <c r="K587" s="15"/>
      <c r="L587" s="15"/>
      <c r="M587" s="15"/>
      <c r="N587" s="15"/>
    </row>
    <row r="588" spans="1:14" x14ac:dyDescent="0.3">
      <c r="A588" s="41">
        <v>587</v>
      </c>
      <c r="B588" s="21" t="s">
        <v>1535</v>
      </c>
      <c r="C588" s="21" t="s">
        <v>1536</v>
      </c>
      <c r="D588" s="21" t="s">
        <v>1536</v>
      </c>
      <c r="E588" s="22">
        <v>58996672</v>
      </c>
      <c r="F588" s="44">
        <v>75857</v>
      </c>
      <c r="G588" s="15" t="s">
        <v>112</v>
      </c>
      <c r="H588" s="15" t="s">
        <v>1495</v>
      </c>
      <c r="I588" s="21">
        <v>0</v>
      </c>
      <c r="J588" s="15">
        <v>1</v>
      </c>
      <c r="K588" s="15"/>
      <c r="L588" s="15"/>
      <c r="M588" s="15"/>
      <c r="N588" s="15"/>
    </row>
    <row r="589" spans="1:14" x14ac:dyDescent="0.3">
      <c r="A589" s="41">
        <v>588</v>
      </c>
      <c r="B589" s="21" t="s">
        <v>1537</v>
      </c>
      <c r="C589" s="21" t="s">
        <v>1538</v>
      </c>
      <c r="D589" s="21" t="s">
        <v>1538</v>
      </c>
      <c r="E589" s="22">
        <v>59500470</v>
      </c>
      <c r="F589" s="44">
        <v>4400</v>
      </c>
      <c r="G589" s="15" t="s">
        <v>112</v>
      </c>
      <c r="H589" s="15" t="s">
        <v>116</v>
      </c>
      <c r="I589" s="15">
        <v>1</v>
      </c>
      <c r="J589" s="15">
        <v>1</v>
      </c>
      <c r="K589" s="15"/>
      <c r="L589" s="15"/>
      <c r="M589" s="15"/>
      <c r="N589" s="15"/>
    </row>
    <row r="590" spans="1:14" x14ac:dyDescent="0.3">
      <c r="A590" s="41">
        <v>589</v>
      </c>
      <c r="B590" s="21" t="s">
        <v>1539</v>
      </c>
      <c r="C590" s="21" t="s">
        <v>1540</v>
      </c>
      <c r="D590" s="21" t="s">
        <v>1540</v>
      </c>
      <c r="E590" s="22">
        <v>50785118</v>
      </c>
      <c r="F590" s="44">
        <v>7790</v>
      </c>
      <c r="G590" s="15" t="s">
        <v>112</v>
      </c>
      <c r="H590" s="15" t="s">
        <v>1496</v>
      </c>
      <c r="I590" s="15">
        <v>1</v>
      </c>
      <c r="J590" s="15">
        <v>1</v>
      </c>
      <c r="K590" s="15"/>
      <c r="L590" s="15"/>
      <c r="M590" s="15"/>
      <c r="N590" s="15"/>
    </row>
    <row r="591" spans="1:14" x14ac:dyDescent="0.3">
      <c r="A591" s="41">
        <v>590</v>
      </c>
      <c r="B591" s="21" t="s">
        <v>1541</v>
      </c>
      <c r="C591" s="21" t="s">
        <v>1542</v>
      </c>
      <c r="D591" s="21" t="s">
        <v>1542</v>
      </c>
      <c r="E591" s="22" t="s">
        <v>1543</v>
      </c>
      <c r="F591" s="44">
        <v>11230</v>
      </c>
      <c r="G591" s="15" t="s">
        <v>112</v>
      </c>
      <c r="H591" s="15" t="s">
        <v>1464</v>
      </c>
      <c r="I591" s="15">
        <v>1</v>
      </c>
      <c r="J591" s="15">
        <v>1</v>
      </c>
      <c r="K591" s="15"/>
      <c r="L591" s="15"/>
      <c r="M591" s="15"/>
      <c r="N591" s="15"/>
    </row>
    <row r="592" spans="1:14" x14ac:dyDescent="0.3">
      <c r="A592" s="41">
        <v>591</v>
      </c>
      <c r="B592" s="21" t="s">
        <v>1544</v>
      </c>
      <c r="C592" s="21" t="s">
        <v>1545</v>
      </c>
      <c r="D592" s="21" t="s">
        <v>1545</v>
      </c>
      <c r="E592" s="22" t="s">
        <v>1546</v>
      </c>
      <c r="F592" s="44">
        <v>57840</v>
      </c>
      <c r="G592" s="15" t="s">
        <v>112</v>
      </c>
      <c r="H592" s="15" t="s">
        <v>1464</v>
      </c>
      <c r="I592" s="15">
        <v>1</v>
      </c>
      <c r="J592" s="15">
        <v>1</v>
      </c>
      <c r="K592" s="15"/>
      <c r="L592" s="15"/>
      <c r="M592" s="15"/>
      <c r="N592" s="15"/>
    </row>
    <row r="593" spans="1:14" x14ac:dyDescent="0.3">
      <c r="A593" s="41">
        <v>592</v>
      </c>
      <c r="B593" s="21" t="s">
        <v>1547</v>
      </c>
      <c r="C593" s="21" t="s">
        <v>1548</v>
      </c>
      <c r="D593" s="21" t="s">
        <v>1548</v>
      </c>
      <c r="E593" s="22">
        <v>53599683</v>
      </c>
      <c r="F593" s="44">
        <v>6220</v>
      </c>
      <c r="G593" s="15" t="s">
        <v>112</v>
      </c>
      <c r="H593" s="15" t="s">
        <v>116</v>
      </c>
      <c r="I593" s="15">
        <v>0</v>
      </c>
      <c r="J593" s="15">
        <v>1</v>
      </c>
      <c r="K593" s="15"/>
      <c r="L593" s="15"/>
      <c r="M593" s="15"/>
      <c r="N593" s="15"/>
    </row>
    <row r="594" spans="1:14" x14ac:dyDescent="0.3">
      <c r="A594" s="41">
        <v>593</v>
      </c>
      <c r="B594" s="21" t="s">
        <v>1549</v>
      </c>
      <c r="C594" s="21" t="s">
        <v>1550</v>
      </c>
      <c r="D594" s="21" t="s">
        <v>1550</v>
      </c>
      <c r="E594" s="22">
        <v>52420863</v>
      </c>
      <c r="F594" s="44">
        <v>7510</v>
      </c>
      <c r="G594" s="15" t="s">
        <v>112</v>
      </c>
      <c r="H594" s="15" t="s">
        <v>1497</v>
      </c>
      <c r="I594" s="15">
        <v>1</v>
      </c>
      <c r="J594" s="15">
        <v>1</v>
      </c>
      <c r="K594" s="15"/>
      <c r="L594" s="15"/>
      <c r="M594" s="15"/>
      <c r="N594" s="15"/>
    </row>
    <row r="595" spans="1:14" x14ac:dyDescent="0.3">
      <c r="A595" s="41">
        <v>594</v>
      </c>
      <c r="B595" s="21" t="s">
        <v>1551</v>
      </c>
      <c r="C595" s="21" t="s">
        <v>1552</v>
      </c>
      <c r="D595" s="21" t="s">
        <v>1552</v>
      </c>
      <c r="E595" s="22" t="s">
        <v>1553</v>
      </c>
      <c r="F595" s="44">
        <v>56586</v>
      </c>
      <c r="G595" s="15" t="s">
        <v>112</v>
      </c>
      <c r="H595" s="15" t="s">
        <v>1464</v>
      </c>
      <c r="I595" s="15">
        <v>1</v>
      </c>
      <c r="J595" s="15">
        <v>1</v>
      </c>
      <c r="K595" s="15"/>
      <c r="L595" s="15"/>
      <c r="M595" s="15"/>
      <c r="N595" s="15"/>
    </row>
    <row r="596" spans="1:14" x14ac:dyDescent="0.3">
      <c r="A596" s="41">
        <v>595</v>
      </c>
      <c r="B596" s="21" t="s">
        <v>1554</v>
      </c>
      <c r="C596" s="21" t="s">
        <v>1555</v>
      </c>
      <c r="D596" s="21" t="s">
        <v>1555</v>
      </c>
      <c r="E596" s="22" t="s">
        <v>1556</v>
      </c>
      <c r="F596" s="44">
        <v>7510</v>
      </c>
      <c r="G596" s="15" t="s">
        <v>112</v>
      </c>
      <c r="H596" s="15" t="s">
        <v>1495</v>
      </c>
      <c r="I596" s="15">
        <v>1</v>
      </c>
      <c r="J596" s="15">
        <v>1</v>
      </c>
      <c r="K596" s="15"/>
      <c r="L596" s="15"/>
      <c r="M596" s="15"/>
      <c r="N596" s="15"/>
    </row>
    <row r="597" spans="1:14" x14ac:dyDescent="0.3">
      <c r="A597" s="41">
        <v>596</v>
      </c>
      <c r="B597" s="21" t="s">
        <v>1557</v>
      </c>
      <c r="C597" s="21" t="s">
        <v>1558</v>
      </c>
      <c r="D597" s="21" t="s">
        <v>1558</v>
      </c>
      <c r="E597" s="22">
        <v>53620299</v>
      </c>
      <c r="F597" s="44">
        <v>6220</v>
      </c>
      <c r="G597" s="15" t="s">
        <v>112</v>
      </c>
      <c r="H597" s="15" t="s">
        <v>116</v>
      </c>
      <c r="I597" s="15">
        <v>1</v>
      </c>
      <c r="J597" s="15">
        <v>1</v>
      </c>
      <c r="K597" s="15"/>
      <c r="L597" s="15"/>
      <c r="M597" s="15"/>
      <c r="N597" s="15"/>
    </row>
    <row r="598" spans="1:14" x14ac:dyDescent="0.3">
      <c r="A598" s="41">
        <v>597</v>
      </c>
      <c r="B598" s="21" t="s">
        <v>1559</v>
      </c>
      <c r="C598" s="21" t="s">
        <v>1560</v>
      </c>
      <c r="D598" s="21" t="s">
        <v>1560</v>
      </c>
      <c r="E598" s="22">
        <v>53770020</v>
      </c>
      <c r="F598" s="44">
        <v>5348</v>
      </c>
      <c r="G598" s="15" t="s">
        <v>112</v>
      </c>
      <c r="H598" s="15" t="s">
        <v>1464</v>
      </c>
      <c r="I598" s="15">
        <v>0</v>
      </c>
      <c r="J598" s="15">
        <v>1</v>
      </c>
      <c r="K598" s="15"/>
      <c r="L598" s="15"/>
      <c r="M598" s="15"/>
      <c r="N598" s="15"/>
    </row>
    <row r="599" spans="1:14" x14ac:dyDescent="0.3">
      <c r="A599" s="41">
        <v>598</v>
      </c>
      <c r="B599" s="21" t="s">
        <v>1561</v>
      </c>
      <c r="C599" s="21" t="s">
        <v>1562</v>
      </c>
      <c r="D599" s="21" t="s">
        <v>1562</v>
      </c>
      <c r="E599" s="22">
        <v>56527628</v>
      </c>
      <c r="F599" s="44">
        <v>96558</v>
      </c>
      <c r="G599" s="15" t="s">
        <v>112</v>
      </c>
      <c r="H599" s="15" t="s">
        <v>1484</v>
      </c>
      <c r="I599" s="15">
        <v>1</v>
      </c>
      <c r="J599" s="15">
        <v>1</v>
      </c>
      <c r="K599" s="15"/>
      <c r="L599" s="15"/>
      <c r="M599" s="15"/>
      <c r="N599" s="15"/>
    </row>
    <row r="600" spans="1:14" x14ac:dyDescent="0.3">
      <c r="A600" s="41">
        <v>599</v>
      </c>
      <c r="B600" s="21" t="s">
        <v>1630</v>
      </c>
      <c r="C600" s="21" t="s">
        <v>1564</v>
      </c>
      <c r="D600" s="21" t="s">
        <v>1564</v>
      </c>
      <c r="E600" s="22">
        <v>52600175</v>
      </c>
      <c r="F600" s="44">
        <v>37180</v>
      </c>
      <c r="G600" s="15" t="s">
        <v>112</v>
      </c>
      <c r="H600" s="15" t="s">
        <v>120</v>
      </c>
      <c r="I600" s="15">
        <v>1</v>
      </c>
      <c r="J600" s="15">
        <v>1</v>
      </c>
      <c r="K600" s="15"/>
      <c r="L600" s="15"/>
      <c r="M600" s="15"/>
      <c r="N600" s="15"/>
    </row>
    <row r="601" spans="1:14" x14ac:dyDescent="0.3">
      <c r="A601" s="41">
        <v>600</v>
      </c>
      <c r="B601" s="21" t="s">
        <v>1565</v>
      </c>
      <c r="C601" s="21" t="s">
        <v>1566</v>
      </c>
      <c r="D601" s="21" t="s">
        <v>1566</v>
      </c>
      <c r="E601" s="22">
        <v>55870800</v>
      </c>
      <c r="F601" s="44">
        <v>96410</v>
      </c>
      <c r="G601" s="15" t="s">
        <v>112</v>
      </c>
      <c r="H601" s="15" t="s">
        <v>115</v>
      </c>
      <c r="I601" s="15">
        <v>1</v>
      </c>
      <c r="J601" s="15">
        <v>1</v>
      </c>
      <c r="K601" s="15"/>
      <c r="L601" s="15"/>
      <c r="M601" s="15"/>
      <c r="N601" s="15"/>
    </row>
    <row r="602" spans="1:14" x14ac:dyDescent="0.3">
      <c r="A602" s="41">
        <v>601</v>
      </c>
      <c r="B602" s="21" t="s">
        <v>1567</v>
      </c>
      <c r="C602" s="21" t="s">
        <v>1568</v>
      </c>
      <c r="D602" s="21" t="s">
        <v>1568</v>
      </c>
      <c r="E602" s="22">
        <v>55456726</v>
      </c>
      <c r="F602" s="44">
        <v>57000</v>
      </c>
      <c r="G602" s="15" t="s">
        <v>112</v>
      </c>
      <c r="H602" s="15" t="s">
        <v>114</v>
      </c>
      <c r="I602" s="15">
        <v>0</v>
      </c>
      <c r="J602" s="15">
        <v>1</v>
      </c>
      <c r="K602" s="15"/>
      <c r="L602" s="15"/>
      <c r="M602" s="15"/>
      <c r="N602" s="15"/>
    </row>
    <row r="603" spans="1:14" x14ac:dyDescent="0.3">
      <c r="A603" s="41">
        <v>602</v>
      </c>
      <c r="B603" s="21" t="s">
        <v>1569</v>
      </c>
      <c r="C603" s="21" t="s">
        <v>1570</v>
      </c>
      <c r="D603" s="21" t="s">
        <v>1570</v>
      </c>
      <c r="E603" s="22" t="s">
        <v>1571</v>
      </c>
      <c r="F603" s="44">
        <v>13210</v>
      </c>
      <c r="G603" s="15" t="s">
        <v>112</v>
      </c>
      <c r="H603" s="15" t="s">
        <v>1496</v>
      </c>
      <c r="I603" s="15">
        <v>0</v>
      </c>
      <c r="J603" s="15">
        <v>1</v>
      </c>
      <c r="K603" s="15"/>
      <c r="L603" s="15"/>
      <c r="M603" s="15"/>
      <c r="N603" s="15"/>
    </row>
    <row r="604" spans="1:14" x14ac:dyDescent="0.3">
      <c r="A604" s="41">
        <v>603</v>
      </c>
      <c r="B604" s="21" t="s">
        <v>1572</v>
      </c>
      <c r="C604" s="21" t="s">
        <v>1573</v>
      </c>
      <c r="D604" s="21" t="s">
        <v>1573</v>
      </c>
      <c r="E604" s="22">
        <v>91785040</v>
      </c>
      <c r="F604" s="44">
        <v>57000</v>
      </c>
      <c r="G604" s="15" t="s">
        <v>112</v>
      </c>
      <c r="H604" s="15" t="s">
        <v>118</v>
      </c>
      <c r="I604" s="15">
        <v>0</v>
      </c>
      <c r="J604" s="15">
        <v>1</v>
      </c>
      <c r="K604" s="15"/>
      <c r="L604" s="15"/>
      <c r="M604" s="15"/>
      <c r="N604" s="15"/>
    </row>
    <row r="605" spans="1:14" x14ac:dyDescent="0.3">
      <c r="A605" s="41">
        <v>604</v>
      </c>
      <c r="B605" s="21" t="s">
        <v>1574</v>
      </c>
      <c r="C605" s="21" t="s">
        <v>1575</v>
      </c>
      <c r="D605" s="21" t="s">
        <v>1575</v>
      </c>
      <c r="E605" s="22" t="s">
        <v>1576</v>
      </c>
      <c r="F605" s="44">
        <v>10900</v>
      </c>
      <c r="G605" s="15" t="s">
        <v>112</v>
      </c>
      <c r="H605" s="15" t="s">
        <v>1494</v>
      </c>
      <c r="I605" s="15">
        <v>1</v>
      </c>
      <c r="J605" s="15">
        <v>1</v>
      </c>
      <c r="K605" s="15"/>
      <c r="L605" s="15"/>
      <c r="M605" s="15"/>
      <c r="N605" s="15"/>
    </row>
    <row r="606" spans="1:14" x14ac:dyDescent="0.3">
      <c r="A606" s="41">
        <v>605</v>
      </c>
      <c r="B606" s="21" t="s">
        <v>1577</v>
      </c>
      <c r="C606" s="21" t="s">
        <v>1578</v>
      </c>
      <c r="D606" s="21" t="s">
        <v>1578</v>
      </c>
      <c r="E606" s="22">
        <v>55212638</v>
      </c>
      <c r="F606" s="44">
        <v>1290</v>
      </c>
      <c r="G606" s="15" t="s">
        <v>112</v>
      </c>
      <c r="H606" s="15" t="s">
        <v>116</v>
      </c>
      <c r="I606" s="15">
        <v>1</v>
      </c>
      <c r="J606" s="15">
        <v>1</v>
      </c>
      <c r="K606" s="15"/>
      <c r="L606" s="15"/>
      <c r="M606" s="15"/>
      <c r="N606" s="15"/>
    </row>
    <row r="607" spans="1:14" x14ac:dyDescent="0.3">
      <c r="A607" s="41">
        <v>606</v>
      </c>
      <c r="B607" s="21" t="s">
        <v>1579</v>
      </c>
      <c r="C607" s="21" t="s">
        <v>1580</v>
      </c>
      <c r="D607" s="21" t="s">
        <v>1580</v>
      </c>
      <c r="E607" s="22">
        <v>52594104</v>
      </c>
      <c r="F607" s="44">
        <v>1290</v>
      </c>
      <c r="G607" s="15" t="s">
        <v>112</v>
      </c>
      <c r="H607" s="15" t="s">
        <v>121</v>
      </c>
      <c r="I607" s="21">
        <v>0</v>
      </c>
      <c r="J607" s="15">
        <v>1</v>
      </c>
      <c r="K607" s="15"/>
      <c r="L607" s="15"/>
      <c r="M607" s="15"/>
      <c r="N607" s="15"/>
    </row>
    <row r="608" spans="1:14" x14ac:dyDescent="0.3">
      <c r="A608" s="41">
        <v>607</v>
      </c>
      <c r="B608" s="21" t="s">
        <v>1581</v>
      </c>
      <c r="C608" s="21" t="s">
        <v>1582</v>
      </c>
      <c r="D608" s="21" t="s">
        <v>1582</v>
      </c>
      <c r="E608" s="22">
        <v>50109006</v>
      </c>
      <c r="F608" s="44">
        <v>4600</v>
      </c>
      <c r="G608" s="15" t="s">
        <v>112</v>
      </c>
      <c r="H608" s="15" t="s">
        <v>114</v>
      </c>
      <c r="I608" s="15">
        <v>1</v>
      </c>
      <c r="J608" s="15">
        <v>1</v>
      </c>
      <c r="K608" s="15"/>
      <c r="L608" s="15"/>
      <c r="M608" s="15"/>
      <c r="N608" s="15"/>
    </row>
    <row r="609" spans="1:14" x14ac:dyDescent="0.3">
      <c r="A609" s="41">
        <v>608</v>
      </c>
      <c r="B609" s="21" t="s">
        <v>1583</v>
      </c>
      <c r="C609" s="21" t="s">
        <v>1584</v>
      </c>
      <c r="D609" s="21" t="s">
        <v>1584</v>
      </c>
      <c r="E609" s="22" t="s">
        <v>1585</v>
      </c>
      <c r="F609" s="44">
        <v>76160</v>
      </c>
      <c r="G609" s="15" t="s">
        <v>112</v>
      </c>
      <c r="H609" s="15" t="s">
        <v>114</v>
      </c>
      <c r="I609" s="15">
        <v>1</v>
      </c>
      <c r="J609" s="15">
        <v>1</v>
      </c>
      <c r="K609" s="15"/>
      <c r="L609" s="15"/>
      <c r="M609" s="15"/>
      <c r="N609" s="15"/>
    </row>
    <row r="610" spans="1:14" x14ac:dyDescent="0.3">
      <c r="A610" s="41">
        <v>609</v>
      </c>
      <c r="B610" s="21" t="s">
        <v>1586</v>
      </c>
      <c r="C610" s="21" t="s">
        <v>1587</v>
      </c>
      <c r="D610" s="21" t="s">
        <v>1587</v>
      </c>
      <c r="E610" s="22">
        <v>50057026</v>
      </c>
      <c r="F610" s="44">
        <v>55120</v>
      </c>
      <c r="G610" s="15" t="s">
        <v>112</v>
      </c>
      <c r="H610" s="15" t="s">
        <v>121</v>
      </c>
      <c r="I610" s="15">
        <v>1</v>
      </c>
      <c r="J610" s="15">
        <v>1</v>
      </c>
      <c r="K610" s="15"/>
      <c r="L610" s="15"/>
      <c r="M610" s="15"/>
      <c r="N610" s="15"/>
    </row>
    <row r="611" spans="1:14" x14ac:dyDescent="0.3">
      <c r="A611" s="41">
        <v>610</v>
      </c>
      <c r="B611" s="21" t="s">
        <v>1588</v>
      </c>
      <c r="C611" s="21" t="s">
        <v>1589</v>
      </c>
      <c r="D611" s="21" t="s">
        <v>1589</v>
      </c>
      <c r="E611" s="22">
        <v>55230153</v>
      </c>
      <c r="F611" s="44">
        <v>52000</v>
      </c>
      <c r="G611" s="15" t="s">
        <v>112</v>
      </c>
      <c r="H611" s="15" t="s">
        <v>1484</v>
      </c>
      <c r="I611" s="15">
        <v>1</v>
      </c>
      <c r="J611" s="15">
        <v>1</v>
      </c>
      <c r="K611" s="15"/>
      <c r="L611" s="15"/>
      <c r="M611" s="15"/>
      <c r="N611" s="15"/>
    </row>
    <row r="612" spans="1:14" x14ac:dyDescent="0.3">
      <c r="A612" s="41">
        <v>611</v>
      </c>
      <c r="B612" s="21" t="s">
        <v>1590</v>
      </c>
      <c r="C612" s="21" t="s">
        <v>1591</v>
      </c>
      <c r="D612" s="21" t="s">
        <v>1591</v>
      </c>
      <c r="E612" s="22" t="s">
        <v>1592</v>
      </c>
      <c r="F612" s="44">
        <v>55067</v>
      </c>
      <c r="G612" s="15" t="s">
        <v>112</v>
      </c>
      <c r="H612" s="15" t="s">
        <v>121</v>
      </c>
      <c r="I612" s="15">
        <v>0</v>
      </c>
      <c r="J612" s="15">
        <v>1</v>
      </c>
      <c r="K612" s="15"/>
      <c r="L612" s="15"/>
      <c r="M612" s="15"/>
      <c r="N612" s="15"/>
    </row>
    <row r="613" spans="1:14" x14ac:dyDescent="0.3">
      <c r="A613" s="41">
        <v>612</v>
      </c>
      <c r="B613" s="21" t="s">
        <v>1593</v>
      </c>
      <c r="C613" s="21" t="s">
        <v>1594</v>
      </c>
      <c r="D613" s="21" t="s">
        <v>1594</v>
      </c>
      <c r="E613" s="22" t="s">
        <v>1595</v>
      </c>
      <c r="F613" s="44">
        <v>37125</v>
      </c>
      <c r="G613" s="15" t="s">
        <v>112</v>
      </c>
      <c r="H613" s="15" t="s">
        <v>116</v>
      </c>
      <c r="I613" s="15">
        <v>1</v>
      </c>
      <c r="J613" s="15">
        <v>1</v>
      </c>
      <c r="K613" s="15"/>
      <c r="L613" s="15"/>
      <c r="M613" s="15"/>
      <c r="N613" s="15"/>
    </row>
    <row r="614" spans="1:14" x14ac:dyDescent="0.3">
      <c r="A614" s="41">
        <v>613</v>
      </c>
      <c r="B614" s="21" t="s">
        <v>1596</v>
      </c>
      <c r="C614" s="21" t="s">
        <v>1597</v>
      </c>
      <c r="D614" s="21" t="s">
        <v>1597</v>
      </c>
      <c r="E614" s="22">
        <v>58940013</v>
      </c>
      <c r="F614" s="44">
        <v>9060</v>
      </c>
      <c r="G614" s="15" t="s">
        <v>112</v>
      </c>
      <c r="H614" s="15" t="s">
        <v>116</v>
      </c>
      <c r="I614" s="15">
        <v>1</v>
      </c>
      <c r="J614" s="15">
        <v>1</v>
      </c>
      <c r="K614" s="15"/>
      <c r="L614" s="15"/>
      <c r="M614" s="15"/>
      <c r="N614" s="15"/>
    </row>
    <row r="615" spans="1:14" x14ac:dyDescent="0.3">
      <c r="A615" s="41">
        <v>614</v>
      </c>
      <c r="B615" s="21" t="s">
        <v>1598</v>
      </c>
      <c r="C615" s="21" t="s">
        <v>1599</v>
      </c>
      <c r="D615" s="21" t="s">
        <v>1599</v>
      </c>
      <c r="E615" s="22" t="s">
        <v>1600</v>
      </c>
      <c r="F615" s="44">
        <v>2710</v>
      </c>
      <c r="G615" s="15" t="s">
        <v>112</v>
      </c>
      <c r="H615" s="15" t="s">
        <v>1466</v>
      </c>
      <c r="I615" s="15">
        <v>1</v>
      </c>
      <c r="J615" s="15">
        <v>1</v>
      </c>
      <c r="K615" s="15"/>
      <c r="L615" s="15"/>
      <c r="M615" s="15"/>
      <c r="N615" s="15"/>
    </row>
    <row r="616" spans="1:14" x14ac:dyDescent="0.3">
      <c r="A616" s="41">
        <v>615</v>
      </c>
      <c r="B616" s="21" t="s">
        <v>1601</v>
      </c>
      <c r="C616" s="21" t="s">
        <v>1602</v>
      </c>
      <c r="D616" s="21" t="s">
        <v>1602</v>
      </c>
      <c r="E616" s="22" t="s">
        <v>1603</v>
      </c>
      <c r="F616" s="44">
        <v>14200</v>
      </c>
      <c r="G616" s="15" t="s">
        <v>112</v>
      </c>
      <c r="H616" s="15" t="s">
        <v>119</v>
      </c>
      <c r="I616" s="15">
        <v>0</v>
      </c>
      <c r="J616" s="15">
        <v>1</v>
      </c>
      <c r="K616" s="15"/>
      <c r="L616" s="15"/>
      <c r="M616" s="15"/>
      <c r="N616" s="15"/>
    </row>
    <row r="617" spans="1:14" x14ac:dyDescent="0.3">
      <c r="A617" s="41">
        <v>616</v>
      </c>
      <c r="B617" s="21" t="s">
        <v>1604</v>
      </c>
      <c r="C617" s="21" t="s">
        <v>1605</v>
      </c>
      <c r="D617" s="21" t="s">
        <v>1605</v>
      </c>
      <c r="E617" s="22" t="s">
        <v>1606</v>
      </c>
      <c r="F617" s="44">
        <v>10710</v>
      </c>
      <c r="G617" s="15" t="s">
        <v>112</v>
      </c>
      <c r="H617" s="15" t="s">
        <v>1464</v>
      </c>
      <c r="I617" s="15">
        <v>0</v>
      </c>
      <c r="J617" s="15">
        <v>1</v>
      </c>
      <c r="K617" s="15"/>
      <c r="L617" s="15"/>
      <c r="M617" s="15"/>
      <c r="N617" s="15"/>
    </row>
    <row r="618" spans="1:14" x14ac:dyDescent="0.3">
      <c r="A618" s="41">
        <v>617</v>
      </c>
      <c r="B618" s="21" t="s">
        <v>1607</v>
      </c>
      <c r="C618" s="21" t="s">
        <v>1608</v>
      </c>
      <c r="D618" s="21" t="s">
        <v>1608</v>
      </c>
      <c r="E618" s="22">
        <v>52637800</v>
      </c>
      <c r="F618" s="44">
        <v>15000</v>
      </c>
      <c r="G618" s="15" t="s">
        <v>112</v>
      </c>
      <c r="H618" s="15" t="s">
        <v>117</v>
      </c>
      <c r="I618" s="15">
        <v>0</v>
      </c>
      <c r="J618" s="15">
        <v>1</v>
      </c>
      <c r="K618" s="15"/>
      <c r="L618" s="15"/>
      <c r="M618" s="15"/>
      <c r="N618" s="15"/>
    </row>
    <row r="619" spans="1:14" x14ac:dyDescent="0.3">
      <c r="A619" s="41">
        <v>618</v>
      </c>
      <c r="B619" s="21" t="s">
        <v>1609</v>
      </c>
      <c r="C619" s="21" t="s">
        <v>1610</v>
      </c>
      <c r="D619" s="21" t="s">
        <v>1610</v>
      </c>
      <c r="E619" s="22">
        <v>54493700</v>
      </c>
      <c r="F619" s="44">
        <v>55719</v>
      </c>
      <c r="G619" s="15" t="s">
        <v>112</v>
      </c>
      <c r="H619" s="15" t="s">
        <v>1484</v>
      </c>
      <c r="I619" s="15">
        <v>1</v>
      </c>
      <c r="J619" s="15">
        <v>1</v>
      </c>
      <c r="K619" s="15"/>
      <c r="L619" s="15"/>
      <c r="M619" s="15"/>
      <c r="N619" s="15"/>
    </row>
    <row r="620" spans="1:14" x14ac:dyDescent="0.3">
      <c r="A620" s="41">
        <v>619</v>
      </c>
      <c r="B620" s="21" t="s">
        <v>1611</v>
      </c>
      <c r="C620" s="21" t="s">
        <v>1612</v>
      </c>
      <c r="D620" s="21" t="s">
        <v>1612</v>
      </c>
      <c r="E620" s="22">
        <v>58634387</v>
      </c>
      <c r="F620" s="44">
        <v>4100</v>
      </c>
      <c r="G620" s="45" t="s">
        <v>112</v>
      </c>
      <c r="H620" s="15" t="s">
        <v>121</v>
      </c>
      <c r="I620" s="15">
        <v>1</v>
      </c>
      <c r="J620" s="15">
        <v>1</v>
      </c>
      <c r="K620" s="15"/>
      <c r="L620" s="15"/>
      <c r="M620" s="15"/>
      <c r="N620" s="15"/>
    </row>
    <row r="621" spans="1:14" x14ac:dyDescent="0.3">
      <c r="A621" s="41">
        <v>620</v>
      </c>
      <c r="B621" s="21" t="s">
        <v>1613</v>
      </c>
      <c r="C621" s="21" t="s">
        <v>1614</v>
      </c>
      <c r="D621" s="21" t="s">
        <v>1614</v>
      </c>
      <c r="E621" s="22">
        <v>50775540</v>
      </c>
      <c r="F621" s="44">
        <v>58000</v>
      </c>
      <c r="G621" s="45" t="s">
        <v>112</v>
      </c>
      <c r="H621" s="15" t="s">
        <v>121</v>
      </c>
      <c r="I621" s="21">
        <v>0</v>
      </c>
      <c r="J621" s="15">
        <v>1</v>
      </c>
      <c r="K621" s="15"/>
      <c r="L621" s="15"/>
      <c r="M621" s="15"/>
      <c r="N621" s="15"/>
    </row>
    <row r="622" spans="1:14" x14ac:dyDescent="0.3">
      <c r="A622" s="41">
        <v>621</v>
      </c>
      <c r="B622" s="21" t="s">
        <v>1615</v>
      </c>
      <c r="C622" s="21" t="s">
        <v>1616</v>
      </c>
      <c r="D622" s="21" t="s">
        <v>1616</v>
      </c>
      <c r="E622" s="22">
        <v>52401202</v>
      </c>
      <c r="F622" s="44">
        <v>20908</v>
      </c>
      <c r="G622" s="45" t="s">
        <v>1506</v>
      </c>
      <c r="H622" s="15" t="s">
        <v>1498</v>
      </c>
      <c r="I622" s="15">
        <v>1</v>
      </c>
      <c r="J622" s="15">
        <v>1</v>
      </c>
      <c r="K622" s="15"/>
      <c r="L622" s="15"/>
      <c r="M622" s="15"/>
      <c r="N622" s="15"/>
    </row>
    <row r="623" spans="1:14" x14ac:dyDescent="0.3">
      <c r="A623" s="41">
        <v>622</v>
      </c>
      <c r="B623" s="21" t="s">
        <v>1617</v>
      </c>
      <c r="C623" s="21" t="s">
        <v>1618</v>
      </c>
      <c r="D623" s="21" t="s">
        <v>1618</v>
      </c>
      <c r="E623" s="22">
        <v>55861125</v>
      </c>
      <c r="F623" s="44">
        <v>57710</v>
      </c>
      <c r="G623" s="45" t="s">
        <v>112</v>
      </c>
      <c r="H623" s="15" t="s">
        <v>1464</v>
      </c>
      <c r="I623" s="15">
        <v>1</v>
      </c>
      <c r="J623" s="15">
        <v>1</v>
      </c>
      <c r="K623" s="15"/>
      <c r="L623" s="15"/>
      <c r="M623" s="15"/>
      <c r="N623" s="15"/>
    </row>
    <row r="624" spans="1:14" x14ac:dyDescent="0.3">
      <c r="A624" s="41">
        <v>623</v>
      </c>
      <c r="B624" s="21" t="s">
        <v>1619</v>
      </c>
      <c r="C624" s="21" t="s">
        <v>1620</v>
      </c>
      <c r="D624" s="21" t="s">
        <v>1620</v>
      </c>
      <c r="E624" s="22">
        <v>52914478</v>
      </c>
      <c r="F624" s="44">
        <v>61570</v>
      </c>
      <c r="G624" s="45" t="s">
        <v>1507</v>
      </c>
      <c r="H624" s="15" t="s">
        <v>1496</v>
      </c>
      <c r="I624" s="15">
        <v>1</v>
      </c>
      <c r="J624" s="15">
        <v>1</v>
      </c>
      <c r="K624" s="15"/>
      <c r="L624" s="15"/>
      <c r="M624" s="15"/>
      <c r="N624" s="15"/>
    </row>
    <row r="625" spans="1:14" x14ac:dyDescent="0.3">
      <c r="A625" s="41">
        <v>624</v>
      </c>
      <c r="B625" s="21" t="s">
        <v>1621</v>
      </c>
      <c r="C625" s="21" t="s">
        <v>1622</v>
      </c>
      <c r="D625" s="21" t="s">
        <v>1622</v>
      </c>
      <c r="E625" s="22" t="s">
        <v>1623</v>
      </c>
      <c r="F625" s="44">
        <v>61570</v>
      </c>
      <c r="G625" s="45" t="s">
        <v>1507</v>
      </c>
      <c r="H625" s="15" t="s">
        <v>114</v>
      </c>
      <c r="I625" s="15">
        <v>1</v>
      </c>
      <c r="J625" s="15">
        <v>1</v>
      </c>
      <c r="K625" s="15"/>
      <c r="L625" s="15"/>
      <c r="M625" s="15"/>
      <c r="N625" s="15"/>
    </row>
    <row r="626" spans="1:14" x14ac:dyDescent="0.3">
      <c r="A626" s="41">
        <v>625</v>
      </c>
      <c r="B626" s="21" t="s">
        <v>1624</v>
      </c>
      <c r="C626" s="21" t="s">
        <v>1625</v>
      </c>
      <c r="D626" s="21" t="s">
        <v>1625</v>
      </c>
      <c r="E626" s="22">
        <v>53954247</v>
      </c>
      <c r="F626" s="44">
        <v>55719</v>
      </c>
      <c r="G626" s="45" t="s">
        <v>113</v>
      </c>
      <c r="H626" s="15" t="s">
        <v>114</v>
      </c>
      <c r="I626" s="15">
        <v>0</v>
      </c>
      <c r="J626" s="15">
        <v>1</v>
      </c>
      <c r="K626" s="15"/>
      <c r="L626" s="15"/>
      <c r="M626" s="15"/>
      <c r="N626" s="15"/>
    </row>
    <row r="627" spans="1:14" x14ac:dyDescent="0.3">
      <c r="A627" s="41">
        <v>626</v>
      </c>
      <c r="B627" s="21" t="s">
        <v>1626</v>
      </c>
      <c r="C627" s="21" t="s">
        <v>1627</v>
      </c>
      <c r="D627" s="21" t="s">
        <v>1627</v>
      </c>
      <c r="E627" s="21" t="s">
        <v>1628</v>
      </c>
      <c r="F627" s="44">
        <v>57170</v>
      </c>
      <c r="G627" s="45" t="s">
        <v>113</v>
      </c>
      <c r="H627" s="15" t="s">
        <v>117</v>
      </c>
      <c r="I627" s="15">
        <v>1</v>
      </c>
      <c r="J627" s="15">
        <v>1</v>
      </c>
      <c r="K627" s="15"/>
      <c r="L627" s="15"/>
      <c r="M627" s="15"/>
      <c r="N627" s="15"/>
    </row>
    <row r="628" spans="1:14" x14ac:dyDescent="0.3">
      <c r="A628" s="41">
        <v>627</v>
      </c>
      <c r="B628" s="21" t="s">
        <v>1631</v>
      </c>
      <c r="C628" s="21" t="s">
        <v>1632</v>
      </c>
      <c r="D628" s="21" t="s">
        <v>1632</v>
      </c>
      <c r="E628" s="24">
        <v>53418472</v>
      </c>
      <c r="F628" s="44">
        <v>2780</v>
      </c>
      <c r="G628" s="45" t="s">
        <v>112</v>
      </c>
      <c r="H628" s="15" t="s">
        <v>116</v>
      </c>
      <c r="I628" s="15">
        <v>1</v>
      </c>
      <c r="J628" s="15">
        <v>1</v>
      </c>
      <c r="K628" s="15"/>
      <c r="L628" s="15"/>
      <c r="M628" s="15"/>
      <c r="N628" s="15"/>
    </row>
    <row r="629" spans="1:14" x14ac:dyDescent="0.3">
      <c r="A629" s="41">
        <v>628</v>
      </c>
      <c r="B629" s="21" t="s">
        <v>1633</v>
      </c>
      <c r="C629" s="21" t="s">
        <v>1634</v>
      </c>
      <c r="D629" s="21" t="s">
        <v>1634</v>
      </c>
      <c r="E629" s="24">
        <v>55203487</v>
      </c>
      <c r="F629" s="44">
        <v>20908</v>
      </c>
      <c r="G629" s="45" t="s">
        <v>112</v>
      </c>
      <c r="H629" s="15" t="s">
        <v>1494</v>
      </c>
      <c r="I629" s="15">
        <v>1</v>
      </c>
      <c r="J629" s="15">
        <v>1</v>
      </c>
      <c r="K629" s="15"/>
      <c r="L629" s="15"/>
      <c r="M629" s="15"/>
      <c r="N629" s="15"/>
    </row>
    <row r="630" spans="1:14" x14ac:dyDescent="0.3">
      <c r="A630" s="41">
        <v>629</v>
      </c>
      <c r="B630" s="21" t="s">
        <v>1635</v>
      </c>
      <c r="C630" s="21" t="s">
        <v>1636</v>
      </c>
      <c r="D630" s="21" t="s">
        <v>1636</v>
      </c>
      <c r="E630" s="24" t="s">
        <v>1981</v>
      </c>
      <c r="F630" s="44">
        <v>57170</v>
      </c>
      <c r="G630" s="45" t="s">
        <v>113</v>
      </c>
      <c r="H630" s="15" t="s">
        <v>1464</v>
      </c>
      <c r="I630" s="15">
        <v>1</v>
      </c>
      <c r="J630" s="15">
        <v>1</v>
      </c>
      <c r="K630" s="15"/>
      <c r="L630" s="15"/>
      <c r="M630" s="15"/>
      <c r="N630" s="15"/>
    </row>
    <row r="631" spans="1:14" x14ac:dyDescent="0.3">
      <c r="A631" s="41">
        <v>630</v>
      </c>
      <c r="B631" s="21" t="s">
        <v>1637</v>
      </c>
      <c r="C631" s="21" t="s">
        <v>1636</v>
      </c>
      <c r="D631" s="21" t="s">
        <v>1636</v>
      </c>
      <c r="E631" s="24" t="s">
        <v>1981</v>
      </c>
      <c r="F631" s="44">
        <v>9430</v>
      </c>
      <c r="G631" s="45" t="s">
        <v>112</v>
      </c>
      <c r="H631" s="15" t="s">
        <v>1484</v>
      </c>
      <c r="I631" s="15">
        <v>1</v>
      </c>
      <c r="J631" s="15">
        <v>1</v>
      </c>
      <c r="K631" s="15"/>
      <c r="L631" s="15"/>
      <c r="M631" s="15"/>
      <c r="N631" s="15"/>
    </row>
    <row r="632" spans="1:14" x14ac:dyDescent="0.3">
      <c r="A632" s="41">
        <v>631</v>
      </c>
      <c r="B632" s="21" t="s">
        <v>1638</v>
      </c>
      <c r="C632" s="21" t="s">
        <v>1636</v>
      </c>
      <c r="D632" s="21" t="s">
        <v>1636</v>
      </c>
      <c r="E632" s="24" t="s">
        <v>1981</v>
      </c>
      <c r="F632" s="44">
        <v>13040</v>
      </c>
      <c r="G632" s="45" t="s">
        <v>112</v>
      </c>
      <c r="H632" s="15" t="s">
        <v>1494</v>
      </c>
      <c r="I632" s="15">
        <v>0</v>
      </c>
      <c r="J632" s="15">
        <v>1</v>
      </c>
      <c r="K632" s="15"/>
      <c r="L632" s="15"/>
      <c r="M632" s="15"/>
      <c r="N632" s="15"/>
    </row>
    <row r="633" spans="1:14" x14ac:dyDescent="0.3">
      <c r="A633" s="41">
        <v>632</v>
      </c>
      <c r="B633" s="21" t="s">
        <v>1639</v>
      </c>
      <c r="C633" s="21" t="s">
        <v>1636</v>
      </c>
      <c r="D633" s="21" t="s">
        <v>1636</v>
      </c>
      <c r="E633" s="24" t="s">
        <v>1981</v>
      </c>
      <c r="F633" s="44">
        <v>1400</v>
      </c>
      <c r="G633" s="45" t="s">
        <v>112</v>
      </c>
      <c r="H633" s="15" t="s">
        <v>1466</v>
      </c>
      <c r="I633" s="15">
        <v>1</v>
      </c>
      <c r="J633" s="15">
        <v>1</v>
      </c>
      <c r="K633" s="15"/>
      <c r="L633" s="15"/>
      <c r="M633" s="15"/>
      <c r="N633" s="15"/>
    </row>
    <row r="634" spans="1:14" x14ac:dyDescent="0.3">
      <c r="A634" s="41">
        <v>633</v>
      </c>
      <c r="B634" s="21" t="s">
        <v>1639</v>
      </c>
      <c r="C634" s="21" t="s">
        <v>1636</v>
      </c>
      <c r="D634" s="21" t="s">
        <v>1636</v>
      </c>
      <c r="E634" s="24" t="s">
        <v>1981</v>
      </c>
      <c r="F634" s="44">
        <v>8600</v>
      </c>
      <c r="G634" s="45" t="s">
        <v>112</v>
      </c>
      <c r="H634" s="15" t="s">
        <v>121</v>
      </c>
      <c r="I634" s="15">
        <v>1</v>
      </c>
      <c r="J634" s="15">
        <v>1</v>
      </c>
      <c r="K634" s="15"/>
      <c r="L634" s="15"/>
      <c r="M634" s="15"/>
      <c r="N634" s="15"/>
    </row>
    <row r="635" spans="1:14" x14ac:dyDescent="0.3">
      <c r="A635" s="41">
        <v>634</v>
      </c>
      <c r="B635" s="21" t="s">
        <v>1640</v>
      </c>
      <c r="C635" s="21" t="s">
        <v>1636</v>
      </c>
      <c r="D635" s="21" t="s">
        <v>1636</v>
      </c>
      <c r="E635" s="24" t="s">
        <v>1981</v>
      </c>
      <c r="F635" s="44">
        <v>54062</v>
      </c>
      <c r="G635" s="45" t="s">
        <v>113</v>
      </c>
      <c r="H635" s="15" t="s">
        <v>114</v>
      </c>
      <c r="I635" s="15">
        <v>1</v>
      </c>
      <c r="J635" s="15">
        <v>1</v>
      </c>
      <c r="K635" s="15"/>
      <c r="L635" s="15"/>
      <c r="M635" s="15"/>
      <c r="N635" s="15"/>
    </row>
    <row r="636" spans="1:14" x14ac:dyDescent="0.3">
      <c r="A636" s="41">
        <v>635</v>
      </c>
      <c r="B636" s="21" t="s">
        <v>1641</v>
      </c>
      <c r="C636" s="21" t="s">
        <v>1642</v>
      </c>
      <c r="D636" s="21" t="s">
        <v>1642</v>
      </c>
      <c r="E636" s="24">
        <v>55205828</v>
      </c>
      <c r="F636" s="44">
        <v>83260</v>
      </c>
      <c r="G636" s="45" t="s">
        <v>1508</v>
      </c>
      <c r="H636" s="15" t="s">
        <v>1495</v>
      </c>
      <c r="I636" s="15">
        <v>0</v>
      </c>
      <c r="J636" s="15">
        <v>1</v>
      </c>
      <c r="K636" s="15"/>
      <c r="L636" s="15"/>
      <c r="M636" s="15"/>
      <c r="N636" s="15"/>
    </row>
    <row r="637" spans="1:14" x14ac:dyDescent="0.3">
      <c r="A637" s="41">
        <v>636</v>
      </c>
      <c r="B637" s="21" t="s">
        <v>1643</v>
      </c>
      <c r="C637" s="21" t="s">
        <v>1644</v>
      </c>
      <c r="D637" s="21" t="s">
        <v>1644</v>
      </c>
      <c r="E637" s="24" t="s">
        <v>1982</v>
      </c>
      <c r="F637" s="44">
        <v>8900</v>
      </c>
      <c r="G637" s="45" t="s">
        <v>112</v>
      </c>
      <c r="H637" s="15" t="s">
        <v>1494</v>
      </c>
      <c r="I637" s="15">
        <v>0</v>
      </c>
      <c r="J637" s="15">
        <v>1</v>
      </c>
      <c r="K637" s="15"/>
      <c r="L637" s="15"/>
      <c r="M637" s="15"/>
      <c r="N637" s="15"/>
    </row>
    <row r="638" spans="1:14" x14ac:dyDescent="0.3">
      <c r="A638" s="41">
        <v>637</v>
      </c>
      <c r="B638" s="21" t="s">
        <v>1645</v>
      </c>
      <c r="C638" s="21" t="s">
        <v>1646</v>
      </c>
      <c r="D638" s="21" t="s">
        <v>1646</v>
      </c>
      <c r="E638" s="24" t="s">
        <v>1983</v>
      </c>
      <c r="F638" s="44">
        <v>23080</v>
      </c>
      <c r="G638" s="45" t="s">
        <v>1509</v>
      </c>
      <c r="H638" s="15" t="s">
        <v>114</v>
      </c>
      <c r="I638" s="15">
        <v>0</v>
      </c>
      <c r="J638" s="15">
        <v>1</v>
      </c>
      <c r="K638" s="15"/>
      <c r="L638" s="15"/>
      <c r="M638" s="15"/>
      <c r="N638" s="15"/>
    </row>
    <row r="639" spans="1:14" x14ac:dyDescent="0.3">
      <c r="A639" s="41">
        <v>638</v>
      </c>
      <c r="B639" s="21" t="s">
        <v>1647</v>
      </c>
      <c r="C639" s="21" t="s">
        <v>1648</v>
      </c>
      <c r="D639" s="21" t="s">
        <v>1648</v>
      </c>
      <c r="E639" s="24" t="s">
        <v>1984</v>
      </c>
      <c r="F639" s="44">
        <v>83290</v>
      </c>
      <c r="G639" s="45" t="s">
        <v>1508</v>
      </c>
      <c r="H639" s="15" t="s">
        <v>117</v>
      </c>
      <c r="I639" s="15">
        <v>1</v>
      </c>
      <c r="J639" s="15">
        <v>1</v>
      </c>
      <c r="K639" s="15"/>
      <c r="L639" s="15"/>
      <c r="M639" s="15"/>
      <c r="N639" s="15"/>
    </row>
    <row r="640" spans="1:14" x14ac:dyDescent="0.3">
      <c r="A640" s="41">
        <v>639</v>
      </c>
      <c r="B640" s="21" t="s">
        <v>1649</v>
      </c>
      <c r="C640" s="21" t="s">
        <v>1648</v>
      </c>
      <c r="D640" s="21" t="s">
        <v>1648</v>
      </c>
      <c r="E640" s="24" t="s">
        <v>1984</v>
      </c>
      <c r="F640" s="44">
        <v>83290</v>
      </c>
      <c r="G640" s="45" t="s">
        <v>1508</v>
      </c>
      <c r="H640" s="15" t="s">
        <v>114</v>
      </c>
      <c r="I640" s="15">
        <v>1</v>
      </c>
      <c r="J640" s="15">
        <v>1</v>
      </c>
      <c r="K640" s="15"/>
      <c r="L640" s="15"/>
      <c r="M640" s="15"/>
      <c r="N640" s="15"/>
    </row>
    <row r="641" spans="1:14" x14ac:dyDescent="0.3">
      <c r="A641" s="41">
        <v>640</v>
      </c>
      <c r="B641" s="21" t="s">
        <v>1649</v>
      </c>
      <c r="C641" s="21" t="s">
        <v>1648</v>
      </c>
      <c r="D641" s="21" t="s">
        <v>1648</v>
      </c>
      <c r="E641" s="24" t="s">
        <v>1984</v>
      </c>
      <c r="F641" s="44">
        <v>8000</v>
      </c>
      <c r="G641" s="45" t="s">
        <v>112</v>
      </c>
      <c r="H641" s="15" t="s">
        <v>1484</v>
      </c>
      <c r="I641" s="21">
        <v>0</v>
      </c>
      <c r="J641" s="15">
        <v>1</v>
      </c>
      <c r="K641" s="15"/>
      <c r="L641" s="15"/>
      <c r="M641" s="15"/>
      <c r="N641" s="15"/>
    </row>
    <row r="642" spans="1:14" x14ac:dyDescent="0.3">
      <c r="A642" s="41">
        <v>641</v>
      </c>
      <c r="B642" s="21" t="s">
        <v>1650</v>
      </c>
      <c r="C642" s="21" t="s">
        <v>1648</v>
      </c>
      <c r="D642" s="21" t="s">
        <v>1648</v>
      </c>
      <c r="E642" s="24" t="s">
        <v>1984</v>
      </c>
      <c r="F642" s="44">
        <v>8000</v>
      </c>
      <c r="G642" s="45" t="s">
        <v>112</v>
      </c>
      <c r="H642" s="15" t="s">
        <v>1494</v>
      </c>
      <c r="I642" s="15">
        <v>1</v>
      </c>
      <c r="J642" s="15">
        <v>1</v>
      </c>
      <c r="K642" s="15"/>
      <c r="L642" s="15"/>
      <c r="M642" s="15"/>
      <c r="N642" s="15"/>
    </row>
    <row r="643" spans="1:14" x14ac:dyDescent="0.3">
      <c r="A643" s="41">
        <v>642</v>
      </c>
      <c r="B643" s="21" t="s">
        <v>1647</v>
      </c>
      <c r="C643" s="21" t="s">
        <v>1648</v>
      </c>
      <c r="D643" s="21" t="s">
        <v>1648</v>
      </c>
      <c r="E643" s="24" t="s">
        <v>1984</v>
      </c>
      <c r="F643" s="44">
        <v>60450</v>
      </c>
      <c r="G643" s="45" t="s">
        <v>122</v>
      </c>
      <c r="H643" s="15" t="s">
        <v>1463</v>
      </c>
      <c r="I643" s="15">
        <v>1</v>
      </c>
      <c r="J643" s="15">
        <v>1</v>
      </c>
      <c r="K643" s="15"/>
      <c r="L643" s="15"/>
      <c r="M643" s="15"/>
      <c r="N643" s="15"/>
    </row>
    <row r="644" spans="1:14" x14ac:dyDescent="0.3">
      <c r="A644" s="41">
        <v>643</v>
      </c>
      <c r="B644" s="21" t="s">
        <v>1651</v>
      </c>
      <c r="C644" s="21" t="s">
        <v>1652</v>
      </c>
      <c r="D644" s="21" t="s">
        <v>1652</v>
      </c>
      <c r="E644" s="24" t="s">
        <v>1985</v>
      </c>
      <c r="F644" s="44">
        <v>8810</v>
      </c>
      <c r="G644" s="45" t="s">
        <v>112</v>
      </c>
      <c r="H644" s="15" t="s">
        <v>1463</v>
      </c>
      <c r="I644" s="15">
        <v>1</v>
      </c>
      <c r="J644" s="15">
        <v>1</v>
      </c>
      <c r="K644" s="15"/>
      <c r="L644" s="15"/>
      <c r="M644" s="15"/>
      <c r="N644" s="15"/>
    </row>
    <row r="645" spans="1:14" x14ac:dyDescent="0.3">
      <c r="A645" s="41">
        <v>644</v>
      </c>
      <c r="B645" s="21" t="s">
        <v>1653</v>
      </c>
      <c r="C645" s="21" t="s">
        <v>1652</v>
      </c>
      <c r="D645" s="21" t="s">
        <v>1652</v>
      </c>
      <c r="E645" s="24" t="s">
        <v>1985</v>
      </c>
      <c r="F645" s="44">
        <v>3520</v>
      </c>
      <c r="G645" s="45" t="s">
        <v>112</v>
      </c>
      <c r="H645" s="15" t="s">
        <v>1495</v>
      </c>
      <c r="I645" s="15">
        <v>1</v>
      </c>
      <c r="J645" s="15">
        <v>1</v>
      </c>
      <c r="K645" s="15"/>
      <c r="L645" s="15"/>
      <c r="M645" s="15"/>
      <c r="N645" s="15"/>
    </row>
    <row r="646" spans="1:14" x14ac:dyDescent="0.3">
      <c r="A646" s="41">
        <v>645</v>
      </c>
      <c r="B646" s="21" t="s">
        <v>1654</v>
      </c>
      <c r="C646" s="21" t="s">
        <v>1652</v>
      </c>
      <c r="D646" s="21" t="s">
        <v>1652</v>
      </c>
      <c r="E646" s="24" t="s">
        <v>1985</v>
      </c>
      <c r="F646" s="44">
        <v>8810</v>
      </c>
      <c r="G646" s="45" t="s">
        <v>112</v>
      </c>
      <c r="H646" s="15" t="s">
        <v>1464</v>
      </c>
      <c r="I646" s="15">
        <v>0</v>
      </c>
      <c r="J646" s="15">
        <v>1</v>
      </c>
      <c r="K646" s="15"/>
      <c r="L646" s="15"/>
      <c r="M646" s="15"/>
      <c r="N646" s="15"/>
    </row>
    <row r="647" spans="1:14" x14ac:dyDescent="0.3">
      <c r="A647" s="41">
        <v>646</v>
      </c>
      <c r="B647" s="21" t="s">
        <v>1655</v>
      </c>
      <c r="C647" s="21" t="s">
        <v>1652</v>
      </c>
      <c r="D647" s="21" t="s">
        <v>1652</v>
      </c>
      <c r="E647" s="24" t="s">
        <v>1985</v>
      </c>
      <c r="F647" s="44">
        <v>53366</v>
      </c>
      <c r="G647" s="45" t="s">
        <v>112</v>
      </c>
      <c r="H647" s="15" t="s">
        <v>1484</v>
      </c>
      <c r="I647" s="15">
        <v>1</v>
      </c>
      <c r="J647" s="15">
        <v>1</v>
      </c>
      <c r="K647" s="15"/>
      <c r="L647" s="15"/>
      <c r="M647" s="15"/>
      <c r="N647" s="15"/>
    </row>
    <row r="648" spans="1:14" x14ac:dyDescent="0.3">
      <c r="A648" s="41">
        <v>647</v>
      </c>
      <c r="B648" s="21" t="s">
        <v>1656</v>
      </c>
      <c r="C648" s="21" t="s">
        <v>1652</v>
      </c>
      <c r="D648" s="21" t="s">
        <v>1652</v>
      </c>
      <c r="E648" s="24" t="s">
        <v>1985</v>
      </c>
      <c r="F648" s="44">
        <v>7900</v>
      </c>
      <c r="G648" s="45" t="s">
        <v>112</v>
      </c>
      <c r="H648" s="15" t="s">
        <v>1466</v>
      </c>
      <c r="I648" s="15">
        <v>1</v>
      </c>
      <c r="J648" s="15">
        <v>1</v>
      </c>
      <c r="K648" s="15"/>
      <c r="L648" s="15"/>
      <c r="M648" s="15"/>
      <c r="N648" s="15"/>
    </row>
    <row r="649" spans="1:14" x14ac:dyDescent="0.3">
      <c r="A649" s="41">
        <v>648</v>
      </c>
      <c r="B649" s="21" t="s">
        <v>1657</v>
      </c>
      <c r="C649" s="21" t="s">
        <v>1658</v>
      </c>
      <c r="D649" s="21" t="s">
        <v>1658</v>
      </c>
      <c r="E649" s="24">
        <v>57283666</v>
      </c>
      <c r="F649" s="44">
        <v>53366</v>
      </c>
      <c r="G649" s="45" t="s">
        <v>112</v>
      </c>
      <c r="H649" s="15" t="s">
        <v>1463</v>
      </c>
      <c r="I649" s="15">
        <v>1</v>
      </c>
      <c r="J649" s="15">
        <v>1</v>
      </c>
      <c r="K649" s="15"/>
      <c r="L649" s="15"/>
      <c r="M649" s="15"/>
      <c r="N649" s="15"/>
    </row>
    <row r="650" spans="1:14" x14ac:dyDescent="0.3">
      <c r="A650" s="41">
        <v>649</v>
      </c>
      <c r="B650" s="21" t="s">
        <v>1659</v>
      </c>
      <c r="C650" s="21" t="s">
        <v>1658</v>
      </c>
      <c r="D650" s="21" t="s">
        <v>1658</v>
      </c>
      <c r="E650" s="24" t="s">
        <v>1986</v>
      </c>
      <c r="F650" s="44">
        <v>7900</v>
      </c>
      <c r="G650" s="45" t="s">
        <v>112</v>
      </c>
      <c r="H650" s="15" t="s">
        <v>1495</v>
      </c>
      <c r="I650" s="15">
        <v>1</v>
      </c>
      <c r="J650" s="15">
        <v>1</v>
      </c>
      <c r="K650" s="15"/>
      <c r="L650" s="15"/>
      <c r="M650" s="15"/>
      <c r="N650" s="15"/>
    </row>
    <row r="651" spans="1:14" x14ac:dyDescent="0.3">
      <c r="A651" s="41">
        <v>650</v>
      </c>
      <c r="B651" s="21" t="s">
        <v>1660</v>
      </c>
      <c r="C651" s="21" t="s">
        <v>1658</v>
      </c>
      <c r="D651" s="21" t="s">
        <v>1658</v>
      </c>
      <c r="E651" s="24" t="s">
        <v>1986</v>
      </c>
      <c r="F651" s="44">
        <v>7900</v>
      </c>
      <c r="G651" s="45" t="s">
        <v>112</v>
      </c>
      <c r="H651" s="15" t="s">
        <v>117</v>
      </c>
      <c r="I651" s="15">
        <v>1</v>
      </c>
      <c r="J651" s="15">
        <v>1</v>
      </c>
      <c r="K651" s="15"/>
      <c r="L651" s="15"/>
      <c r="M651" s="15"/>
      <c r="N651" s="15"/>
    </row>
    <row r="652" spans="1:14" x14ac:dyDescent="0.3">
      <c r="A652" s="41">
        <v>651</v>
      </c>
      <c r="B652" s="21" t="s">
        <v>1661</v>
      </c>
      <c r="C652" s="21" t="s">
        <v>1658</v>
      </c>
      <c r="D652" s="21" t="s">
        <v>1658</v>
      </c>
      <c r="E652" s="24" t="s">
        <v>1986</v>
      </c>
      <c r="F652" s="44">
        <v>5660</v>
      </c>
      <c r="G652" s="45" t="s">
        <v>112</v>
      </c>
      <c r="H652" s="15" t="s">
        <v>1484</v>
      </c>
      <c r="I652" s="15">
        <v>0</v>
      </c>
      <c r="J652" s="15">
        <v>1</v>
      </c>
      <c r="K652" s="15"/>
      <c r="L652" s="15"/>
      <c r="M652" s="15"/>
      <c r="N652" s="15"/>
    </row>
    <row r="653" spans="1:14" x14ac:dyDescent="0.3">
      <c r="A653" s="41">
        <v>652</v>
      </c>
      <c r="B653" s="21" t="s">
        <v>1662</v>
      </c>
      <c r="C653" s="21" t="s">
        <v>1658</v>
      </c>
      <c r="D653" s="21" t="s">
        <v>1658</v>
      </c>
      <c r="E653" s="24" t="s">
        <v>1986</v>
      </c>
      <c r="F653" s="44">
        <v>6220</v>
      </c>
      <c r="G653" s="45" t="s">
        <v>112</v>
      </c>
      <c r="H653" s="15" t="s">
        <v>116</v>
      </c>
      <c r="I653" s="15">
        <v>1</v>
      </c>
      <c r="J653" s="15">
        <v>1</v>
      </c>
      <c r="K653" s="15"/>
      <c r="L653" s="15"/>
      <c r="M653" s="15"/>
      <c r="N653" s="15"/>
    </row>
    <row r="654" spans="1:14" x14ac:dyDescent="0.3">
      <c r="A654" s="41">
        <v>653</v>
      </c>
      <c r="B654" s="21" t="s">
        <v>1663</v>
      </c>
      <c r="C654" s="21" t="s">
        <v>1658</v>
      </c>
      <c r="D654" s="21" t="s">
        <v>1658</v>
      </c>
      <c r="E654" s="24" t="s">
        <v>1986</v>
      </c>
      <c r="F654" s="44">
        <v>52165</v>
      </c>
      <c r="G654" s="45" t="s">
        <v>113</v>
      </c>
      <c r="H654" s="15" t="s">
        <v>1494</v>
      </c>
      <c r="I654" s="15">
        <v>1</v>
      </c>
      <c r="J654" s="15">
        <v>1</v>
      </c>
      <c r="K654" s="15"/>
      <c r="L654" s="15"/>
      <c r="M654" s="15"/>
      <c r="N654" s="15"/>
    </row>
    <row r="655" spans="1:14" x14ac:dyDescent="0.3">
      <c r="A655" s="41">
        <v>654</v>
      </c>
      <c r="B655" s="21" t="s">
        <v>1664</v>
      </c>
      <c r="C655" s="21" t="s">
        <v>1665</v>
      </c>
      <c r="D655" s="21" t="s">
        <v>1665</v>
      </c>
      <c r="E655" s="24" t="s">
        <v>1987</v>
      </c>
      <c r="F655" s="44">
        <v>67320</v>
      </c>
      <c r="G655" s="45" t="s">
        <v>1510</v>
      </c>
      <c r="H655" s="15" t="s">
        <v>1464</v>
      </c>
      <c r="I655" s="15">
        <v>1</v>
      </c>
      <c r="J655" s="15">
        <v>1</v>
      </c>
      <c r="K655" s="15"/>
      <c r="L655" s="15"/>
      <c r="M655" s="15"/>
      <c r="N655" s="15"/>
    </row>
    <row r="656" spans="1:14" x14ac:dyDescent="0.3">
      <c r="A656" s="41">
        <v>655</v>
      </c>
      <c r="B656" s="21" t="s">
        <v>1666</v>
      </c>
      <c r="C656" s="21" t="s">
        <v>1665</v>
      </c>
      <c r="D656" s="21" t="s">
        <v>1665</v>
      </c>
      <c r="E656" s="24" t="s">
        <v>1987</v>
      </c>
      <c r="F656" s="44">
        <v>55530</v>
      </c>
      <c r="G656" s="45" t="s">
        <v>113</v>
      </c>
      <c r="H656" s="15" t="s">
        <v>117</v>
      </c>
      <c r="I656" s="15">
        <v>0</v>
      </c>
      <c r="J656" s="15">
        <v>1</v>
      </c>
      <c r="K656" s="15"/>
      <c r="L656" s="15"/>
      <c r="M656" s="15"/>
      <c r="N656" s="15"/>
    </row>
    <row r="657" spans="1:14" x14ac:dyDescent="0.3">
      <c r="A657" s="41">
        <v>656</v>
      </c>
      <c r="B657" s="21" t="s">
        <v>1660</v>
      </c>
      <c r="C657" s="21" t="s">
        <v>1665</v>
      </c>
      <c r="D657" s="21" t="s">
        <v>1665</v>
      </c>
      <c r="E657" s="24" t="s">
        <v>1987</v>
      </c>
      <c r="F657" s="44">
        <v>4260</v>
      </c>
      <c r="G657" s="45" t="s">
        <v>112</v>
      </c>
      <c r="H657" s="15" t="s">
        <v>117</v>
      </c>
      <c r="I657" s="15">
        <v>0</v>
      </c>
      <c r="J657" s="15">
        <v>1</v>
      </c>
      <c r="K657" s="15"/>
      <c r="L657" s="15"/>
      <c r="M657" s="15"/>
      <c r="N657" s="15"/>
    </row>
    <row r="658" spans="1:14" x14ac:dyDescent="0.3">
      <c r="A658" s="41">
        <v>657</v>
      </c>
      <c r="B658" s="21" t="s">
        <v>1661</v>
      </c>
      <c r="C658" s="21" t="s">
        <v>1665</v>
      </c>
      <c r="D658" s="21" t="s">
        <v>1665</v>
      </c>
      <c r="E658" s="24" t="s">
        <v>1987</v>
      </c>
      <c r="F658" s="44">
        <v>4260</v>
      </c>
      <c r="G658" s="45" t="s">
        <v>112</v>
      </c>
      <c r="H658" s="15" t="s">
        <v>120</v>
      </c>
      <c r="I658" s="15">
        <v>0</v>
      </c>
      <c r="J658" s="15">
        <v>1</v>
      </c>
      <c r="K658" s="15"/>
      <c r="L658" s="15"/>
      <c r="M658" s="15"/>
      <c r="N658" s="15"/>
    </row>
    <row r="659" spans="1:14" x14ac:dyDescent="0.3">
      <c r="A659" s="41">
        <v>658</v>
      </c>
      <c r="B659" s="21" t="s">
        <v>1667</v>
      </c>
      <c r="C659" s="21" t="s">
        <v>1665</v>
      </c>
      <c r="D659" s="21" t="s">
        <v>1665</v>
      </c>
      <c r="E659" s="24" t="s">
        <v>1987</v>
      </c>
      <c r="F659" s="44">
        <v>5129</v>
      </c>
      <c r="G659" s="45" t="s">
        <v>112</v>
      </c>
      <c r="H659" s="15" t="s">
        <v>116</v>
      </c>
      <c r="I659" s="15">
        <v>1</v>
      </c>
      <c r="J659" s="15">
        <v>1</v>
      </c>
      <c r="K659" s="15"/>
      <c r="L659" s="15"/>
      <c r="M659" s="15"/>
      <c r="N659" s="15"/>
    </row>
    <row r="660" spans="1:14" x14ac:dyDescent="0.3">
      <c r="A660" s="41">
        <v>659</v>
      </c>
      <c r="B660" s="21" t="s">
        <v>1663</v>
      </c>
      <c r="C660" s="21" t="s">
        <v>1665</v>
      </c>
      <c r="D660" s="21" t="s">
        <v>1665</v>
      </c>
      <c r="E660" s="24" t="s">
        <v>1987</v>
      </c>
      <c r="F660" s="44">
        <v>13200</v>
      </c>
      <c r="G660" s="45" t="s">
        <v>112</v>
      </c>
      <c r="H660" s="15" t="s">
        <v>117</v>
      </c>
      <c r="I660" s="15">
        <v>1</v>
      </c>
      <c r="J660" s="15">
        <v>1</v>
      </c>
      <c r="K660" s="15"/>
      <c r="L660" s="15"/>
      <c r="M660" s="15"/>
      <c r="N660" s="15"/>
    </row>
    <row r="661" spans="1:14" x14ac:dyDescent="0.3">
      <c r="A661" s="41">
        <v>660</v>
      </c>
      <c r="B661" s="21" t="s">
        <v>1668</v>
      </c>
      <c r="C661" s="21" t="s">
        <v>1669</v>
      </c>
      <c r="D661" s="21" t="s">
        <v>1669</v>
      </c>
      <c r="E661" s="24" t="s">
        <v>1988</v>
      </c>
      <c r="F661" s="44">
        <v>78180</v>
      </c>
      <c r="G661" s="45" t="s">
        <v>1511</v>
      </c>
      <c r="H661" s="15" t="s">
        <v>114</v>
      </c>
      <c r="I661" s="21">
        <v>0</v>
      </c>
      <c r="J661" s="15">
        <v>1</v>
      </c>
      <c r="K661" s="15"/>
      <c r="L661" s="15"/>
      <c r="M661" s="15"/>
      <c r="N661" s="15"/>
    </row>
    <row r="662" spans="1:14" x14ac:dyDescent="0.3">
      <c r="A662" s="41">
        <v>661</v>
      </c>
      <c r="B662" s="21" t="s">
        <v>1670</v>
      </c>
      <c r="C662" s="21" t="s">
        <v>1671</v>
      </c>
      <c r="D662" s="21" t="s">
        <v>1671</v>
      </c>
      <c r="E662" s="24" t="s">
        <v>1989</v>
      </c>
      <c r="F662" s="44">
        <v>13540</v>
      </c>
      <c r="G662" s="45" t="s">
        <v>112</v>
      </c>
      <c r="H662" s="15" t="s">
        <v>1495</v>
      </c>
      <c r="I662" s="15">
        <v>1</v>
      </c>
      <c r="J662" s="15">
        <v>1</v>
      </c>
      <c r="K662" s="15"/>
      <c r="L662" s="15"/>
      <c r="M662" s="15"/>
      <c r="N662" s="15"/>
    </row>
    <row r="663" spans="1:14" x14ac:dyDescent="0.3">
      <c r="A663" s="41">
        <v>662</v>
      </c>
      <c r="B663" s="21" t="s">
        <v>1672</v>
      </c>
      <c r="C663" s="21" t="s">
        <v>1673</v>
      </c>
      <c r="D663" s="21" t="s">
        <v>1673</v>
      </c>
      <c r="E663" s="24">
        <v>57490131</v>
      </c>
      <c r="F663" s="44">
        <v>9750</v>
      </c>
      <c r="G663" s="45" t="s">
        <v>112</v>
      </c>
      <c r="H663" s="15" t="s">
        <v>1494</v>
      </c>
      <c r="I663" s="15">
        <v>1</v>
      </c>
      <c r="J663" s="15">
        <v>1</v>
      </c>
      <c r="K663" s="15"/>
      <c r="L663" s="15"/>
      <c r="M663" s="15"/>
      <c r="N663" s="15"/>
    </row>
    <row r="664" spans="1:14" x14ac:dyDescent="0.3">
      <c r="A664" s="41">
        <v>663</v>
      </c>
      <c r="B664" s="21" t="s">
        <v>1674</v>
      </c>
      <c r="C664" s="21" t="s">
        <v>1675</v>
      </c>
      <c r="D664" s="21" t="s">
        <v>1675</v>
      </c>
      <c r="E664" s="24" t="s">
        <v>1990</v>
      </c>
      <c r="F664" s="44">
        <v>55080</v>
      </c>
      <c r="G664" s="45" t="s">
        <v>113</v>
      </c>
      <c r="H664" s="15" t="s">
        <v>1466</v>
      </c>
      <c r="I664" s="15">
        <v>1</v>
      </c>
      <c r="J664" s="15">
        <v>1</v>
      </c>
      <c r="K664" s="15"/>
      <c r="L664" s="15"/>
      <c r="M664" s="15"/>
      <c r="N664" s="15"/>
    </row>
    <row r="665" spans="1:14" x14ac:dyDescent="0.3">
      <c r="A665" s="41">
        <v>664</v>
      </c>
      <c r="B665" s="21" t="s">
        <v>1676</v>
      </c>
      <c r="C665" s="21" t="s">
        <v>1677</v>
      </c>
      <c r="D665" s="21" t="s">
        <v>1677</v>
      </c>
      <c r="E665" s="24" t="s">
        <v>1991</v>
      </c>
      <c r="F665" s="44">
        <v>78180</v>
      </c>
      <c r="G665" s="45" t="s">
        <v>1511</v>
      </c>
      <c r="H665" s="15" t="s">
        <v>117</v>
      </c>
      <c r="I665" s="15">
        <v>1</v>
      </c>
      <c r="J665" s="15">
        <v>1</v>
      </c>
      <c r="K665" s="15"/>
      <c r="L665" s="15"/>
      <c r="M665" s="15"/>
      <c r="N665" s="15"/>
    </row>
    <row r="666" spans="1:14" x14ac:dyDescent="0.3">
      <c r="A666" s="41">
        <v>665</v>
      </c>
      <c r="B666" s="21" t="s">
        <v>1678</v>
      </c>
      <c r="C666" s="21" t="s">
        <v>1679</v>
      </c>
      <c r="D666" s="21" t="s">
        <v>1679</v>
      </c>
      <c r="E666" s="24" t="s">
        <v>1992</v>
      </c>
      <c r="F666" s="44">
        <v>56615</v>
      </c>
      <c r="G666" s="45" t="s">
        <v>113</v>
      </c>
      <c r="H666" s="15" t="s">
        <v>117</v>
      </c>
      <c r="I666" s="15">
        <v>0</v>
      </c>
      <c r="J666" s="15">
        <v>1</v>
      </c>
      <c r="K666" s="15"/>
      <c r="L666" s="15"/>
      <c r="M666" s="15"/>
      <c r="N666" s="15"/>
    </row>
    <row r="667" spans="1:14" x14ac:dyDescent="0.3">
      <c r="A667" s="41">
        <v>666</v>
      </c>
      <c r="B667" s="21" t="s">
        <v>1680</v>
      </c>
      <c r="C667" s="21" t="s">
        <v>1681</v>
      </c>
      <c r="D667" s="21" t="s">
        <v>1681</v>
      </c>
      <c r="E667" s="24" t="s">
        <v>1993</v>
      </c>
      <c r="F667" s="44">
        <v>4919</v>
      </c>
      <c r="G667" s="45" t="s">
        <v>112</v>
      </c>
      <c r="H667" s="15" t="s">
        <v>114</v>
      </c>
      <c r="I667" s="15">
        <v>1</v>
      </c>
      <c r="J667" s="15">
        <v>1</v>
      </c>
      <c r="K667" s="15"/>
      <c r="L667" s="15"/>
      <c r="M667" s="15"/>
      <c r="N667" s="15"/>
    </row>
    <row r="668" spans="1:14" x14ac:dyDescent="0.3">
      <c r="A668" s="41">
        <v>667</v>
      </c>
      <c r="B668" s="21" t="s">
        <v>1682</v>
      </c>
      <c r="C668" s="21" t="s">
        <v>1683</v>
      </c>
      <c r="D668" s="21" t="s">
        <v>1683</v>
      </c>
      <c r="E668" s="24" t="s">
        <v>1994</v>
      </c>
      <c r="F668" s="44">
        <v>13625</v>
      </c>
      <c r="G668" s="45" t="s">
        <v>112</v>
      </c>
      <c r="H668" s="15" t="s">
        <v>117</v>
      </c>
      <c r="I668" s="15">
        <v>1</v>
      </c>
      <c r="J668" s="15">
        <v>1</v>
      </c>
      <c r="K668" s="15"/>
      <c r="L668" s="15"/>
      <c r="M668" s="15"/>
      <c r="N668" s="15"/>
    </row>
    <row r="669" spans="1:14" x14ac:dyDescent="0.3">
      <c r="A669" s="41">
        <v>668</v>
      </c>
      <c r="B669" s="21" t="s">
        <v>1684</v>
      </c>
      <c r="C669" s="21" t="s">
        <v>1685</v>
      </c>
      <c r="D669" s="21" t="s">
        <v>1685</v>
      </c>
      <c r="E669" s="24" t="s">
        <v>1995</v>
      </c>
      <c r="F669" s="44">
        <v>3310</v>
      </c>
      <c r="G669" s="45" t="s">
        <v>112</v>
      </c>
      <c r="H669" s="15" t="s">
        <v>115</v>
      </c>
      <c r="I669" s="15">
        <v>1</v>
      </c>
      <c r="J669" s="15">
        <v>1</v>
      </c>
      <c r="K669" s="15"/>
      <c r="L669" s="15"/>
      <c r="M669" s="15"/>
      <c r="N669" s="15"/>
    </row>
    <row r="670" spans="1:14" x14ac:dyDescent="0.3">
      <c r="A670" s="41">
        <v>669</v>
      </c>
      <c r="B670" s="21" t="s">
        <v>1686</v>
      </c>
      <c r="C670" s="21" t="s">
        <v>1685</v>
      </c>
      <c r="D670" s="21" t="s">
        <v>1685</v>
      </c>
      <c r="E670" s="24" t="s">
        <v>1995</v>
      </c>
      <c r="F670" s="44">
        <v>78521</v>
      </c>
      <c r="G670" s="45" t="s">
        <v>1512</v>
      </c>
      <c r="H670" s="15" t="s">
        <v>116</v>
      </c>
      <c r="I670" s="15">
        <v>1</v>
      </c>
      <c r="J670" s="15">
        <v>1</v>
      </c>
      <c r="K670" s="15"/>
      <c r="L670" s="15"/>
      <c r="M670" s="15"/>
      <c r="N670" s="15"/>
    </row>
    <row r="671" spans="1:14" x14ac:dyDescent="0.3">
      <c r="A671" s="41">
        <v>670</v>
      </c>
      <c r="B671" s="21" t="s">
        <v>1687</v>
      </c>
      <c r="C671" s="21" t="s">
        <v>1685</v>
      </c>
      <c r="D671" s="21" t="s">
        <v>1685</v>
      </c>
      <c r="E671" s="24" t="s">
        <v>1995</v>
      </c>
      <c r="F671" s="44">
        <v>77517</v>
      </c>
      <c r="G671" s="45" t="s">
        <v>1513</v>
      </c>
      <c r="H671" s="15" t="s">
        <v>121</v>
      </c>
      <c r="I671" s="15">
        <v>1</v>
      </c>
      <c r="J671" s="15">
        <v>1</v>
      </c>
      <c r="K671" s="15"/>
      <c r="L671" s="15"/>
      <c r="M671" s="15"/>
      <c r="N671" s="15"/>
    </row>
    <row r="672" spans="1:14" x14ac:dyDescent="0.3">
      <c r="A672" s="41">
        <v>671</v>
      </c>
      <c r="B672" s="21" t="s">
        <v>1688</v>
      </c>
      <c r="C672" s="21" t="s">
        <v>1685</v>
      </c>
      <c r="D672" s="21" t="s">
        <v>1685</v>
      </c>
      <c r="E672" s="24" t="s">
        <v>1995</v>
      </c>
      <c r="F672" s="44">
        <v>4200</v>
      </c>
      <c r="G672" s="45" t="s">
        <v>112</v>
      </c>
      <c r="H672" s="15" t="s">
        <v>1494</v>
      </c>
      <c r="I672" s="15">
        <v>0</v>
      </c>
      <c r="J672" s="15">
        <v>1</v>
      </c>
      <c r="K672" s="15"/>
      <c r="L672" s="15"/>
      <c r="M672" s="15"/>
      <c r="N672" s="15"/>
    </row>
    <row r="673" spans="1:14" x14ac:dyDescent="0.3">
      <c r="A673" s="41">
        <v>672</v>
      </c>
      <c r="B673" s="21" t="s">
        <v>1689</v>
      </c>
      <c r="C673" s="21" t="s">
        <v>1685</v>
      </c>
      <c r="D673" s="21" t="s">
        <v>1685</v>
      </c>
      <c r="E673" s="24" t="s">
        <v>1995</v>
      </c>
      <c r="F673" s="44">
        <v>78521</v>
      </c>
      <c r="G673" s="45" t="s">
        <v>122</v>
      </c>
      <c r="H673" s="15" t="s">
        <v>1494</v>
      </c>
      <c r="I673" s="15">
        <v>1</v>
      </c>
      <c r="J673" s="15">
        <v>1</v>
      </c>
      <c r="K673" s="15"/>
      <c r="L673" s="15"/>
      <c r="M673" s="15"/>
      <c r="N673" s="15"/>
    </row>
    <row r="674" spans="1:14" x14ac:dyDescent="0.3">
      <c r="A674" s="41">
        <v>673</v>
      </c>
      <c r="B674" s="21" t="s">
        <v>1690</v>
      </c>
      <c r="C674" s="21" t="s">
        <v>1685</v>
      </c>
      <c r="D674" s="21" t="s">
        <v>1685</v>
      </c>
      <c r="E674" s="24" t="s">
        <v>1995</v>
      </c>
      <c r="F674" s="44">
        <v>77517</v>
      </c>
      <c r="G674" s="45" t="s">
        <v>1513</v>
      </c>
      <c r="H674" s="15" t="s">
        <v>1496</v>
      </c>
      <c r="I674" s="15">
        <v>1</v>
      </c>
      <c r="J674" s="15">
        <v>1</v>
      </c>
      <c r="K674" s="15"/>
      <c r="L674" s="15"/>
      <c r="M674" s="15"/>
      <c r="N674" s="15"/>
    </row>
    <row r="675" spans="1:14" x14ac:dyDescent="0.3">
      <c r="A675" s="41">
        <v>674</v>
      </c>
      <c r="B675" s="21" t="s">
        <v>1664</v>
      </c>
      <c r="C675" s="21" t="s">
        <v>1691</v>
      </c>
      <c r="D675" s="21" t="s">
        <v>1691</v>
      </c>
      <c r="E675" s="24" t="s">
        <v>1996</v>
      </c>
      <c r="F675" s="44">
        <v>7600</v>
      </c>
      <c r="G675" s="45" t="s">
        <v>112</v>
      </c>
      <c r="H675" s="15" t="s">
        <v>1495</v>
      </c>
      <c r="I675" s="15">
        <v>1</v>
      </c>
      <c r="J675" s="15">
        <v>1</v>
      </c>
      <c r="K675" s="15"/>
      <c r="L675" s="15"/>
      <c r="M675" s="15"/>
      <c r="N675" s="15"/>
    </row>
    <row r="676" spans="1:14" x14ac:dyDescent="0.3">
      <c r="A676" s="41">
        <v>675</v>
      </c>
      <c r="B676" s="21" t="s">
        <v>1659</v>
      </c>
      <c r="C676" s="21" t="s">
        <v>1691</v>
      </c>
      <c r="D676" s="21" t="s">
        <v>1691</v>
      </c>
      <c r="E676" s="24" t="s">
        <v>1996</v>
      </c>
      <c r="F676" s="44">
        <v>54958</v>
      </c>
      <c r="G676" s="45" t="s">
        <v>113</v>
      </c>
      <c r="H676" s="15" t="s">
        <v>1466</v>
      </c>
      <c r="I676" s="15">
        <v>0</v>
      </c>
      <c r="J676" s="15">
        <v>1</v>
      </c>
      <c r="K676" s="15"/>
      <c r="L676" s="15"/>
      <c r="M676" s="15"/>
      <c r="N676" s="15"/>
    </row>
    <row r="677" spans="1:14" x14ac:dyDescent="0.3">
      <c r="A677" s="41">
        <v>676</v>
      </c>
      <c r="B677" s="21" t="s">
        <v>1660</v>
      </c>
      <c r="C677" s="21" t="s">
        <v>1691</v>
      </c>
      <c r="D677" s="21" t="s">
        <v>1691</v>
      </c>
      <c r="E677" s="24" t="s">
        <v>1996</v>
      </c>
      <c r="F677" s="44">
        <v>14700</v>
      </c>
      <c r="G677" s="45" t="s">
        <v>112</v>
      </c>
      <c r="H677" s="15" t="s">
        <v>1495</v>
      </c>
      <c r="I677" s="15">
        <v>0</v>
      </c>
      <c r="J677" s="15">
        <v>1</v>
      </c>
      <c r="K677" s="15"/>
      <c r="L677" s="15"/>
      <c r="M677" s="15"/>
      <c r="N677" s="15"/>
    </row>
    <row r="678" spans="1:14" x14ac:dyDescent="0.3">
      <c r="A678" s="41">
        <v>677</v>
      </c>
      <c r="B678" s="21" t="s">
        <v>1661</v>
      </c>
      <c r="C678" s="21" t="s">
        <v>1691</v>
      </c>
      <c r="D678" s="21" t="s">
        <v>1691</v>
      </c>
      <c r="E678" s="24" t="s">
        <v>1996</v>
      </c>
      <c r="F678" s="44">
        <v>14700</v>
      </c>
      <c r="G678" s="45" t="s">
        <v>112</v>
      </c>
      <c r="H678" s="15" t="s">
        <v>117</v>
      </c>
      <c r="I678" s="15">
        <v>0</v>
      </c>
      <c r="J678" s="15">
        <v>1</v>
      </c>
      <c r="K678" s="15"/>
      <c r="L678" s="15"/>
      <c r="M678" s="15"/>
      <c r="N678" s="15"/>
    </row>
    <row r="679" spans="1:14" x14ac:dyDescent="0.3">
      <c r="A679" s="41">
        <v>678</v>
      </c>
      <c r="B679" s="21" t="s">
        <v>1692</v>
      </c>
      <c r="C679" s="21" t="s">
        <v>1691</v>
      </c>
      <c r="D679" s="21" t="s">
        <v>1691</v>
      </c>
      <c r="E679" s="24" t="s">
        <v>1996</v>
      </c>
      <c r="F679" s="44">
        <v>56490</v>
      </c>
      <c r="G679" s="45" t="s">
        <v>113</v>
      </c>
      <c r="H679" s="15" t="s">
        <v>1496</v>
      </c>
      <c r="I679" s="15">
        <v>1</v>
      </c>
      <c r="J679" s="15">
        <v>1</v>
      </c>
      <c r="K679" s="15"/>
      <c r="L679" s="15"/>
      <c r="M679" s="15"/>
      <c r="N679" s="15"/>
    </row>
    <row r="680" spans="1:14" x14ac:dyDescent="0.3">
      <c r="A680" s="41">
        <v>679</v>
      </c>
      <c r="B680" s="21" t="s">
        <v>1693</v>
      </c>
      <c r="C680" s="21" t="s">
        <v>1691</v>
      </c>
      <c r="D680" s="21" t="s">
        <v>1691</v>
      </c>
      <c r="E680" s="24" t="s">
        <v>1996</v>
      </c>
      <c r="F680" s="44">
        <v>30470</v>
      </c>
      <c r="G680" s="45" t="s">
        <v>1514</v>
      </c>
      <c r="H680" s="15" t="s">
        <v>1484</v>
      </c>
      <c r="I680" s="15">
        <v>1</v>
      </c>
      <c r="J680" s="15">
        <v>1</v>
      </c>
      <c r="K680" s="15"/>
      <c r="L680" s="15"/>
      <c r="M680" s="15"/>
      <c r="N680" s="15"/>
    </row>
    <row r="681" spans="1:14" x14ac:dyDescent="0.3">
      <c r="A681" s="41">
        <v>680</v>
      </c>
      <c r="B681" s="21" t="s">
        <v>1694</v>
      </c>
      <c r="C681" s="21" t="s">
        <v>1695</v>
      </c>
      <c r="D681" s="21" t="s">
        <v>1695</v>
      </c>
      <c r="E681" s="24">
        <v>58141438</v>
      </c>
      <c r="F681" s="44">
        <v>4490</v>
      </c>
      <c r="G681" s="45" t="s">
        <v>1515</v>
      </c>
      <c r="H681" s="15" t="s">
        <v>117</v>
      </c>
      <c r="I681" s="21">
        <v>0</v>
      </c>
      <c r="J681" s="15">
        <v>1</v>
      </c>
      <c r="K681" s="15"/>
      <c r="L681" s="15"/>
      <c r="M681" s="15"/>
      <c r="N681" s="15"/>
    </row>
    <row r="682" spans="1:14" x14ac:dyDescent="0.3">
      <c r="A682" s="41">
        <v>681</v>
      </c>
      <c r="B682" s="21" t="s">
        <v>1696</v>
      </c>
      <c r="C682" s="21" t="s">
        <v>1695</v>
      </c>
      <c r="D682" s="21" t="s">
        <v>1695</v>
      </c>
      <c r="E682" s="24">
        <v>58141414</v>
      </c>
      <c r="F682" s="44">
        <v>72594</v>
      </c>
      <c r="G682" s="45" t="s">
        <v>1516</v>
      </c>
      <c r="H682" s="15" t="s">
        <v>1495</v>
      </c>
      <c r="I682" s="15">
        <v>1</v>
      </c>
      <c r="J682" s="15">
        <v>1</v>
      </c>
      <c r="K682" s="15"/>
      <c r="L682" s="15"/>
      <c r="M682" s="15"/>
      <c r="N682" s="15"/>
    </row>
    <row r="683" spans="1:14" x14ac:dyDescent="0.3">
      <c r="A683" s="41">
        <v>682</v>
      </c>
      <c r="B683" s="21" t="s">
        <v>1697</v>
      </c>
      <c r="C683" s="21" t="s">
        <v>1698</v>
      </c>
      <c r="D683" s="21" t="s">
        <v>1698</v>
      </c>
      <c r="E683" s="24" t="s">
        <v>1997</v>
      </c>
      <c r="F683" s="44">
        <v>56490</v>
      </c>
      <c r="G683" s="45" t="s">
        <v>113</v>
      </c>
      <c r="H683" s="15" t="s">
        <v>1463</v>
      </c>
      <c r="I683" s="15">
        <v>1</v>
      </c>
      <c r="J683" s="15">
        <v>1</v>
      </c>
      <c r="K683" s="15"/>
      <c r="L683" s="15"/>
      <c r="M683" s="15"/>
      <c r="N683" s="15"/>
    </row>
    <row r="684" spans="1:14" x14ac:dyDescent="0.3">
      <c r="A684" s="41">
        <v>683</v>
      </c>
      <c r="B684" s="21" t="s">
        <v>1699</v>
      </c>
      <c r="C684" s="21" t="s">
        <v>1700</v>
      </c>
      <c r="D684" s="21" t="s">
        <v>1700</v>
      </c>
      <c r="E684" s="24" t="s">
        <v>1998</v>
      </c>
      <c r="F684" s="44">
        <v>8930</v>
      </c>
      <c r="G684" s="45" t="s">
        <v>112</v>
      </c>
      <c r="H684" s="15" t="s">
        <v>120</v>
      </c>
      <c r="I684" s="15">
        <v>1</v>
      </c>
      <c r="J684" s="15">
        <v>1</v>
      </c>
      <c r="K684" s="15"/>
      <c r="L684" s="15"/>
      <c r="M684" s="15"/>
      <c r="N684" s="15"/>
    </row>
    <row r="685" spans="1:14" x14ac:dyDescent="0.3">
      <c r="A685" s="41">
        <v>684</v>
      </c>
      <c r="B685" s="21" t="s">
        <v>1701</v>
      </c>
      <c r="C685" s="21" t="s">
        <v>1702</v>
      </c>
      <c r="D685" s="21" t="s">
        <v>1702</v>
      </c>
      <c r="E685" s="24">
        <v>30678800</v>
      </c>
      <c r="F685" s="44">
        <v>42780</v>
      </c>
      <c r="G685" s="45" t="s">
        <v>113</v>
      </c>
      <c r="H685" s="15" t="s">
        <v>120</v>
      </c>
      <c r="I685" s="15">
        <v>1</v>
      </c>
      <c r="J685" s="15">
        <v>1</v>
      </c>
      <c r="K685" s="15"/>
      <c r="L685" s="15"/>
      <c r="M685" s="15"/>
      <c r="N685" s="15"/>
    </row>
    <row r="686" spans="1:14" x14ac:dyDescent="0.3">
      <c r="A686" s="41">
        <v>685</v>
      </c>
      <c r="B686" s="21" t="s">
        <v>1703</v>
      </c>
      <c r="C686" s="21" t="s">
        <v>1704</v>
      </c>
      <c r="D686" s="21" t="s">
        <v>1704</v>
      </c>
      <c r="E686" s="24" t="s">
        <v>1999</v>
      </c>
      <c r="F686" s="44">
        <v>8930</v>
      </c>
      <c r="G686" s="45" t="s">
        <v>112</v>
      </c>
      <c r="H686" s="15" t="s">
        <v>117</v>
      </c>
      <c r="I686" s="15">
        <v>0</v>
      </c>
      <c r="J686" s="15">
        <v>1</v>
      </c>
      <c r="K686" s="15"/>
      <c r="L686" s="15"/>
      <c r="M686" s="15"/>
      <c r="N686" s="15"/>
    </row>
    <row r="687" spans="1:14" x14ac:dyDescent="0.3">
      <c r="A687" s="41">
        <v>686</v>
      </c>
      <c r="B687" s="21" t="s">
        <v>1705</v>
      </c>
      <c r="C687" s="21" t="s">
        <v>1704</v>
      </c>
      <c r="D687" s="21" t="s">
        <v>1704</v>
      </c>
      <c r="E687" s="24" t="s">
        <v>1999</v>
      </c>
      <c r="F687" s="44">
        <v>6500</v>
      </c>
      <c r="G687" s="45" t="s">
        <v>112</v>
      </c>
      <c r="H687" s="15" t="s">
        <v>1495</v>
      </c>
      <c r="I687" s="15">
        <v>1</v>
      </c>
      <c r="J687" s="15">
        <v>1</v>
      </c>
      <c r="K687" s="15"/>
      <c r="L687" s="15"/>
      <c r="M687" s="15"/>
      <c r="N687" s="15"/>
    </row>
    <row r="688" spans="1:14" x14ac:dyDescent="0.3">
      <c r="A688" s="41">
        <v>687</v>
      </c>
      <c r="B688" s="21" t="s">
        <v>1703</v>
      </c>
      <c r="C688" s="21" t="s">
        <v>1704</v>
      </c>
      <c r="D688" s="21" t="s">
        <v>1704</v>
      </c>
      <c r="E688" s="24" t="s">
        <v>1999</v>
      </c>
      <c r="F688" s="44">
        <v>38020</v>
      </c>
      <c r="G688" s="45" t="s">
        <v>1517</v>
      </c>
      <c r="H688" s="15" t="s">
        <v>1464</v>
      </c>
      <c r="I688" s="15">
        <v>0</v>
      </c>
      <c r="J688" s="15">
        <v>1</v>
      </c>
      <c r="K688" s="15"/>
      <c r="L688" s="15"/>
      <c r="M688" s="15"/>
      <c r="N688" s="15"/>
    </row>
    <row r="689" spans="1:14" x14ac:dyDescent="0.3">
      <c r="A689" s="41">
        <v>688</v>
      </c>
      <c r="B689" s="21" t="s">
        <v>1706</v>
      </c>
      <c r="C689" s="21" t="s">
        <v>1704</v>
      </c>
      <c r="D689" s="21" t="s">
        <v>1704</v>
      </c>
      <c r="E689" s="24" t="s">
        <v>1999</v>
      </c>
      <c r="F689" s="44">
        <v>53220</v>
      </c>
      <c r="G689" s="45" t="s">
        <v>113</v>
      </c>
      <c r="H689" s="15" t="s">
        <v>1484</v>
      </c>
      <c r="I689" s="15">
        <v>0</v>
      </c>
      <c r="J689" s="15">
        <v>1</v>
      </c>
      <c r="K689" s="15"/>
      <c r="L689" s="15"/>
      <c r="M689" s="15"/>
      <c r="N689" s="15"/>
    </row>
    <row r="690" spans="1:14" x14ac:dyDescent="0.3">
      <c r="A690" s="41">
        <v>689</v>
      </c>
      <c r="B690" s="21" t="s">
        <v>1707</v>
      </c>
      <c r="C690" s="21" t="s">
        <v>1704</v>
      </c>
      <c r="D690" s="21" t="s">
        <v>1704</v>
      </c>
      <c r="E690" s="24" t="s">
        <v>1999</v>
      </c>
      <c r="F690" s="44">
        <v>4320</v>
      </c>
      <c r="G690" s="45" t="s">
        <v>112</v>
      </c>
      <c r="H690" s="15" t="s">
        <v>116</v>
      </c>
      <c r="I690" s="15">
        <v>0</v>
      </c>
      <c r="J690" s="15">
        <v>1</v>
      </c>
      <c r="K690" s="15"/>
      <c r="L690" s="15"/>
      <c r="M690" s="15"/>
      <c r="N690" s="15"/>
    </row>
    <row r="691" spans="1:14" x14ac:dyDescent="0.3">
      <c r="A691" s="41">
        <v>690</v>
      </c>
      <c r="B691" s="21" t="s">
        <v>1708</v>
      </c>
      <c r="C691" s="21" t="s">
        <v>1704</v>
      </c>
      <c r="D691" s="21" t="s">
        <v>1704</v>
      </c>
      <c r="E691" s="24" t="s">
        <v>1999</v>
      </c>
      <c r="F691" s="44">
        <v>92078</v>
      </c>
      <c r="G691" s="45" t="s">
        <v>112</v>
      </c>
      <c r="H691" s="15" t="s">
        <v>1494</v>
      </c>
      <c r="I691" s="15">
        <v>1</v>
      </c>
      <c r="J691" s="15">
        <v>1</v>
      </c>
      <c r="K691" s="15"/>
      <c r="L691" s="15"/>
      <c r="M691" s="15"/>
      <c r="N691" s="15"/>
    </row>
    <row r="692" spans="1:14" x14ac:dyDescent="0.3">
      <c r="A692" s="41">
        <v>691</v>
      </c>
      <c r="B692" s="21" t="s">
        <v>1709</v>
      </c>
      <c r="C692" s="21" t="s">
        <v>1710</v>
      </c>
      <c r="D692" s="21" t="s">
        <v>1710</v>
      </c>
      <c r="E692" s="24" t="s">
        <v>2000</v>
      </c>
      <c r="F692" s="44">
        <v>9180</v>
      </c>
      <c r="G692" s="45" t="s">
        <v>112</v>
      </c>
      <c r="H692" s="15" t="s">
        <v>116</v>
      </c>
      <c r="I692" s="15">
        <v>1</v>
      </c>
      <c r="J692" s="15">
        <v>1</v>
      </c>
      <c r="K692" s="15"/>
      <c r="L692" s="15"/>
      <c r="M692" s="15"/>
      <c r="N692" s="15"/>
    </row>
    <row r="693" spans="1:14" x14ac:dyDescent="0.3">
      <c r="A693" s="41">
        <v>692</v>
      </c>
      <c r="B693" s="21" t="s">
        <v>1711</v>
      </c>
      <c r="C693" s="21" t="s">
        <v>1712</v>
      </c>
      <c r="D693" s="21" t="s">
        <v>1712</v>
      </c>
      <c r="E693" s="24" t="s">
        <v>2001</v>
      </c>
      <c r="F693" s="44">
        <v>57000</v>
      </c>
      <c r="G693" s="45" t="s">
        <v>113</v>
      </c>
      <c r="H693" s="15" t="s">
        <v>1496</v>
      </c>
      <c r="I693" s="21">
        <v>0</v>
      </c>
      <c r="J693" s="15">
        <v>1</v>
      </c>
      <c r="K693" s="15"/>
      <c r="L693" s="15"/>
      <c r="M693" s="15"/>
      <c r="N693" s="15"/>
    </row>
    <row r="694" spans="1:14" x14ac:dyDescent="0.3">
      <c r="A694" s="41">
        <v>693</v>
      </c>
      <c r="B694" s="21" t="s">
        <v>1713</v>
      </c>
      <c r="C694" s="21" t="s">
        <v>1712</v>
      </c>
      <c r="D694" s="21" t="s">
        <v>1712</v>
      </c>
      <c r="E694" s="24" t="s">
        <v>2001</v>
      </c>
      <c r="F694" s="44">
        <v>56613</v>
      </c>
      <c r="G694" s="45" t="s">
        <v>1518</v>
      </c>
      <c r="H694" s="15" t="s">
        <v>1484</v>
      </c>
      <c r="I694" s="15">
        <v>1</v>
      </c>
      <c r="J694" s="15">
        <v>1</v>
      </c>
      <c r="K694" s="15"/>
      <c r="L694" s="15"/>
      <c r="M694" s="15"/>
      <c r="N694" s="15"/>
    </row>
    <row r="695" spans="1:14" x14ac:dyDescent="0.3">
      <c r="A695" s="41">
        <v>694</v>
      </c>
      <c r="B695" s="21" t="s">
        <v>1714</v>
      </c>
      <c r="C695" s="21" t="s">
        <v>1715</v>
      </c>
      <c r="D695" s="21" t="s">
        <v>1715</v>
      </c>
      <c r="E695" s="24" t="s">
        <v>2002</v>
      </c>
      <c r="F695" s="44">
        <v>72380</v>
      </c>
      <c r="G695" s="45" t="s">
        <v>1516</v>
      </c>
      <c r="H695" s="15" t="s">
        <v>1464</v>
      </c>
      <c r="I695" s="15">
        <v>1</v>
      </c>
      <c r="J695" s="15">
        <v>1</v>
      </c>
      <c r="K695" s="15"/>
      <c r="L695" s="15"/>
      <c r="M695" s="15"/>
      <c r="N695" s="15"/>
    </row>
    <row r="696" spans="1:14" x14ac:dyDescent="0.3">
      <c r="A696" s="41">
        <v>695</v>
      </c>
      <c r="B696" s="21" t="s">
        <v>1716</v>
      </c>
      <c r="C696" s="21" t="s">
        <v>1658</v>
      </c>
      <c r="D696" s="21" t="s">
        <v>1658</v>
      </c>
      <c r="E696" s="24">
        <v>52247228</v>
      </c>
      <c r="F696" s="44">
        <v>56613</v>
      </c>
      <c r="G696" s="45" t="s">
        <v>1517</v>
      </c>
      <c r="H696" s="15" t="s">
        <v>1494</v>
      </c>
      <c r="I696" s="15">
        <v>1</v>
      </c>
      <c r="J696" s="15">
        <v>1</v>
      </c>
      <c r="K696" s="15"/>
      <c r="L696" s="15"/>
      <c r="M696" s="15"/>
      <c r="N696" s="15"/>
    </row>
    <row r="697" spans="1:14" x14ac:dyDescent="0.3">
      <c r="A697" s="41">
        <v>696</v>
      </c>
      <c r="B697" s="21" t="s">
        <v>1717</v>
      </c>
      <c r="C697" s="21" t="s">
        <v>1718</v>
      </c>
      <c r="D697" s="21" t="s">
        <v>1718</v>
      </c>
      <c r="E697" s="24" t="s">
        <v>2003</v>
      </c>
      <c r="F697" s="44">
        <v>55763</v>
      </c>
      <c r="G697" s="45" t="s">
        <v>113</v>
      </c>
      <c r="H697" s="15" t="s">
        <v>116</v>
      </c>
      <c r="I697" s="15">
        <v>1</v>
      </c>
      <c r="J697" s="15">
        <v>1</v>
      </c>
      <c r="K697" s="15"/>
      <c r="L697" s="15"/>
      <c r="M697" s="15"/>
      <c r="N697" s="15"/>
    </row>
    <row r="698" spans="1:14" x14ac:dyDescent="0.3">
      <c r="A698" s="41">
        <v>697</v>
      </c>
      <c r="B698" s="21" t="s">
        <v>1719</v>
      </c>
      <c r="C698" s="21" t="s">
        <v>1720</v>
      </c>
      <c r="D698" s="21" t="s">
        <v>1720</v>
      </c>
      <c r="E698" s="24" t="s">
        <v>2004</v>
      </c>
      <c r="F698" s="44">
        <v>14449</v>
      </c>
      <c r="G698" s="45" t="s">
        <v>112</v>
      </c>
      <c r="H698" s="15" t="s">
        <v>121</v>
      </c>
      <c r="I698" s="15">
        <v>0</v>
      </c>
      <c r="J698" s="15">
        <v>1</v>
      </c>
      <c r="K698" s="15"/>
      <c r="L698" s="15"/>
      <c r="M698" s="15"/>
      <c r="N698" s="15"/>
    </row>
    <row r="699" spans="1:14" x14ac:dyDescent="0.3">
      <c r="A699" s="41">
        <v>698</v>
      </c>
      <c r="B699" s="21" t="s">
        <v>1721</v>
      </c>
      <c r="C699" s="21" t="s">
        <v>1691</v>
      </c>
      <c r="D699" s="21" t="s">
        <v>1691</v>
      </c>
      <c r="E699" s="24" t="s">
        <v>2005</v>
      </c>
      <c r="F699" s="44">
        <v>9200</v>
      </c>
      <c r="G699" s="45" t="s">
        <v>112</v>
      </c>
      <c r="H699" s="15" t="s">
        <v>1466</v>
      </c>
      <c r="I699" s="15">
        <v>1</v>
      </c>
      <c r="J699" s="15">
        <v>1</v>
      </c>
      <c r="K699" s="15"/>
      <c r="L699" s="15"/>
      <c r="M699" s="15"/>
      <c r="N699" s="15"/>
    </row>
    <row r="700" spans="1:14" x14ac:dyDescent="0.3">
      <c r="A700" s="41">
        <v>699</v>
      </c>
      <c r="B700" s="21" t="s">
        <v>1722</v>
      </c>
      <c r="C700" s="21" t="s">
        <v>1723</v>
      </c>
      <c r="D700" s="21" t="s">
        <v>1723</v>
      </c>
      <c r="E700" s="24">
        <v>52594411</v>
      </c>
      <c r="F700" s="44">
        <v>68133</v>
      </c>
      <c r="G700" s="45" t="s">
        <v>1519</v>
      </c>
      <c r="H700" s="15" t="s">
        <v>1466</v>
      </c>
      <c r="I700" s="15">
        <v>1</v>
      </c>
      <c r="J700" s="15">
        <v>1</v>
      </c>
      <c r="K700" s="15"/>
      <c r="L700" s="15"/>
      <c r="M700" s="15"/>
      <c r="N700" s="15"/>
    </row>
    <row r="701" spans="1:14" x14ac:dyDescent="0.3">
      <c r="A701" s="41">
        <v>700</v>
      </c>
      <c r="B701" s="21" t="s">
        <v>771</v>
      </c>
      <c r="C701" s="21" t="s">
        <v>1724</v>
      </c>
      <c r="D701" s="21" t="s">
        <v>1724</v>
      </c>
      <c r="E701" s="24" t="s">
        <v>2006</v>
      </c>
      <c r="F701" s="44">
        <v>14620</v>
      </c>
      <c r="G701" s="45" t="s">
        <v>1515</v>
      </c>
      <c r="H701" s="15" t="s">
        <v>117</v>
      </c>
      <c r="I701" s="15">
        <v>1</v>
      </c>
      <c r="J701" s="15">
        <v>1</v>
      </c>
      <c r="K701" s="15"/>
      <c r="L701" s="15"/>
      <c r="M701" s="15"/>
      <c r="N701" s="15"/>
    </row>
    <row r="702" spans="1:14" x14ac:dyDescent="0.3">
      <c r="A702" s="41">
        <v>701</v>
      </c>
      <c r="B702" s="21" t="s">
        <v>1725</v>
      </c>
      <c r="C702" s="21" t="s">
        <v>1726</v>
      </c>
      <c r="D702" s="21" t="s">
        <v>1726</v>
      </c>
      <c r="E702" s="24">
        <v>53390150</v>
      </c>
      <c r="F702" s="44">
        <v>7870</v>
      </c>
      <c r="G702" s="45" t="s">
        <v>112</v>
      </c>
      <c r="H702" s="15" t="s">
        <v>117</v>
      </c>
      <c r="I702" s="15">
        <v>0</v>
      </c>
      <c r="J702" s="15">
        <v>1</v>
      </c>
      <c r="K702" s="15"/>
      <c r="L702" s="15"/>
      <c r="M702" s="15"/>
      <c r="N702" s="15"/>
    </row>
    <row r="703" spans="1:14" x14ac:dyDescent="0.3">
      <c r="A703" s="41">
        <v>702</v>
      </c>
      <c r="B703" s="21" t="s">
        <v>1727</v>
      </c>
      <c r="C703" s="21" t="s">
        <v>1728</v>
      </c>
      <c r="D703" s="21" t="s">
        <v>1728</v>
      </c>
      <c r="E703" s="24" t="s">
        <v>2007</v>
      </c>
      <c r="F703" s="44">
        <v>3100</v>
      </c>
      <c r="G703" s="45" t="s">
        <v>112</v>
      </c>
      <c r="H703" s="15" t="s">
        <v>1464</v>
      </c>
      <c r="I703" s="15">
        <v>0</v>
      </c>
      <c r="J703" s="15">
        <v>1</v>
      </c>
      <c r="K703" s="15"/>
      <c r="L703" s="15"/>
      <c r="M703" s="15"/>
      <c r="N703" s="15"/>
    </row>
    <row r="704" spans="1:14" x14ac:dyDescent="0.3">
      <c r="A704" s="41">
        <v>703</v>
      </c>
      <c r="B704" s="21" t="s">
        <v>1729</v>
      </c>
      <c r="C704" s="21" t="s">
        <v>1691</v>
      </c>
      <c r="D704" s="21" t="s">
        <v>1691</v>
      </c>
      <c r="E704" s="24" t="s">
        <v>2008</v>
      </c>
      <c r="F704" s="44">
        <v>68133</v>
      </c>
      <c r="G704" s="45" t="s">
        <v>1519</v>
      </c>
      <c r="H704" s="15" t="s">
        <v>1463</v>
      </c>
      <c r="I704" s="15">
        <v>0</v>
      </c>
      <c r="J704" s="15">
        <v>1</v>
      </c>
      <c r="K704" s="15"/>
      <c r="L704" s="15"/>
      <c r="M704" s="15"/>
      <c r="N704" s="15"/>
    </row>
    <row r="705" spans="1:14" x14ac:dyDescent="0.3">
      <c r="A705" s="41">
        <v>704</v>
      </c>
      <c r="B705" s="21" t="s">
        <v>1730</v>
      </c>
      <c r="C705" s="21" t="s">
        <v>1731</v>
      </c>
      <c r="D705" s="21" t="s">
        <v>1731</v>
      </c>
      <c r="E705" s="24">
        <v>10855100</v>
      </c>
      <c r="F705" s="44">
        <v>14250</v>
      </c>
      <c r="G705" s="45" t="s">
        <v>112</v>
      </c>
      <c r="H705" s="15" t="s">
        <v>117</v>
      </c>
      <c r="I705" s="15">
        <v>1</v>
      </c>
      <c r="J705" s="15">
        <v>1</v>
      </c>
      <c r="K705" s="15"/>
      <c r="L705" s="15"/>
      <c r="M705" s="15"/>
      <c r="N705" s="15"/>
    </row>
    <row r="706" spans="1:14" x14ac:dyDescent="0.3">
      <c r="A706" s="41">
        <v>705</v>
      </c>
      <c r="B706" s="21" t="s">
        <v>1732</v>
      </c>
      <c r="C706" s="21" t="s">
        <v>1691</v>
      </c>
      <c r="D706" s="21" t="s">
        <v>1691</v>
      </c>
      <c r="E706" s="24">
        <v>52612000</v>
      </c>
      <c r="F706" s="44">
        <v>72170</v>
      </c>
      <c r="G706" s="45" t="s">
        <v>1509</v>
      </c>
      <c r="H706" s="15" t="s">
        <v>1464</v>
      </c>
      <c r="I706" s="15">
        <v>1</v>
      </c>
      <c r="J706" s="15">
        <v>1</v>
      </c>
      <c r="K706" s="15"/>
      <c r="L706" s="15"/>
      <c r="M706" s="15"/>
      <c r="N706" s="15"/>
    </row>
    <row r="707" spans="1:14" x14ac:dyDescent="0.3">
      <c r="A707" s="41">
        <v>706</v>
      </c>
      <c r="B707" s="21" t="s">
        <v>1733</v>
      </c>
      <c r="C707" s="21" t="s">
        <v>1691</v>
      </c>
      <c r="D707" s="21" t="s">
        <v>1691</v>
      </c>
      <c r="E707" s="24">
        <v>52612000</v>
      </c>
      <c r="F707" s="44">
        <v>7810</v>
      </c>
      <c r="G707" s="45" t="s">
        <v>112</v>
      </c>
      <c r="H707" s="15" t="s">
        <v>1463</v>
      </c>
      <c r="I707" s="21">
        <v>0</v>
      </c>
      <c r="J707" s="15">
        <v>1</v>
      </c>
      <c r="K707" s="15"/>
      <c r="L707" s="15"/>
      <c r="M707" s="15"/>
      <c r="N707" s="15"/>
    </row>
    <row r="708" spans="1:14" x14ac:dyDescent="0.3">
      <c r="A708" s="41">
        <v>707</v>
      </c>
      <c r="B708" s="21" t="s">
        <v>1734</v>
      </c>
      <c r="C708" s="21" t="s">
        <v>1735</v>
      </c>
      <c r="D708" s="21" t="s">
        <v>1735</v>
      </c>
      <c r="E708" s="24">
        <v>52601121</v>
      </c>
      <c r="F708" s="44">
        <v>86324</v>
      </c>
      <c r="G708" s="45" t="s">
        <v>1520</v>
      </c>
      <c r="H708" s="15" t="s">
        <v>1464</v>
      </c>
      <c r="I708" s="15">
        <v>1</v>
      </c>
      <c r="J708" s="15">
        <v>1</v>
      </c>
      <c r="K708" s="15"/>
      <c r="L708" s="15"/>
      <c r="M708" s="15"/>
      <c r="N708" s="15"/>
    </row>
    <row r="709" spans="1:14" x14ac:dyDescent="0.3">
      <c r="A709" s="41">
        <v>708</v>
      </c>
      <c r="B709" s="21" t="s">
        <v>1736</v>
      </c>
      <c r="C709" s="21" t="s">
        <v>1737</v>
      </c>
      <c r="D709" s="21" t="s">
        <v>1737</v>
      </c>
      <c r="E709" s="24" t="s">
        <v>2009</v>
      </c>
      <c r="F709" s="44">
        <v>72170</v>
      </c>
      <c r="G709" s="45" t="s">
        <v>1515</v>
      </c>
      <c r="H709" s="15" t="s">
        <v>1484</v>
      </c>
      <c r="I709" s="15">
        <v>1</v>
      </c>
      <c r="J709" s="15">
        <v>1</v>
      </c>
      <c r="K709" s="15"/>
      <c r="L709" s="15"/>
      <c r="M709" s="15"/>
      <c r="N709" s="15"/>
    </row>
    <row r="710" spans="1:14" x14ac:dyDescent="0.3">
      <c r="A710" s="41">
        <v>709</v>
      </c>
      <c r="B710" s="21" t="s">
        <v>1738</v>
      </c>
      <c r="C710" s="21" t="s">
        <v>1739</v>
      </c>
      <c r="D710" s="21" t="s">
        <v>1739</v>
      </c>
      <c r="E710" s="24">
        <v>52551852</v>
      </c>
      <c r="F710" s="44">
        <v>55418</v>
      </c>
      <c r="G710" s="45" t="s">
        <v>113</v>
      </c>
      <c r="H710" s="15" t="s">
        <v>1466</v>
      </c>
      <c r="I710" s="15">
        <v>1</v>
      </c>
      <c r="J710" s="15">
        <v>1</v>
      </c>
      <c r="K710" s="15"/>
      <c r="L710" s="15"/>
      <c r="M710" s="15"/>
      <c r="N710" s="15"/>
    </row>
    <row r="711" spans="1:14" x14ac:dyDescent="0.3">
      <c r="A711" s="41">
        <v>710</v>
      </c>
      <c r="B711" s="21" t="s">
        <v>1740</v>
      </c>
      <c r="C711" s="21" t="s">
        <v>1741</v>
      </c>
      <c r="D711" s="21" t="s">
        <v>1741</v>
      </c>
      <c r="E711" s="24" t="s">
        <v>2010</v>
      </c>
      <c r="F711" s="44">
        <v>55418</v>
      </c>
      <c r="G711" s="45" t="s">
        <v>113</v>
      </c>
      <c r="H711" s="15" t="s">
        <v>1484</v>
      </c>
      <c r="I711" s="15">
        <v>1</v>
      </c>
      <c r="J711" s="15">
        <v>1</v>
      </c>
      <c r="K711" s="15"/>
      <c r="L711" s="15"/>
      <c r="M711" s="15"/>
      <c r="N711" s="15"/>
    </row>
    <row r="712" spans="1:14" x14ac:dyDescent="0.3">
      <c r="A712" s="41">
        <v>711</v>
      </c>
      <c r="B712" s="21" t="s">
        <v>1742</v>
      </c>
      <c r="C712" s="21" t="s">
        <v>1743</v>
      </c>
      <c r="D712" s="21" t="s">
        <v>1743</v>
      </c>
      <c r="E712" s="24">
        <v>53869775</v>
      </c>
      <c r="F712" s="44">
        <v>72730</v>
      </c>
      <c r="G712" s="45" t="s">
        <v>1516</v>
      </c>
      <c r="H712" s="15" t="s">
        <v>1463</v>
      </c>
      <c r="I712" s="15">
        <v>0</v>
      </c>
      <c r="J712" s="15">
        <v>1</v>
      </c>
      <c r="K712" s="15"/>
      <c r="L712" s="15"/>
      <c r="M712" s="15"/>
      <c r="N712" s="15"/>
    </row>
    <row r="713" spans="1:14" x14ac:dyDescent="0.3">
      <c r="A713" s="41">
        <v>712</v>
      </c>
      <c r="B713" s="21" t="s">
        <v>1744</v>
      </c>
      <c r="C713" s="21" t="s">
        <v>1745</v>
      </c>
      <c r="D713" s="21" t="s">
        <v>1745</v>
      </c>
      <c r="E713" s="24">
        <v>52736932</v>
      </c>
      <c r="F713" s="44">
        <v>54710</v>
      </c>
      <c r="G713" s="45" t="s">
        <v>113</v>
      </c>
      <c r="H713" s="15" t="s">
        <v>121</v>
      </c>
      <c r="I713" s="15">
        <v>1</v>
      </c>
      <c r="J713" s="15">
        <v>1</v>
      </c>
      <c r="K713" s="15"/>
      <c r="L713" s="15"/>
      <c r="M713" s="15"/>
      <c r="N713" s="15"/>
    </row>
    <row r="714" spans="1:14" x14ac:dyDescent="0.3">
      <c r="A714" s="41">
        <v>713</v>
      </c>
      <c r="B714" s="21" t="s">
        <v>1746</v>
      </c>
      <c r="C714" s="21" t="s">
        <v>1747</v>
      </c>
      <c r="D714" s="21" t="s">
        <v>1747</v>
      </c>
      <c r="E714" s="24">
        <v>52506011</v>
      </c>
      <c r="F714" s="44">
        <v>8100</v>
      </c>
      <c r="G714" s="45" t="s">
        <v>112</v>
      </c>
      <c r="H714" s="15" t="s">
        <v>1464</v>
      </c>
      <c r="I714" s="15">
        <v>1</v>
      </c>
      <c r="J714" s="15">
        <v>1</v>
      </c>
      <c r="K714" s="15"/>
      <c r="L714" s="15"/>
      <c r="M714" s="15"/>
      <c r="N714" s="15"/>
    </row>
    <row r="715" spans="1:14" x14ac:dyDescent="0.3">
      <c r="A715" s="41">
        <v>714</v>
      </c>
      <c r="B715" s="21" t="s">
        <v>1748</v>
      </c>
      <c r="C715" s="21" t="s">
        <v>1749</v>
      </c>
      <c r="D715" s="21" t="s">
        <v>1749</v>
      </c>
      <c r="E715" s="24">
        <v>55457865</v>
      </c>
      <c r="F715" s="44">
        <v>5219</v>
      </c>
      <c r="G715" s="45" t="s">
        <v>112</v>
      </c>
      <c r="H715" s="15" t="s">
        <v>1466</v>
      </c>
      <c r="I715" s="15">
        <v>1</v>
      </c>
      <c r="J715" s="15">
        <v>1</v>
      </c>
      <c r="K715" s="15"/>
      <c r="L715" s="15"/>
      <c r="M715" s="15"/>
      <c r="N715" s="15"/>
    </row>
    <row r="716" spans="1:14" x14ac:dyDescent="0.3">
      <c r="A716" s="41">
        <v>715</v>
      </c>
      <c r="B716" s="21" t="s">
        <v>1750</v>
      </c>
      <c r="C716" s="21" t="s">
        <v>1751</v>
      </c>
      <c r="D716" s="21" t="s">
        <v>1751</v>
      </c>
      <c r="E716" s="24" t="s">
        <v>2011</v>
      </c>
      <c r="F716" s="44">
        <v>80080</v>
      </c>
      <c r="G716" s="45" t="s">
        <v>1521</v>
      </c>
      <c r="H716" s="15" t="s">
        <v>1496</v>
      </c>
      <c r="I716" s="15">
        <v>1</v>
      </c>
      <c r="J716" s="15">
        <v>1</v>
      </c>
      <c r="K716" s="15"/>
      <c r="L716" s="15"/>
      <c r="M716" s="15"/>
      <c r="N716" s="15"/>
    </row>
    <row r="717" spans="1:14" x14ac:dyDescent="0.3">
      <c r="A717" s="41">
        <v>716</v>
      </c>
      <c r="B717" s="21" t="s">
        <v>1752</v>
      </c>
      <c r="C717" s="21" t="s">
        <v>1753</v>
      </c>
      <c r="D717" s="21" t="s">
        <v>1753</v>
      </c>
      <c r="E717" s="24">
        <v>53899187</v>
      </c>
      <c r="F717" s="44">
        <v>60125</v>
      </c>
      <c r="G717" s="45" t="s">
        <v>1507</v>
      </c>
      <c r="H717" s="15" t="s">
        <v>116</v>
      </c>
      <c r="I717" s="15">
        <v>1</v>
      </c>
      <c r="J717" s="15">
        <v>1</v>
      </c>
      <c r="K717" s="15"/>
      <c r="L717" s="15"/>
      <c r="M717" s="15"/>
      <c r="N717" s="15"/>
    </row>
    <row r="718" spans="1:14" x14ac:dyDescent="0.3">
      <c r="A718" s="41">
        <v>717</v>
      </c>
      <c r="B718" s="21" t="s">
        <v>1754</v>
      </c>
      <c r="C718" s="21" t="s">
        <v>1755</v>
      </c>
      <c r="D718" s="21" t="s">
        <v>1755</v>
      </c>
      <c r="E718" s="24" t="s">
        <v>2012</v>
      </c>
      <c r="F718" s="44">
        <v>54710</v>
      </c>
      <c r="G718" s="45" t="s">
        <v>113</v>
      </c>
      <c r="H718" s="15" t="s">
        <v>121</v>
      </c>
      <c r="I718" s="15">
        <v>0</v>
      </c>
      <c r="J718" s="15">
        <v>1</v>
      </c>
      <c r="K718" s="15"/>
      <c r="L718" s="15"/>
      <c r="M718" s="15"/>
      <c r="N718" s="15"/>
    </row>
    <row r="719" spans="1:14" x14ac:dyDescent="0.3">
      <c r="A719" s="41">
        <v>718</v>
      </c>
      <c r="B719" s="21" t="s">
        <v>1756</v>
      </c>
      <c r="C719" s="21" t="s">
        <v>1757</v>
      </c>
      <c r="D719" s="21" t="s">
        <v>1757</v>
      </c>
      <c r="E719" s="24" t="s">
        <v>2013</v>
      </c>
      <c r="F719" s="44">
        <v>55418</v>
      </c>
      <c r="G719" s="45" t="s">
        <v>113</v>
      </c>
      <c r="H719" s="15" t="s">
        <v>1464</v>
      </c>
      <c r="I719" s="15">
        <v>0</v>
      </c>
      <c r="J719" s="15">
        <v>1</v>
      </c>
      <c r="K719" s="15"/>
      <c r="L719" s="15"/>
      <c r="M719" s="15"/>
      <c r="N719" s="15"/>
    </row>
    <row r="720" spans="1:14" x14ac:dyDescent="0.3">
      <c r="A720" s="41">
        <v>719</v>
      </c>
      <c r="B720" s="21" t="s">
        <v>1758</v>
      </c>
      <c r="C720" s="21" t="s">
        <v>1759</v>
      </c>
      <c r="D720" s="21" t="s">
        <v>1759</v>
      </c>
      <c r="E720" s="24" t="s">
        <v>2014</v>
      </c>
      <c r="F720" s="44">
        <v>57200</v>
      </c>
      <c r="G720" s="45" t="s">
        <v>113</v>
      </c>
      <c r="H720" s="15" t="s">
        <v>117</v>
      </c>
      <c r="I720" s="15">
        <v>0</v>
      </c>
      <c r="J720" s="15">
        <v>1</v>
      </c>
      <c r="K720" s="15"/>
      <c r="L720" s="15"/>
      <c r="M720" s="15"/>
      <c r="N720" s="15"/>
    </row>
    <row r="721" spans="1:14" x14ac:dyDescent="0.3">
      <c r="A721" s="41">
        <v>720</v>
      </c>
      <c r="B721" s="21" t="s">
        <v>1760</v>
      </c>
      <c r="C721" s="21" t="s">
        <v>1761</v>
      </c>
      <c r="D721" s="21" t="s">
        <v>1761</v>
      </c>
      <c r="E721" s="24" t="s">
        <v>2015</v>
      </c>
      <c r="F721" s="44">
        <v>55450</v>
      </c>
      <c r="G721" s="45" t="s">
        <v>113</v>
      </c>
      <c r="H721" s="15" t="s">
        <v>1463</v>
      </c>
      <c r="I721" s="15">
        <v>1</v>
      </c>
      <c r="J721" s="15">
        <v>1</v>
      </c>
      <c r="K721" s="15"/>
      <c r="L721" s="15"/>
      <c r="M721" s="15"/>
      <c r="N721" s="15"/>
    </row>
    <row r="722" spans="1:14" x14ac:dyDescent="0.3">
      <c r="A722" s="41">
        <v>721</v>
      </c>
      <c r="B722" s="21" t="s">
        <v>1762</v>
      </c>
      <c r="C722" s="21" t="s">
        <v>1691</v>
      </c>
      <c r="D722" s="21" t="s">
        <v>1691</v>
      </c>
      <c r="E722" s="24">
        <v>52245300</v>
      </c>
      <c r="F722" s="44">
        <v>54710</v>
      </c>
      <c r="G722" s="45" t="s">
        <v>113</v>
      </c>
      <c r="H722" s="15" t="s">
        <v>121</v>
      </c>
      <c r="I722" s="15">
        <v>1</v>
      </c>
      <c r="J722" s="15">
        <v>1</v>
      </c>
      <c r="K722" s="15"/>
      <c r="L722" s="15"/>
      <c r="M722" s="15"/>
      <c r="N722" s="15"/>
    </row>
    <row r="723" spans="1:14" x14ac:dyDescent="0.3">
      <c r="A723" s="41">
        <v>722</v>
      </c>
      <c r="B723" s="21" t="s">
        <v>1763</v>
      </c>
      <c r="C723" s="21" t="s">
        <v>1764</v>
      </c>
      <c r="D723" s="21" t="s">
        <v>1764</v>
      </c>
      <c r="E723" s="24" t="s">
        <v>2016</v>
      </c>
      <c r="F723" s="44">
        <v>77518</v>
      </c>
      <c r="G723" s="45" t="s">
        <v>1513</v>
      </c>
      <c r="H723" s="15" t="s">
        <v>1466</v>
      </c>
      <c r="I723" s="21">
        <v>0</v>
      </c>
      <c r="J723" s="15">
        <v>1</v>
      </c>
      <c r="K723" s="15"/>
      <c r="L723" s="15"/>
      <c r="M723" s="15"/>
      <c r="N723" s="15"/>
    </row>
    <row r="724" spans="1:14" x14ac:dyDescent="0.3">
      <c r="A724" s="41">
        <v>723</v>
      </c>
      <c r="B724" s="21" t="s">
        <v>1765</v>
      </c>
      <c r="C724" s="21" t="s">
        <v>1766</v>
      </c>
      <c r="D724" s="21" t="s">
        <v>1766</v>
      </c>
      <c r="E724" s="24" t="s">
        <v>2017</v>
      </c>
      <c r="F724" s="44">
        <v>9230</v>
      </c>
      <c r="G724" s="45" t="s">
        <v>112</v>
      </c>
      <c r="H724" s="15" t="s">
        <v>1496</v>
      </c>
      <c r="I724" s="15">
        <v>1</v>
      </c>
      <c r="J724" s="15">
        <v>1</v>
      </c>
      <c r="K724" s="15"/>
      <c r="L724" s="15"/>
      <c r="M724" s="15"/>
      <c r="N724" s="15"/>
    </row>
    <row r="725" spans="1:14" x14ac:dyDescent="0.3">
      <c r="A725" s="41">
        <v>724</v>
      </c>
      <c r="B725" s="21" t="s">
        <v>1767</v>
      </c>
      <c r="C725" s="21" t="s">
        <v>1768</v>
      </c>
      <c r="D725" s="21" t="s">
        <v>1768</v>
      </c>
      <c r="E725" s="24">
        <v>52507546</v>
      </c>
      <c r="F725" s="44">
        <v>15900</v>
      </c>
      <c r="G725" s="45" t="s">
        <v>1522</v>
      </c>
      <c r="H725" s="15" t="s">
        <v>1464</v>
      </c>
      <c r="I725" s="15">
        <v>1</v>
      </c>
      <c r="J725" s="15">
        <v>1</v>
      </c>
      <c r="K725" s="15"/>
      <c r="L725" s="15"/>
      <c r="M725" s="15"/>
      <c r="N725" s="15"/>
    </row>
    <row r="726" spans="1:14" x14ac:dyDescent="0.3">
      <c r="A726" s="41">
        <v>725</v>
      </c>
      <c r="B726" s="21" t="s">
        <v>1769</v>
      </c>
      <c r="C726" s="21" t="s">
        <v>1770</v>
      </c>
      <c r="D726" s="21" t="s">
        <v>1770</v>
      </c>
      <c r="E726" s="24">
        <v>52023439</v>
      </c>
      <c r="F726" s="44">
        <v>9210</v>
      </c>
      <c r="G726" s="45" t="s">
        <v>112</v>
      </c>
      <c r="H726" s="15" t="s">
        <v>1466</v>
      </c>
      <c r="I726" s="15">
        <v>1</v>
      </c>
      <c r="J726" s="15">
        <v>1</v>
      </c>
      <c r="K726" s="15"/>
      <c r="L726" s="15"/>
      <c r="M726" s="15"/>
      <c r="N726" s="15"/>
    </row>
    <row r="727" spans="1:14" x14ac:dyDescent="0.3">
      <c r="A727" s="41">
        <v>726</v>
      </c>
      <c r="B727" s="21" t="s">
        <v>1771</v>
      </c>
      <c r="C727" s="21" t="s">
        <v>1691</v>
      </c>
      <c r="D727" s="21" t="s">
        <v>1691</v>
      </c>
      <c r="E727" s="24">
        <v>54834900</v>
      </c>
      <c r="F727" s="44">
        <v>77518</v>
      </c>
      <c r="G727" s="45" t="s">
        <v>1513</v>
      </c>
      <c r="H727" s="15" t="s">
        <v>1463</v>
      </c>
      <c r="I727" s="15">
        <v>1</v>
      </c>
      <c r="J727" s="15">
        <v>1</v>
      </c>
      <c r="K727" s="15"/>
      <c r="L727" s="15"/>
      <c r="M727" s="15"/>
      <c r="N727" s="15"/>
    </row>
    <row r="728" spans="1:14" x14ac:dyDescent="0.3">
      <c r="A728" s="41">
        <v>727</v>
      </c>
      <c r="B728" s="21" t="s">
        <v>1772</v>
      </c>
      <c r="C728" s="21" t="s">
        <v>1691</v>
      </c>
      <c r="D728" s="21" t="s">
        <v>1691</v>
      </c>
      <c r="E728" s="24">
        <v>57293999</v>
      </c>
      <c r="F728" s="44">
        <v>57100</v>
      </c>
      <c r="G728" s="45" t="s">
        <v>112</v>
      </c>
      <c r="H728" s="15" t="s">
        <v>1466</v>
      </c>
      <c r="I728" s="15">
        <v>0</v>
      </c>
      <c r="J728" s="15">
        <v>1</v>
      </c>
      <c r="K728" s="15"/>
      <c r="L728" s="15"/>
      <c r="M728" s="15"/>
      <c r="N728" s="15"/>
    </row>
    <row r="729" spans="1:14" x14ac:dyDescent="0.3">
      <c r="A729" s="41">
        <v>728</v>
      </c>
      <c r="B729" s="21" t="s">
        <v>1635</v>
      </c>
      <c r="C729" s="21" t="s">
        <v>1773</v>
      </c>
      <c r="D729" s="21" t="s">
        <v>1773</v>
      </c>
      <c r="E729" s="24">
        <v>52110250</v>
      </c>
      <c r="F729" s="44">
        <v>45590</v>
      </c>
      <c r="G729" s="45" t="s">
        <v>1523</v>
      </c>
      <c r="H729" s="15" t="s">
        <v>114</v>
      </c>
      <c r="I729" s="15">
        <v>1</v>
      </c>
      <c r="J729" s="15">
        <v>1</v>
      </c>
      <c r="K729" s="15"/>
      <c r="L729" s="15"/>
      <c r="M729" s="15"/>
      <c r="N729" s="15"/>
    </row>
    <row r="730" spans="1:14" x14ac:dyDescent="0.3">
      <c r="A730" s="41">
        <v>729</v>
      </c>
      <c r="B730" s="21" t="s">
        <v>1774</v>
      </c>
      <c r="C730" s="21" t="s">
        <v>1775</v>
      </c>
      <c r="D730" s="21" t="s">
        <v>1775</v>
      </c>
      <c r="E730" s="24">
        <v>11011800</v>
      </c>
      <c r="F730" s="44">
        <v>97308</v>
      </c>
      <c r="G730" s="45" t="s">
        <v>1524</v>
      </c>
      <c r="H730" s="15" t="s">
        <v>121</v>
      </c>
      <c r="I730" s="15">
        <v>1</v>
      </c>
      <c r="J730" s="15">
        <v>1</v>
      </c>
      <c r="K730" s="15"/>
      <c r="L730" s="15"/>
      <c r="M730" s="15"/>
      <c r="N730" s="15"/>
    </row>
    <row r="731" spans="1:14" x14ac:dyDescent="0.3">
      <c r="A731" s="41">
        <v>730</v>
      </c>
      <c r="B731" s="21" t="s">
        <v>1776</v>
      </c>
      <c r="C731" s="21" t="s">
        <v>1777</v>
      </c>
      <c r="D731" s="21" t="s">
        <v>1777</v>
      </c>
      <c r="E731" s="24">
        <v>52801634</v>
      </c>
      <c r="F731" s="44">
        <v>57100</v>
      </c>
      <c r="G731" s="45" t="s">
        <v>112</v>
      </c>
      <c r="H731" s="15" t="s">
        <v>1496</v>
      </c>
      <c r="I731" s="15">
        <v>1</v>
      </c>
      <c r="J731" s="15">
        <v>1</v>
      </c>
      <c r="K731" s="15"/>
      <c r="L731" s="15"/>
      <c r="M731" s="15"/>
      <c r="N731" s="15"/>
    </row>
    <row r="732" spans="1:14" x14ac:dyDescent="0.3">
      <c r="A732" s="41">
        <v>731</v>
      </c>
      <c r="B732" s="21" t="s">
        <v>1778</v>
      </c>
      <c r="C732" s="21" t="s">
        <v>1779</v>
      </c>
      <c r="D732" s="21" t="s">
        <v>1779</v>
      </c>
      <c r="E732" s="24">
        <v>52928936</v>
      </c>
      <c r="F732" s="44">
        <v>77518</v>
      </c>
      <c r="G732" s="45" t="s">
        <v>1513</v>
      </c>
      <c r="H732" s="15" t="s">
        <v>1495</v>
      </c>
      <c r="I732" s="15">
        <v>0</v>
      </c>
      <c r="J732" s="15">
        <v>1</v>
      </c>
      <c r="K732" s="15"/>
      <c r="L732" s="15"/>
      <c r="M732" s="15"/>
      <c r="N732" s="15"/>
    </row>
    <row r="733" spans="1:14" x14ac:dyDescent="0.3">
      <c r="A733" s="41">
        <v>732</v>
      </c>
      <c r="B733" s="21" t="s">
        <v>1780</v>
      </c>
      <c r="C733" s="21" t="s">
        <v>1704</v>
      </c>
      <c r="D733" s="21" t="s">
        <v>1704</v>
      </c>
      <c r="E733" s="24">
        <v>53418339</v>
      </c>
      <c r="F733" s="44">
        <v>6500</v>
      </c>
      <c r="G733" s="45" t="s">
        <v>112</v>
      </c>
      <c r="H733" s="15" t="s">
        <v>1464</v>
      </c>
      <c r="I733" s="15">
        <v>0</v>
      </c>
      <c r="J733" s="15">
        <v>1</v>
      </c>
      <c r="K733" s="15"/>
      <c r="L733" s="15"/>
      <c r="M733" s="15"/>
      <c r="N733" s="15"/>
    </row>
    <row r="734" spans="1:14" x14ac:dyDescent="0.3">
      <c r="A734" s="41">
        <v>733</v>
      </c>
      <c r="B734" s="21" t="s">
        <v>1781</v>
      </c>
      <c r="C734" s="21" t="s">
        <v>1782</v>
      </c>
      <c r="D734" s="21" t="s">
        <v>1782</v>
      </c>
      <c r="E734" s="24">
        <v>53834646</v>
      </c>
      <c r="F734" s="44">
        <v>57100</v>
      </c>
      <c r="G734" s="45" t="s">
        <v>112</v>
      </c>
      <c r="H734" s="15" t="s">
        <v>1463</v>
      </c>
      <c r="I734" s="15">
        <v>0</v>
      </c>
      <c r="J734" s="15">
        <v>1</v>
      </c>
      <c r="K734" s="15"/>
      <c r="L734" s="15"/>
      <c r="M734" s="15"/>
      <c r="N734" s="15"/>
    </row>
    <row r="735" spans="1:14" x14ac:dyDescent="0.3">
      <c r="A735" s="41">
        <v>734</v>
      </c>
      <c r="B735" s="21" t="s">
        <v>1783</v>
      </c>
      <c r="C735" s="21" t="s">
        <v>1784</v>
      </c>
      <c r="D735" s="21" t="s">
        <v>1784</v>
      </c>
      <c r="E735" s="24">
        <v>22821010</v>
      </c>
      <c r="F735" s="44">
        <v>58116</v>
      </c>
      <c r="G735" s="45" t="s">
        <v>1518</v>
      </c>
      <c r="H735" s="15" t="s">
        <v>116</v>
      </c>
      <c r="I735" s="15">
        <v>1</v>
      </c>
      <c r="J735" s="15">
        <v>1</v>
      </c>
      <c r="K735" s="15"/>
      <c r="L735" s="15"/>
      <c r="M735" s="15"/>
      <c r="N735" s="15"/>
    </row>
    <row r="736" spans="1:14" x14ac:dyDescent="0.3">
      <c r="A736" s="41">
        <v>735</v>
      </c>
      <c r="B736" s="21" t="s">
        <v>1785</v>
      </c>
      <c r="C736" s="21" t="s">
        <v>1786</v>
      </c>
      <c r="D736" s="21" t="s">
        <v>1786</v>
      </c>
      <c r="E736" s="24" t="s">
        <v>2018</v>
      </c>
      <c r="F736" s="44">
        <v>77518</v>
      </c>
      <c r="G736" s="45" t="s">
        <v>1513</v>
      </c>
      <c r="H736" s="15" t="s">
        <v>1495</v>
      </c>
      <c r="I736" s="15">
        <v>1</v>
      </c>
      <c r="J736" s="15">
        <v>1</v>
      </c>
      <c r="K736" s="15"/>
      <c r="L736" s="15"/>
      <c r="M736" s="15"/>
      <c r="N736" s="15"/>
    </row>
    <row r="737" spans="1:14" x14ac:dyDescent="0.3">
      <c r="A737" s="41">
        <v>736</v>
      </c>
      <c r="B737" s="21" t="s">
        <v>1787</v>
      </c>
      <c r="C737" s="21" t="s">
        <v>1788</v>
      </c>
      <c r="D737" s="21" t="s">
        <v>1788</v>
      </c>
      <c r="E737" s="24" t="s">
        <v>2019</v>
      </c>
      <c r="F737" s="44">
        <v>58260</v>
      </c>
      <c r="G737" s="45" t="s">
        <v>1507</v>
      </c>
      <c r="H737" s="15" t="s">
        <v>1495</v>
      </c>
      <c r="I737" s="21">
        <v>0</v>
      </c>
      <c r="J737" s="15">
        <v>1</v>
      </c>
      <c r="K737" s="15"/>
      <c r="L737" s="15"/>
      <c r="M737" s="15"/>
      <c r="N737" s="15"/>
    </row>
    <row r="738" spans="1:14" x14ac:dyDescent="0.3">
      <c r="A738" s="41">
        <v>737</v>
      </c>
      <c r="B738" s="21" t="s">
        <v>1789</v>
      </c>
      <c r="C738" s="21" t="s">
        <v>1790</v>
      </c>
      <c r="D738" s="21" t="s">
        <v>1790</v>
      </c>
      <c r="E738" s="24" t="s">
        <v>2020</v>
      </c>
      <c r="F738" s="44">
        <v>15540</v>
      </c>
      <c r="G738" s="45" t="s">
        <v>112</v>
      </c>
      <c r="H738" s="15" t="s">
        <v>1466</v>
      </c>
      <c r="I738" s="15">
        <v>1</v>
      </c>
      <c r="J738" s="15">
        <v>1</v>
      </c>
      <c r="K738" s="15"/>
      <c r="L738" s="15"/>
      <c r="M738" s="15"/>
      <c r="N738" s="15"/>
    </row>
    <row r="739" spans="1:14" x14ac:dyDescent="0.3">
      <c r="A739" s="41">
        <v>738</v>
      </c>
      <c r="B739" s="21" t="s">
        <v>1791</v>
      </c>
      <c r="C739" s="21" t="s">
        <v>1792</v>
      </c>
      <c r="D739" s="21" t="s">
        <v>1792</v>
      </c>
      <c r="E739" s="24" t="s">
        <v>2021</v>
      </c>
      <c r="F739" s="44">
        <v>7850</v>
      </c>
      <c r="G739" s="45" t="s">
        <v>112</v>
      </c>
      <c r="H739" s="15" t="s">
        <v>121</v>
      </c>
      <c r="I739" s="15">
        <v>1</v>
      </c>
      <c r="J739" s="15">
        <v>1</v>
      </c>
      <c r="K739" s="15"/>
      <c r="L739" s="15"/>
      <c r="M739" s="15"/>
      <c r="N739" s="15"/>
    </row>
    <row r="740" spans="1:14" x14ac:dyDescent="0.3">
      <c r="A740" s="41">
        <v>739</v>
      </c>
      <c r="B740" s="21" t="s">
        <v>1793</v>
      </c>
      <c r="C740" s="21" t="s">
        <v>1794</v>
      </c>
      <c r="D740" s="21" t="s">
        <v>1794</v>
      </c>
      <c r="E740" s="24" t="s">
        <v>2022</v>
      </c>
      <c r="F740" s="44">
        <v>7620</v>
      </c>
      <c r="G740" s="45" t="s">
        <v>112</v>
      </c>
      <c r="H740" s="15" t="s">
        <v>1464</v>
      </c>
      <c r="I740" s="15">
        <v>1</v>
      </c>
      <c r="J740" s="15">
        <v>1</v>
      </c>
      <c r="K740" s="15"/>
      <c r="L740" s="15"/>
      <c r="M740" s="15"/>
      <c r="N740" s="15"/>
    </row>
    <row r="741" spans="1:14" x14ac:dyDescent="0.3">
      <c r="A741" s="41">
        <v>740</v>
      </c>
      <c r="B741" s="21" t="s">
        <v>1795</v>
      </c>
      <c r="C741" s="21" t="s">
        <v>1796</v>
      </c>
      <c r="D741" s="21" t="s">
        <v>1796</v>
      </c>
      <c r="E741" s="24">
        <v>55870955</v>
      </c>
      <c r="F741" s="44">
        <v>58260</v>
      </c>
      <c r="G741" s="45" t="s">
        <v>1507</v>
      </c>
      <c r="H741" s="15" t="s">
        <v>1494</v>
      </c>
      <c r="I741" s="15">
        <v>1</v>
      </c>
      <c r="J741" s="15">
        <v>1</v>
      </c>
      <c r="K741" s="15"/>
      <c r="L741" s="15"/>
      <c r="M741" s="15"/>
      <c r="N741" s="15"/>
    </row>
    <row r="742" spans="1:14" x14ac:dyDescent="0.3">
      <c r="A742" s="41">
        <v>741</v>
      </c>
      <c r="B742" s="21" t="s">
        <v>1797</v>
      </c>
      <c r="C742" s="21" t="s">
        <v>1798</v>
      </c>
      <c r="D742" s="21" t="s">
        <v>1798</v>
      </c>
      <c r="E742" s="24">
        <v>91381800</v>
      </c>
      <c r="F742" s="44">
        <v>7850</v>
      </c>
      <c r="G742" s="45" t="s">
        <v>112</v>
      </c>
      <c r="H742" s="15" t="s">
        <v>1494</v>
      </c>
      <c r="I742" s="15">
        <v>0</v>
      </c>
      <c r="J742" s="15">
        <v>1</v>
      </c>
      <c r="K742" s="15"/>
      <c r="L742" s="15"/>
      <c r="M742" s="15"/>
      <c r="N742" s="15"/>
    </row>
    <row r="743" spans="1:14" x14ac:dyDescent="0.3">
      <c r="A743" s="41">
        <v>742</v>
      </c>
      <c r="B743" s="21" t="s">
        <v>1799</v>
      </c>
      <c r="C743" s="21" t="s">
        <v>1800</v>
      </c>
      <c r="D743" s="21" t="s">
        <v>1800</v>
      </c>
      <c r="E743" s="24">
        <v>53527245</v>
      </c>
      <c r="F743" s="44">
        <v>77518</v>
      </c>
      <c r="G743" s="45" t="s">
        <v>1513</v>
      </c>
      <c r="H743" s="15" t="s">
        <v>1463</v>
      </c>
      <c r="I743" s="15">
        <v>1</v>
      </c>
      <c r="J743" s="15">
        <v>1</v>
      </c>
      <c r="K743" s="15"/>
      <c r="L743" s="15"/>
      <c r="M743" s="15"/>
      <c r="N743" s="15"/>
    </row>
    <row r="744" spans="1:14" x14ac:dyDescent="0.3">
      <c r="A744" s="41">
        <v>743</v>
      </c>
      <c r="B744" s="21" t="s">
        <v>1801</v>
      </c>
      <c r="C744" s="21" t="s">
        <v>1802</v>
      </c>
      <c r="D744" s="21" t="s">
        <v>1802</v>
      </c>
      <c r="E744" s="24">
        <v>55565000</v>
      </c>
      <c r="F744" s="44">
        <v>10900</v>
      </c>
      <c r="G744" s="45" t="s">
        <v>112</v>
      </c>
      <c r="H744" s="15" t="s">
        <v>1466</v>
      </c>
      <c r="I744" s="15">
        <v>1</v>
      </c>
      <c r="J744" s="15">
        <v>1</v>
      </c>
      <c r="K744" s="15"/>
      <c r="L744" s="15"/>
      <c r="M744" s="15"/>
      <c r="N744" s="15"/>
    </row>
    <row r="745" spans="1:14" x14ac:dyDescent="0.3">
      <c r="A745" s="41">
        <v>744</v>
      </c>
      <c r="B745" s="21" t="s">
        <v>1803</v>
      </c>
      <c r="C745" s="21" t="s">
        <v>1804</v>
      </c>
      <c r="D745" s="21" t="s">
        <v>1804</v>
      </c>
      <c r="E745" s="24">
        <v>53106778</v>
      </c>
      <c r="F745" s="44">
        <v>16400</v>
      </c>
      <c r="G745" s="45" t="s">
        <v>112</v>
      </c>
      <c r="H745" s="15" t="s">
        <v>114</v>
      </c>
      <c r="I745" s="15">
        <v>1</v>
      </c>
      <c r="J745" s="15">
        <v>1</v>
      </c>
      <c r="K745" s="15"/>
      <c r="L745" s="15"/>
      <c r="M745" s="15"/>
      <c r="N745" s="15"/>
    </row>
    <row r="746" spans="1:14" x14ac:dyDescent="0.3">
      <c r="A746" s="41">
        <v>745</v>
      </c>
      <c r="B746" s="21" t="s">
        <v>1805</v>
      </c>
      <c r="C746" s="21" t="s">
        <v>1806</v>
      </c>
      <c r="D746" s="21" t="s">
        <v>1806</v>
      </c>
      <c r="E746" s="24">
        <v>57859911</v>
      </c>
      <c r="F746" s="44">
        <v>41069</v>
      </c>
      <c r="G746" s="45" t="s">
        <v>1522</v>
      </c>
      <c r="H746" s="15" t="s">
        <v>1466</v>
      </c>
      <c r="I746" s="15">
        <v>1</v>
      </c>
      <c r="J746" s="15">
        <v>1</v>
      </c>
      <c r="K746" s="15"/>
      <c r="L746" s="15"/>
      <c r="M746" s="15"/>
      <c r="N746" s="15"/>
    </row>
    <row r="747" spans="1:14" x14ac:dyDescent="0.3">
      <c r="A747" s="41">
        <v>746</v>
      </c>
      <c r="B747" s="21" t="s">
        <v>1807</v>
      </c>
      <c r="C747" s="21" t="s">
        <v>1808</v>
      </c>
      <c r="D747" s="21" t="s">
        <v>1808</v>
      </c>
      <c r="E747" s="24">
        <v>57649240</v>
      </c>
      <c r="F747" s="44">
        <v>14748</v>
      </c>
      <c r="G747" s="45" t="s">
        <v>1514</v>
      </c>
      <c r="H747" s="15" t="s">
        <v>1496</v>
      </c>
      <c r="I747" s="15">
        <v>1</v>
      </c>
      <c r="J747" s="15">
        <v>1</v>
      </c>
      <c r="K747" s="15"/>
      <c r="L747" s="15"/>
      <c r="M747" s="15"/>
      <c r="N747" s="15"/>
    </row>
    <row r="748" spans="1:14" x14ac:dyDescent="0.3">
      <c r="A748" s="41">
        <v>747</v>
      </c>
      <c r="B748" s="21" t="s">
        <v>1809</v>
      </c>
      <c r="C748" s="21" t="s">
        <v>1810</v>
      </c>
      <c r="D748" s="21" t="s">
        <v>1810</v>
      </c>
      <c r="E748" s="24">
        <v>53420331</v>
      </c>
      <c r="F748" s="44">
        <v>41960</v>
      </c>
      <c r="G748" s="45" t="s">
        <v>1522</v>
      </c>
      <c r="H748" s="15" t="s">
        <v>1464</v>
      </c>
      <c r="I748" s="15">
        <v>0</v>
      </c>
      <c r="J748" s="15">
        <v>1</v>
      </c>
      <c r="K748" s="15"/>
      <c r="L748" s="15"/>
      <c r="M748" s="15"/>
      <c r="N748" s="15"/>
    </row>
    <row r="749" spans="1:14" x14ac:dyDescent="0.3">
      <c r="A749" s="41">
        <v>748</v>
      </c>
      <c r="B749" s="21" t="s">
        <v>1811</v>
      </c>
      <c r="C749" s="21" t="s">
        <v>1812</v>
      </c>
      <c r="D749" s="21" t="s">
        <v>1812</v>
      </c>
      <c r="E749" s="24">
        <v>55348315</v>
      </c>
      <c r="F749" s="44">
        <v>7850</v>
      </c>
      <c r="G749" s="45" t="s">
        <v>112</v>
      </c>
      <c r="H749" s="15" t="s">
        <v>114</v>
      </c>
      <c r="I749" s="15">
        <v>0</v>
      </c>
      <c r="J749" s="15">
        <v>1</v>
      </c>
      <c r="K749" s="15"/>
      <c r="L749" s="15"/>
      <c r="M749" s="15"/>
      <c r="N749" s="15"/>
    </row>
    <row r="750" spans="1:14" x14ac:dyDescent="0.3">
      <c r="A750" s="41">
        <v>749</v>
      </c>
      <c r="B750" s="21" t="s">
        <v>1813</v>
      </c>
      <c r="C750" s="21" t="s">
        <v>1814</v>
      </c>
      <c r="D750" s="21" t="s">
        <v>1814</v>
      </c>
      <c r="E750" s="24">
        <v>56359230</v>
      </c>
      <c r="F750" s="44">
        <v>11232</v>
      </c>
      <c r="G750" s="45" t="s">
        <v>112</v>
      </c>
      <c r="H750" s="15" t="s">
        <v>121</v>
      </c>
      <c r="I750" s="15">
        <v>0</v>
      </c>
      <c r="J750" s="15">
        <v>1</v>
      </c>
      <c r="K750" s="15"/>
      <c r="L750" s="15"/>
      <c r="M750" s="15"/>
      <c r="N750" s="15"/>
    </row>
    <row r="751" spans="1:14" x14ac:dyDescent="0.3">
      <c r="A751" s="41">
        <v>750</v>
      </c>
      <c r="B751" s="21" t="s">
        <v>1815</v>
      </c>
      <c r="C751" s="21" t="s">
        <v>1816</v>
      </c>
      <c r="D751" s="21" t="s">
        <v>1816</v>
      </c>
      <c r="E751" s="24">
        <v>50970277</v>
      </c>
      <c r="F751" s="44">
        <v>62300</v>
      </c>
      <c r="G751" s="45" t="s">
        <v>122</v>
      </c>
      <c r="H751" s="15" t="s">
        <v>120</v>
      </c>
      <c r="I751" s="15">
        <v>1</v>
      </c>
      <c r="J751" s="15">
        <v>1</v>
      </c>
      <c r="K751" s="15"/>
      <c r="L751" s="15"/>
      <c r="M751" s="15"/>
      <c r="N751" s="15"/>
    </row>
    <row r="752" spans="1:14" x14ac:dyDescent="0.3">
      <c r="A752" s="41">
        <v>751</v>
      </c>
      <c r="B752" s="21" t="s">
        <v>1817</v>
      </c>
      <c r="C752" s="21" t="s">
        <v>1818</v>
      </c>
      <c r="D752" s="21" t="s">
        <v>1818</v>
      </c>
      <c r="E752" s="24">
        <v>52554444</v>
      </c>
      <c r="F752" s="44">
        <v>11239</v>
      </c>
      <c r="G752" s="45" t="s">
        <v>112</v>
      </c>
      <c r="H752" s="15" t="s">
        <v>118</v>
      </c>
      <c r="I752" s="15">
        <v>1</v>
      </c>
      <c r="J752" s="15">
        <v>1</v>
      </c>
      <c r="K752" s="15"/>
      <c r="L752" s="15"/>
      <c r="M752" s="15"/>
      <c r="N752" s="15"/>
    </row>
    <row r="753" spans="1:14" x14ac:dyDescent="0.3">
      <c r="A753" s="41">
        <v>752</v>
      </c>
      <c r="B753" s="21" t="s">
        <v>1819</v>
      </c>
      <c r="C753" s="21" t="s">
        <v>1751</v>
      </c>
      <c r="D753" s="21" t="s">
        <v>1751</v>
      </c>
      <c r="E753" s="24">
        <v>52289977</v>
      </c>
      <c r="F753" s="44">
        <v>16060</v>
      </c>
      <c r="G753" s="45" t="s">
        <v>112</v>
      </c>
      <c r="H753" s="15" t="s">
        <v>114</v>
      </c>
      <c r="I753" s="21">
        <v>0</v>
      </c>
      <c r="J753" s="15">
        <v>1</v>
      </c>
      <c r="K753" s="15"/>
      <c r="L753" s="15"/>
      <c r="M753" s="15"/>
      <c r="N753" s="15"/>
    </row>
    <row r="754" spans="1:14" x14ac:dyDescent="0.3">
      <c r="A754" s="41">
        <v>753</v>
      </c>
      <c r="B754" s="21" t="s">
        <v>1820</v>
      </c>
      <c r="C754" s="21" t="s">
        <v>1821</v>
      </c>
      <c r="D754" s="21" t="s">
        <v>1821</v>
      </c>
      <c r="E754" s="24">
        <v>50955425</v>
      </c>
      <c r="F754" s="44">
        <v>2250</v>
      </c>
      <c r="G754" s="45" t="s">
        <v>112</v>
      </c>
      <c r="H754" s="15" t="s">
        <v>1484</v>
      </c>
      <c r="I754" s="15">
        <v>1</v>
      </c>
      <c r="J754" s="15">
        <v>1</v>
      </c>
      <c r="K754" s="15"/>
      <c r="L754" s="15"/>
      <c r="M754" s="15"/>
      <c r="N754" s="15"/>
    </row>
    <row r="755" spans="1:14" x14ac:dyDescent="0.3">
      <c r="A755" s="41">
        <v>754</v>
      </c>
      <c r="B755" s="21" t="s">
        <v>1822</v>
      </c>
      <c r="C755" s="21" t="s">
        <v>1823</v>
      </c>
      <c r="D755" s="21" t="s">
        <v>1823</v>
      </c>
      <c r="E755" s="24">
        <v>55923282</v>
      </c>
      <c r="F755" s="44">
        <v>31824</v>
      </c>
      <c r="G755" s="45" t="s">
        <v>1525</v>
      </c>
      <c r="H755" s="15" t="s">
        <v>1484</v>
      </c>
      <c r="I755" s="15">
        <v>1</v>
      </c>
      <c r="J755" s="15">
        <v>1</v>
      </c>
      <c r="K755" s="15"/>
      <c r="L755" s="15"/>
      <c r="M755" s="15"/>
      <c r="N755" s="15"/>
    </row>
    <row r="756" spans="1:14" x14ac:dyDescent="0.3">
      <c r="A756" s="41">
        <v>755</v>
      </c>
      <c r="B756" s="21" t="s">
        <v>1824</v>
      </c>
      <c r="C756" s="21" t="s">
        <v>1825</v>
      </c>
      <c r="D756" s="21" t="s">
        <v>1825</v>
      </c>
      <c r="E756" s="24">
        <v>26230325</v>
      </c>
      <c r="F756" s="44">
        <v>62430</v>
      </c>
      <c r="G756" s="45" t="s">
        <v>112</v>
      </c>
      <c r="H756" s="15" t="s">
        <v>120</v>
      </c>
      <c r="I756" s="15">
        <v>1</v>
      </c>
      <c r="J756" s="15">
        <v>1</v>
      </c>
      <c r="K756" s="15"/>
      <c r="L756" s="15"/>
      <c r="M756" s="15"/>
      <c r="N756" s="15"/>
    </row>
    <row r="757" spans="1:14" x14ac:dyDescent="0.3">
      <c r="A757" s="41">
        <v>756</v>
      </c>
      <c r="B757" s="21" t="s">
        <v>1826</v>
      </c>
      <c r="C757" s="21" t="s">
        <v>1827</v>
      </c>
      <c r="D757" s="21" t="s">
        <v>1827</v>
      </c>
      <c r="E757" s="24">
        <v>56759842</v>
      </c>
      <c r="F757" s="44">
        <v>1210</v>
      </c>
      <c r="G757" s="45" t="s">
        <v>112</v>
      </c>
      <c r="H757" s="15" t="s">
        <v>117</v>
      </c>
      <c r="I757" s="15">
        <v>1</v>
      </c>
      <c r="J757" s="15">
        <v>1</v>
      </c>
      <c r="K757" s="15"/>
      <c r="L757" s="15"/>
      <c r="M757" s="15"/>
      <c r="N757" s="15"/>
    </row>
    <row r="758" spans="1:14" x14ac:dyDescent="0.3">
      <c r="A758" s="41">
        <v>757</v>
      </c>
      <c r="B758" s="21" t="s">
        <v>1828</v>
      </c>
      <c r="C758" s="21" t="s">
        <v>1829</v>
      </c>
      <c r="D758" s="21" t="s">
        <v>1829</v>
      </c>
      <c r="E758" s="24">
        <v>53421569</v>
      </c>
      <c r="F758" s="16">
        <v>4300</v>
      </c>
      <c r="G758" s="15" t="s">
        <v>112</v>
      </c>
      <c r="H758" s="15" t="s">
        <v>116</v>
      </c>
      <c r="I758" s="15">
        <v>0</v>
      </c>
      <c r="J758" s="15">
        <v>1</v>
      </c>
      <c r="K758" s="15"/>
      <c r="L758" s="15"/>
      <c r="M758" s="15"/>
      <c r="N758" s="15"/>
    </row>
    <row r="759" spans="1:14" x14ac:dyDescent="0.3">
      <c r="A759" s="41">
        <v>758</v>
      </c>
      <c r="B759" s="21" t="s">
        <v>1830</v>
      </c>
      <c r="C759" s="21" t="s">
        <v>1831</v>
      </c>
      <c r="D759" s="21" t="s">
        <v>1831</v>
      </c>
      <c r="E759" s="24">
        <v>53759681</v>
      </c>
      <c r="F759" s="16">
        <v>7119</v>
      </c>
      <c r="G759" s="15" t="s">
        <v>112</v>
      </c>
      <c r="H759" s="15" t="s">
        <v>1463</v>
      </c>
      <c r="I759" s="15">
        <v>1</v>
      </c>
      <c r="J759" s="15">
        <v>1</v>
      </c>
      <c r="K759" s="15"/>
      <c r="L759" s="15"/>
      <c r="M759" s="15"/>
      <c r="N759" s="15"/>
    </row>
    <row r="760" spans="1:14" x14ac:dyDescent="0.3">
      <c r="A760" s="41">
        <v>759</v>
      </c>
      <c r="B760" s="21" t="s">
        <v>1832</v>
      </c>
      <c r="C760" s="21" t="s">
        <v>1833</v>
      </c>
      <c r="D760" s="21" t="s">
        <v>1833</v>
      </c>
      <c r="E760" s="24">
        <v>52608022</v>
      </c>
      <c r="F760" s="16">
        <v>16070</v>
      </c>
      <c r="G760" s="15" t="s">
        <v>112</v>
      </c>
      <c r="H760" s="15" t="s">
        <v>1496</v>
      </c>
      <c r="I760" s="15">
        <v>1</v>
      </c>
      <c r="J760" s="15">
        <v>1</v>
      </c>
      <c r="K760" s="15"/>
      <c r="L760" s="15"/>
      <c r="M760" s="15"/>
      <c r="N760" s="15"/>
    </row>
    <row r="761" spans="1:14" x14ac:dyDescent="0.3">
      <c r="A761" s="41">
        <v>760</v>
      </c>
      <c r="B761" s="21" t="s">
        <v>127</v>
      </c>
      <c r="C761" s="21" t="s">
        <v>1834</v>
      </c>
      <c r="D761" s="21" t="s">
        <v>1834</v>
      </c>
      <c r="E761" s="24">
        <v>56854550</v>
      </c>
      <c r="F761" s="16">
        <v>14438</v>
      </c>
      <c r="G761" s="15" t="s">
        <v>112</v>
      </c>
      <c r="H761" s="15" t="s">
        <v>1495</v>
      </c>
      <c r="I761" s="15">
        <v>1</v>
      </c>
      <c r="J761" s="15">
        <v>1</v>
      </c>
      <c r="K761" s="15"/>
      <c r="L761" s="15"/>
      <c r="M761" s="15"/>
      <c r="N761" s="15"/>
    </row>
    <row r="762" spans="1:14" x14ac:dyDescent="0.3">
      <c r="A762" s="41">
        <v>761</v>
      </c>
      <c r="B762" s="21" t="s">
        <v>1835</v>
      </c>
      <c r="C762" s="21" t="s">
        <v>1836</v>
      </c>
      <c r="D762" s="21" t="s">
        <v>1836</v>
      </c>
      <c r="E762" s="24">
        <v>53564144</v>
      </c>
      <c r="F762" s="16">
        <v>9850</v>
      </c>
      <c r="G762" s="15" t="s">
        <v>112</v>
      </c>
      <c r="H762" s="15" t="s">
        <v>1495</v>
      </c>
      <c r="I762" s="15">
        <v>0</v>
      </c>
      <c r="J762" s="15">
        <v>1</v>
      </c>
      <c r="K762" s="15"/>
      <c r="L762" s="15"/>
      <c r="M762" s="15"/>
      <c r="N762" s="15"/>
    </row>
    <row r="763" spans="1:14" x14ac:dyDescent="0.3">
      <c r="A763" s="41">
        <v>762</v>
      </c>
      <c r="B763" s="21" t="s">
        <v>1837</v>
      </c>
      <c r="C763" s="21" t="s">
        <v>1838</v>
      </c>
      <c r="D763" s="21" t="s">
        <v>1838</v>
      </c>
      <c r="E763" s="24">
        <v>80003330</v>
      </c>
      <c r="F763" s="16">
        <v>2080</v>
      </c>
      <c r="G763" s="15" t="s">
        <v>112</v>
      </c>
      <c r="H763" s="15" t="s">
        <v>1496</v>
      </c>
      <c r="I763" s="15">
        <v>0</v>
      </c>
      <c r="J763" s="15">
        <v>1</v>
      </c>
      <c r="K763" s="15"/>
      <c r="L763" s="15"/>
      <c r="M763" s="15"/>
      <c r="N763" s="15"/>
    </row>
    <row r="764" spans="1:14" x14ac:dyDescent="0.3">
      <c r="A764" s="41">
        <v>763</v>
      </c>
      <c r="B764" s="21" t="s">
        <v>1839</v>
      </c>
      <c r="C764" s="21" t="s">
        <v>1840</v>
      </c>
      <c r="D764" s="21" t="s">
        <v>1840</v>
      </c>
      <c r="E764" s="24">
        <v>5539019358</v>
      </c>
      <c r="F764" s="16">
        <v>15900</v>
      </c>
      <c r="G764" s="15" t="s">
        <v>112</v>
      </c>
      <c r="H764" s="15" t="s">
        <v>119</v>
      </c>
      <c r="I764" s="15">
        <v>0</v>
      </c>
      <c r="J764" s="15">
        <v>1</v>
      </c>
      <c r="K764" s="15"/>
      <c r="L764" s="15"/>
      <c r="M764" s="15"/>
      <c r="N764" s="15"/>
    </row>
    <row r="765" spans="1:14" x14ac:dyDescent="0.3">
      <c r="A765" s="41">
        <v>764</v>
      </c>
      <c r="B765" s="21" t="s">
        <v>1841</v>
      </c>
      <c r="C765" s="21" t="s">
        <v>1842</v>
      </c>
      <c r="D765" s="21" t="s">
        <v>1842</v>
      </c>
      <c r="E765" s="24" t="s">
        <v>2023</v>
      </c>
      <c r="F765" s="16">
        <v>4460</v>
      </c>
      <c r="G765" s="15" t="s">
        <v>112</v>
      </c>
      <c r="H765" s="15" t="s">
        <v>117</v>
      </c>
      <c r="I765" s="15">
        <v>1</v>
      </c>
      <c r="J765" s="15">
        <v>1</v>
      </c>
      <c r="K765" s="15"/>
      <c r="L765" s="15"/>
      <c r="M765" s="15"/>
      <c r="N765" s="15"/>
    </row>
    <row r="766" spans="1:14" x14ac:dyDescent="0.3">
      <c r="A766" s="41">
        <v>765</v>
      </c>
      <c r="B766" s="21" t="s">
        <v>1843</v>
      </c>
      <c r="C766" s="21" t="s">
        <v>1844</v>
      </c>
      <c r="D766" s="21" t="s">
        <v>1844</v>
      </c>
      <c r="E766" s="24" t="s">
        <v>2024</v>
      </c>
      <c r="F766" s="16">
        <v>13210</v>
      </c>
      <c r="G766" s="15" t="s">
        <v>112</v>
      </c>
      <c r="H766" s="15" t="s">
        <v>1466</v>
      </c>
      <c r="I766" s="15">
        <v>1</v>
      </c>
      <c r="J766" s="15">
        <v>1</v>
      </c>
      <c r="K766" s="15"/>
      <c r="L766" s="15"/>
      <c r="M766" s="15"/>
      <c r="N766" s="15"/>
    </row>
    <row r="767" spans="1:14" x14ac:dyDescent="0.3">
      <c r="A767" s="41">
        <v>766</v>
      </c>
      <c r="B767" s="21" t="s">
        <v>1845</v>
      </c>
      <c r="C767" s="21" t="s">
        <v>1846</v>
      </c>
      <c r="D767" s="21" t="s">
        <v>1846</v>
      </c>
      <c r="E767" s="24">
        <v>55510544</v>
      </c>
      <c r="F767" s="16">
        <v>4489</v>
      </c>
      <c r="G767" s="15" t="s">
        <v>112</v>
      </c>
      <c r="H767" s="15" t="s">
        <v>1464</v>
      </c>
      <c r="I767" s="21">
        <v>0</v>
      </c>
      <c r="J767" s="15">
        <v>1</v>
      </c>
      <c r="K767" s="15"/>
      <c r="L767" s="15"/>
      <c r="M767" s="15"/>
      <c r="N767" s="15"/>
    </row>
    <row r="768" spans="1:14" x14ac:dyDescent="0.3">
      <c r="A768" s="41">
        <v>767</v>
      </c>
      <c r="B768" s="21" t="s">
        <v>1847</v>
      </c>
      <c r="C768" s="21" t="s">
        <v>1848</v>
      </c>
      <c r="D768" s="21" t="s">
        <v>1848</v>
      </c>
      <c r="E768" s="24">
        <v>52814791</v>
      </c>
      <c r="F768" s="16">
        <v>10810</v>
      </c>
      <c r="G768" s="15" t="s">
        <v>112</v>
      </c>
      <c r="H768" s="15" t="s">
        <v>1496</v>
      </c>
      <c r="I768" s="15">
        <v>1</v>
      </c>
      <c r="J768" s="15">
        <v>1</v>
      </c>
      <c r="K768" s="15"/>
      <c r="L768" s="15"/>
      <c r="M768" s="15"/>
      <c r="N768" s="15"/>
    </row>
    <row r="769" spans="1:14" x14ac:dyDescent="0.3">
      <c r="A769" s="41">
        <v>768</v>
      </c>
      <c r="B769" s="21" t="s">
        <v>1849</v>
      </c>
      <c r="C769" s="21" t="s">
        <v>1850</v>
      </c>
      <c r="D769" s="21" t="s">
        <v>1850</v>
      </c>
      <c r="E769" s="24" t="s">
        <v>2025</v>
      </c>
      <c r="F769" s="16">
        <v>13460</v>
      </c>
      <c r="G769" s="15" t="s">
        <v>112</v>
      </c>
      <c r="H769" s="15" t="s">
        <v>1494</v>
      </c>
      <c r="I769" s="15">
        <v>1</v>
      </c>
      <c r="J769" s="15">
        <v>1</v>
      </c>
      <c r="K769" s="15"/>
      <c r="L769" s="15"/>
      <c r="M769" s="15"/>
      <c r="N769" s="15"/>
    </row>
    <row r="770" spans="1:14" x14ac:dyDescent="0.3">
      <c r="A770" s="41">
        <v>769</v>
      </c>
      <c r="B770" s="21" t="s">
        <v>1851</v>
      </c>
      <c r="C770" s="21" t="s">
        <v>1852</v>
      </c>
      <c r="D770" s="21" t="s">
        <v>1852</v>
      </c>
      <c r="E770" s="24">
        <v>53523899</v>
      </c>
      <c r="F770" s="16">
        <v>16810</v>
      </c>
      <c r="G770" s="15" t="s">
        <v>112</v>
      </c>
      <c r="H770" s="15" t="s">
        <v>1495</v>
      </c>
      <c r="I770" s="15">
        <v>1</v>
      </c>
      <c r="J770" s="15">
        <v>1</v>
      </c>
      <c r="K770" s="15"/>
      <c r="L770" s="15"/>
      <c r="M770" s="15"/>
      <c r="N770" s="15"/>
    </row>
    <row r="771" spans="1:14" x14ac:dyDescent="0.3">
      <c r="A771" s="41">
        <v>770</v>
      </c>
      <c r="B771" s="21" t="s">
        <v>1853</v>
      </c>
      <c r="C771" s="21" t="s">
        <v>1854</v>
      </c>
      <c r="D771" s="21" t="s">
        <v>1854</v>
      </c>
      <c r="E771" s="24">
        <v>30048016</v>
      </c>
      <c r="F771" s="16">
        <v>10360</v>
      </c>
      <c r="G771" s="15" t="s">
        <v>112</v>
      </c>
      <c r="H771" s="15" t="s">
        <v>121</v>
      </c>
      <c r="I771" s="15">
        <v>1</v>
      </c>
      <c r="J771" s="15">
        <v>1</v>
      </c>
      <c r="K771" s="15"/>
      <c r="L771" s="15"/>
      <c r="M771" s="15"/>
      <c r="N771" s="15"/>
    </row>
    <row r="772" spans="1:14" x14ac:dyDescent="0.3">
      <c r="A772" s="41">
        <v>771</v>
      </c>
      <c r="B772" s="21" t="s">
        <v>1855</v>
      </c>
      <c r="C772" s="21" t="s">
        <v>1856</v>
      </c>
      <c r="D772" s="21" t="s">
        <v>1856</v>
      </c>
      <c r="E772" s="24">
        <v>56560701</v>
      </c>
      <c r="F772" s="16">
        <v>14390</v>
      </c>
      <c r="G772" s="15" t="s">
        <v>112</v>
      </c>
      <c r="H772" s="15" t="s">
        <v>114</v>
      </c>
      <c r="I772" s="15">
        <v>0</v>
      </c>
      <c r="J772" s="15">
        <v>1</v>
      </c>
      <c r="K772" s="15"/>
      <c r="L772" s="15"/>
      <c r="M772" s="15"/>
      <c r="N772" s="15"/>
    </row>
    <row r="773" spans="1:14" x14ac:dyDescent="0.3">
      <c r="A773" s="41">
        <v>772</v>
      </c>
      <c r="B773" s="21" t="s">
        <v>1857</v>
      </c>
      <c r="C773" s="21" t="s">
        <v>1858</v>
      </c>
      <c r="D773" s="21" t="s">
        <v>1858</v>
      </c>
      <c r="E773" s="24">
        <v>52779783</v>
      </c>
      <c r="F773" s="16">
        <v>9440</v>
      </c>
      <c r="G773" s="15" t="s">
        <v>112</v>
      </c>
      <c r="H773" s="15" t="s">
        <v>1499</v>
      </c>
      <c r="I773" s="15">
        <v>1</v>
      </c>
      <c r="J773" s="15">
        <v>1</v>
      </c>
      <c r="K773" s="15"/>
      <c r="L773" s="15"/>
      <c r="M773" s="15"/>
      <c r="N773" s="15"/>
    </row>
    <row r="774" spans="1:14" x14ac:dyDescent="0.3">
      <c r="A774" s="41">
        <v>773</v>
      </c>
      <c r="B774" s="21" t="s">
        <v>1859</v>
      </c>
      <c r="C774" s="21" t="s">
        <v>1860</v>
      </c>
      <c r="D774" s="21" t="s">
        <v>1860</v>
      </c>
      <c r="E774" s="24">
        <v>51331107</v>
      </c>
      <c r="F774" s="16">
        <v>1299</v>
      </c>
      <c r="G774" s="15" t="s">
        <v>112</v>
      </c>
      <c r="H774" s="15" t="s">
        <v>1464</v>
      </c>
      <c r="I774" s="15">
        <v>1</v>
      </c>
      <c r="J774" s="15">
        <v>1</v>
      </c>
      <c r="K774" s="15"/>
      <c r="L774" s="15"/>
      <c r="M774" s="15"/>
      <c r="N774" s="15"/>
    </row>
    <row r="775" spans="1:14" x14ac:dyDescent="0.3">
      <c r="A775" s="41">
        <v>774</v>
      </c>
      <c r="B775" s="21" t="s">
        <v>1861</v>
      </c>
      <c r="C775" s="21" t="s">
        <v>1862</v>
      </c>
      <c r="D775" s="21" t="s">
        <v>1862</v>
      </c>
      <c r="E775" s="24">
        <v>53959911</v>
      </c>
      <c r="F775" s="16">
        <v>2630</v>
      </c>
      <c r="G775" s="15" t="s">
        <v>112</v>
      </c>
      <c r="H775" s="15" t="s">
        <v>117</v>
      </c>
      <c r="I775" s="15">
        <v>1</v>
      </c>
      <c r="J775" s="15">
        <v>1</v>
      </c>
      <c r="K775" s="15"/>
      <c r="L775" s="15"/>
      <c r="M775" s="15"/>
      <c r="N775" s="15"/>
    </row>
    <row r="776" spans="1:14" x14ac:dyDescent="0.3">
      <c r="A776" s="41">
        <v>775</v>
      </c>
      <c r="B776" s="21" t="s">
        <v>1863</v>
      </c>
      <c r="C776" s="21" t="s">
        <v>1864</v>
      </c>
      <c r="D776" s="21" t="s">
        <v>1864</v>
      </c>
      <c r="E776" s="24">
        <v>56490656</v>
      </c>
      <c r="F776" s="16">
        <v>15280</v>
      </c>
      <c r="G776" s="15" t="s">
        <v>112</v>
      </c>
      <c r="H776" s="15" t="s">
        <v>116</v>
      </c>
      <c r="I776" s="15">
        <v>1</v>
      </c>
      <c r="J776" s="15">
        <v>1</v>
      </c>
      <c r="K776" s="15"/>
      <c r="L776" s="15"/>
      <c r="M776" s="15"/>
      <c r="N776" s="15"/>
    </row>
    <row r="777" spans="1:14" x14ac:dyDescent="0.3">
      <c r="A777" s="41">
        <v>776</v>
      </c>
      <c r="B777" s="21" t="s">
        <v>1865</v>
      </c>
      <c r="C777" s="21" t="s">
        <v>1866</v>
      </c>
      <c r="D777" s="21" t="s">
        <v>1866</v>
      </c>
      <c r="E777" s="24">
        <v>54820800</v>
      </c>
      <c r="F777" s="16">
        <v>14610</v>
      </c>
      <c r="G777" s="15" t="s">
        <v>112</v>
      </c>
      <c r="H777" s="15" t="s">
        <v>121</v>
      </c>
      <c r="I777" s="15">
        <v>1</v>
      </c>
      <c r="J777" s="15">
        <v>1</v>
      </c>
      <c r="K777" s="15"/>
      <c r="L777" s="15"/>
      <c r="M777" s="15"/>
      <c r="N777" s="15"/>
    </row>
    <row r="778" spans="1:14" x14ac:dyDescent="0.3">
      <c r="A778" s="41">
        <v>777</v>
      </c>
      <c r="B778" s="21" t="s">
        <v>1867</v>
      </c>
      <c r="C778" s="21" t="s">
        <v>1868</v>
      </c>
      <c r="D778" s="21" t="s">
        <v>1868</v>
      </c>
      <c r="E778" s="24">
        <v>56266100</v>
      </c>
      <c r="F778" s="16">
        <v>7520</v>
      </c>
      <c r="G778" s="15" t="s">
        <v>112</v>
      </c>
      <c r="H778" s="15" t="s">
        <v>1495</v>
      </c>
      <c r="I778" s="15">
        <v>0</v>
      </c>
      <c r="J778" s="15">
        <v>1</v>
      </c>
      <c r="K778" s="15"/>
      <c r="L778" s="15"/>
      <c r="M778" s="15"/>
      <c r="N778" s="15"/>
    </row>
    <row r="779" spans="1:14" x14ac:dyDescent="0.3">
      <c r="A779" s="41">
        <v>778</v>
      </c>
      <c r="B779" s="21" t="s">
        <v>1869</v>
      </c>
      <c r="C779" s="21" t="s">
        <v>1870</v>
      </c>
      <c r="D779" s="21" t="s">
        <v>1870</v>
      </c>
      <c r="E779" s="24">
        <v>50615200</v>
      </c>
      <c r="F779" s="16">
        <v>9856</v>
      </c>
      <c r="G779" s="15" t="s">
        <v>112</v>
      </c>
      <c r="H779" s="15" t="s">
        <v>1466</v>
      </c>
      <c r="I779" s="15">
        <v>0</v>
      </c>
      <c r="J779" s="15">
        <v>1</v>
      </c>
      <c r="K779" s="15"/>
      <c r="L779" s="15"/>
      <c r="M779" s="15"/>
      <c r="N779" s="15"/>
    </row>
    <row r="780" spans="1:14" x14ac:dyDescent="0.3">
      <c r="A780" s="41">
        <v>779</v>
      </c>
      <c r="B780" s="21" t="s">
        <v>1871</v>
      </c>
      <c r="C780" s="21" t="s">
        <v>1872</v>
      </c>
      <c r="D780" s="21" t="s">
        <v>1872</v>
      </c>
      <c r="E780" s="24">
        <v>53211515</v>
      </c>
      <c r="F780" s="16">
        <v>11000</v>
      </c>
      <c r="G780" s="15" t="s">
        <v>112</v>
      </c>
      <c r="H780" s="15" t="s">
        <v>1466</v>
      </c>
      <c r="I780" s="15">
        <v>0</v>
      </c>
      <c r="J780" s="15">
        <v>1</v>
      </c>
      <c r="K780" s="15"/>
      <c r="L780" s="15"/>
      <c r="M780" s="15"/>
      <c r="N780" s="15"/>
    </row>
    <row r="781" spans="1:14" x14ac:dyDescent="0.3">
      <c r="A781" s="41">
        <v>780</v>
      </c>
      <c r="B781" s="21" t="s">
        <v>1873</v>
      </c>
      <c r="C781" s="21" t="s">
        <v>1874</v>
      </c>
      <c r="D781" s="21" t="s">
        <v>1874</v>
      </c>
      <c r="E781" s="24">
        <v>19975807</v>
      </c>
      <c r="F781" s="16">
        <v>16060</v>
      </c>
      <c r="G781" s="15" t="s">
        <v>112</v>
      </c>
      <c r="H781" s="15" t="s">
        <v>116</v>
      </c>
      <c r="I781" s="15">
        <v>1</v>
      </c>
      <c r="J781" s="15">
        <v>1</v>
      </c>
      <c r="K781" s="15"/>
      <c r="L781" s="15"/>
      <c r="M781" s="15"/>
      <c r="N781" s="15"/>
    </row>
    <row r="782" spans="1:14" x14ac:dyDescent="0.3">
      <c r="A782" s="41">
        <v>781</v>
      </c>
      <c r="B782" s="21" t="s">
        <v>1875</v>
      </c>
      <c r="C782" s="21" t="s">
        <v>1876</v>
      </c>
      <c r="D782" s="21" t="s">
        <v>1876</v>
      </c>
      <c r="E782" s="24">
        <v>57695577</v>
      </c>
      <c r="F782" s="16">
        <v>1220</v>
      </c>
      <c r="G782" s="15" t="s">
        <v>112</v>
      </c>
      <c r="H782" s="15" t="s">
        <v>116</v>
      </c>
      <c r="I782" s="15">
        <v>1</v>
      </c>
      <c r="J782" s="15">
        <v>1</v>
      </c>
      <c r="K782" s="15"/>
      <c r="L782" s="15"/>
      <c r="M782" s="15"/>
      <c r="N782" s="15"/>
    </row>
    <row r="783" spans="1:14" x14ac:dyDescent="0.3">
      <c r="A783" s="41">
        <v>782</v>
      </c>
      <c r="B783" s="21" t="s">
        <v>1877</v>
      </c>
      <c r="C783" s="21" t="s">
        <v>1878</v>
      </c>
      <c r="D783" s="21" t="s">
        <v>1878</v>
      </c>
      <c r="E783" s="24">
        <v>55956564</v>
      </c>
      <c r="F783" s="16">
        <v>7839</v>
      </c>
      <c r="G783" s="15" t="s">
        <v>112</v>
      </c>
      <c r="H783" s="15" t="s">
        <v>1496</v>
      </c>
      <c r="I783" s="21">
        <v>0</v>
      </c>
      <c r="J783" s="15">
        <v>1</v>
      </c>
      <c r="K783" s="15"/>
      <c r="L783" s="15"/>
      <c r="M783" s="15"/>
      <c r="N783" s="15"/>
    </row>
    <row r="784" spans="1:14" x14ac:dyDescent="0.3">
      <c r="A784" s="41">
        <v>783</v>
      </c>
      <c r="B784" s="21" t="s">
        <v>1879</v>
      </c>
      <c r="C784" s="21" t="s">
        <v>1880</v>
      </c>
      <c r="D784" s="21" t="s">
        <v>1880</v>
      </c>
      <c r="E784" s="24">
        <v>55804521</v>
      </c>
      <c r="F784" s="16">
        <v>13093</v>
      </c>
      <c r="G784" s="15" t="s">
        <v>112</v>
      </c>
      <c r="H784" s="15" t="s">
        <v>114</v>
      </c>
      <c r="I784" s="15">
        <v>1</v>
      </c>
      <c r="J784" s="15">
        <v>1</v>
      </c>
      <c r="K784" s="15"/>
      <c r="L784" s="15"/>
      <c r="M784" s="15"/>
      <c r="N784" s="15"/>
    </row>
    <row r="785" spans="1:14" x14ac:dyDescent="0.3">
      <c r="A785" s="41">
        <v>784</v>
      </c>
      <c r="B785" s="21" t="s">
        <v>1881</v>
      </c>
      <c r="C785" s="21" t="s">
        <v>1882</v>
      </c>
      <c r="D785" s="21" t="s">
        <v>1882</v>
      </c>
      <c r="E785" s="24">
        <v>57710538</v>
      </c>
      <c r="F785" s="16">
        <v>3100</v>
      </c>
      <c r="G785" s="15" t="s">
        <v>112</v>
      </c>
      <c r="H785" s="15" t="s">
        <v>116</v>
      </c>
      <c r="I785" s="15">
        <v>1</v>
      </c>
      <c r="J785" s="15">
        <v>1</v>
      </c>
      <c r="K785" s="15"/>
      <c r="L785" s="15"/>
      <c r="M785" s="15"/>
      <c r="N785" s="15"/>
    </row>
    <row r="786" spans="1:14" x14ac:dyDescent="0.3">
      <c r="A786" s="41">
        <v>785</v>
      </c>
      <c r="B786" s="21" t="s">
        <v>1883</v>
      </c>
      <c r="C786" s="21" t="s">
        <v>1884</v>
      </c>
      <c r="D786" s="21" t="s">
        <v>1884</v>
      </c>
      <c r="E786" s="24">
        <v>56849272</v>
      </c>
      <c r="F786" s="16">
        <v>1770</v>
      </c>
      <c r="G786" s="15" t="s">
        <v>112</v>
      </c>
      <c r="H786" s="15" t="s">
        <v>1496</v>
      </c>
      <c r="I786" s="15">
        <v>1</v>
      </c>
      <c r="J786" s="15">
        <v>1</v>
      </c>
      <c r="K786" s="15"/>
      <c r="L786" s="15"/>
      <c r="M786" s="15"/>
      <c r="N786" s="15"/>
    </row>
    <row r="787" spans="1:14" x14ac:dyDescent="0.3">
      <c r="A787" s="41">
        <v>786</v>
      </c>
      <c r="B787" s="21" t="s">
        <v>1885</v>
      </c>
      <c r="C787" s="21" t="s">
        <v>1886</v>
      </c>
      <c r="D787" s="21" t="s">
        <v>1886</v>
      </c>
      <c r="E787" s="24">
        <v>55903074</v>
      </c>
      <c r="F787" s="16">
        <v>1750</v>
      </c>
      <c r="G787" s="15" t="s">
        <v>112</v>
      </c>
      <c r="H787" s="15" t="s">
        <v>1464</v>
      </c>
      <c r="I787" s="15">
        <v>1</v>
      </c>
      <c r="J787" s="15">
        <v>1</v>
      </c>
      <c r="K787" s="15"/>
      <c r="L787" s="15"/>
      <c r="M787" s="15"/>
      <c r="N787" s="15"/>
    </row>
    <row r="788" spans="1:14" x14ac:dyDescent="0.3">
      <c r="A788" s="41">
        <v>787</v>
      </c>
      <c r="B788" s="21" t="s">
        <v>1887</v>
      </c>
      <c r="C788" s="21" t="s">
        <v>1888</v>
      </c>
      <c r="D788" s="21" t="s">
        <v>1888</v>
      </c>
      <c r="E788" s="24">
        <v>56832911</v>
      </c>
      <c r="F788" s="16">
        <v>14110</v>
      </c>
      <c r="G788" s="15" t="s">
        <v>112</v>
      </c>
      <c r="H788" s="15" t="s">
        <v>1466</v>
      </c>
      <c r="I788" s="15">
        <v>0</v>
      </c>
      <c r="J788" s="15">
        <v>1</v>
      </c>
      <c r="K788" s="15"/>
      <c r="L788" s="15"/>
      <c r="M788" s="15"/>
      <c r="N788" s="15"/>
    </row>
    <row r="789" spans="1:14" x14ac:dyDescent="0.3">
      <c r="A789" s="41">
        <v>788</v>
      </c>
      <c r="B789" s="21" t="s">
        <v>1889</v>
      </c>
      <c r="C789" s="21" t="s">
        <v>1890</v>
      </c>
      <c r="D789" s="21" t="s">
        <v>1890</v>
      </c>
      <c r="E789" s="24" t="s">
        <v>2026</v>
      </c>
      <c r="F789" s="16">
        <v>11830</v>
      </c>
      <c r="G789" s="15" t="s">
        <v>112</v>
      </c>
      <c r="H789" s="15" t="s">
        <v>114</v>
      </c>
      <c r="I789" s="15">
        <v>1</v>
      </c>
      <c r="J789" s="15">
        <v>1</v>
      </c>
      <c r="K789" s="15"/>
      <c r="L789" s="15"/>
      <c r="M789" s="15"/>
      <c r="N789" s="15"/>
    </row>
    <row r="790" spans="1:14" x14ac:dyDescent="0.3">
      <c r="A790" s="41">
        <v>789</v>
      </c>
      <c r="B790" s="21" t="s">
        <v>1891</v>
      </c>
      <c r="C790" s="21" t="s">
        <v>1892</v>
      </c>
      <c r="D790" s="21" t="s">
        <v>1892</v>
      </c>
      <c r="E790" s="24">
        <v>52818894</v>
      </c>
      <c r="F790" s="16">
        <v>15210</v>
      </c>
      <c r="G790" s="15" t="s">
        <v>112</v>
      </c>
      <c r="H790" s="15" t="s">
        <v>114</v>
      </c>
      <c r="I790" s="15">
        <v>1</v>
      </c>
      <c r="J790" s="15">
        <v>1</v>
      </c>
      <c r="K790" s="15"/>
      <c r="L790" s="15"/>
      <c r="M790" s="15"/>
      <c r="N790" s="15"/>
    </row>
    <row r="791" spans="1:14" x14ac:dyDescent="0.3">
      <c r="A791" s="41">
        <v>790</v>
      </c>
      <c r="B791" s="21" t="s">
        <v>1893</v>
      </c>
      <c r="C791" s="21" t="s">
        <v>1894</v>
      </c>
      <c r="D791" s="21" t="s">
        <v>1894</v>
      </c>
      <c r="E791" s="24">
        <v>56896381</v>
      </c>
      <c r="F791" s="16">
        <v>6020</v>
      </c>
      <c r="G791" s="15" t="s">
        <v>112</v>
      </c>
      <c r="H791" s="15" t="s">
        <v>1466</v>
      </c>
      <c r="I791" s="15">
        <v>1</v>
      </c>
      <c r="J791" s="15">
        <v>1</v>
      </c>
      <c r="K791" s="15"/>
      <c r="L791" s="15"/>
      <c r="M791" s="15"/>
      <c r="N791" s="15"/>
    </row>
    <row r="792" spans="1:14" x14ac:dyDescent="0.3">
      <c r="A792" s="41">
        <v>791</v>
      </c>
      <c r="B792" s="21" t="s">
        <v>1895</v>
      </c>
      <c r="C792" s="21" t="s">
        <v>1896</v>
      </c>
      <c r="D792" s="21" t="s">
        <v>1896</v>
      </c>
      <c r="E792" s="24">
        <v>91724200</v>
      </c>
      <c r="F792" s="16">
        <v>4040</v>
      </c>
      <c r="G792" s="15" t="s">
        <v>112</v>
      </c>
      <c r="H792" s="15" t="s">
        <v>1484</v>
      </c>
      <c r="I792" s="15">
        <v>0</v>
      </c>
      <c r="J792" s="15">
        <v>1</v>
      </c>
      <c r="K792" s="15"/>
      <c r="L792" s="15"/>
      <c r="M792" s="15"/>
      <c r="N792" s="15"/>
    </row>
    <row r="793" spans="1:14" x14ac:dyDescent="0.3">
      <c r="A793" s="41">
        <v>792</v>
      </c>
      <c r="B793" s="21" t="s">
        <v>1897</v>
      </c>
      <c r="C793" s="21" t="s">
        <v>1898</v>
      </c>
      <c r="D793" s="21" t="s">
        <v>1898</v>
      </c>
      <c r="E793" s="24">
        <v>55424204</v>
      </c>
      <c r="F793" s="16">
        <v>16620</v>
      </c>
      <c r="G793" s="15" t="s">
        <v>112</v>
      </c>
      <c r="H793" s="15" t="s">
        <v>1496</v>
      </c>
      <c r="I793" s="15">
        <v>0</v>
      </c>
      <c r="J793" s="15">
        <v>1</v>
      </c>
      <c r="K793" s="15"/>
      <c r="L793" s="15"/>
      <c r="M793" s="15"/>
      <c r="N793" s="15"/>
    </row>
    <row r="794" spans="1:14" x14ac:dyDescent="0.3">
      <c r="A794" s="41">
        <v>793</v>
      </c>
      <c r="B794" s="21" t="s">
        <v>1899</v>
      </c>
      <c r="C794" s="21" t="s">
        <v>1900</v>
      </c>
      <c r="D794" s="21" t="s">
        <v>1900</v>
      </c>
      <c r="E794" s="24">
        <v>55680427</v>
      </c>
      <c r="F794" s="16">
        <v>1376</v>
      </c>
      <c r="G794" s="15" t="s">
        <v>112</v>
      </c>
      <c r="H794" s="15" t="s">
        <v>1494</v>
      </c>
      <c r="I794" s="15">
        <v>0</v>
      </c>
      <c r="J794" s="15">
        <v>1</v>
      </c>
      <c r="K794" s="15"/>
      <c r="L794" s="15"/>
      <c r="M794" s="15"/>
      <c r="N794" s="15"/>
    </row>
    <row r="795" spans="1:14" x14ac:dyDescent="0.3">
      <c r="A795" s="41">
        <v>794</v>
      </c>
      <c r="B795" s="21" t="s">
        <v>1901</v>
      </c>
      <c r="C795" s="21" t="s">
        <v>1902</v>
      </c>
      <c r="D795" s="21" t="s">
        <v>1902</v>
      </c>
      <c r="E795" s="24">
        <v>41957600</v>
      </c>
      <c r="F795" s="16">
        <v>10340</v>
      </c>
      <c r="G795" s="15" t="s">
        <v>112</v>
      </c>
      <c r="H795" s="15" t="s">
        <v>1463</v>
      </c>
      <c r="I795" s="15">
        <v>1</v>
      </c>
      <c r="J795" s="15">
        <v>1</v>
      </c>
      <c r="K795" s="15"/>
      <c r="L795" s="15"/>
      <c r="M795" s="15"/>
      <c r="N795" s="15"/>
    </row>
    <row r="796" spans="1:14" x14ac:dyDescent="0.3">
      <c r="A796" s="41">
        <v>795</v>
      </c>
      <c r="B796" s="21" t="s">
        <v>1903</v>
      </c>
      <c r="C796" s="21" t="s">
        <v>1904</v>
      </c>
      <c r="D796" s="21" t="s">
        <v>1904</v>
      </c>
      <c r="E796" s="24">
        <v>25280973</v>
      </c>
      <c r="F796" s="16">
        <v>9700</v>
      </c>
      <c r="G796" s="15" t="s">
        <v>112</v>
      </c>
      <c r="H796" s="15" t="s">
        <v>1495</v>
      </c>
      <c r="I796" s="15">
        <v>1</v>
      </c>
      <c r="J796" s="15">
        <v>1</v>
      </c>
      <c r="K796" s="15"/>
      <c r="L796" s="15"/>
      <c r="M796" s="15"/>
      <c r="N796" s="15"/>
    </row>
    <row r="797" spans="1:14" x14ac:dyDescent="0.3">
      <c r="A797" s="41">
        <v>796</v>
      </c>
      <c r="B797" s="21" t="s">
        <v>1905</v>
      </c>
      <c r="C797" s="21" t="s">
        <v>1906</v>
      </c>
      <c r="D797" s="21" t="s">
        <v>1906</v>
      </c>
      <c r="E797" s="24">
        <v>53525281</v>
      </c>
      <c r="F797" s="16">
        <v>55120</v>
      </c>
      <c r="G797" s="15" t="s">
        <v>112</v>
      </c>
      <c r="H797" s="15" t="s">
        <v>1463</v>
      </c>
      <c r="I797" s="21">
        <v>0</v>
      </c>
      <c r="J797" s="15">
        <v>1</v>
      </c>
      <c r="K797" s="15"/>
      <c r="L797" s="15"/>
      <c r="M797" s="15"/>
      <c r="N797" s="15"/>
    </row>
    <row r="798" spans="1:14" x14ac:dyDescent="0.3">
      <c r="A798" s="41">
        <v>797</v>
      </c>
      <c r="B798" s="21" t="s">
        <v>1907</v>
      </c>
      <c r="C798" s="21" t="s">
        <v>1908</v>
      </c>
      <c r="D798" s="21" t="s">
        <v>1908</v>
      </c>
      <c r="E798" s="24">
        <v>63659772</v>
      </c>
      <c r="F798" s="16">
        <v>9705</v>
      </c>
      <c r="G798" s="15" t="s">
        <v>112</v>
      </c>
      <c r="H798" s="15" t="s">
        <v>121</v>
      </c>
      <c r="I798" s="15">
        <v>1</v>
      </c>
      <c r="J798" s="15">
        <v>1</v>
      </c>
      <c r="K798" s="15"/>
      <c r="L798" s="15"/>
      <c r="M798" s="15"/>
      <c r="N798" s="15"/>
    </row>
    <row r="799" spans="1:14" x14ac:dyDescent="0.3">
      <c r="A799" s="41">
        <v>798</v>
      </c>
      <c r="B799" s="21" t="s">
        <v>1909</v>
      </c>
      <c r="C799" s="21" t="s">
        <v>1910</v>
      </c>
      <c r="D799" s="21" t="s">
        <v>1910</v>
      </c>
      <c r="E799" s="24">
        <v>53868154</v>
      </c>
      <c r="F799" s="16">
        <v>5400</v>
      </c>
      <c r="G799" s="15" t="s">
        <v>112</v>
      </c>
      <c r="H799" s="15" t="s">
        <v>117</v>
      </c>
      <c r="I799" s="15">
        <v>1</v>
      </c>
      <c r="J799" s="15">
        <v>1</v>
      </c>
      <c r="K799" s="15"/>
      <c r="L799" s="15"/>
      <c r="M799" s="15"/>
      <c r="N799" s="15"/>
    </row>
    <row r="800" spans="1:14" x14ac:dyDescent="0.3">
      <c r="A800" s="41">
        <v>799</v>
      </c>
      <c r="B800" s="21" t="s">
        <v>1911</v>
      </c>
      <c r="C800" s="21" t="s">
        <v>1912</v>
      </c>
      <c r="D800" s="21" t="s">
        <v>1912</v>
      </c>
      <c r="E800" s="24" t="s">
        <v>2027</v>
      </c>
      <c r="F800" s="16">
        <v>2360</v>
      </c>
      <c r="G800" s="15" t="s">
        <v>112</v>
      </c>
      <c r="H800" s="15" t="s">
        <v>114</v>
      </c>
      <c r="I800" s="15">
        <v>1</v>
      </c>
      <c r="J800" s="15">
        <v>1</v>
      </c>
      <c r="K800" s="15"/>
      <c r="L800" s="15"/>
      <c r="M800" s="15"/>
      <c r="N800" s="15"/>
    </row>
    <row r="801" spans="1:14" x14ac:dyDescent="0.3">
      <c r="A801" s="41">
        <v>800</v>
      </c>
      <c r="B801" s="21" t="s">
        <v>1913</v>
      </c>
      <c r="C801" s="21" t="s">
        <v>1914</v>
      </c>
      <c r="D801" s="21" t="s">
        <v>1914</v>
      </c>
      <c r="E801" s="24">
        <v>12383825033</v>
      </c>
      <c r="F801" s="16">
        <v>9470</v>
      </c>
      <c r="G801" s="15" t="s">
        <v>112</v>
      </c>
      <c r="H801" s="15" t="s">
        <v>1496</v>
      </c>
      <c r="I801" s="15">
        <v>1</v>
      </c>
      <c r="J801" s="15">
        <v>1</v>
      </c>
      <c r="K801" s="15"/>
      <c r="L801" s="15"/>
      <c r="M801" s="15"/>
      <c r="N801" s="15"/>
    </row>
    <row r="802" spans="1:14" x14ac:dyDescent="0.3">
      <c r="A802" s="41">
        <v>801</v>
      </c>
      <c r="B802" s="21" t="s">
        <v>1915</v>
      </c>
      <c r="C802" s="21" t="s">
        <v>1916</v>
      </c>
      <c r="D802" s="21" t="s">
        <v>1916</v>
      </c>
      <c r="E802" s="24" t="s">
        <v>2028</v>
      </c>
      <c r="F802" s="16">
        <v>9359</v>
      </c>
      <c r="G802" s="15" t="s">
        <v>112</v>
      </c>
      <c r="H802" s="15" t="s">
        <v>114</v>
      </c>
      <c r="I802" s="15">
        <v>0</v>
      </c>
      <c r="J802" s="15">
        <v>1</v>
      </c>
      <c r="K802" s="15"/>
      <c r="L802" s="15"/>
      <c r="M802" s="15"/>
      <c r="N802" s="15"/>
    </row>
    <row r="803" spans="1:14" x14ac:dyDescent="0.3">
      <c r="A803" s="41">
        <v>802</v>
      </c>
      <c r="B803" s="21" t="s">
        <v>1917</v>
      </c>
      <c r="C803" s="21" t="s">
        <v>1918</v>
      </c>
      <c r="D803" s="21" t="s">
        <v>1918</v>
      </c>
      <c r="E803" s="24" t="s">
        <v>2029</v>
      </c>
      <c r="F803" s="16">
        <v>16850</v>
      </c>
      <c r="G803" s="15" t="s">
        <v>112</v>
      </c>
      <c r="H803" s="15" t="s">
        <v>1484</v>
      </c>
      <c r="I803" s="15">
        <v>1</v>
      </c>
      <c r="J803" s="15">
        <v>1</v>
      </c>
      <c r="K803" s="15"/>
      <c r="L803" s="15"/>
      <c r="M803" s="15"/>
      <c r="N803" s="15"/>
    </row>
    <row r="804" spans="1:14" x14ac:dyDescent="0.3">
      <c r="A804" s="41">
        <v>803</v>
      </c>
      <c r="B804" s="21" t="s">
        <v>1919</v>
      </c>
      <c r="C804" s="21" t="s">
        <v>1920</v>
      </c>
      <c r="D804" s="21" t="s">
        <v>1920</v>
      </c>
      <c r="E804" s="24">
        <v>41628900</v>
      </c>
      <c r="F804" s="16">
        <v>1377</v>
      </c>
      <c r="G804" s="15" t="s">
        <v>112</v>
      </c>
      <c r="H804" s="15" t="s">
        <v>1484</v>
      </c>
      <c r="I804" s="15">
        <v>1</v>
      </c>
      <c r="J804" s="15">
        <v>1</v>
      </c>
      <c r="K804" s="15"/>
      <c r="L804" s="15"/>
      <c r="M804" s="15"/>
      <c r="N804" s="15"/>
    </row>
    <row r="805" spans="1:14" x14ac:dyDescent="0.3">
      <c r="A805" s="41">
        <v>804</v>
      </c>
      <c r="B805" s="21" t="s">
        <v>1921</v>
      </c>
      <c r="C805" s="21" t="s">
        <v>1566</v>
      </c>
      <c r="D805" s="21" t="s">
        <v>1566</v>
      </c>
      <c r="E805" s="24">
        <v>55870800</v>
      </c>
      <c r="F805" s="16">
        <v>9330</v>
      </c>
      <c r="G805" s="15" t="s">
        <v>112</v>
      </c>
      <c r="H805" s="15" t="s">
        <v>115</v>
      </c>
      <c r="I805" s="15">
        <v>1</v>
      </c>
      <c r="J805" s="15">
        <v>1</v>
      </c>
      <c r="K805" s="15"/>
      <c r="L805" s="15"/>
      <c r="M805" s="15"/>
      <c r="N805" s="15"/>
    </row>
    <row r="806" spans="1:14" x14ac:dyDescent="0.3">
      <c r="A806" s="41">
        <v>805</v>
      </c>
      <c r="B806" s="21" t="s">
        <v>1922</v>
      </c>
      <c r="C806" s="21" t="s">
        <v>1923</v>
      </c>
      <c r="D806" s="21" t="s">
        <v>1923</v>
      </c>
      <c r="E806" s="24" t="s">
        <v>1527</v>
      </c>
      <c r="F806" s="16">
        <v>16080</v>
      </c>
      <c r="G806" s="15" t="s">
        <v>112</v>
      </c>
      <c r="H806" s="15" t="s">
        <v>117</v>
      </c>
      <c r="I806" s="15">
        <v>1</v>
      </c>
      <c r="J806" s="15">
        <v>1</v>
      </c>
      <c r="K806" s="15"/>
      <c r="L806" s="15"/>
      <c r="M806" s="15"/>
      <c r="N806" s="15"/>
    </row>
    <row r="807" spans="1:14" x14ac:dyDescent="0.3">
      <c r="A807" s="41">
        <v>806</v>
      </c>
      <c r="B807" s="21" t="s">
        <v>1924</v>
      </c>
      <c r="C807" s="21" t="s">
        <v>1923</v>
      </c>
      <c r="D807" s="21" t="s">
        <v>1923</v>
      </c>
      <c r="E807" s="24" t="s">
        <v>1527</v>
      </c>
      <c r="F807" s="16">
        <v>1160</v>
      </c>
      <c r="G807" s="15" t="s">
        <v>112</v>
      </c>
      <c r="H807" s="15" t="s">
        <v>117</v>
      </c>
      <c r="I807" s="15">
        <v>1</v>
      </c>
      <c r="J807" s="15">
        <v>1</v>
      </c>
      <c r="K807" s="15"/>
      <c r="L807" s="15"/>
      <c r="M807" s="15"/>
      <c r="N807" s="15"/>
    </row>
    <row r="808" spans="1:14" x14ac:dyDescent="0.3">
      <c r="A808" s="41">
        <v>807</v>
      </c>
      <c r="B808" s="21" t="s">
        <v>1925</v>
      </c>
      <c r="C808" s="21" t="s">
        <v>1923</v>
      </c>
      <c r="D808" s="21" t="s">
        <v>1923</v>
      </c>
      <c r="E808" s="24" t="s">
        <v>1527</v>
      </c>
      <c r="F808" s="16">
        <v>1220</v>
      </c>
      <c r="G808" s="15" t="s">
        <v>112</v>
      </c>
      <c r="H808" s="15" t="s">
        <v>1495</v>
      </c>
      <c r="I808" s="15">
        <v>0</v>
      </c>
      <c r="J808" s="15">
        <v>1</v>
      </c>
      <c r="K808" s="15"/>
      <c r="L808" s="15"/>
      <c r="M808" s="15"/>
      <c r="N808" s="15"/>
    </row>
    <row r="809" spans="1:14" x14ac:dyDescent="0.3">
      <c r="A809" s="41">
        <v>808</v>
      </c>
      <c r="B809" s="21" t="s">
        <v>1926</v>
      </c>
      <c r="C809" s="21" t="s">
        <v>1923</v>
      </c>
      <c r="D809" s="21" t="s">
        <v>1923</v>
      </c>
      <c r="E809" s="24" t="s">
        <v>1527</v>
      </c>
      <c r="F809" s="16">
        <v>16000</v>
      </c>
      <c r="G809" s="15" t="s">
        <v>112</v>
      </c>
      <c r="H809" s="15" t="s">
        <v>1495</v>
      </c>
      <c r="I809" s="15">
        <v>0</v>
      </c>
      <c r="J809" s="15">
        <v>1</v>
      </c>
      <c r="K809" s="15"/>
      <c r="L809" s="15"/>
      <c r="M809" s="15"/>
      <c r="N809" s="15"/>
    </row>
    <row r="810" spans="1:14" x14ac:dyDescent="0.3">
      <c r="A810" s="41">
        <v>809</v>
      </c>
      <c r="B810" s="21" t="s">
        <v>1927</v>
      </c>
      <c r="C810" s="21" t="s">
        <v>1923</v>
      </c>
      <c r="D810" s="21" t="s">
        <v>1923</v>
      </c>
      <c r="E810" s="24" t="s">
        <v>1527</v>
      </c>
      <c r="F810" s="16">
        <v>14220</v>
      </c>
      <c r="G810" s="15" t="s">
        <v>112</v>
      </c>
      <c r="H810" s="15" t="s">
        <v>117</v>
      </c>
      <c r="I810" s="15">
        <v>0</v>
      </c>
      <c r="J810" s="15">
        <v>1</v>
      </c>
      <c r="K810" s="15"/>
      <c r="L810" s="15"/>
      <c r="M810" s="15"/>
      <c r="N810" s="15"/>
    </row>
    <row r="811" spans="1:14" x14ac:dyDescent="0.3">
      <c r="A811" s="41">
        <v>810</v>
      </c>
      <c r="B811" s="21" t="s">
        <v>1928</v>
      </c>
      <c r="C811" s="21" t="s">
        <v>1923</v>
      </c>
      <c r="D811" s="21" t="s">
        <v>1923</v>
      </c>
      <c r="E811" s="24" t="s">
        <v>1527</v>
      </c>
      <c r="F811" s="16">
        <v>2800</v>
      </c>
      <c r="G811" s="15" t="s">
        <v>112</v>
      </c>
      <c r="H811" s="15" t="s">
        <v>115</v>
      </c>
      <c r="I811" s="15">
        <v>1</v>
      </c>
      <c r="J811" s="15">
        <v>1</v>
      </c>
      <c r="K811" s="15"/>
      <c r="L811" s="15"/>
      <c r="M811" s="15"/>
      <c r="N811" s="15"/>
    </row>
    <row r="812" spans="1:14" x14ac:dyDescent="0.3">
      <c r="A812" s="41">
        <v>811</v>
      </c>
      <c r="B812" s="21" t="s">
        <v>1929</v>
      </c>
      <c r="C812" s="21" t="s">
        <v>1923</v>
      </c>
      <c r="D812" s="21" t="s">
        <v>1923</v>
      </c>
      <c r="E812" s="24" t="s">
        <v>1527</v>
      </c>
      <c r="F812" s="16">
        <v>9637</v>
      </c>
      <c r="G812" s="15" t="s">
        <v>112</v>
      </c>
      <c r="H812" s="15" t="s">
        <v>114</v>
      </c>
      <c r="I812" s="15">
        <v>1</v>
      </c>
      <c r="J812" s="15">
        <v>1</v>
      </c>
      <c r="K812" s="15"/>
      <c r="L812" s="15"/>
      <c r="M812" s="15"/>
      <c r="N812" s="15"/>
    </row>
    <row r="813" spans="1:14" x14ac:dyDescent="0.3">
      <c r="A813" s="41">
        <v>812</v>
      </c>
      <c r="B813" s="21" t="s">
        <v>1930</v>
      </c>
      <c r="C813" s="21" t="s">
        <v>1540</v>
      </c>
      <c r="D813" s="21" t="s">
        <v>1540</v>
      </c>
      <c r="E813" s="24">
        <v>50785118</v>
      </c>
      <c r="F813" s="16">
        <v>9020</v>
      </c>
      <c r="G813" s="15" t="s">
        <v>112</v>
      </c>
      <c r="H813" s="15" t="s">
        <v>1464</v>
      </c>
      <c r="I813" s="21">
        <v>0</v>
      </c>
      <c r="J813" s="15">
        <v>1</v>
      </c>
      <c r="K813" s="15"/>
      <c r="L813" s="15"/>
      <c r="M813" s="15"/>
      <c r="N813" s="15"/>
    </row>
    <row r="814" spans="1:14" x14ac:dyDescent="0.3">
      <c r="A814" s="41">
        <v>813</v>
      </c>
      <c r="B814" s="21" t="s">
        <v>1567</v>
      </c>
      <c r="C814" s="21" t="s">
        <v>1568</v>
      </c>
      <c r="D814" s="21" t="s">
        <v>1568</v>
      </c>
      <c r="E814" s="24">
        <v>55456726</v>
      </c>
      <c r="F814" s="16">
        <v>6860</v>
      </c>
      <c r="G814" s="15" t="s">
        <v>112</v>
      </c>
      <c r="H814" s="15" t="s">
        <v>1463</v>
      </c>
      <c r="I814" s="15">
        <v>1</v>
      </c>
      <c r="J814" s="15">
        <v>1</v>
      </c>
      <c r="K814" s="15"/>
      <c r="L814" s="15"/>
      <c r="M814" s="15"/>
      <c r="N814" s="15"/>
    </row>
    <row r="815" spans="1:14" x14ac:dyDescent="0.3">
      <c r="A815" s="41">
        <v>814</v>
      </c>
      <c r="B815" s="21" t="s">
        <v>1569</v>
      </c>
      <c r="C815" s="21" t="s">
        <v>1570</v>
      </c>
      <c r="D815" s="21" t="s">
        <v>1570</v>
      </c>
      <c r="E815" s="24" t="s">
        <v>1571</v>
      </c>
      <c r="F815" s="16">
        <v>14406</v>
      </c>
      <c r="G815" s="15" t="s">
        <v>112</v>
      </c>
      <c r="H815" s="15" t="s">
        <v>1494</v>
      </c>
      <c r="I815" s="15">
        <v>1</v>
      </c>
      <c r="J815" s="15">
        <v>1</v>
      </c>
      <c r="K815" s="15"/>
      <c r="L815" s="15"/>
      <c r="M815" s="15"/>
      <c r="N815" s="15"/>
    </row>
    <row r="816" spans="1:14" x14ac:dyDescent="0.3">
      <c r="A816" s="41">
        <v>815</v>
      </c>
      <c r="B816" s="21" t="s">
        <v>1572</v>
      </c>
      <c r="C816" s="21" t="s">
        <v>1573</v>
      </c>
      <c r="D816" s="21" t="s">
        <v>1573</v>
      </c>
      <c r="E816" s="24">
        <v>91785040</v>
      </c>
      <c r="F816" s="16">
        <v>9250</v>
      </c>
      <c r="G816" s="15" t="s">
        <v>112</v>
      </c>
      <c r="H816" s="15" t="s">
        <v>1466</v>
      </c>
      <c r="I816" s="15">
        <v>1</v>
      </c>
      <c r="J816" s="15">
        <v>1</v>
      </c>
      <c r="K816" s="15"/>
      <c r="L816" s="15"/>
      <c r="M816" s="15"/>
      <c r="N816" s="15"/>
    </row>
    <row r="817" spans="1:14" x14ac:dyDescent="0.3">
      <c r="A817" s="41">
        <v>816</v>
      </c>
      <c r="B817" s="21" t="s">
        <v>1541</v>
      </c>
      <c r="C817" s="21" t="s">
        <v>1542</v>
      </c>
      <c r="D817" s="21" t="s">
        <v>1542</v>
      </c>
      <c r="E817" s="24" t="s">
        <v>1543</v>
      </c>
      <c r="F817" s="16">
        <v>1863</v>
      </c>
      <c r="G817" s="15" t="s">
        <v>112</v>
      </c>
      <c r="H817" s="15" t="s">
        <v>1494</v>
      </c>
      <c r="I817" s="15">
        <v>1</v>
      </c>
      <c r="J817" s="15">
        <v>1</v>
      </c>
      <c r="K817" s="15"/>
      <c r="L817" s="15"/>
      <c r="M817" s="15"/>
      <c r="N817" s="15"/>
    </row>
    <row r="818" spans="1:14" x14ac:dyDescent="0.3">
      <c r="A818" s="41">
        <v>817</v>
      </c>
      <c r="B818" s="21" t="s">
        <v>1931</v>
      </c>
      <c r="C818" s="21" t="s">
        <v>1932</v>
      </c>
      <c r="D818" s="21" t="s">
        <v>1932</v>
      </c>
      <c r="E818" s="24" t="s">
        <v>2030</v>
      </c>
      <c r="F818" s="16">
        <v>8800</v>
      </c>
      <c r="G818" s="15" t="s">
        <v>112</v>
      </c>
      <c r="H818" s="15" t="s">
        <v>1463</v>
      </c>
      <c r="I818" s="15">
        <v>0</v>
      </c>
      <c r="J818" s="15">
        <v>1</v>
      </c>
      <c r="K818" s="15"/>
      <c r="L818" s="15"/>
      <c r="M818" s="15"/>
      <c r="N818" s="15"/>
    </row>
    <row r="819" spans="1:14" x14ac:dyDescent="0.3">
      <c r="A819" s="41">
        <v>818</v>
      </c>
      <c r="B819" s="21" t="s">
        <v>1626</v>
      </c>
      <c r="C819" s="21" t="s">
        <v>1627</v>
      </c>
      <c r="D819" s="21" t="s">
        <v>1627</v>
      </c>
      <c r="E819" s="24" t="s">
        <v>1628</v>
      </c>
      <c r="F819" s="16">
        <v>7755</v>
      </c>
      <c r="G819" s="15" t="s">
        <v>112</v>
      </c>
      <c r="H819" s="15" t="s">
        <v>117</v>
      </c>
      <c r="I819" s="15">
        <v>1</v>
      </c>
      <c r="J819" s="15">
        <v>1</v>
      </c>
      <c r="K819" s="15"/>
      <c r="L819" s="15"/>
      <c r="M819" s="15"/>
      <c r="N819" s="15"/>
    </row>
    <row r="820" spans="1:14" x14ac:dyDescent="0.3">
      <c r="A820" s="41">
        <v>819</v>
      </c>
      <c r="B820" s="21" t="s">
        <v>1574</v>
      </c>
      <c r="C820" s="21" t="s">
        <v>1575</v>
      </c>
      <c r="D820" s="21" t="s">
        <v>1575</v>
      </c>
      <c r="E820" s="24" t="s">
        <v>1576</v>
      </c>
      <c r="F820" s="16">
        <v>2800</v>
      </c>
      <c r="G820" s="15" t="s">
        <v>112</v>
      </c>
      <c r="H820" s="15" t="s">
        <v>1496</v>
      </c>
      <c r="I820" s="15">
        <v>1</v>
      </c>
      <c r="J820" s="15">
        <v>1</v>
      </c>
      <c r="K820" s="15"/>
      <c r="L820" s="15"/>
      <c r="M820" s="15"/>
      <c r="N820" s="15"/>
    </row>
    <row r="821" spans="1:14" x14ac:dyDescent="0.3">
      <c r="A821" s="41">
        <v>820</v>
      </c>
      <c r="B821" s="21" t="s">
        <v>1577</v>
      </c>
      <c r="C821" s="21" t="s">
        <v>1578</v>
      </c>
      <c r="D821" s="21" t="s">
        <v>1578</v>
      </c>
      <c r="E821" s="24">
        <v>55212638</v>
      </c>
      <c r="F821" s="16">
        <v>9578</v>
      </c>
      <c r="G821" s="15" t="s">
        <v>112</v>
      </c>
      <c r="H821" s="15" t="s">
        <v>1464</v>
      </c>
      <c r="I821" s="15">
        <v>1</v>
      </c>
      <c r="J821" s="15">
        <v>1</v>
      </c>
      <c r="K821" s="15"/>
      <c r="L821" s="15"/>
      <c r="M821" s="15"/>
      <c r="N821" s="15"/>
    </row>
    <row r="822" spans="1:14" x14ac:dyDescent="0.3">
      <c r="A822" s="41">
        <v>821</v>
      </c>
      <c r="B822" s="21" t="s">
        <v>1544</v>
      </c>
      <c r="C822" s="21" t="s">
        <v>1545</v>
      </c>
      <c r="D822" s="21" t="s">
        <v>1545</v>
      </c>
      <c r="E822" s="24" t="s">
        <v>1546</v>
      </c>
      <c r="F822" s="16">
        <v>3104</v>
      </c>
      <c r="G822" s="15" t="s">
        <v>112</v>
      </c>
      <c r="H822" s="15" t="s">
        <v>117</v>
      </c>
      <c r="I822" s="15">
        <v>0</v>
      </c>
      <c r="J822" s="15">
        <v>1</v>
      </c>
      <c r="K822" s="15"/>
      <c r="L822" s="15"/>
      <c r="M822" s="15"/>
      <c r="N822" s="15"/>
    </row>
    <row r="823" spans="1:14" x14ac:dyDescent="0.3">
      <c r="A823" s="41">
        <v>822</v>
      </c>
      <c r="B823" s="21" t="s">
        <v>1547</v>
      </c>
      <c r="C823" s="21" t="s">
        <v>1548</v>
      </c>
      <c r="D823" s="21" t="s">
        <v>1548</v>
      </c>
      <c r="E823" s="24">
        <v>53599683</v>
      </c>
      <c r="F823" s="16">
        <v>1520</v>
      </c>
      <c r="G823" s="15" t="s">
        <v>112</v>
      </c>
      <c r="H823" s="15" t="s">
        <v>116</v>
      </c>
      <c r="I823" s="15">
        <v>0</v>
      </c>
      <c r="J823" s="15">
        <v>1</v>
      </c>
      <c r="K823" s="15"/>
      <c r="L823" s="15"/>
      <c r="M823" s="15"/>
      <c r="N823" s="15"/>
    </row>
    <row r="824" spans="1:14" x14ac:dyDescent="0.3">
      <c r="A824" s="41">
        <v>823</v>
      </c>
      <c r="B824" s="21" t="s">
        <v>1549</v>
      </c>
      <c r="C824" s="21" t="s">
        <v>1550</v>
      </c>
      <c r="D824" s="21" t="s">
        <v>1550</v>
      </c>
      <c r="E824" s="24">
        <v>52420863</v>
      </c>
      <c r="F824" s="16">
        <v>4340</v>
      </c>
      <c r="G824" s="15" t="s">
        <v>112</v>
      </c>
      <c r="H824" s="15" t="s">
        <v>114</v>
      </c>
      <c r="I824" s="15">
        <v>0</v>
      </c>
      <c r="J824" s="15">
        <v>1</v>
      </c>
      <c r="K824" s="15"/>
      <c r="L824" s="15"/>
      <c r="M824" s="15"/>
      <c r="N824" s="15"/>
    </row>
    <row r="825" spans="1:14" x14ac:dyDescent="0.3">
      <c r="A825" s="41">
        <v>824</v>
      </c>
      <c r="B825" s="21" t="s">
        <v>1581</v>
      </c>
      <c r="C825" s="21" t="s">
        <v>1582</v>
      </c>
      <c r="D825" s="21" t="s">
        <v>1582</v>
      </c>
      <c r="E825" s="24">
        <v>50109006</v>
      </c>
      <c r="F825" s="16">
        <v>4369</v>
      </c>
      <c r="G825" s="15" t="s">
        <v>112</v>
      </c>
      <c r="H825" s="15" t="s">
        <v>1484</v>
      </c>
      <c r="I825" s="15">
        <v>1</v>
      </c>
      <c r="J825" s="15">
        <v>1</v>
      </c>
      <c r="K825" s="15"/>
      <c r="L825" s="15"/>
      <c r="M825" s="15"/>
      <c r="N825" s="15"/>
    </row>
    <row r="826" spans="1:14" x14ac:dyDescent="0.3">
      <c r="A826" s="41">
        <v>825</v>
      </c>
      <c r="B826" s="21" t="s">
        <v>1583</v>
      </c>
      <c r="C826" s="21" t="s">
        <v>1584</v>
      </c>
      <c r="D826" s="21" t="s">
        <v>1584</v>
      </c>
      <c r="E826" s="24" t="s">
        <v>1585</v>
      </c>
      <c r="F826" s="16">
        <v>14389</v>
      </c>
      <c r="G826" s="15" t="s">
        <v>112</v>
      </c>
      <c r="H826" s="15" t="s">
        <v>121</v>
      </c>
      <c r="I826" s="15">
        <v>1</v>
      </c>
      <c r="J826" s="15">
        <v>1</v>
      </c>
      <c r="K826" s="15"/>
      <c r="L826" s="15"/>
      <c r="M826" s="15"/>
      <c r="N826" s="15"/>
    </row>
    <row r="827" spans="1:14" x14ac:dyDescent="0.3">
      <c r="A827" s="41">
        <v>826</v>
      </c>
      <c r="B827" s="21" t="s">
        <v>1551</v>
      </c>
      <c r="C827" s="21" t="s">
        <v>1552</v>
      </c>
      <c r="D827" s="21" t="s">
        <v>1552</v>
      </c>
      <c r="E827" s="24" t="s">
        <v>1553</v>
      </c>
      <c r="F827" s="16">
        <v>1569</v>
      </c>
      <c r="G827" s="15" t="s">
        <v>112</v>
      </c>
      <c r="H827" s="15" t="s">
        <v>114</v>
      </c>
      <c r="I827" s="21">
        <v>0</v>
      </c>
      <c r="J827" s="15">
        <v>1</v>
      </c>
      <c r="K827" s="15"/>
      <c r="L827" s="15"/>
      <c r="M827" s="15"/>
      <c r="N827" s="15"/>
    </row>
    <row r="828" spans="1:14" x14ac:dyDescent="0.3">
      <c r="A828" s="41">
        <v>827</v>
      </c>
      <c r="B828" s="21" t="s">
        <v>1590</v>
      </c>
      <c r="C828" s="21" t="s">
        <v>1591</v>
      </c>
      <c r="D828" s="21" t="s">
        <v>1591</v>
      </c>
      <c r="E828" s="24" t="s">
        <v>1592</v>
      </c>
      <c r="F828" s="16">
        <v>4440</v>
      </c>
      <c r="G828" s="15" t="s">
        <v>112</v>
      </c>
      <c r="H828" s="15" t="s">
        <v>1464</v>
      </c>
      <c r="I828" s="15">
        <v>1</v>
      </c>
      <c r="J828" s="15">
        <v>1</v>
      </c>
      <c r="K828" s="15"/>
      <c r="L828" s="15"/>
      <c r="M828" s="15"/>
      <c r="N828" s="15"/>
    </row>
    <row r="829" spans="1:14" x14ac:dyDescent="0.3">
      <c r="A829" s="41">
        <v>828</v>
      </c>
      <c r="B829" s="21" t="s">
        <v>1532</v>
      </c>
      <c r="C829" s="21" t="s">
        <v>1533</v>
      </c>
      <c r="D829" s="21" t="s">
        <v>1533</v>
      </c>
      <c r="E829" s="24" t="s">
        <v>1534</v>
      </c>
      <c r="F829" s="16">
        <v>11800</v>
      </c>
      <c r="G829" s="15" t="s">
        <v>112</v>
      </c>
      <c r="H829" s="15" t="s">
        <v>117</v>
      </c>
      <c r="I829" s="15">
        <v>1</v>
      </c>
      <c r="J829" s="15">
        <v>1</v>
      </c>
      <c r="K829" s="15"/>
      <c r="L829" s="15"/>
      <c r="M829" s="15"/>
      <c r="N829" s="15"/>
    </row>
    <row r="830" spans="1:14" x14ac:dyDescent="0.3">
      <c r="A830" s="41">
        <v>829</v>
      </c>
      <c r="B830" s="21" t="s">
        <v>1593</v>
      </c>
      <c r="C830" s="21" t="s">
        <v>1594</v>
      </c>
      <c r="D830" s="21" t="s">
        <v>1594</v>
      </c>
      <c r="E830" s="24" t="s">
        <v>1595</v>
      </c>
      <c r="F830" s="16">
        <v>9780</v>
      </c>
      <c r="G830" s="15" t="s">
        <v>112</v>
      </c>
      <c r="H830" s="15" t="s">
        <v>1495</v>
      </c>
      <c r="I830" s="15">
        <v>1</v>
      </c>
      <c r="J830" s="15">
        <v>1</v>
      </c>
      <c r="K830" s="15"/>
      <c r="L830" s="15"/>
      <c r="M830" s="15"/>
      <c r="N830" s="15"/>
    </row>
    <row r="831" spans="1:14" x14ac:dyDescent="0.3">
      <c r="A831" s="41">
        <v>830</v>
      </c>
      <c r="B831" s="21" t="s">
        <v>1596</v>
      </c>
      <c r="C831" s="21" t="s">
        <v>1597</v>
      </c>
      <c r="D831" s="21" t="s">
        <v>1597</v>
      </c>
      <c r="E831" s="24">
        <v>58940013</v>
      </c>
      <c r="F831" s="16">
        <v>3303</v>
      </c>
      <c r="G831" s="15" t="s">
        <v>112</v>
      </c>
      <c r="H831" s="15" t="s">
        <v>1464</v>
      </c>
      <c r="I831" s="15">
        <v>1</v>
      </c>
      <c r="J831" s="15">
        <v>1</v>
      </c>
      <c r="K831" s="15"/>
      <c r="L831" s="15"/>
      <c r="M831" s="15"/>
      <c r="N831" s="15"/>
    </row>
    <row r="832" spans="1:14" x14ac:dyDescent="0.3">
      <c r="A832" s="41">
        <v>831</v>
      </c>
      <c r="B832" s="21" t="s">
        <v>1598</v>
      </c>
      <c r="C832" s="21" t="s">
        <v>1599</v>
      </c>
      <c r="D832" s="21" t="s">
        <v>1599</v>
      </c>
      <c r="E832" s="24" t="s">
        <v>1600</v>
      </c>
      <c r="F832" s="16">
        <v>9638</v>
      </c>
      <c r="G832" s="15" t="s">
        <v>112</v>
      </c>
      <c r="H832" s="15" t="s">
        <v>121</v>
      </c>
      <c r="I832" s="15">
        <v>0</v>
      </c>
      <c r="J832" s="15">
        <v>1</v>
      </c>
      <c r="K832" s="15"/>
      <c r="L832" s="15"/>
      <c r="M832" s="15"/>
      <c r="N832" s="15"/>
    </row>
    <row r="833" spans="1:14" x14ac:dyDescent="0.3">
      <c r="A833" s="41">
        <v>832</v>
      </c>
      <c r="B833" s="21" t="s">
        <v>1601</v>
      </c>
      <c r="C833" s="21" t="s">
        <v>1602</v>
      </c>
      <c r="D833" s="21" t="s">
        <v>1602</v>
      </c>
      <c r="E833" s="24" t="s">
        <v>1603</v>
      </c>
      <c r="F833" s="16">
        <v>10020</v>
      </c>
      <c r="G833" s="15" t="s">
        <v>112</v>
      </c>
      <c r="H833" s="15" t="s">
        <v>1495</v>
      </c>
      <c r="I833" s="15">
        <v>1</v>
      </c>
      <c r="J833" s="15">
        <v>1</v>
      </c>
      <c r="K833" s="15"/>
      <c r="L833" s="15"/>
      <c r="M833" s="15"/>
      <c r="N833" s="15"/>
    </row>
    <row r="834" spans="1:14" x14ac:dyDescent="0.3">
      <c r="A834" s="41">
        <v>833</v>
      </c>
      <c r="B834" s="21" t="s">
        <v>1554</v>
      </c>
      <c r="C834" s="21" t="s">
        <v>1555</v>
      </c>
      <c r="D834" s="21" t="s">
        <v>1555</v>
      </c>
      <c r="E834" s="24" t="s">
        <v>1556</v>
      </c>
      <c r="F834" s="16">
        <v>9960</v>
      </c>
      <c r="G834" s="15" t="s">
        <v>112</v>
      </c>
      <c r="H834" s="15" t="s">
        <v>1464</v>
      </c>
      <c r="I834" s="15">
        <v>1</v>
      </c>
      <c r="J834" s="15">
        <v>1</v>
      </c>
      <c r="K834" s="15"/>
      <c r="L834" s="15"/>
      <c r="M834" s="15"/>
      <c r="N834" s="15"/>
    </row>
    <row r="835" spans="1:14" x14ac:dyDescent="0.3">
      <c r="A835" s="41">
        <v>834</v>
      </c>
      <c r="B835" s="21" t="s">
        <v>1604</v>
      </c>
      <c r="C835" s="21" t="s">
        <v>1605</v>
      </c>
      <c r="D835" s="21" t="s">
        <v>1605</v>
      </c>
      <c r="E835" s="24" t="s">
        <v>1606</v>
      </c>
      <c r="F835" s="16">
        <v>9897</v>
      </c>
      <c r="G835" s="15" t="s">
        <v>112</v>
      </c>
      <c r="H835" s="15" t="s">
        <v>116</v>
      </c>
      <c r="I835" s="15">
        <v>1</v>
      </c>
      <c r="J835" s="15">
        <v>1</v>
      </c>
      <c r="K835" s="15"/>
      <c r="L835" s="15"/>
      <c r="M835" s="15"/>
      <c r="N835" s="15"/>
    </row>
    <row r="836" spans="1:14" x14ac:dyDescent="0.3">
      <c r="A836" s="41">
        <v>835</v>
      </c>
      <c r="B836" s="21" t="s">
        <v>1607</v>
      </c>
      <c r="C836" s="21" t="s">
        <v>1608</v>
      </c>
      <c r="D836" s="21" t="s">
        <v>1608</v>
      </c>
      <c r="E836" s="24">
        <v>52637800</v>
      </c>
      <c r="F836" s="16">
        <v>14449</v>
      </c>
      <c r="G836" s="15" t="s">
        <v>112</v>
      </c>
      <c r="H836" s="15" t="s">
        <v>117</v>
      </c>
      <c r="I836" s="15">
        <v>1</v>
      </c>
      <c r="J836" s="15">
        <v>1</v>
      </c>
      <c r="K836" s="15"/>
      <c r="L836" s="15"/>
      <c r="M836" s="15"/>
      <c r="N836" s="15"/>
    </row>
    <row r="837" spans="1:14" x14ac:dyDescent="0.3">
      <c r="A837" s="41">
        <v>836</v>
      </c>
      <c r="B837" s="21" t="s">
        <v>1609</v>
      </c>
      <c r="C837" s="21" t="s">
        <v>1610</v>
      </c>
      <c r="D837" s="21" t="s">
        <v>1610</v>
      </c>
      <c r="E837" s="24">
        <v>54493700</v>
      </c>
      <c r="F837" s="16">
        <v>15280</v>
      </c>
      <c r="G837" s="15" t="s">
        <v>112</v>
      </c>
      <c r="H837" s="15" t="s">
        <v>117</v>
      </c>
      <c r="I837" s="15">
        <v>1</v>
      </c>
      <c r="J837" s="15">
        <v>1</v>
      </c>
      <c r="K837" s="15"/>
      <c r="L837" s="15"/>
      <c r="M837" s="15"/>
      <c r="N837" s="15"/>
    </row>
    <row r="838" spans="1:14" x14ac:dyDescent="0.3">
      <c r="A838" s="41">
        <v>837</v>
      </c>
      <c r="B838" s="21" t="s">
        <v>1611</v>
      </c>
      <c r="C838" s="21" t="s">
        <v>1612</v>
      </c>
      <c r="D838" s="21" t="s">
        <v>1612</v>
      </c>
      <c r="E838" s="24">
        <v>58634387</v>
      </c>
      <c r="F838" s="16">
        <v>15280</v>
      </c>
      <c r="G838" s="15" t="s">
        <v>112</v>
      </c>
      <c r="H838" s="15" t="s">
        <v>121</v>
      </c>
      <c r="I838" s="15">
        <v>0</v>
      </c>
      <c r="J838" s="15">
        <v>1</v>
      </c>
      <c r="K838" s="15"/>
      <c r="L838" s="15"/>
      <c r="M838" s="15"/>
      <c r="N838" s="15"/>
    </row>
    <row r="839" spans="1:14" x14ac:dyDescent="0.3">
      <c r="A839" s="41">
        <v>838</v>
      </c>
      <c r="B839" s="21" t="s">
        <v>1613</v>
      </c>
      <c r="C839" s="21" t="s">
        <v>1614</v>
      </c>
      <c r="D839" s="21" t="s">
        <v>1614</v>
      </c>
      <c r="E839" s="24">
        <v>50775540</v>
      </c>
      <c r="F839" s="16">
        <v>15860</v>
      </c>
      <c r="G839" s="15" t="s">
        <v>112</v>
      </c>
      <c r="H839" s="15" t="s">
        <v>120</v>
      </c>
      <c r="I839" s="15">
        <v>1</v>
      </c>
      <c r="J839" s="15">
        <v>1</v>
      </c>
      <c r="K839" s="15"/>
      <c r="L839" s="15"/>
      <c r="M839" s="15"/>
      <c r="N839" s="15"/>
    </row>
    <row r="840" spans="1:14" x14ac:dyDescent="0.3">
      <c r="A840" s="41">
        <v>839</v>
      </c>
      <c r="B840" s="21" t="s">
        <v>1557</v>
      </c>
      <c r="C840" s="21" t="s">
        <v>1558</v>
      </c>
      <c r="D840" s="21" t="s">
        <v>1558</v>
      </c>
      <c r="E840" s="24">
        <v>53620299</v>
      </c>
      <c r="F840" s="16">
        <v>14270</v>
      </c>
      <c r="G840" s="15" t="s">
        <v>112</v>
      </c>
      <c r="H840" s="15" t="s">
        <v>121</v>
      </c>
      <c r="I840" s="15">
        <v>1</v>
      </c>
      <c r="J840" s="15">
        <v>1</v>
      </c>
      <c r="K840" s="15"/>
      <c r="L840" s="15"/>
      <c r="M840" s="15"/>
      <c r="N840" s="15"/>
    </row>
    <row r="841" spans="1:14" x14ac:dyDescent="0.3">
      <c r="A841" s="41">
        <v>840</v>
      </c>
      <c r="B841" s="21" t="s">
        <v>1528</v>
      </c>
      <c r="C841" s="21" t="s">
        <v>1529</v>
      </c>
      <c r="D841" s="21" t="s">
        <v>1529</v>
      </c>
      <c r="E841" s="24">
        <v>53712000</v>
      </c>
      <c r="F841" s="16">
        <v>15400</v>
      </c>
      <c r="G841" s="15" t="s">
        <v>112</v>
      </c>
      <c r="H841" s="15" t="s">
        <v>1466</v>
      </c>
      <c r="I841" s="15">
        <v>1</v>
      </c>
      <c r="J841" s="15">
        <v>1</v>
      </c>
      <c r="K841" s="15"/>
      <c r="L841" s="15"/>
      <c r="M841" s="15"/>
      <c r="N841" s="15"/>
    </row>
    <row r="842" spans="1:14" x14ac:dyDescent="0.3">
      <c r="A842" s="41">
        <v>841</v>
      </c>
      <c r="B842" s="21" t="s">
        <v>1535</v>
      </c>
      <c r="C842" s="21" t="s">
        <v>1536</v>
      </c>
      <c r="D842" s="21" t="s">
        <v>1536</v>
      </c>
      <c r="E842" s="24">
        <v>58996672</v>
      </c>
      <c r="F842" s="16">
        <v>8000</v>
      </c>
      <c r="G842" s="15" t="s">
        <v>112</v>
      </c>
      <c r="H842" s="15" t="s">
        <v>121</v>
      </c>
      <c r="I842" s="15">
        <v>1</v>
      </c>
      <c r="J842" s="15">
        <v>1</v>
      </c>
      <c r="K842" s="15"/>
      <c r="L842" s="15"/>
      <c r="M842" s="15"/>
      <c r="N842" s="15"/>
    </row>
    <row r="843" spans="1:14" x14ac:dyDescent="0.3">
      <c r="A843" s="41">
        <v>842</v>
      </c>
      <c r="B843" s="21" t="s">
        <v>1621</v>
      </c>
      <c r="C843" s="21" t="s">
        <v>1622</v>
      </c>
      <c r="D843" s="21" t="s">
        <v>1622</v>
      </c>
      <c r="E843" s="24" t="s">
        <v>1623</v>
      </c>
      <c r="F843" s="16">
        <v>15640</v>
      </c>
      <c r="G843" s="15" t="s">
        <v>112</v>
      </c>
      <c r="H843" s="15" t="s">
        <v>1494</v>
      </c>
      <c r="I843" s="15">
        <v>1</v>
      </c>
      <c r="J843" s="15">
        <v>1</v>
      </c>
      <c r="K843" s="15"/>
      <c r="L843" s="15"/>
      <c r="M843" s="15"/>
      <c r="N843" s="15"/>
    </row>
    <row r="844" spans="1:14" x14ac:dyDescent="0.3">
      <c r="A844" s="41">
        <v>843</v>
      </c>
      <c r="B844" s="21" t="s">
        <v>1530</v>
      </c>
      <c r="C844" s="21" t="s">
        <v>1531</v>
      </c>
      <c r="D844" s="21" t="s">
        <v>1531</v>
      </c>
      <c r="E844" s="24">
        <v>55578011</v>
      </c>
      <c r="F844" s="16">
        <v>9838</v>
      </c>
      <c r="G844" s="15" t="s">
        <v>112</v>
      </c>
      <c r="H844" s="15" t="s">
        <v>1463</v>
      </c>
      <c r="I844" s="15">
        <v>0</v>
      </c>
      <c r="J844" s="15">
        <v>1</v>
      </c>
      <c r="K844" s="15"/>
      <c r="L844" s="15"/>
      <c r="M844" s="15"/>
      <c r="N844" s="15"/>
    </row>
    <row r="845" spans="1:14" x14ac:dyDescent="0.3">
      <c r="A845" s="41">
        <v>844</v>
      </c>
      <c r="B845" s="21" t="s">
        <v>1615</v>
      </c>
      <c r="C845" s="21" t="s">
        <v>1616</v>
      </c>
      <c r="D845" s="21" t="s">
        <v>1616</v>
      </c>
      <c r="E845" s="24">
        <v>52401202</v>
      </c>
      <c r="F845" s="16">
        <v>15630</v>
      </c>
      <c r="G845" s="15" t="s">
        <v>112</v>
      </c>
      <c r="H845" s="15" t="s">
        <v>1496</v>
      </c>
      <c r="I845" s="15">
        <v>1</v>
      </c>
      <c r="J845" s="15">
        <v>1</v>
      </c>
      <c r="K845" s="15"/>
      <c r="L845" s="15"/>
      <c r="M845" s="15"/>
      <c r="N845" s="15"/>
    </row>
    <row r="846" spans="1:14" x14ac:dyDescent="0.3">
      <c r="A846" s="41">
        <v>845</v>
      </c>
      <c r="B846" s="21" t="s">
        <v>1617</v>
      </c>
      <c r="C846" s="21" t="s">
        <v>1618</v>
      </c>
      <c r="D846" s="21" t="s">
        <v>1618</v>
      </c>
      <c r="E846" s="24">
        <v>55861125</v>
      </c>
      <c r="F846" s="16">
        <v>11610</v>
      </c>
      <c r="G846" s="15" t="s">
        <v>112</v>
      </c>
      <c r="H846" s="15" t="s">
        <v>1484</v>
      </c>
      <c r="I846" s="15">
        <v>1</v>
      </c>
      <c r="J846" s="15">
        <v>1</v>
      </c>
      <c r="K846" s="15"/>
      <c r="L846" s="15"/>
      <c r="M846" s="15"/>
      <c r="N846" s="15"/>
    </row>
    <row r="847" spans="1:14" x14ac:dyDescent="0.3">
      <c r="A847" s="41">
        <v>846</v>
      </c>
      <c r="B847" s="21" t="s">
        <v>1619</v>
      </c>
      <c r="C847" s="21" t="s">
        <v>1620</v>
      </c>
      <c r="D847" s="21" t="s">
        <v>1620</v>
      </c>
      <c r="E847" s="24">
        <v>52914478</v>
      </c>
      <c r="F847" s="16">
        <v>54244</v>
      </c>
      <c r="G847" s="15" t="s">
        <v>112</v>
      </c>
      <c r="H847" s="15" t="s">
        <v>117</v>
      </c>
      <c r="I847" s="15">
        <v>1</v>
      </c>
      <c r="J847" s="15">
        <v>1</v>
      </c>
      <c r="K847" s="15"/>
      <c r="L847" s="15"/>
      <c r="M847" s="15"/>
      <c r="N847" s="15"/>
    </row>
    <row r="848" spans="1:14" x14ac:dyDescent="0.3">
      <c r="A848" s="41">
        <v>847</v>
      </c>
      <c r="B848" s="21" t="s">
        <v>1537</v>
      </c>
      <c r="C848" s="21" t="s">
        <v>1538</v>
      </c>
      <c r="D848" s="21" t="s">
        <v>1538</v>
      </c>
      <c r="E848" s="24">
        <v>59500470</v>
      </c>
      <c r="F848" s="16">
        <v>13419</v>
      </c>
      <c r="G848" s="15" t="s">
        <v>112</v>
      </c>
      <c r="H848" s="15" t="s">
        <v>116</v>
      </c>
      <c r="I848" s="15">
        <v>0</v>
      </c>
      <c r="J848" s="15">
        <v>1</v>
      </c>
      <c r="K848" s="15"/>
      <c r="L848" s="15"/>
      <c r="M848" s="15"/>
      <c r="N848" s="15"/>
    </row>
    <row r="849" spans="1:14" x14ac:dyDescent="0.3">
      <c r="A849" s="41">
        <v>848</v>
      </c>
      <c r="B849" s="21" t="s">
        <v>1624</v>
      </c>
      <c r="C849" s="21" t="s">
        <v>1625</v>
      </c>
      <c r="D849" s="21" t="s">
        <v>1625</v>
      </c>
      <c r="E849" s="24">
        <v>53954247</v>
      </c>
      <c r="F849" s="16">
        <v>1450</v>
      </c>
      <c r="G849" s="15" t="s">
        <v>112</v>
      </c>
      <c r="H849" s="15" t="s">
        <v>1464</v>
      </c>
      <c r="I849" s="15">
        <v>0</v>
      </c>
      <c r="J849" s="15">
        <v>1</v>
      </c>
      <c r="K849" s="15"/>
      <c r="L849" s="15"/>
      <c r="M849" s="15"/>
      <c r="N849" s="15"/>
    </row>
    <row r="850" spans="1:14" x14ac:dyDescent="0.3">
      <c r="A850" s="41">
        <v>849</v>
      </c>
      <c r="B850" s="21" t="s">
        <v>1586</v>
      </c>
      <c r="C850" s="21" t="s">
        <v>1587</v>
      </c>
      <c r="D850" s="21" t="s">
        <v>1587</v>
      </c>
      <c r="E850" s="24">
        <v>50057026</v>
      </c>
      <c r="F850" s="16">
        <v>9280</v>
      </c>
      <c r="G850" s="15" t="s">
        <v>112</v>
      </c>
      <c r="H850" s="15" t="s">
        <v>1464</v>
      </c>
      <c r="I850" s="15">
        <v>0</v>
      </c>
      <c r="J850" s="15">
        <v>1</v>
      </c>
      <c r="K850" s="15"/>
      <c r="L850" s="15"/>
      <c r="M850" s="15"/>
      <c r="N850" s="15"/>
    </row>
    <row r="851" spans="1:14" x14ac:dyDescent="0.3">
      <c r="A851" s="41">
        <v>850</v>
      </c>
      <c r="B851" s="21" t="s">
        <v>1588</v>
      </c>
      <c r="C851" s="21" t="s">
        <v>1589</v>
      </c>
      <c r="D851" s="21" t="s">
        <v>1589</v>
      </c>
      <c r="E851" s="24">
        <v>55230153</v>
      </c>
      <c r="F851" s="16">
        <v>3580</v>
      </c>
      <c r="G851" s="15" t="s">
        <v>112</v>
      </c>
      <c r="H851" s="15" t="s">
        <v>1496</v>
      </c>
      <c r="I851" s="15">
        <v>1</v>
      </c>
      <c r="J851" s="15">
        <v>1</v>
      </c>
      <c r="K851" s="15"/>
      <c r="L851" s="15"/>
      <c r="M851" s="15"/>
      <c r="N851" s="15"/>
    </row>
    <row r="852" spans="1:14" x14ac:dyDescent="0.3">
      <c r="A852" s="41">
        <v>851</v>
      </c>
      <c r="B852" s="21" t="s">
        <v>1559</v>
      </c>
      <c r="C852" s="21" t="s">
        <v>1560</v>
      </c>
      <c r="D852" s="21" t="s">
        <v>1560</v>
      </c>
      <c r="E852" s="24">
        <v>53770020</v>
      </c>
      <c r="F852" s="16">
        <v>11470</v>
      </c>
      <c r="G852" s="15" t="s">
        <v>112</v>
      </c>
      <c r="H852" s="15" t="s">
        <v>1496</v>
      </c>
      <c r="I852" s="15">
        <v>1</v>
      </c>
      <c r="J852" s="15">
        <v>1</v>
      </c>
      <c r="K852" s="15"/>
      <c r="L852" s="15"/>
      <c r="M852" s="15"/>
      <c r="N852" s="15"/>
    </row>
    <row r="853" spans="1:14" x14ac:dyDescent="0.3">
      <c r="A853" s="41">
        <v>852</v>
      </c>
      <c r="B853" s="21" t="s">
        <v>1579</v>
      </c>
      <c r="C853" s="21" t="s">
        <v>1580</v>
      </c>
      <c r="D853" s="21" t="s">
        <v>1580</v>
      </c>
      <c r="E853" s="24">
        <v>52594104</v>
      </c>
      <c r="F853" s="16">
        <v>1250</v>
      </c>
      <c r="G853" s="15" t="s">
        <v>112</v>
      </c>
      <c r="H853" s="15" t="s">
        <v>117</v>
      </c>
      <c r="I853" s="21">
        <v>0</v>
      </c>
      <c r="J853" s="15">
        <v>1</v>
      </c>
      <c r="K853" s="15"/>
      <c r="L853" s="15"/>
      <c r="M853" s="15"/>
      <c r="N853" s="15"/>
    </row>
    <row r="854" spans="1:14" x14ac:dyDescent="0.3">
      <c r="A854" s="41">
        <v>853</v>
      </c>
      <c r="B854" s="21" t="s">
        <v>1561</v>
      </c>
      <c r="C854" s="21" t="s">
        <v>1562</v>
      </c>
      <c r="D854" s="21" t="s">
        <v>1562</v>
      </c>
      <c r="E854" s="24">
        <v>56527628</v>
      </c>
      <c r="F854" s="16">
        <v>13270</v>
      </c>
      <c r="G854" s="15" t="s">
        <v>112</v>
      </c>
      <c r="H854" s="15" t="s">
        <v>121</v>
      </c>
      <c r="I854" s="15">
        <v>1</v>
      </c>
      <c r="J854" s="15">
        <v>1</v>
      </c>
      <c r="K854" s="15"/>
      <c r="L854" s="15"/>
      <c r="M854" s="15"/>
      <c r="N854" s="15"/>
    </row>
    <row r="855" spans="1:14" x14ac:dyDescent="0.3">
      <c r="A855" s="41">
        <v>854</v>
      </c>
      <c r="B855" s="21" t="s">
        <v>1563</v>
      </c>
      <c r="C855" s="21" t="s">
        <v>1564</v>
      </c>
      <c r="D855" s="21" t="s">
        <v>1564</v>
      </c>
      <c r="E855" s="24">
        <v>52600175</v>
      </c>
      <c r="F855" s="16">
        <v>4960</v>
      </c>
      <c r="G855" s="15" t="s">
        <v>112</v>
      </c>
      <c r="H855" s="15" t="s">
        <v>1494</v>
      </c>
      <c r="I855" s="15">
        <v>1</v>
      </c>
      <c r="J855" s="15">
        <v>1</v>
      </c>
      <c r="K855" s="15"/>
      <c r="L855" s="15"/>
      <c r="M855" s="15"/>
      <c r="N855" s="15"/>
    </row>
    <row r="856" spans="1:14" x14ac:dyDescent="0.3">
      <c r="A856" s="41">
        <v>855</v>
      </c>
      <c r="B856" s="21" t="s">
        <v>1933</v>
      </c>
      <c r="C856" s="21" t="s">
        <v>1934</v>
      </c>
      <c r="D856" s="21" t="s">
        <v>1934</v>
      </c>
      <c r="E856" s="24" t="s">
        <v>2031</v>
      </c>
      <c r="F856" s="16">
        <v>4960</v>
      </c>
      <c r="G856" s="15" t="s">
        <v>112</v>
      </c>
      <c r="H856" s="15" t="s">
        <v>1494</v>
      </c>
      <c r="I856" s="15">
        <v>1</v>
      </c>
      <c r="J856" s="15">
        <v>1</v>
      </c>
      <c r="K856" s="15"/>
      <c r="L856" s="15"/>
      <c r="M856" s="15"/>
      <c r="N856" s="15"/>
    </row>
    <row r="857" spans="1:14" x14ac:dyDescent="0.3">
      <c r="A857" s="41">
        <v>856</v>
      </c>
      <c r="B857" s="21" t="s">
        <v>1935</v>
      </c>
      <c r="C857" s="21" t="s">
        <v>1934</v>
      </c>
      <c r="D857" s="21" t="s">
        <v>1934</v>
      </c>
      <c r="E857" s="24" t="s">
        <v>2032</v>
      </c>
      <c r="F857" s="16">
        <v>15610</v>
      </c>
      <c r="G857" s="15" t="s">
        <v>112</v>
      </c>
      <c r="H857" s="15" t="s">
        <v>117</v>
      </c>
      <c r="I857" s="15">
        <v>1</v>
      </c>
      <c r="J857" s="15">
        <v>1</v>
      </c>
      <c r="K857" s="15"/>
      <c r="L857" s="15"/>
      <c r="M857" s="15"/>
      <c r="N857" s="15"/>
    </row>
    <row r="858" spans="1:14" x14ac:dyDescent="0.3">
      <c r="A858" s="41">
        <v>857</v>
      </c>
      <c r="B858" s="21" t="s">
        <v>1936</v>
      </c>
      <c r="C858" s="21" t="s">
        <v>1934</v>
      </c>
      <c r="D858" s="21" t="s">
        <v>1934</v>
      </c>
      <c r="E858" s="24" t="s">
        <v>2032</v>
      </c>
      <c r="F858" s="16">
        <v>9209</v>
      </c>
      <c r="G858" s="15" t="s">
        <v>112</v>
      </c>
      <c r="H858" s="15" t="s">
        <v>1496</v>
      </c>
      <c r="I858" s="15">
        <v>0</v>
      </c>
      <c r="J858" s="15">
        <v>1</v>
      </c>
      <c r="K858" s="15"/>
      <c r="L858" s="15"/>
      <c r="M858" s="15"/>
      <c r="N858" s="15"/>
    </row>
    <row r="859" spans="1:14" x14ac:dyDescent="0.3">
      <c r="A859" s="41">
        <v>858</v>
      </c>
      <c r="B859" s="21" t="s">
        <v>1937</v>
      </c>
      <c r="C859" s="21" t="s">
        <v>1934</v>
      </c>
      <c r="D859" s="21" t="s">
        <v>1934</v>
      </c>
      <c r="E859" s="24" t="s">
        <v>2032</v>
      </c>
      <c r="F859" s="16">
        <v>16340</v>
      </c>
      <c r="G859" s="15" t="s">
        <v>112</v>
      </c>
      <c r="H859" s="15" t="s">
        <v>1484</v>
      </c>
      <c r="I859" s="15">
        <v>1</v>
      </c>
      <c r="J859" s="15">
        <v>1</v>
      </c>
      <c r="K859" s="15"/>
      <c r="L859" s="15"/>
      <c r="M859" s="15"/>
      <c r="N859" s="15"/>
    </row>
    <row r="860" spans="1:14" x14ac:dyDescent="0.3">
      <c r="A860" s="41">
        <v>859</v>
      </c>
      <c r="B860" s="21" t="s">
        <v>1938</v>
      </c>
      <c r="C860" s="21" t="s">
        <v>1934</v>
      </c>
      <c r="D860" s="21" t="s">
        <v>1934</v>
      </c>
      <c r="E860" s="24" t="s">
        <v>2032</v>
      </c>
      <c r="F860" s="16">
        <v>1290</v>
      </c>
      <c r="G860" s="15" t="s">
        <v>112</v>
      </c>
      <c r="H860" s="15" t="s">
        <v>1464</v>
      </c>
      <c r="I860" s="15">
        <v>0</v>
      </c>
      <c r="J860" s="15">
        <v>1</v>
      </c>
      <c r="K860" s="15"/>
      <c r="L860" s="15"/>
      <c r="M860" s="15"/>
      <c r="N860" s="15"/>
    </row>
    <row r="861" spans="1:14" x14ac:dyDescent="0.3">
      <c r="A861" s="41">
        <v>860</v>
      </c>
      <c r="B861" s="21" t="s">
        <v>1939</v>
      </c>
      <c r="C861" s="21" t="s">
        <v>1934</v>
      </c>
      <c r="D861" s="21" t="s">
        <v>1934</v>
      </c>
      <c r="E861" s="24" t="s">
        <v>2032</v>
      </c>
      <c r="F861" s="16">
        <v>2099</v>
      </c>
      <c r="G861" s="15" t="s">
        <v>112</v>
      </c>
      <c r="H861" s="15" t="s">
        <v>119</v>
      </c>
      <c r="I861" s="15">
        <v>0</v>
      </c>
      <c r="J861" s="15">
        <v>1</v>
      </c>
      <c r="K861" s="15"/>
      <c r="L861" s="15"/>
      <c r="M861" s="15"/>
      <c r="N861" s="15"/>
    </row>
    <row r="862" spans="1:14" x14ac:dyDescent="0.3">
      <c r="A862" s="41">
        <v>861</v>
      </c>
      <c r="B862" s="21" t="s">
        <v>1940</v>
      </c>
      <c r="C862" s="21" t="s">
        <v>1934</v>
      </c>
      <c r="D862" s="21" t="s">
        <v>1934</v>
      </c>
      <c r="E862" s="24" t="s">
        <v>2032</v>
      </c>
      <c r="F862" s="16">
        <v>11340</v>
      </c>
      <c r="G862" s="15" t="s">
        <v>112</v>
      </c>
      <c r="H862" s="15" t="s">
        <v>1494</v>
      </c>
      <c r="I862" s="15">
        <v>0</v>
      </c>
      <c r="J862" s="15">
        <v>1</v>
      </c>
      <c r="K862" s="15"/>
      <c r="L862" s="15"/>
      <c r="M862" s="15"/>
      <c r="N862" s="15"/>
    </row>
    <row r="863" spans="1:14" x14ac:dyDescent="0.3">
      <c r="A863" s="41">
        <v>862</v>
      </c>
      <c r="B863" s="21" t="s">
        <v>1941</v>
      </c>
      <c r="C863" s="21" t="s">
        <v>1942</v>
      </c>
      <c r="D863" s="21" t="s">
        <v>1942</v>
      </c>
      <c r="E863" s="24" t="s">
        <v>2033</v>
      </c>
      <c r="F863" s="16">
        <v>7754</v>
      </c>
      <c r="G863" s="15" t="s">
        <v>112</v>
      </c>
      <c r="H863" s="15" t="s">
        <v>116</v>
      </c>
      <c r="I863" s="15">
        <v>1</v>
      </c>
      <c r="J863" s="15">
        <v>1</v>
      </c>
      <c r="K863" s="15"/>
      <c r="L863" s="15"/>
      <c r="M863" s="15"/>
      <c r="N863" s="15"/>
    </row>
    <row r="864" spans="1:14" x14ac:dyDescent="0.3">
      <c r="A864" s="41">
        <v>863</v>
      </c>
      <c r="B864" s="21" t="s">
        <v>1943</v>
      </c>
      <c r="C864" s="21" t="s">
        <v>1944</v>
      </c>
      <c r="D864" s="21" t="s">
        <v>1944</v>
      </c>
      <c r="E864" s="24">
        <v>36120901</v>
      </c>
      <c r="F864" s="16">
        <v>16530</v>
      </c>
      <c r="G864" s="15" t="s">
        <v>112</v>
      </c>
      <c r="H864" s="15" t="s">
        <v>1494</v>
      </c>
      <c r="I864" s="15">
        <v>1</v>
      </c>
      <c r="J864" s="15">
        <v>1</v>
      </c>
      <c r="K864" s="15"/>
      <c r="L864" s="15"/>
      <c r="M864" s="15"/>
      <c r="N864" s="15"/>
    </row>
    <row r="865" spans="1:14" x14ac:dyDescent="0.3">
      <c r="A865" s="41">
        <v>864</v>
      </c>
      <c r="B865" s="21" t="s">
        <v>1945</v>
      </c>
      <c r="C865" s="21" t="s">
        <v>1946</v>
      </c>
      <c r="D865" s="21" t="s">
        <v>1946</v>
      </c>
      <c r="E865" s="24">
        <v>52548460</v>
      </c>
      <c r="F865" s="16">
        <v>6010</v>
      </c>
      <c r="G865" s="15" t="s">
        <v>112</v>
      </c>
      <c r="H865" s="15" t="s">
        <v>1484</v>
      </c>
      <c r="I865" s="21">
        <v>0</v>
      </c>
      <c r="J865" s="15">
        <v>1</v>
      </c>
      <c r="K865" s="15"/>
      <c r="L865" s="15"/>
      <c r="M865" s="15"/>
      <c r="N865" s="15"/>
    </row>
    <row r="866" spans="1:14" x14ac:dyDescent="0.3">
      <c r="A866" s="41">
        <v>865</v>
      </c>
      <c r="B866" s="21" t="s">
        <v>1947</v>
      </c>
      <c r="C866" s="21" t="s">
        <v>1948</v>
      </c>
      <c r="D866" s="21" t="s">
        <v>1948</v>
      </c>
      <c r="E866" s="24">
        <v>56884434</v>
      </c>
      <c r="F866" s="16">
        <v>14410</v>
      </c>
      <c r="G866" s="15" t="s">
        <v>112</v>
      </c>
      <c r="H866" s="15" t="s">
        <v>1466</v>
      </c>
      <c r="I866" s="15">
        <v>1</v>
      </c>
      <c r="J866" s="15">
        <v>1</v>
      </c>
      <c r="K866" s="15"/>
      <c r="L866" s="15"/>
      <c r="M866" s="15"/>
      <c r="N866" s="15"/>
    </row>
    <row r="867" spans="1:14" x14ac:dyDescent="0.3">
      <c r="A867" s="41">
        <v>866</v>
      </c>
      <c r="B867" s="21" t="s">
        <v>1949</v>
      </c>
      <c r="C867" s="21" t="s">
        <v>1950</v>
      </c>
      <c r="D867" s="21" t="s">
        <v>1950</v>
      </c>
      <c r="E867" s="24">
        <v>52651156</v>
      </c>
      <c r="F867" s="16">
        <v>7869</v>
      </c>
      <c r="G867" s="15" t="s">
        <v>112</v>
      </c>
      <c r="H867" s="15" t="s">
        <v>1495</v>
      </c>
      <c r="I867" s="15">
        <v>1</v>
      </c>
      <c r="J867" s="15">
        <v>1</v>
      </c>
      <c r="K867" s="15"/>
      <c r="L867" s="15"/>
      <c r="M867" s="15"/>
      <c r="N867" s="15"/>
    </row>
    <row r="868" spans="1:14" x14ac:dyDescent="0.3">
      <c r="A868" s="41">
        <v>867</v>
      </c>
      <c r="B868" s="21" t="s">
        <v>1951</v>
      </c>
      <c r="C868" s="21" t="s">
        <v>1952</v>
      </c>
      <c r="D868" s="21" t="s">
        <v>1952</v>
      </c>
      <c r="E868" s="24">
        <v>26317546</v>
      </c>
      <c r="F868" s="16">
        <v>14090</v>
      </c>
      <c r="G868" s="15" t="s">
        <v>112</v>
      </c>
      <c r="H868" s="15" t="s">
        <v>1466</v>
      </c>
      <c r="I868" s="15">
        <v>1</v>
      </c>
      <c r="J868" s="15">
        <v>1</v>
      </c>
      <c r="K868" s="15"/>
      <c r="L868" s="15"/>
      <c r="M868" s="15"/>
      <c r="N868" s="15"/>
    </row>
    <row r="869" spans="1:14" x14ac:dyDescent="0.3">
      <c r="A869" s="41">
        <v>868</v>
      </c>
      <c r="B869" s="21" t="s">
        <v>1953</v>
      </c>
      <c r="C869" s="21" t="s">
        <v>1954</v>
      </c>
      <c r="D869" s="21" t="s">
        <v>1954</v>
      </c>
      <c r="E869" s="24">
        <v>54494000</v>
      </c>
      <c r="F869" s="16">
        <v>14040</v>
      </c>
      <c r="G869" s="15" t="s">
        <v>112</v>
      </c>
      <c r="H869" s="15" t="s">
        <v>1463</v>
      </c>
      <c r="I869" s="15">
        <v>1</v>
      </c>
      <c r="J869" s="15">
        <v>1</v>
      </c>
      <c r="K869" s="15"/>
      <c r="L869" s="15"/>
      <c r="M869" s="15"/>
      <c r="N869" s="15"/>
    </row>
    <row r="870" spans="1:14" x14ac:dyDescent="0.3">
      <c r="A870" s="41">
        <v>869</v>
      </c>
      <c r="B870" s="21" t="s">
        <v>1955</v>
      </c>
      <c r="C870" s="21" t="s">
        <v>1956</v>
      </c>
      <c r="D870" s="21" t="s">
        <v>1956</v>
      </c>
      <c r="E870" s="24">
        <v>52072800</v>
      </c>
      <c r="F870" s="16">
        <v>11100</v>
      </c>
      <c r="G870" s="15" t="s">
        <v>112</v>
      </c>
      <c r="H870" s="15" t="s">
        <v>1464</v>
      </c>
      <c r="I870" s="15">
        <v>0</v>
      </c>
      <c r="J870" s="15">
        <v>1</v>
      </c>
      <c r="K870" s="15"/>
      <c r="L870" s="15"/>
      <c r="M870" s="15"/>
      <c r="N870" s="15"/>
    </row>
    <row r="871" spans="1:14" x14ac:dyDescent="0.3">
      <c r="A871" s="41">
        <v>870</v>
      </c>
      <c r="B871" s="21" t="s">
        <v>1957</v>
      </c>
      <c r="C871" s="21" t="s">
        <v>1958</v>
      </c>
      <c r="D871" s="21" t="s">
        <v>1958</v>
      </c>
      <c r="E871" s="24">
        <v>53901766</v>
      </c>
      <c r="F871" s="16">
        <v>16080</v>
      </c>
      <c r="G871" s="15" t="s">
        <v>112</v>
      </c>
      <c r="H871" s="15" t="s">
        <v>1464</v>
      </c>
      <c r="I871" s="15">
        <v>1</v>
      </c>
      <c r="J871" s="15">
        <v>1</v>
      </c>
      <c r="K871" s="15"/>
      <c r="L871" s="15"/>
      <c r="M871" s="15"/>
      <c r="N871" s="15"/>
    </row>
    <row r="872" spans="1:14" x14ac:dyDescent="0.3">
      <c r="A872" s="41">
        <v>871</v>
      </c>
      <c r="B872" s="21" t="s">
        <v>1959</v>
      </c>
      <c r="C872" s="21" t="s">
        <v>1960</v>
      </c>
      <c r="D872" s="21" t="s">
        <v>1960</v>
      </c>
      <c r="E872" s="24">
        <v>56611838</v>
      </c>
      <c r="F872" s="16">
        <v>7470</v>
      </c>
      <c r="G872" s="15" t="s">
        <v>112</v>
      </c>
      <c r="H872" s="15" t="s">
        <v>1464</v>
      </c>
      <c r="I872" s="15">
        <v>1</v>
      </c>
      <c r="J872" s="15">
        <v>1</v>
      </c>
      <c r="K872" s="15"/>
      <c r="L872" s="15"/>
      <c r="M872" s="15"/>
      <c r="N872" s="15"/>
    </row>
    <row r="873" spans="1:14" x14ac:dyDescent="0.3">
      <c r="A873" s="41">
        <v>872</v>
      </c>
      <c r="B873" s="21" t="s">
        <v>1961</v>
      </c>
      <c r="C873" s="21" t="s">
        <v>1962</v>
      </c>
      <c r="D873" s="21" t="s">
        <v>1962</v>
      </c>
      <c r="E873" s="24">
        <v>55360125</v>
      </c>
      <c r="F873" s="16">
        <v>1900</v>
      </c>
      <c r="G873" s="15" t="s">
        <v>112</v>
      </c>
      <c r="H873" s="15" t="s">
        <v>1495</v>
      </c>
      <c r="I873" s="15">
        <v>1</v>
      </c>
      <c r="J873" s="15">
        <v>1</v>
      </c>
      <c r="K873" s="15"/>
      <c r="L873" s="15"/>
      <c r="M873" s="15"/>
      <c r="N873" s="15"/>
    </row>
    <row r="874" spans="1:14" x14ac:dyDescent="0.3">
      <c r="A874" s="41">
        <v>873</v>
      </c>
      <c r="B874" s="21" t="s">
        <v>1963</v>
      </c>
      <c r="C874" s="21" t="s">
        <v>1964</v>
      </c>
      <c r="D874" s="21" t="s">
        <v>1964</v>
      </c>
      <c r="E874" s="24">
        <v>41604070</v>
      </c>
      <c r="F874" s="16">
        <v>1790</v>
      </c>
      <c r="G874" s="15" t="s">
        <v>112</v>
      </c>
      <c r="H874" s="15" t="s">
        <v>117</v>
      </c>
      <c r="I874" s="15">
        <v>0</v>
      </c>
      <c r="J874" s="15">
        <v>1</v>
      </c>
      <c r="K874" s="15"/>
      <c r="L874" s="15"/>
      <c r="M874" s="15"/>
      <c r="N874" s="15"/>
    </row>
    <row r="875" spans="1:14" x14ac:dyDescent="0.3">
      <c r="A875" s="41">
        <v>874</v>
      </c>
      <c r="B875" s="21" t="s">
        <v>1965</v>
      </c>
      <c r="C875" s="21" t="s">
        <v>1966</v>
      </c>
      <c r="D875" s="21" t="s">
        <v>1966</v>
      </c>
      <c r="E875" s="24" t="s">
        <v>2034</v>
      </c>
      <c r="F875" s="16">
        <v>14449</v>
      </c>
      <c r="G875" s="15" t="s">
        <v>112</v>
      </c>
      <c r="H875" s="15" t="s">
        <v>1484</v>
      </c>
      <c r="I875" s="15">
        <v>0</v>
      </c>
      <c r="J875" s="15">
        <v>1</v>
      </c>
      <c r="K875" s="15"/>
      <c r="L875" s="15"/>
      <c r="M875" s="15"/>
      <c r="N875" s="15"/>
    </row>
    <row r="876" spans="1:14" x14ac:dyDescent="0.3">
      <c r="A876" s="41">
        <v>875</v>
      </c>
      <c r="B876" s="21" t="s">
        <v>1967</v>
      </c>
      <c r="C876" s="21" t="s">
        <v>1968</v>
      </c>
      <c r="D876" s="21" t="s">
        <v>1968</v>
      </c>
      <c r="E876" s="24" t="s">
        <v>2035</v>
      </c>
      <c r="F876" s="16">
        <v>2020</v>
      </c>
      <c r="G876" s="15" t="s">
        <v>112</v>
      </c>
      <c r="H876" s="15" t="s">
        <v>116</v>
      </c>
      <c r="I876" s="15">
        <v>0</v>
      </c>
      <c r="J876" s="15">
        <v>1</v>
      </c>
      <c r="K876" s="15"/>
      <c r="L876" s="15"/>
      <c r="M876" s="15"/>
      <c r="N876" s="15"/>
    </row>
    <row r="877" spans="1:14" x14ac:dyDescent="0.3">
      <c r="A877" s="41">
        <v>876</v>
      </c>
      <c r="B877" s="21" t="s">
        <v>1969</v>
      </c>
      <c r="C877" s="21" t="s">
        <v>1970</v>
      </c>
      <c r="D877" s="21" t="s">
        <v>1970</v>
      </c>
      <c r="E877" s="24" t="s">
        <v>2036</v>
      </c>
      <c r="F877" s="16">
        <v>6270</v>
      </c>
      <c r="G877" s="15" t="s">
        <v>112</v>
      </c>
      <c r="H877" s="15" t="s">
        <v>1463</v>
      </c>
      <c r="I877" s="15">
        <v>1</v>
      </c>
      <c r="J877" s="15">
        <v>1</v>
      </c>
      <c r="K877" s="15"/>
      <c r="L877" s="15"/>
      <c r="M877" s="15"/>
      <c r="N877" s="15"/>
    </row>
    <row r="878" spans="1:14" x14ac:dyDescent="0.3">
      <c r="A878" s="41">
        <v>877</v>
      </c>
      <c r="B878" s="21" t="s">
        <v>1971</v>
      </c>
      <c r="C878" s="21" t="s">
        <v>1972</v>
      </c>
      <c r="D878" s="21" t="s">
        <v>1972</v>
      </c>
      <c r="E878" s="24" t="s">
        <v>2037</v>
      </c>
      <c r="F878" s="16">
        <v>7000</v>
      </c>
      <c r="G878" s="15" t="s">
        <v>112</v>
      </c>
      <c r="H878" s="15" t="s">
        <v>1495</v>
      </c>
      <c r="I878" s="15">
        <v>1</v>
      </c>
      <c r="J878" s="15">
        <v>1</v>
      </c>
      <c r="K878" s="15"/>
      <c r="L878" s="15"/>
      <c r="M878" s="15"/>
      <c r="N878" s="15"/>
    </row>
    <row r="879" spans="1:14" x14ac:dyDescent="0.3">
      <c r="A879" s="43">
        <v>878</v>
      </c>
      <c r="B879" s="21" t="s">
        <v>1973</v>
      </c>
      <c r="C879" s="21" t="s">
        <v>1974</v>
      </c>
      <c r="D879" s="21" t="s">
        <v>1974</v>
      </c>
      <c r="E879" s="24" t="s">
        <v>2038</v>
      </c>
      <c r="F879" s="16">
        <v>10010</v>
      </c>
      <c r="G879" s="15" t="s">
        <v>112</v>
      </c>
      <c r="H879" s="15" t="s">
        <v>1495</v>
      </c>
      <c r="I879" s="21">
        <v>0</v>
      </c>
      <c r="J879" s="15">
        <v>1</v>
      </c>
      <c r="K879" s="15"/>
      <c r="L879" s="15"/>
      <c r="M879" s="15"/>
      <c r="N879" s="15"/>
    </row>
    <row r="880" spans="1:14" x14ac:dyDescent="0.3">
      <c r="A880" s="43">
        <v>879</v>
      </c>
      <c r="B880" s="21" t="s">
        <v>1975</v>
      </c>
      <c r="C880" s="21" t="s">
        <v>1976</v>
      </c>
      <c r="D880" s="21" t="s">
        <v>1976</v>
      </c>
      <c r="E880" s="24" t="s">
        <v>2039</v>
      </c>
      <c r="F880" s="16">
        <v>16400</v>
      </c>
      <c r="G880" s="15" t="s">
        <v>112</v>
      </c>
      <c r="H880" s="15" t="s">
        <v>1463</v>
      </c>
      <c r="I880" s="15">
        <v>1</v>
      </c>
      <c r="J880" s="15">
        <v>1</v>
      </c>
      <c r="K880" s="15"/>
      <c r="L880" s="15"/>
      <c r="M880" s="15"/>
      <c r="N880" s="15"/>
    </row>
    <row r="881" spans="1:14" x14ac:dyDescent="0.3">
      <c r="A881" s="43">
        <v>880</v>
      </c>
      <c r="B881" s="21" t="s">
        <v>1977</v>
      </c>
      <c r="C881" s="21" t="s">
        <v>1978</v>
      </c>
      <c r="D881" s="21" t="s">
        <v>1978</v>
      </c>
      <c r="E881" s="24">
        <v>52540801</v>
      </c>
      <c r="F881" s="16">
        <v>4400</v>
      </c>
      <c r="G881" s="15" t="s">
        <v>112</v>
      </c>
      <c r="H881" s="15" t="s">
        <v>1463</v>
      </c>
      <c r="I881" s="15">
        <v>1</v>
      </c>
      <c r="J881" s="15">
        <v>1</v>
      </c>
      <c r="K881" s="15"/>
      <c r="L881" s="15"/>
      <c r="M881" s="15"/>
      <c r="N881" s="15"/>
    </row>
    <row r="882" spans="1:14" x14ac:dyDescent="0.3">
      <c r="A882" s="43">
        <v>881</v>
      </c>
      <c r="B882" s="21" t="s">
        <v>1979</v>
      </c>
      <c r="C882" s="21" t="s">
        <v>1980</v>
      </c>
      <c r="D882" s="21" t="s">
        <v>1980</v>
      </c>
      <c r="E882" s="24">
        <v>58586600</v>
      </c>
      <c r="F882" s="16">
        <v>2340</v>
      </c>
      <c r="G882" s="15" t="s">
        <v>112</v>
      </c>
      <c r="H882" s="15" t="s">
        <v>1466</v>
      </c>
      <c r="I882" s="15">
        <v>1</v>
      </c>
      <c r="J882" s="15">
        <v>1</v>
      </c>
      <c r="K882" s="15"/>
      <c r="L882" s="15"/>
      <c r="M882" s="15"/>
      <c r="N882" s="15"/>
    </row>
    <row r="883" spans="1:14" x14ac:dyDescent="0.3">
      <c r="A883" s="43">
        <v>882</v>
      </c>
      <c r="B883" s="21" t="s">
        <v>2040</v>
      </c>
      <c r="C883" s="21" t="s">
        <v>2041</v>
      </c>
      <c r="D883" s="21" t="s">
        <v>2041</v>
      </c>
      <c r="E883" s="24" t="s">
        <v>2053</v>
      </c>
      <c r="F883" s="16">
        <v>10340</v>
      </c>
      <c r="G883" s="15" t="s">
        <v>112</v>
      </c>
      <c r="H883" s="15" t="s">
        <v>1466</v>
      </c>
      <c r="I883" s="15">
        <v>1</v>
      </c>
      <c r="J883" s="15">
        <v>1</v>
      </c>
      <c r="K883" s="15"/>
      <c r="L883" s="15"/>
      <c r="M883" s="15"/>
      <c r="N883" s="15"/>
    </row>
    <row r="884" spans="1:14" x14ac:dyDescent="0.3">
      <c r="A884" s="43">
        <v>883</v>
      </c>
      <c r="B884" s="21" t="s">
        <v>2042</v>
      </c>
      <c r="C884" s="21" t="s">
        <v>2041</v>
      </c>
      <c r="D884" s="21" t="s">
        <v>2041</v>
      </c>
      <c r="E884" s="24" t="s">
        <v>2053</v>
      </c>
      <c r="F884" s="16">
        <v>13508</v>
      </c>
      <c r="G884" s="15" t="s">
        <v>112</v>
      </c>
      <c r="H884" s="15" t="s">
        <v>121</v>
      </c>
      <c r="I884" s="15">
        <v>0</v>
      </c>
      <c r="J884" s="15">
        <v>1</v>
      </c>
      <c r="K884" s="15"/>
      <c r="L884" s="15"/>
      <c r="M884" s="15"/>
      <c r="N884" s="15"/>
    </row>
    <row r="885" spans="1:14" x14ac:dyDescent="0.3">
      <c r="A885" s="43">
        <v>884</v>
      </c>
      <c r="B885" s="21" t="s">
        <v>2043</v>
      </c>
      <c r="C885" s="21" t="s">
        <v>2041</v>
      </c>
      <c r="D885" s="21" t="s">
        <v>2041</v>
      </c>
      <c r="E885" s="24" t="s">
        <v>2053</v>
      </c>
      <c r="F885" s="16">
        <v>7919</v>
      </c>
      <c r="G885" s="15" t="s">
        <v>112</v>
      </c>
      <c r="H885" s="15" t="s">
        <v>121</v>
      </c>
      <c r="I885" s="15">
        <v>1</v>
      </c>
      <c r="J885" s="15">
        <v>1</v>
      </c>
      <c r="K885" s="15"/>
      <c r="L885" s="15"/>
      <c r="M885" s="15"/>
      <c r="N885" s="15"/>
    </row>
    <row r="886" spans="1:14" x14ac:dyDescent="0.3">
      <c r="A886" s="43">
        <v>885</v>
      </c>
      <c r="B886" s="21" t="s">
        <v>2044</v>
      </c>
      <c r="C886" s="21" t="s">
        <v>2041</v>
      </c>
      <c r="D886" s="21" t="s">
        <v>2041</v>
      </c>
      <c r="E886" s="24" t="s">
        <v>2053</v>
      </c>
      <c r="F886" s="16">
        <v>1160</v>
      </c>
      <c r="G886" s="15" t="s">
        <v>112</v>
      </c>
      <c r="H886" s="15" t="s">
        <v>1464</v>
      </c>
      <c r="I886" s="15">
        <v>1</v>
      </c>
      <c r="J886" s="15">
        <v>1</v>
      </c>
      <c r="K886" s="15"/>
      <c r="L886" s="15"/>
      <c r="M886" s="15"/>
      <c r="N886" s="15"/>
    </row>
    <row r="887" spans="1:14" x14ac:dyDescent="0.3">
      <c r="A887" s="43">
        <v>886</v>
      </c>
      <c r="B887" s="21" t="s">
        <v>2045</v>
      </c>
      <c r="C887" s="21" t="s">
        <v>2041</v>
      </c>
      <c r="D887" s="21" t="s">
        <v>2041</v>
      </c>
      <c r="E887" s="24" t="s">
        <v>2053</v>
      </c>
      <c r="F887" s="16">
        <v>50100</v>
      </c>
      <c r="G887" s="15" t="s">
        <v>112</v>
      </c>
      <c r="H887" s="15" t="s">
        <v>1495</v>
      </c>
      <c r="I887" s="15">
        <v>1</v>
      </c>
      <c r="J887" s="15">
        <v>1</v>
      </c>
      <c r="K887" s="15"/>
      <c r="L887" s="15"/>
      <c r="M887" s="15"/>
      <c r="N887" s="15"/>
    </row>
    <row r="888" spans="1:14" x14ac:dyDescent="0.3">
      <c r="A888" s="43">
        <v>887</v>
      </c>
      <c r="B888" s="21" t="s">
        <v>2046</v>
      </c>
      <c r="C888" s="21" t="s">
        <v>2041</v>
      </c>
      <c r="D888" s="21" t="s">
        <v>2041</v>
      </c>
      <c r="E888" s="24" t="s">
        <v>2053</v>
      </c>
      <c r="F888" s="16">
        <v>14479</v>
      </c>
      <c r="G888" s="15" t="s">
        <v>112</v>
      </c>
      <c r="H888" s="15" t="s">
        <v>1463</v>
      </c>
      <c r="I888" s="15">
        <v>1</v>
      </c>
      <c r="J888" s="15">
        <v>1</v>
      </c>
      <c r="K888" s="15"/>
      <c r="L888" s="15"/>
      <c r="M888" s="15"/>
      <c r="N888" s="15"/>
    </row>
    <row r="889" spans="1:14" x14ac:dyDescent="0.3">
      <c r="A889" s="43">
        <v>888</v>
      </c>
      <c r="B889" s="21" t="s">
        <v>2047</v>
      </c>
      <c r="C889" s="21" t="s">
        <v>2048</v>
      </c>
      <c r="D889" s="21" t="s">
        <v>2048</v>
      </c>
      <c r="E889" s="24" t="s">
        <v>2054</v>
      </c>
      <c r="F889" s="16">
        <v>2070</v>
      </c>
      <c r="G889" s="15" t="s">
        <v>112</v>
      </c>
      <c r="H889" s="15" t="s">
        <v>121</v>
      </c>
      <c r="I889" s="15">
        <v>1</v>
      </c>
      <c r="J889" s="15">
        <v>1</v>
      </c>
      <c r="K889" s="15"/>
      <c r="L889" s="15"/>
      <c r="M889" s="15"/>
      <c r="N889" s="15"/>
    </row>
    <row r="890" spans="1:14" x14ac:dyDescent="0.3">
      <c r="A890" s="43">
        <v>889</v>
      </c>
      <c r="B890" s="21" t="s">
        <v>2049</v>
      </c>
      <c r="C890" s="21" t="s">
        <v>2048</v>
      </c>
      <c r="D890" s="21" t="s">
        <v>2048</v>
      </c>
      <c r="E890" s="24" t="s">
        <v>2054</v>
      </c>
      <c r="F890" s="16">
        <v>5240</v>
      </c>
      <c r="G890" s="15" t="s">
        <v>112</v>
      </c>
      <c r="H890" s="15" t="s">
        <v>1496</v>
      </c>
      <c r="I890" s="15">
        <v>0</v>
      </c>
      <c r="J890" s="15">
        <v>1</v>
      </c>
      <c r="K890" s="15"/>
      <c r="L890" s="15"/>
      <c r="M890" s="15"/>
      <c r="N890" s="15"/>
    </row>
    <row r="891" spans="1:14" x14ac:dyDescent="0.3">
      <c r="A891" s="43">
        <v>890</v>
      </c>
      <c r="B891" s="21" t="s">
        <v>2050</v>
      </c>
      <c r="C891" s="21" t="s">
        <v>2048</v>
      </c>
      <c r="D891" s="21" t="s">
        <v>2048</v>
      </c>
      <c r="E891" s="24" t="s">
        <v>2054</v>
      </c>
      <c r="F891" s="16">
        <v>1269</v>
      </c>
      <c r="G891" s="15" t="s">
        <v>112</v>
      </c>
      <c r="H891" s="15" t="s">
        <v>1463</v>
      </c>
      <c r="I891" s="15">
        <v>0</v>
      </c>
      <c r="J891" s="15">
        <v>1</v>
      </c>
      <c r="K891" s="15"/>
      <c r="L891" s="15"/>
      <c r="M891" s="15"/>
      <c r="N891" s="15"/>
    </row>
    <row r="892" spans="1:14" x14ac:dyDescent="0.3">
      <c r="A892" s="43">
        <v>891</v>
      </c>
      <c r="B892" s="21" t="s">
        <v>2050</v>
      </c>
      <c r="C892" s="21" t="s">
        <v>2048</v>
      </c>
      <c r="D892" s="21" t="s">
        <v>2048</v>
      </c>
      <c r="E892" s="24" t="s">
        <v>2054</v>
      </c>
      <c r="F892" s="16">
        <v>1180</v>
      </c>
      <c r="G892" s="15" t="s">
        <v>112</v>
      </c>
      <c r="H892" s="15" t="s">
        <v>1494</v>
      </c>
      <c r="I892" s="15">
        <v>0</v>
      </c>
      <c r="J892" s="15">
        <v>1</v>
      </c>
      <c r="K892" s="15"/>
      <c r="L892" s="15"/>
      <c r="M892" s="15"/>
      <c r="N892" s="15"/>
    </row>
    <row r="893" spans="1:14" x14ac:dyDescent="0.3">
      <c r="A893" s="43">
        <v>892</v>
      </c>
      <c r="B893" s="21" t="s">
        <v>2051</v>
      </c>
      <c r="C893" s="21" t="s">
        <v>2048</v>
      </c>
      <c r="D893" s="21" t="s">
        <v>2048</v>
      </c>
      <c r="E893" s="24" t="s">
        <v>2054</v>
      </c>
      <c r="F893" s="16">
        <v>9030</v>
      </c>
      <c r="G893" s="15" t="s">
        <v>112</v>
      </c>
      <c r="H893" s="15" t="s">
        <v>117</v>
      </c>
      <c r="I893" s="15">
        <v>1</v>
      </c>
      <c r="J893" s="15">
        <v>1</v>
      </c>
      <c r="K893" s="15"/>
      <c r="L893" s="15"/>
      <c r="M893" s="15"/>
      <c r="N893" s="15"/>
    </row>
    <row r="894" spans="1:14" x14ac:dyDescent="0.3">
      <c r="A894" s="43">
        <v>893</v>
      </c>
      <c r="B894" s="21" t="s">
        <v>2052</v>
      </c>
      <c r="C894" s="21" t="s">
        <v>2048</v>
      </c>
      <c r="D894" s="21" t="s">
        <v>2048</v>
      </c>
      <c r="E894" s="24" t="s">
        <v>2054</v>
      </c>
      <c r="F894" s="16">
        <v>9850</v>
      </c>
      <c r="G894" s="15" t="s">
        <v>112</v>
      </c>
      <c r="H894" s="15" t="s">
        <v>1496</v>
      </c>
      <c r="I894" s="15">
        <v>1</v>
      </c>
      <c r="J894" s="15">
        <v>1</v>
      </c>
      <c r="K894" s="15"/>
      <c r="L894" s="15"/>
      <c r="M894" s="15"/>
      <c r="N894" s="15"/>
    </row>
    <row r="895" spans="1:14" x14ac:dyDescent="0.3">
      <c r="A895" s="43">
        <v>894</v>
      </c>
      <c r="B895" s="21" t="s">
        <v>2055</v>
      </c>
      <c r="C895" s="21" t="s">
        <v>2056</v>
      </c>
      <c r="D895" s="21" t="s">
        <v>2056</v>
      </c>
      <c r="E895" s="24" t="s">
        <v>2057</v>
      </c>
      <c r="F895" s="16">
        <v>15320</v>
      </c>
      <c r="G895" s="15" t="s">
        <v>112</v>
      </c>
      <c r="H895" s="15" t="s">
        <v>1463</v>
      </c>
      <c r="I895" s="21">
        <v>0</v>
      </c>
      <c r="J895" s="15">
        <v>1</v>
      </c>
      <c r="K895" s="15"/>
      <c r="L895" s="15"/>
      <c r="M895" s="15"/>
      <c r="N895" s="15"/>
    </row>
    <row r="896" spans="1:14" x14ac:dyDescent="0.3">
      <c r="A896" s="43">
        <v>895</v>
      </c>
      <c r="B896" s="21" t="s">
        <v>2058</v>
      </c>
      <c r="C896" s="21" t="s">
        <v>2059</v>
      </c>
      <c r="D896" s="21" t="s">
        <v>2059</v>
      </c>
      <c r="E896" s="24" t="s">
        <v>2060</v>
      </c>
      <c r="F896" s="16">
        <v>1549</v>
      </c>
      <c r="G896" s="15" t="s">
        <v>112</v>
      </c>
      <c r="H896" s="15" t="s">
        <v>1494</v>
      </c>
      <c r="I896" s="15">
        <v>1</v>
      </c>
      <c r="J896" s="15">
        <v>1</v>
      </c>
      <c r="K896" s="15"/>
      <c r="L896" s="15"/>
      <c r="M896" s="15"/>
      <c r="N896" s="15"/>
    </row>
    <row r="897" spans="1:14" x14ac:dyDescent="0.3">
      <c r="A897" s="43">
        <v>896</v>
      </c>
      <c r="B897" s="21" t="s">
        <v>2061</v>
      </c>
      <c r="C897" s="21" t="s">
        <v>2062</v>
      </c>
      <c r="D897" s="21" t="s">
        <v>2062</v>
      </c>
      <c r="E897" s="24" t="s">
        <v>2063</v>
      </c>
      <c r="F897" s="16">
        <v>13050</v>
      </c>
      <c r="G897" s="15" t="s">
        <v>112</v>
      </c>
      <c r="H897" s="15" t="s">
        <v>115</v>
      </c>
      <c r="I897" s="15">
        <v>1</v>
      </c>
      <c r="J897" s="15">
        <v>1</v>
      </c>
      <c r="K897" s="15"/>
      <c r="L897" s="15"/>
      <c r="M897" s="15"/>
      <c r="N897" s="15"/>
    </row>
    <row r="898" spans="1:14" x14ac:dyDescent="0.3">
      <c r="A898" s="43">
        <v>897</v>
      </c>
      <c r="B898" s="21" t="s">
        <v>2064</v>
      </c>
      <c r="C898" s="21" t="s">
        <v>2065</v>
      </c>
      <c r="D898" s="21" t="s">
        <v>2065</v>
      </c>
      <c r="E898" s="24">
        <v>55314440</v>
      </c>
      <c r="F898" s="16">
        <v>7164</v>
      </c>
      <c r="G898" s="15" t="s">
        <v>112</v>
      </c>
      <c r="H898" s="15" t="s">
        <v>121</v>
      </c>
      <c r="I898" s="15">
        <v>1</v>
      </c>
      <c r="J898" s="15">
        <v>1</v>
      </c>
      <c r="K898" s="15"/>
      <c r="L898" s="15"/>
      <c r="M898" s="15"/>
      <c r="N898" s="15"/>
    </row>
    <row r="899" spans="1:14" x14ac:dyDescent="0.3">
      <c r="A899" s="43">
        <v>898</v>
      </c>
      <c r="B899" s="21" t="s">
        <v>2066</v>
      </c>
      <c r="C899" s="21" t="s">
        <v>2067</v>
      </c>
      <c r="D899" s="21" t="s">
        <v>2067</v>
      </c>
      <c r="E899" s="24" t="s">
        <v>2068</v>
      </c>
      <c r="F899" s="16">
        <v>3720</v>
      </c>
      <c r="G899" s="15" t="s">
        <v>112</v>
      </c>
      <c r="H899" s="15" t="s">
        <v>117</v>
      </c>
      <c r="I899" s="15">
        <v>1</v>
      </c>
      <c r="J899" s="15">
        <v>1</v>
      </c>
      <c r="K899" s="15"/>
      <c r="L899" s="15"/>
      <c r="M899" s="15"/>
      <c r="N899" s="15"/>
    </row>
    <row r="900" spans="1:14" x14ac:dyDescent="0.3">
      <c r="A900" s="43">
        <v>899</v>
      </c>
      <c r="B900" s="21" t="s">
        <v>2069</v>
      </c>
      <c r="C900" s="21" t="s">
        <v>2070</v>
      </c>
      <c r="D900" s="21" t="s">
        <v>2070</v>
      </c>
      <c r="E900" s="24" t="s">
        <v>2071</v>
      </c>
      <c r="F900" s="16">
        <v>13300</v>
      </c>
      <c r="G900" s="15" t="s">
        <v>112</v>
      </c>
      <c r="H900" s="15" t="s">
        <v>1496</v>
      </c>
      <c r="I900" s="15">
        <v>0</v>
      </c>
      <c r="J900" s="15">
        <v>1</v>
      </c>
      <c r="K900" s="15"/>
      <c r="L900" s="15"/>
      <c r="M900" s="15"/>
      <c r="N900" s="15"/>
    </row>
    <row r="901" spans="1:14" x14ac:dyDescent="0.3">
      <c r="A901" s="43">
        <v>900</v>
      </c>
      <c r="B901" s="21" t="s">
        <v>2072</v>
      </c>
      <c r="C901" s="21" t="s">
        <v>2073</v>
      </c>
      <c r="D901" s="21" t="s">
        <v>2073</v>
      </c>
      <c r="E901" s="24" t="s">
        <v>2074</v>
      </c>
      <c r="F901" s="16">
        <v>2360</v>
      </c>
      <c r="G901" s="15" t="s">
        <v>112</v>
      </c>
      <c r="H901" s="15" t="s">
        <v>121</v>
      </c>
      <c r="I901" s="15">
        <v>1</v>
      </c>
      <c r="J901" s="15">
        <v>1</v>
      </c>
      <c r="K901" s="15"/>
      <c r="L901" s="15"/>
      <c r="M901" s="15"/>
      <c r="N901" s="15"/>
    </row>
    <row r="902" spans="1:14" x14ac:dyDescent="0.3">
      <c r="A902" s="43">
        <v>901</v>
      </c>
      <c r="B902" s="21" t="s">
        <v>2075</v>
      </c>
      <c r="C902" s="21" t="s">
        <v>2076</v>
      </c>
      <c r="D902" s="21" t="s">
        <v>2076</v>
      </c>
      <c r="E902" s="24" t="s">
        <v>2077</v>
      </c>
      <c r="F902" s="16">
        <v>1376</v>
      </c>
      <c r="G902" s="15" t="s">
        <v>112</v>
      </c>
      <c r="H902" s="15" t="s">
        <v>1484</v>
      </c>
      <c r="I902" s="15">
        <v>1</v>
      </c>
      <c r="J902" s="15">
        <v>1</v>
      </c>
      <c r="K902" s="15"/>
      <c r="L902" s="15"/>
      <c r="M902" s="15"/>
      <c r="N902" s="15"/>
    </row>
    <row r="903" spans="1:14" x14ac:dyDescent="0.3">
      <c r="A903" s="43">
        <v>902</v>
      </c>
      <c r="B903" s="21" t="s">
        <v>2078</v>
      </c>
      <c r="C903" s="21" t="s">
        <v>2079</v>
      </c>
      <c r="D903" s="21" t="s">
        <v>2079</v>
      </c>
      <c r="E903" s="24" t="s">
        <v>2080</v>
      </c>
      <c r="F903" s="16">
        <v>1780</v>
      </c>
      <c r="G903" s="15" t="s">
        <v>112</v>
      </c>
      <c r="H903" s="15" t="s">
        <v>1495</v>
      </c>
      <c r="I903" s="15">
        <v>1</v>
      </c>
      <c r="J903" s="15">
        <v>1</v>
      </c>
      <c r="K903" s="15"/>
      <c r="L903" s="15"/>
      <c r="M903" s="15"/>
      <c r="N903" s="15"/>
    </row>
    <row r="904" spans="1:14" x14ac:dyDescent="0.3">
      <c r="A904" s="43">
        <v>903</v>
      </c>
      <c r="B904" s="21" t="s">
        <v>2081</v>
      </c>
      <c r="C904" s="21" t="s">
        <v>2082</v>
      </c>
      <c r="D904" s="21" t="s">
        <v>2082</v>
      </c>
      <c r="E904" s="24">
        <v>56970320</v>
      </c>
      <c r="F904" s="16">
        <v>16605</v>
      </c>
      <c r="G904" s="15" t="s">
        <v>112</v>
      </c>
      <c r="H904" s="15" t="s">
        <v>117</v>
      </c>
      <c r="I904" s="15">
        <v>0</v>
      </c>
      <c r="J904" s="15">
        <v>1</v>
      </c>
      <c r="K904" s="15"/>
      <c r="L904" s="15"/>
      <c r="M904" s="15"/>
      <c r="N904" s="15"/>
    </row>
    <row r="905" spans="1:14" x14ac:dyDescent="0.3">
      <c r="A905" s="43">
        <v>904</v>
      </c>
      <c r="B905" s="21" t="s">
        <v>2083</v>
      </c>
      <c r="C905" s="21" t="s">
        <v>2084</v>
      </c>
      <c r="D905" s="21" t="s">
        <v>2084</v>
      </c>
      <c r="E905" s="24">
        <v>52076102</v>
      </c>
      <c r="F905" s="16">
        <v>9750</v>
      </c>
      <c r="G905" s="15" t="s">
        <v>112</v>
      </c>
      <c r="H905" s="15" t="s">
        <v>1466</v>
      </c>
      <c r="I905" s="15">
        <v>0</v>
      </c>
      <c r="J905" s="15">
        <v>1</v>
      </c>
      <c r="K905" s="15"/>
      <c r="L905" s="15"/>
      <c r="M905" s="15"/>
      <c r="N905" s="15"/>
    </row>
    <row r="906" spans="1:14" x14ac:dyDescent="0.3">
      <c r="A906" s="43">
        <v>905</v>
      </c>
      <c r="B906" s="21" t="s">
        <v>2085</v>
      </c>
      <c r="C906" s="21" t="s">
        <v>2086</v>
      </c>
      <c r="D906" s="21" t="s">
        <v>2086</v>
      </c>
      <c r="E906" s="24" t="s">
        <v>2087</v>
      </c>
      <c r="F906" s="16">
        <v>10370</v>
      </c>
      <c r="G906" s="15" t="s">
        <v>112</v>
      </c>
      <c r="H906" s="15" t="s">
        <v>121</v>
      </c>
      <c r="I906" s="15">
        <v>0</v>
      </c>
      <c r="J906" s="15">
        <v>1</v>
      </c>
      <c r="K906" s="15"/>
      <c r="L906" s="15"/>
      <c r="M906" s="15"/>
      <c r="N906" s="15"/>
    </row>
    <row r="907" spans="1:14" x14ac:dyDescent="0.3">
      <c r="A907" s="43">
        <v>906</v>
      </c>
      <c r="B907" s="21" t="s">
        <v>2088</v>
      </c>
      <c r="C907" s="21" t="s">
        <v>2089</v>
      </c>
      <c r="D907" s="21" t="s">
        <v>2089</v>
      </c>
      <c r="E907" s="24" t="s">
        <v>2090</v>
      </c>
      <c r="F907" s="16">
        <v>1340</v>
      </c>
      <c r="G907" s="15" t="s">
        <v>112</v>
      </c>
      <c r="H907" s="15" t="s">
        <v>116</v>
      </c>
      <c r="I907" s="15">
        <v>1</v>
      </c>
      <c r="J907" s="15">
        <v>1</v>
      </c>
      <c r="K907" s="15"/>
      <c r="L907" s="15"/>
      <c r="M907" s="15"/>
      <c r="N907" s="15"/>
    </row>
    <row r="908" spans="1:14" x14ac:dyDescent="0.3">
      <c r="A908" s="43">
        <v>907</v>
      </c>
      <c r="B908" s="21" t="s">
        <v>2091</v>
      </c>
      <c r="C908" s="21" t="s">
        <v>2092</v>
      </c>
      <c r="D908" s="21" t="s">
        <v>2092</v>
      </c>
      <c r="E908" s="24" t="s">
        <v>2093</v>
      </c>
      <c r="F908" s="16">
        <v>7730</v>
      </c>
      <c r="G908" s="15" t="s">
        <v>112</v>
      </c>
      <c r="H908" s="15" t="s">
        <v>117</v>
      </c>
      <c r="I908" s="15">
        <v>1</v>
      </c>
      <c r="J908" s="15">
        <v>1</v>
      </c>
      <c r="K908" s="15"/>
      <c r="L908" s="15"/>
      <c r="M908" s="15"/>
      <c r="N908" s="15"/>
    </row>
    <row r="909" spans="1:14" x14ac:dyDescent="0.3">
      <c r="A909" s="43">
        <v>908</v>
      </c>
      <c r="B909" s="21" t="s">
        <v>2094</v>
      </c>
      <c r="C909" s="21" t="s">
        <v>2095</v>
      </c>
      <c r="D909" s="21" t="s">
        <v>2095</v>
      </c>
      <c r="E909" s="24" t="s">
        <v>2101</v>
      </c>
      <c r="F909" s="16">
        <v>4100</v>
      </c>
      <c r="G909" s="15" t="s">
        <v>112</v>
      </c>
      <c r="H909" s="15" t="s">
        <v>1463</v>
      </c>
      <c r="I909" s="21">
        <v>0</v>
      </c>
      <c r="J909" s="15">
        <v>1</v>
      </c>
      <c r="K909" s="15"/>
      <c r="L909" s="15"/>
      <c r="M909" s="15"/>
      <c r="N909" s="15"/>
    </row>
    <row r="910" spans="1:14" x14ac:dyDescent="0.3">
      <c r="A910" s="43">
        <v>909</v>
      </c>
      <c r="B910" s="21" t="s">
        <v>343</v>
      </c>
      <c r="C910" s="21" t="s">
        <v>2096</v>
      </c>
      <c r="D910" s="21" t="s">
        <v>2096</v>
      </c>
      <c r="E910" s="24" t="s">
        <v>2097</v>
      </c>
      <c r="F910" s="16">
        <v>13508</v>
      </c>
      <c r="G910" s="15" t="s">
        <v>112</v>
      </c>
      <c r="H910" s="15" t="s">
        <v>116</v>
      </c>
      <c r="I910" s="15">
        <v>1</v>
      </c>
      <c r="J910" s="15">
        <v>1</v>
      </c>
      <c r="K910" s="15"/>
      <c r="L910" s="15"/>
      <c r="M910" s="15"/>
      <c r="N910" s="15"/>
    </row>
    <row r="911" spans="1:14" x14ac:dyDescent="0.3">
      <c r="A911" s="43">
        <v>910</v>
      </c>
      <c r="B911" s="21" t="s">
        <v>2098</v>
      </c>
      <c r="C911" s="21" t="s">
        <v>2099</v>
      </c>
      <c r="D911" s="21" t="s">
        <v>2099</v>
      </c>
      <c r="E911" s="24" t="s">
        <v>2100</v>
      </c>
      <c r="F911" s="16">
        <v>8930</v>
      </c>
      <c r="G911" s="15" t="s">
        <v>112</v>
      </c>
      <c r="H911" s="15" t="s">
        <v>1496</v>
      </c>
      <c r="I911" s="15">
        <v>1</v>
      </c>
      <c r="J911" s="15">
        <v>1</v>
      </c>
      <c r="K911" s="15"/>
      <c r="L911" s="15"/>
      <c r="M911" s="15"/>
      <c r="N911" s="15"/>
    </row>
    <row r="912" spans="1:14" x14ac:dyDescent="0.3">
      <c r="A912" s="43">
        <v>911</v>
      </c>
      <c r="B912" s="21" t="s">
        <v>2102</v>
      </c>
      <c r="C912" s="21" t="s">
        <v>2103</v>
      </c>
      <c r="D912" s="21" t="s">
        <v>2103</v>
      </c>
      <c r="E912" s="24">
        <v>25816000</v>
      </c>
      <c r="F912" s="16">
        <v>15230</v>
      </c>
      <c r="G912" s="15" t="s">
        <v>112</v>
      </c>
      <c r="H912" s="15" t="s">
        <v>117</v>
      </c>
      <c r="I912" s="15">
        <v>1</v>
      </c>
      <c r="J912" s="15">
        <v>1</v>
      </c>
      <c r="K912" s="15"/>
      <c r="L912" s="15"/>
      <c r="M912" s="15"/>
      <c r="N912" s="15"/>
    </row>
    <row r="913" spans="1:14" x14ac:dyDescent="0.3">
      <c r="A913" s="43">
        <v>912</v>
      </c>
      <c r="B913" s="21" t="s">
        <v>2104</v>
      </c>
      <c r="C913" s="21" t="s">
        <v>1040</v>
      </c>
      <c r="D913" s="21" t="s">
        <v>1040</v>
      </c>
      <c r="E913" s="24">
        <v>51170190</v>
      </c>
      <c r="F913" s="16">
        <v>3650</v>
      </c>
      <c r="G913" s="15" t="s">
        <v>112</v>
      </c>
      <c r="H913" s="15" t="s">
        <v>1464</v>
      </c>
      <c r="I913" s="15">
        <v>1</v>
      </c>
      <c r="J913" s="15">
        <v>1</v>
      </c>
      <c r="K913" s="15"/>
      <c r="L913" s="15"/>
      <c r="M913" s="15"/>
      <c r="N913" s="15"/>
    </row>
    <row r="914" spans="1:14" x14ac:dyDescent="0.3">
      <c r="A914" s="43">
        <v>913</v>
      </c>
      <c r="B914" s="21" t="s">
        <v>2105</v>
      </c>
      <c r="C914" s="21" t="s">
        <v>2106</v>
      </c>
      <c r="D914" s="21" t="s">
        <v>2106</v>
      </c>
      <c r="E914" s="24" t="s">
        <v>2107</v>
      </c>
      <c r="F914" s="16">
        <v>9630</v>
      </c>
      <c r="G914" s="15" t="s">
        <v>112</v>
      </c>
      <c r="H914" s="15" t="s">
        <v>117</v>
      </c>
      <c r="I914" s="15">
        <v>0</v>
      </c>
      <c r="J914" s="15">
        <v>1</v>
      </c>
      <c r="K914" s="15"/>
      <c r="L914" s="15"/>
      <c r="M914" s="15"/>
      <c r="N914" s="15"/>
    </row>
    <row r="915" spans="1:14" x14ac:dyDescent="0.3">
      <c r="A915" s="43">
        <v>914</v>
      </c>
      <c r="B915" s="21" t="s">
        <v>2108</v>
      </c>
      <c r="C915" s="21" t="s">
        <v>2109</v>
      </c>
      <c r="D915" s="21" t="s">
        <v>2109</v>
      </c>
      <c r="E915" s="24">
        <v>55531714</v>
      </c>
      <c r="F915" s="16">
        <v>15220</v>
      </c>
      <c r="G915" s="15" t="s">
        <v>112</v>
      </c>
      <c r="H915" s="15" t="s">
        <v>1494</v>
      </c>
      <c r="I915" s="15">
        <v>1</v>
      </c>
      <c r="J915" s="15">
        <v>1</v>
      </c>
      <c r="K915" s="15"/>
      <c r="L915" s="15"/>
      <c r="M915" s="15"/>
      <c r="N915" s="15"/>
    </row>
    <row r="916" spans="1:14" x14ac:dyDescent="0.3">
      <c r="A916" s="43">
        <v>915</v>
      </c>
      <c r="B916" s="21" t="s">
        <v>2110</v>
      </c>
      <c r="C916" s="21" t="s">
        <v>2111</v>
      </c>
      <c r="D916" s="21" t="s">
        <v>2111</v>
      </c>
      <c r="E916" s="24">
        <v>54859230</v>
      </c>
      <c r="F916" s="16">
        <v>4369</v>
      </c>
      <c r="G916" s="15" t="s">
        <v>112</v>
      </c>
      <c r="H916" s="15" t="s">
        <v>1495</v>
      </c>
      <c r="I916" s="15">
        <v>1</v>
      </c>
      <c r="J916" s="15">
        <v>1</v>
      </c>
      <c r="K916" s="15"/>
      <c r="L916" s="15"/>
      <c r="M916" s="15"/>
      <c r="N916" s="15"/>
    </row>
    <row r="917" spans="1:14" x14ac:dyDescent="0.3">
      <c r="A917" s="43">
        <v>916</v>
      </c>
      <c r="B917" s="21" t="s">
        <v>2112</v>
      </c>
      <c r="C917" s="21" t="s">
        <v>2113</v>
      </c>
      <c r="D917" s="21" t="s">
        <v>2113</v>
      </c>
      <c r="E917" s="24">
        <v>53419197</v>
      </c>
      <c r="F917" s="16">
        <v>11530</v>
      </c>
      <c r="G917" s="15" t="s">
        <v>112</v>
      </c>
      <c r="H917" s="15" t="s">
        <v>1484</v>
      </c>
      <c r="I917" s="15">
        <v>1</v>
      </c>
      <c r="J917" s="15">
        <v>1</v>
      </c>
      <c r="K917" s="15"/>
      <c r="L917" s="15"/>
      <c r="M917" s="15"/>
      <c r="N917" s="15"/>
    </row>
    <row r="918" spans="1:14" x14ac:dyDescent="0.3">
      <c r="A918" s="43">
        <v>917</v>
      </c>
      <c r="B918" s="21" t="s">
        <v>2114</v>
      </c>
      <c r="C918" s="21" t="s">
        <v>2115</v>
      </c>
      <c r="D918" s="21" t="s">
        <v>2115</v>
      </c>
      <c r="E918" s="24">
        <v>58994897</v>
      </c>
      <c r="F918" s="16">
        <v>7620</v>
      </c>
      <c r="G918" s="15" t="s">
        <v>112</v>
      </c>
      <c r="H918" s="15" t="s">
        <v>1464</v>
      </c>
      <c r="I918" s="15">
        <v>1</v>
      </c>
      <c r="J918" s="15">
        <v>1</v>
      </c>
      <c r="K918" s="15"/>
      <c r="L918" s="15"/>
      <c r="M918" s="15"/>
      <c r="N918" s="15"/>
    </row>
    <row r="919" spans="1:14" x14ac:dyDescent="0.3">
      <c r="A919" s="43">
        <v>918</v>
      </c>
      <c r="B919" s="21" t="s">
        <v>2116</v>
      </c>
      <c r="C919" s="21" t="s">
        <v>2117</v>
      </c>
      <c r="D919" s="21" t="s">
        <v>2117</v>
      </c>
      <c r="E919" s="24">
        <v>25816000</v>
      </c>
      <c r="F919" s="16">
        <v>1849</v>
      </c>
      <c r="G919" s="15" t="s">
        <v>112</v>
      </c>
      <c r="H919" s="15" t="s">
        <v>1466</v>
      </c>
      <c r="I919" s="15">
        <v>1</v>
      </c>
      <c r="J919" s="15">
        <v>1</v>
      </c>
      <c r="K919" s="15"/>
      <c r="L919" s="15"/>
      <c r="M919" s="15"/>
      <c r="N919" s="15"/>
    </row>
    <row r="920" spans="1:14" x14ac:dyDescent="0.3">
      <c r="A920" s="43">
        <v>919</v>
      </c>
      <c r="B920" s="21" t="s">
        <v>2118</v>
      </c>
      <c r="C920" s="21" t="s">
        <v>2119</v>
      </c>
      <c r="D920" s="21" t="s">
        <v>2119</v>
      </c>
      <c r="E920" s="24">
        <v>56006621</v>
      </c>
      <c r="F920" s="16">
        <v>13360</v>
      </c>
      <c r="G920" s="15" t="s">
        <v>112</v>
      </c>
      <c r="H920" s="15" t="s">
        <v>116</v>
      </c>
      <c r="I920" s="15">
        <v>0</v>
      </c>
      <c r="J920" s="15">
        <v>1</v>
      </c>
      <c r="K920" s="15"/>
      <c r="L920" s="15"/>
      <c r="M920" s="15"/>
      <c r="N920" s="15"/>
    </row>
    <row r="921" spans="1:14" x14ac:dyDescent="0.3">
      <c r="A921" s="43">
        <v>920</v>
      </c>
      <c r="B921" s="21" t="s">
        <v>2120</v>
      </c>
      <c r="C921" s="21" t="s">
        <v>2121</v>
      </c>
      <c r="D921" s="21" t="s">
        <v>2121</v>
      </c>
      <c r="E921" s="24">
        <v>56700266</v>
      </c>
      <c r="F921" s="16">
        <v>14300</v>
      </c>
      <c r="G921" s="15" t="s">
        <v>112</v>
      </c>
      <c r="H921" s="15" t="s">
        <v>1464</v>
      </c>
      <c r="I921" s="15">
        <v>0</v>
      </c>
      <c r="J921" s="15">
        <v>1</v>
      </c>
      <c r="K921" s="15"/>
      <c r="L921" s="15"/>
      <c r="M921" s="15"/>
      <c r="N921" s="15"/>
    </row>
    <row r="922" spans="1:14" x14ac:dyDescent="0.3">
      <c r="A922" s="43">
        <v>921</v>
      </c>
      <c r="B922" s="21" t="s">
        <v>2122</v>
      </c>
      <c r="C922" s="21" t="s">
        <v>2123</v>
      </c>
      <c r="D922" s="21" t="s">
        <v>2123</v>
      </c>
      <c r="E922" s="24">
        <v>59802400</v>
      </c>
      <c r="F922" s="16">
        <v>12000</v>
      </c>
      <c r="G922" s="15" t="s">
        <v>112</v>
      </c>
      <c r="H922" s="15" t="s">
        <v>1463</v>
      </c>
      <c r="I922" s="15">
        <v>0</v>
      </c>
      <c r="J922" s="15">
        <v>1</v>
      </c>
      <c r="K922" s="15"/>
      <c r="L922" s="15"/>
      <c r="M922" s="15"/>
      <c r="N922" s="15"/>
    </row>
    <row r="923" spans="1:14" x14ac:dyDescent="0.3">
      <c r="A923" s="43">
        <v>922</v>
      </c>
      <c r="B923" s="21" t="s">
        <v>2124</v>
      </c>
      <c r="C923" s="21" t="s">
        <v>2125</v>
      </c>
      <c r="D923" s="21" t="s">
        <v>2125</v>
      </c>
      <c r="E923" s="24">
        <v>54428201</v>
      </c>
      <c r="F923" s="16">
        <v>5348</v>
      </c>
      <c r="G923" s="15" t="s">
        <v>112</v>
      </c>
      <c r="H923" s="15" t="s">
        <v>116</v>
      </c>
      <c r="I923" s="15">
        <v>1</v>
      </c>
      <c r="J923" s="15">
        <v>1</v>
      </c>
      <c r="K923" s="15"/>
      <c r="L923" s="15"/>
      <c r="M923" s="15"/>
      <c r="N923" s="15"/>
    </row>
    <row r="924" spans="1:14" x14ac:dyDescent="0.3">
      <c r="A924" s="43">
        <v>923</v>
      </c>
      <c r="B924" s="21" t="s">
        <v>2126</v>
      </c>
      <c r="C924" s="21" t="s">
        <v>2127</v>
      </c>
      <c r="D924" s="21" t="s">
        <v>2127</v>
      </c>
      <c r="E924" s="24">
        <v>56282727</v>
      </c>
      <c r="F924" s="16">
        <v>9810</v>
      </c>
      <c r="G924" s="15" t="s">
        <v>112</v>
      </c>
      <c r="H924" s="15" t="s">
        <v>1496</v>
      </c>
      <c r="I924" s="15">
        <v>1</v>
      </c>
      <c r="J924" s="15">
        <v>1</v>
      </c>
      <c r="K924" s="15"/>
      <c r="L924" s="15"/>
      <c r="M924" s="15"/>
      <c r="N924" s="15"/>
    </row>
    <row r="925" spans="1:14" x14ac:dyDescent="0.3">
      <c r="A925" s="43">
        <v>924</v>
      </c>
      <c r="B925" s="21" t="s">
        <v>2128</v>
      </c>
      <c r="C925" s="21" t="s">
        <v>2129</v>
      </c>
      <c r="D925" s="21" t="s">
        <v>2129</v>
      </c>
      <c r="E925" s="24">
        <v>52030776</v>
      </c>
      <c r="F925" s="16">
        <v>11000</v>
      </c>
      <c r="G925" s="15" t="s">
        <v>112</v>
      </c>
      <c r="H925" s="15" t="s">
        <v>1496</v>
      </c>
      <c r="I925" s="21">
        <v>0</v>
      </c>
      <c r="J925" s="15">
        <v>1</v>
      </c>
      <c r="K925" s="15"/>
      <c r="L925" s="15"/>
      <c r="M925" s="15"/>
      <c r="N925" s="15"/>
    </row>
    <row r="926" spans="1:14" x14ac:dyDescent="0.3">
      <c r="A926" s="43">
        <v>925</v>
      </c>
      <c r="B926" s="21" t="s">
        <v>2130</v>
      </c>
      <c r="C926" s="21" t="s">
        <v>2131</v>
      </c>
      <c r="D926" s="21" t="s">
        <v>2131</v>
      </c>
      <c r="E926" s="24">
        <v>52554707</v>
      </c>
      <c r="F926" s="16">
        <v>14749</v>
      </c>
      <c r="G926" s="15" t="s">
        <v>112</v>
      </c>
      <c r="H926" s="15" t="s">
        <v>1496</v>
      </c>
      <c r="I926" s="15">
        <v>1</v>
      </c>
      <c r="J926" s="15">
        <v>1</v>
      </c>
      <c r="K926" s="15"/>
      <c r="L926" s="15"/>
      <c r="M926" s="15"/>
      <c r="N926" s="15"/>
    </row>
    <row r="927" spans="1:14" x14ac:dyDescent="0.3">
      <c r="A927" s="43">
        <v>926</v>
      </c>
      <c r="B927" s="21" t="s">
        <v>2132</v>
      </c>
      <c r="C927" s="21" t="s">
        <v>2133</v>
      </c>
      <c r="D927" s="21" t="s">
        <v>2133</v>
      </c>
      <c r="E927" s="24">
        <v>54239245</v>
      </c>
      <c r="F927" s="16">
        <v>11200</v>
      </c>
      <c r="G927" s="15" t="s">
        <v>112</v>
      </c>
      <c r="H927" s="15" t="s">
        <v>1484</v>
      </c>
      <c r="I927" s="15">
        <v>1</v>
      </c>
      <c r="J927" s="15">
        <v>1</v>
      </c>
      <c r="K927" s="15"/>
      <c r="L927" s="15"/>
      <c r="M927" s="15"/>
      <c r="N927" s="15"/>
    </row>
    <row r="928" spans="1:14" x14ac:dyDescent="0.3">
      <c r="A928" s="43">
        <v>927</v>
      </c>
      <c r="B928" s="21" t="s">
        <v>2134</v>
      </c>
      <c r="C928" s="21" t="s">
        <v>2135</v>
      </c>
      <c r="D928" s="21" t="s">
        <v>2135</v>
      </c>
      <c r="E928" s="24">
        <v>53178820</v>
      </c>
      <c r="F928" s="16">
        <v>10340</v>
      </c>
      <c r="G928" s="15" t="s">
        <v>112</v>
      </c>
      <c r="H928" s="15" t="s">
        <v>1494</v>
      </c>
      <c r="I928" s="15">
        <v>1</v>
      </c>
      <c r="J928" s="15">
        <v>1</v>
      </c>
      <c r="K928" s="15"/>
      <c r="L928" s="15"/>
      <c r="M928" s="15"/>
      <c r="N928" s="15"/>
    </row>
    <row r="929" spans="1:14" x14ac:dyDescent="0.3">
      <c r="A929" s="43">
        <v>928</v>
      </c>
      <c r="B929" s="21" t="s">
        <v>2136</v>
      </c>
      <c r="C929" s="21" t="s">
        <v>2137</v>
      </c>
      <c r="D929" s="21" t="s">
        <v>2137</v>
      </c>
      <c r="E929" s="24">
        <v>58826493</v>
      </c>
      <c r="F929" s="16">
        <v>13030</v>
      </c>
      <c r="G929" s="15" t="s">
        <v>112</v>
      </c>
      <c r="H929" s="15" t="s">
        <v>1463</v>
      </c>
      <c r="I929" s="15">
        <v>1</v>
      </c>
      <c r="J929" s="15">
        <v>1</v>
      </c>
      <c r="K929" s="15"/>
      <c r="L929" s="15"/>
      <c r="M929" s="15"/>
      <c r="N929" s="15"/>
    </row>
    <row r="930" spans="1:14" x14ac:dyDescent="0.3">
      <c r="A930" s="43">
        <v>929</v>
      </c>
      <c r="B930" s="21" t="s">
        <v>2138</v>
      </c>
      <c r="C930" s="21" t="s">
        <v>2139</v>
      </c>
      <c r="D930" s="21" t="s">
        <v>2139</v>
      </c>
      <c r="E930" s="24">
        <v>11031103</v>
      </c>
      <c r="F930" s="16">
        <v>2459</v>
      </c>
      <c r="G930" s="15" t="s">
        <v>112</v>
      </c>
      <c r="H930" s="15" t="s">
        <v>1466</v>
      </c>
      <c r="I930" s="15">
        <v>0</v>
      </c>
      <c r="J930" s="15">
        <v>1</v>
      </c>
      <c r="K930" s="15"/>
      <c r="L930" s="15"/>
      <c r="M930" s="15"/>
      <c r="N930" s="15"/>
    </row>
    <row r="931" spans="1:14" x14ac:dyDescent="0.3">
      <c r="A931" s="43">
        <v>930</v>
      </c>
      <c r="B931" s="21" t="s">
        <v>2140</v>
      </c>
      <c r="C931" s="21" t="s">
        <v>2141</v>
      </c>
      <c r="D931" s="21" t="s">
        <v>2141</v>
      </c>
      <c r="E931" s="24">
        <v>56829752</v>
      </c>
      <c r="F931" s="16">
        <v>11310</v>
      </c>
      <c r="G931" s="15" t="s">
        <v>112</v>
      </c>
      <c r="H931" s="15" t="s">
        <v>1500</v>
      </c>
      <c r="I931" s="15">
        <v>1</v>
      </c>
      <c r="J931" s="15">
        <v>1</v>
      </c>
      <c r="K931" s="15"/>
      <c r="L931" s="15"/>
      <c r="M931" s="15"/>
      <c r="N931" s="15"/>
    </row>
    <row r="932" spans="1:14" x14ac:dyDescent="0.3">
      <c r="A932" s="43">
        <v>931</v>
      </c>
      <c r="B932" s="21" t="s">
        <v>2142</v>
      </c>
      <c r="C932" s="21" t="s">
        <v>2143</v>
      </c>
      <c r="D932" s="21" t="s">
        <v>2143</v>
      </c>
      <c r="E932" s="24">
        <v>26509333</v>
      </c>
      <c r="F932" s="16">
        <v>15270</v>
      </c>
      <c r="G932" s="15" t="s">
        <v>112</v>
      </c>
      <c r="H932" s="15" t="s">
        <v>1484</v>
      </c>
      <c r="I932" s="15">
        <v>1</v>
      </c>
      <c r="J932" s="15">
        <v>1</v>
      </c>
      <c r="K932" s="15"/>
      <c r="L932" s="15"/>
      <c r="M932" s="15"/>
      <c r="N932" s="15"/>
    </row>
    <row r="933" spans="1:14" x14ac:dyDescent="0.3">
      <c r="A933" s="43">
        <v>932</v>
      </c>
      <c r="B933" s="21" t="s">
        <v>2144</v>
      </c>
      <c r="C933" s="21" t="s">
        <v>2145</v>
      </c>
      <c r="D933" s="21" t="s">
        <v>2145</v>
      </c>
      <c r="E933" s="24">
        <v>55724819</v>
      </c>
      <c r="F933" s="16">
        <v>1860</v>
      </c>
      <c r="G933" s="15" t="s">
        <v>112</v>
      </c>
      <c r="H933" s="15" t="s">
        <v>121</v>
      </c>
      <c r="I933" s="15">
        <v>1</v>
      </c>
      <c r="J933" s="15">
        <v>1</v>
      </c>
      <c r="K933" s="15"/>
      <c r="L933" s="15"/>
      <c r="M933" s="15"/>
      <c r="N933" s="15"/>
    </row>
    <row r="934" spans="1:14" x14ac:dyDescent="0.3">
      <c r="A934" s="43">
        <v>933</v>
      </c>
      <c r="B934" s="21" t="s">
        <v>2146</v>
      </c>
      <c r="C934" s="21" t="s">
        <v>2147</v>
      </c>
      <c r="D934" s="21" t="s">
        <v>2147</v>
      </c>
      <c r="E934" s="24">
        <v>56871151</v>
      </c>
      <c r="F934" s="16">
        <v>14080</v>
      </c>
      <c r="G934" s="15" t="s">
        <v>112</v>
      </c>
      <c r="H934" s="15" t="s">
        <v>1464</v>
      </c>
      <c r="I934" s="15">
        <v>0</v>
      </c>
      <c r="J934" s="15">
        <v>1</v>
      </c>
      <c r="K934" s="15"/>
      <c r="L934" s="15"/>
      <c r="M934" s="15"/>
      <c r="N934" s="15"/>
    </row>
    <row r="935" spans="1:14" x14ac:dyDescent="0.3">
      <c r="A935" s="43">
        <v>934</v>
      </c>
      <c r="B935" s="21" t="s">
        <v>2148</v>
      </c>
      <c r="C935" s="21" t="s">
        <v>2149</v>
      </c>
      <c r="D935" s="21" t="s">
        <v>2149</v>
      </c>
      <c r="E935" s="24">
        <v>55223978</v>
      </c>
      <c r="F935" s="16">
        <v>9620</v>
      </c>
      <c r="G935" s="15" t="s">
        <v>112</v>
      </c>
      <c r="H935" s="15" t="s">
        <v>117</v>
      </c>
      <c r="I935" s="15">
        <v>0</v>
      </c>
      <c r="J935" s="15">
        <v>1</v>
      </c>
      <c r="K935" s="15"/>
      <c r="L935" s="15"/>
      <c r="M935" s="15"/>
      <c r="N935" s="15"/>
    </row>
    <row r="936" spans="1:14" x14ac:dyDescent="0.3">
      <c r="A936" s="43">
        <v>935</v>
      </c>
      <c r="B936" s="21" t="s">
        <v>2150</v>
      </c>
      <c r="C936" s="21" t="s">
        <v>2151</v>
      </c>
      <c r="D936" s="21" t="s">
        <v>2151</v>
      </c>
      <c r="E936" s="24">
        <v>56990031</v>
      </c>
      <c r="F936" s="16">
        <v>13120</v>
      </c>
      <c r="G936" s="15" t="s">
        <v>112</v>
      </c>
      <c r="H936" s="15" t="s">
        <v>1494</v>
      </c>
      <c r="I936" s="15">
        <v>0</v>
      </c>
      <c r="J936" s="15">
        <v>1</v>
      </c>
      <c r="K936" s="15"/>
      <c r="L936" s="15"/>
      <c r="M936" s="15"/>
      <c r="N936" s="15"/>
    </row>
    <row r="937" spans="1:14" x14ac:dyDescent="0.3">
      <c r="A937" s="43">
        <v>936</v>
      </c>
      <c r="B937" s="21" t="s">
        <v>2152</v>
      </c>
      <c r="C937" s="21" t="s">
        <v>2153</v>
      </c>
      <c r="D937" s="21" t="s">
        <v>2153</v>
      </c>
      <c r="E937" s="24">
        <v>55935901</v>
      </c>
      <c r="F937" s="16">
        <v>16610</v>
      </c>
      <c r="G937" s="15" t="s">
        <v>112</v>
      </c>
      <c r="H937" s="15" t="s">
        <v>1464</v>
      </c>
      <c r="I937" s="15">
        <v>1</v>
      </c>
      <c r="J937" s="15">
        <v>1</v>
      </c>
      <c r="K937" s="15"/>
      <c r="L937" s="15"/>
      <c r="M937" s="15"/>
      <c r="N937" s="15"/>
    </row>
    <row r="938" spans="1:14" x14ac:dyDescent="0.3">
      <c r="A938" s="43">
        <v>937</v>
      </c>
      <c r="B938" s="21" t="s">
        <v>2154</v>
      </c>
      <c r="C938" s="21" t="s">
        <v>2155</v>
      </c>
      <c r="D938" s="21" t="s">
        <v>2155</v>
      </c>
      <c r="E938" s="24">
        <v>53526976</v>
      </c>
      <c r="F938" s="16">
        <v>13093</v>
      </c>
      <c r="G938" s="15" t="s">
        <v>112</v>
      </c>
      <c r="H938" s="15" t="s">
        <v>121</v>
      </c>
      <c r="I938" s="15">
        <v>1</v>
      </c>
      <c r="J938" s="15">
        <v>1</v>
      </c>
      <c r="K938" s="15"/>
      <c r="L938" s="15"/>
      <c r="M938" s="15"/>
      <c r="N938" s="15"/>
    </row>
    <row r="939" spans="1:14" x14ac:dyDescent="0.3">
      <c r="A939" s="43">
        <v>938</v>
      </c>
      <c r="B939" s="21" t="s">
        <v>2156</v>
      </c>
      <c r="C939" s="21" t="s">
        <v>2157</v>
      </c>
      <c r="D939" s="21" t="s">
        <v>2157</v>
      </c>
      <c r="E939" s="24">
        <v>54892230</v>
      </c>
      <c r="F939" s="16">
        <v>7380</v>
      </c>
      <c r="G939" s="15" t="s">
        <v>112</v>
      </c>
      <c r="H939" s="15" t="s">
        <v>1466</v>
      </c>
      <c r="I939" s="21">
        <v>0</v>
      </c>
      <c r="J939" s="15">
        <v>1</v>
      </c>
      <c r="K939" s="15"/>
      <c r="L939" s="15"/>
      <c r="M939" s="15"/>
      <c r="N939" s="15"/>
    </row>
    <row r="940" spans="1:14" x14ac:dyDescent="0.3">
      <c r="A940" s="43">
        <v>939</v>
      </c>
      <c r="B940" s="21" t="s">
        <v>2158</v>
      </c>
      <c r="C940" s="21" t="s">
        <v>2159</v>
      </c>
      <c r="D940" s="21" t="s">
        <v>2159</v>
      </c>
      <c r="E940" s="24">
        <v>55822685</v>
      </c>
      <c r="F940" s="16">
        <v>10580</v>
      </c>
      <c r="G940" s="15" t="s">
        <v>112</v>
      </c>
      <c r="H940" s="15" t="s">
        <v>1464</v>
      </c>
      <c r="I940" s="15">
        <v>1</v>
      </c>
      <c r="J940" s="15">
        <v>1</v>
      </c>
      <c r="K940" s="15"/>
      <c r="L940" s="15"/>
      <c r="M940" s="15"/>
      <c r="N940" s="15"/>
    </row>
    <row r="941" spans="1:14" x14ac:dyDescent="0.3">
      <c r="A941" s="43">
        <v>940</v>
      </c>
      <c r="B941" s="21" t="s">
        <v>2160</v>
      </c>
      <c r="C941" s="21" t="s">
        <v>2161</v>
      </c>
      <c r="D941" s="21" t="s">
        <v>2161</v>
      </c>
      <c r="E941" s="24">
        <v>57054919</v>
      </c>
      <c r="F941" s="16">
        <v>3000</v>
      </c>
      <c r="G941" s="15" t="s">
        <v>112</v>
      </c>
      <c r="H941" s="15" t="s">
        <v>116</v>
      </c>
      <c r="I941" s="15">
        <v>1</v>
      </c>
      <c r="J941" s="15">
        <v>1</v>
      </c>
      <c r="K941" s="15"/>
      <c r="L941" s="15"/>
      <c r="M941" s="15"/>
      <c r="N941" s="15"/>
    </row>
    <row r="942" spans="1:14" x14ac:dyDescent="0.3">
      <c r="A942" s="43">
        <v>941</v>
      </c>
      <c r="B942" s="21" t="s">
        <v>2162</v>
      </c>
      <c r="C942" s="21" t="s">
        <v>2163</v>
      </c>
      <c r="D942" s="21" t="s">
        <v>2163</v>
      </c>
      <c r="E942" s="24">
        <v>55429776</v>
      </c>
      <c r="F942" s="16">
        <v>15750</v>
      </c>
      <c r="G942" s="15" t="s">
        <v>112</v>
      </c>
      <c r="H942" s="15" t="s">
        <v>121</v>
      </c>
      <c r="I942" s="15">
        <v>1</v>
      </c>
      <c r="J942" s="15">
        <v>1</v>
      </c>
      <c r="K942" s="15"/>
      <c r="L942" s="15"/>
      <c r="M942" s="15"/>
      <c r="N942" s="15"/>
    </row>
    <row r="943" spans="1:14" x14ac:dyDescent="0.3">
      <c r="A943" s="43">
        <v>942</v>
      </c>
      <c r="B943" s="21" t="s">
        <v>2164</v>
      </c>
      <c r="C943" s="21" t="s">
        <v>2165</v>
      </c>
      <c r="D943" s="21" t="s">
        <v>2165</v>
      </c>
      <c r="E943" s="24">
        <v>91499571</v>
      </c>
      <c r="F943" s="16">
        <v>16070</v>
      </c>
      <c r="G943" s="15" t="s">
        <v>112</v>
      </c>
      <c r="H943" s="15" t="s">
        <v>1463</v>
      </c>
      <c r="I943" s="15">
        <v>1</v>
      </c>
      <c r="J943" s="15">
        <v>1</v>
      </c>
      <c r="K943" s="15"/>
      <c r="L943" s="15"/>
      <c r="M943" s="15"/>
      <c r="N943" s="15"/>
    </row>
    <row r="944" spans="1:14" x14ac:dyDescent="0.3">
      <c r="A944" s="43">
        <v>943</v>
      </c>
      <c r="B944" s="21" t="s">
        <v>2166</v>
      </c>
      <c r="C944" s="21" t="s">
        <v>2167</v>
      </c>
      <c r="D944" s="21" t="s">
        <v>2167</v>
      </c>
      <c r="E944" s="24">
        <v>52458888</v>
      </c>
      <c r="F944" s="16">
        <v>10369</v>
      </c>
      <c r="G944" s="15" t="s">
        <v>112</v>
      </c>
      <c r="H944" s="15" t="s">
        <v>1484</v>
      </c>
      <c r="I944" s="15">
        <v>0</v>
      </c>
      <c r="J944" s="15">
        <v>1</v>
      </c>
      <c r="K944" s="15"/>
      <c r="L944" s="15"/>
      <c r="M944" s="15"/>
      <c r="N944" s="15"/>
    </row>
    <row r="945" spans="1:14" x14ac:dyDescent="0.3">
      <c r="A945" s="43">
        <v>944</v>
      </c>
      <c r="B945" s="21" t="s">
        <v>2168</v>
      </c>
      <c r="C945" s="21" t="s">
        <v>2169</v>
      </c>
      <c r="D945" s="21" t="s">
        <v>2169</v>
      </c>
      <c r="E945" s="24">
        <v>52238283</v>
      </c>
      <c r="F945" s="16">
        <v>5050</v>
      </c>
      <c r="G945" s="15" t="s">
        <v>112</v>
      </c>
      <c r="H945" s="15" t="s">
        <v>1498</v>
      </c>
      <c r="I945" s="15">
        <v>1</v>
      </c>
      <c r="J945" s="15">
        <v>1</v>
      </c>
      <c r="K945" s="15"/>
      <c r="L945" s="15"/>
      <c r="M945" s="15"/>
      <c r="N945" s="15"/>
    </row>
    <row r="946" spans="1:14" x14ac:dyDescent="0.3">
      <c r="A946" s="43">
        <v>945</v>
      </c>
      <c r="B946" s="21" t="s">
        <v>2170</v>
      </c>
      <c r="C946" s="21" t="s">
        <v>2171</v>
      </c>
      <c r="D946" s="21" t="s">
        <v>2171</v>
      </c>
      <c r="E946" s="24">
        <v>26296900</v>
      </c>
      <c r="F946" s="16">
        <v>9800</v>
      </c>
      <c r="G946" s="15" t="s">
        <v>112</v>
      </c>
      <c r="H946" s="15" t="s">
        <v>1484</v>
      </c>
      <c r="I946" s="15">
        <v>1</v>
      </c>
      <c r="J946" s="15">
        <v>1</v>
      </c>
      <c r="K946" s="15"/>
      <c r="L946" s="15"/>
      <c r="M946" s="15"/>
      <c r="N946" s="15"/>
    </row>
    <row r="947" spans="1:14" x14ac:dyDescent="0.3">
      <c r="A947" s="43">
        <v>946</v>
      </c>
      <c r="B947" s="21" t="s">
        <v>2172</v>
      </c>
      <c r="C947" s="21" t="s">
        <v>2173</v>
      </c>
      <c r="D947" s="21" t="s">
        <v>2173</v>
      </c>
      <c r="E947" s="24">
        <v>56587954</v>
      </c>
      <c r="F947" s="16">
        <v>2920</v>
      </c>
      <c r="G947" s="15" t="s">
        <v>112</v>
      </c>
      <c r="H947" s="15" t="s">
        <v>121</v>
      </c>
      <c r="I947" s="15">
        <v>1</v>
      </c>
      <c r="J947" s="15">
        <v>1</v>
      </c>
      <c r="K947" s="15"/>
      <c r="L947" s="15"/>
      <c r="M947" s="15"/>
      <c r="N947" s="15"/>
    </row>
    <row r="948" spans="1:14" x14ac:dyDescent="0.3">
      <c r="A948" s="43">
        <v>947</v>
      </c>
      <c r="B948" s="21" t="s">
        <v>2174</v>
      </c>
      <c r="C948" s="21" t="s">
        <v>2175</v>
      </c>
      <c r="D948" s="21" t="s">
        <v>2175</v>
      </c>
      <c r="E948" s="24">
        <v>18008900365</v>
      </c>
      <c r="F948" s="16">
        <v>14710</v>
      </c>
      <c r="G948" s="15" t="s">
        <v>112</v>
      </c>
      <c r="H948" s="15" t="s">
        <v>1495</v>
      </c>
      <c r="I948" s="15">
        <v>1</v>
      </c>
      <c r="J948" s="15">
        <v>1</v>
      </c>
      <c r="K948" s="15"/>
      <c r="L948" s="15"/>
      <c r="M948" s="15"/>
      <c r="N948" s="15"/>
    </row>
    <row r="949" spans="1:14" x14ac:dyDescent="0.3">
      <c r="A949" s="43">
        <v>948</v>
      </c>
      <c r="B949" s="21" t="s">
        <v>2176</v>
      </c>
      <c r="C949" s="21" t="s">
        <v>2177</v>
      </c>
      <c r="D949" s="21" t="s">
        <v>2177</v>
      </c>
      <c r="E949" s="24">
        <v>53879535</v>
      </c>
      <c r="F949" s="16">
        <v>3710</v>
      </c>
      <c r="G949" s="15" t="s">
        <v>112</v>
      </c>
      <c r="H949" s="15" t="s">
        <v>116</v>
      </c>
      <c r="I949" s="15">
        <v>1</v>
      </c>
      <c r="J949" s="15">
        <v>1</v>
      </c>
      <c r="K949" s="15"/>
      <c r="L949" s="15"/>
      <c r="M949" s="15"/>
      <c r="N949" s="15"/>
    </row>
    <row r="950" spans="1:14" x14ac:dyDescent="0.3">
      <c r="A950" s="43">
        <v>949</v>
      </c>
      <c r="B950" s="21" t="s">
        <v>2178</v>
      </c>
      <c r="C950" s="21" t="s">
        <v>2179</v>
      </c>
      <c r="D950" s="21" t="s">
        <v>2179</v>
      </c>
      <c r="E950" s="24">
        <v>47388500</v>
      </c>
      <c r="F950" s="16">
        <v>7520</v>
      </c>
      <c r="G950" s="15" t="s">
        <v>112</v>
      </c>
      <c r="H950" s="15" t="s">
        <v>1464</v>
      </c>
      <c r="I950" s="15">
        <v>0</v>
      </c>
      <c r="J950" s="15">
        <v>1</v>
      </c>
      <c r="K950" s="15"/>
      <c r="L950" s="15"/>
      <c r="M950" s="15"/>
      <c r="N950" s="15"/>
    </row>
    <row r="951" spans="1:14" x14ac:dyDescent="0.3">
      <c r="A951" s="43">
        <v>950</v>
      </c>
      <c r="B951" s="21" t="s">
        <v>2180</v>
      </c>
      <c r="C951" s="21" t="s">
        <v>2181</v>
      </c>
      <c r="D951" s="21" t="s">
        <v>2181</v>
      </c>
      <c r="E951" s="24">
        <v>20006100</v>
      </c>
      <c r="F951" s="16">
        <v>4920</v>
      </c>
      <c r="G951" s="15" t="s">
        <v>112</v>
      </c>
      <c r="H951" s="15" t="s">
        <v>1496</v>
      </c>
      <c r="I951" s="15">
        <v>0</v>
      </c>
      <c r="J951" s="15">
        <v>1</v>
      </c>
      <c r="K951" s="15"/>
      <c r="L951" s="15"/>
      <c r="M951" s="15"/>
      <c r="N951" s="15"/>
    </row>
    <row r="952" spans="1:14" x14ac:dyDescent="0.3">
      <c r="A952" s="43">
        <v>951</v>
      </c>
      <c r="B952" s="21" t="s">
        <v>2182</v>
      </c>
      <c r="C952" s="21" t="s">
        <v>2183</v>
      </c>
      <c r="D952" s="21" t="s">
        <v>2183</v>
      </c>
      <c r="E952" s="24">
        <v>53962992</v>
      </c>
      <c r="F952" s="16">
        <v>6220</v>
      </c>
      <c r="G952" s="15" t="s">
        <v>112</v>
      </c>
      <c r="H952" s="15" t="s">
        <v>114</v>
      </c>
      <c r="I952" s="15">
        <v>0</v>
      </c>
      <c r="J952" s="15">
        <v>1</v>
      </c>
      <c r="K952" s="15"/>
      <c r="L952" s="15"/>
      <c r="M952" s="15"/>
      <c r="N952" s="15"/>
    </row>
    <row r="953" spans="1:14" x14ac:dyDescent="0.3">
      <c r="A953" s="43">
        <v>952</v>
      </c>
      <c r="B953" s="21" t="s">
        <v>2184</v>
      </c>
      <c r="C953" s="21" t="s">
        <v>2185</v>
      </c>
      <c r="D953" s="21" t="s">
        <v>2185</v>
      </c>
      <c r="E953" s="24">
        <v>36051726</v>
      </c>
      <c r="F953" s="16">
        <v>7340</v>
      </c>
      <c r="G953" s="15" t="s">
        <v>112</v>
      </c>
      <c r="H953" s="15" t="s">
        <v>1494</v>
      </c>
      <c r="I953" s="15">
        <v>1</v>
      </c>
      <c r="J953" s="15">
        <v>1</v>
      </c>
      <c r="K953" s="15"/>
      <c r="L953" s="15"/>
      <c r="M953" s="15"/>
      <c r="N953" s="15"/>
    </row>
    <row r="954" spans="1:14" x14ac:dyDescent="0.3">
      <c r="A954" s="43">
        <v>953</v>
      </c>
      <c r="B954" s="21" t="s">
        <v>2186</v>
      </c>
      <c r="C954" s="21" t="s">
        <v>2187</v>
      </c>
      <c r="D954" s="21" t="s">
        <v>2187</v>
      </c>
      <c r="E954" s="24">
        <v>50930200</v>
      </c>
      <c r="F954" s="16">
        <v>3620</v>
      </c>
      <c r="G954" s="15" t="s">
        <v>112</v>
      </c>
      <c r="H954" s="15" t="s">
        <v>121</v>
      </c>
      <c r="I954" s="15">
        <v>1</v>
      </c>
      <c r="J954" s="15">
        <v>1</v>
      </c>
      <c r="K954" s="15"/>
      <c r="L954" s="15"/>
      <c r="M954" s="15"/>
      <c r="N954" s="15"/>
    </row>
    <row r="955" spans="1:14" x14ac:dyDescent="0.3">
      <c r="A955" s="43">
        <v>954</v>
      </c>
      <c r="B955" s="21" t="s">
        <v>2188</v>
      </c>
      <c r="C955" s="21" t="s">
        <v>2189</v>
      </c>
      <c r="D955" s="21" t="s">
        <v>2189</v>
      </c>
      <c r="E955" s="24">
        <v>52823274</v>
      </c>
      <c r="F955" s="16">
        <v>2160</v>
      </c>
      <c r="G955" s="15" t="s">
        <v>112</v>
      </c>
      <c r="H955" s="15" t="s">
        <v>1463</v>
      </c>
      <c r="I955" s="21">
        <v>0</v>
      </c>
      <c r="J955" s="15">
        <v>1</v>
      </c>
      <c r="K955" s="15"/>
      <c r="L955" s="15"/>
      <c r="M955" s="15"/>
      <c r="N955" s="15"/>
    </row>
    <row r="956" spans="1:14" x14ac:dyDescent="0.3">
      <c r="A956" s="43">
        <v>955</v>
      </c>
      <c r="B956" s="21" t="s">
        <v>2190</v>
      </c>
      <c r="C956" s="21" t="s">
        <v>2191</v>
      </c>
      <c r="D956" s="21" t="s">
        <v>2191</v>
      </c>
      <c r="E956" s="24">
        <v>53540200</v>
      </c>
      <c r="F956" s="16">
        <v>2160</v>
      </c>
      <c r="G956" s="15" t="s">
        <v>112</v>
      </c>
      <c r="H956" s="15" t="s">
        <v>1463</v>
      </c>
      <c r="I956" s="15">
        <v>1</v>
      </c>
      <c r="J956" s="15">
        <v>1</v>
      </c>
      <c r="K956" s="15"/>
      <c r="L956" s="15"/>
      <c r="M956" s="15"/>
      <c r="N956" s="15"/>
    </row>
    <row r="957" spans="1:14" x14ac:dyDescent="0.3">
      <c r="A957" s="43">
        <v>956</v>
      </c>
      <c r="B957" s="21" t="s">
        <v>2192</v>
      </c>
      <c r="C957" s="21" t="s">
        <v>2193</v>
      </c>
      <c r="D957" s="21" t="s">
        <v>2193</v>
      </c>
      <c r="E957" s="24">
        <v>57222300</v>
      </c>
      <c r="F957" s="16">
        <v>14100</v>
      </c>
      <c r="G957" s="15" t="s">
        <v>112</v>
      </c>
      <c r="H957" s="15" t="s">
        <v>1484</v>
      </c>
      <c r="I957" s="15">
        <v>1</v>
      </c>
      <c r="J957" s="15">
        <v>1</v>
      </c>
      <c r="K957" s="15"/>
      <c r="L957" s="15"/>
      <c r="M957" s="15"/>
      <c r="N957" s="15"/>
    </row>
    <row r="958" spans="1:14" x14ac:dyDescent="0.3">
      <c r="A958" s="43">
        <v>957</v>
      </c>
      <c r="B958" s="21" t="s">
        <v>2194</v>
      </c>
      <c r="C958" s="21" t="s">
        <v>2195</v>
      </c>
      <c r="D958" s="21" t="s">
        <v>2195</v>
      </c>
      <c r="E958" s="24">
        <v>47392620</v>
      </c>
      <c r="F958" s="16">
        <v>4020</v>
      </c>
      <c r="G958" s="15" t="s">
        <v>112</v>
      </c>
      <c r="H958" s="15" t="s">
        <v>1495</v>
      </c>
      <c r="I958" s="15">
        <v>1</v>
      </c>
      <c r="J958" s="15">
        <v>1</v>
      </c>
      <c r="K958" s="15"/>
      <c r="L958" s="15"/>
      <c r="M958" s="15"/>
      <c r="N958" s="15"/>
    </row>
    <row r="959" spans="1:14" x14ac:dyDescent="0.3">
      <c r="A959" s="43">
        <v>958</v>
      </c>
      <c r="B959" s="21" t="s">
        <v>1631</v>
      </c>
      <c r="C959" s="21" t="s">
        <v>1632</v>
      </c>
      <c r="D959" s="21" t="s">
        <v>1632</v>
      </c>
      <c r="E959" s="24">
        <v>53418472</v>
      </c>
      <c r="F959" s="16">
        <v>1560</v>
      </c>
      <c r="G959" s="15" t="s">
        <v>112</v>
      </c>
      <c r="H959" s="15" t="s">
        <v>119</v>
      </c>
      <c r="I959" s="15">
        <v>1</v>
      </c>
      <c r="J959" s="15">
        <v>1</v>
      </c>
      <c r="K959" s="15"/>
      <c r="L959" s="15"/>
      <c r="M959" s="15"/>
      <c r="N959" s="15"/>
    </row>
    <row r="960" spans="1:14" x14ac:dyDescent="0.3">
      <c r="A960" s="43">
        <v>959</v>
      </c>
      <c r="B960" s="21" t="s">
        <v>1633</v>
      </c>
      <c r="C960" s="21" t="s">
        <v>1634</v>
      </c>
      <c r="D960" s="21" t="s">
        <v>1634</v>
      </c>
      <c r="E960" s="24">
        <v>55203487</v>
      </c>
      <c r="F960" s="16">
        <v>5310</v>
      </c>
      <c r="G960" s="15" t="s">
        <v>112</v>
      </c>
      <c r="H960" s="15" t="s">
        <v>1495</v>
      </c>
      <c r="I960" s="15">
        <v>0</v>
      </c>
      <c r="J960" s="15">
        <v>1</v>
      </c>
      <c r="K960" s="15"/>
      <c r="L960" s="15"/>
      <c r="M960" s="15"/>
      <c r="N960" s="15"/>
    </row>
    <row r="961" spans="1:14" x14ac:dyDescent="0.3">
      <c r="A961" s="43">
        <v>960</v>
      </c>
      <c r="B961" s="21" t="s">
        <v>1635</v>
      </c>
      <c r="C961" s="21" t="s">
        <v>1636</v>
      </c>
      <c r="D961" s="21" t="s">
        <v>1636</v>
      </c>
      <c r="E961" s="24" t="s">
        <v>1981</v>
      </c>
      <c r="F961" s="16">
        <v>9750</v>
      </c>
      <c r="G961" s="15" t="s">
        <v>112</v>
      </c>
      <c r="H961" s="15" t="s">
        <v>114</v>
      </c>
      <c r="I961" s="15">
        <v>1</v>
      </c>
      <c r="J961" s="15">
        <v>1</v>
      </c>
      <c r="K961" s="15"/>
      <c r="L961" s="15"/>
      <c r="M961" s="15"/>
      <c r="N961" s="15"/>
    </row>
    <row r="962" spans="1:14" x14ac:dyDescent="0.3">
      <c r="A962" s="43">
        <v>961</v>
      </c>
      <c r="B962" s="21" t="s">
        <v>1637</v>
      </c>
      <c r="C962" s="21" t="s">
        <v>1636</v>
      </c>
      <c r="D962" s="21" t="s">
        <v>1636</v>
      </c>
      <c r="E962" s="24" t="s">
        <v>1981</v>
      </c>
      <c r="F962" s="16">
        <v>9239</v>
      </c>
      <c r="G962" s="15" t="s">
        <v>112</v>
      </c>
      <c r="H962" s="15" t="s">
        <v>1464</v>
      </c>
      <c r="I962" s="15">
        <v>1</v>
      </c>
      <c r="J962" s="15">
        <v>1</v>
      </c>
      <c r="K962" s="15"/>
      <c r="L962" s="15"/>
      <c r="M962" s="15"/>
      <c r="N962" s="15"/>
    </row>
    <row r="963" spans="1:14" x14ac:dyDescent="0.3">
      <c r="A963" s="43">
        <v>962</v>
      </c>
      <c r="B963" s="21" t="s">
        <v>1638</v>
      </c>
      <c r="C963" s="21" t="s">
        <v>1636</v>
      </c>
      <c r="D963" s="21" t="s">
        <v>1636</v>
      </c>
      <c r="E963" s="24" t="s">
        <v>1981</v>
      </c>
      <c r="F963" s="16">
        <v>7320</v>
      </c>
      <c r="G963" s="15" t="s">
        <v>112</v>
      </c>
      <c r="H963" s="15" t="s">
        <v>1464</v>
      </c>
      <c r="I963" s="15">
        <v>1</v>
      </c>
      <c r="J963" s="15">
        <v>1</v>
      </c>
      <c r="K963" s="15"/>
      <c r="L963" s="15"/>
      <c r="M963" s="15"/>
      <c r="N963" s="15"/>
    </row>
    <row r="964" spans="1:14" x14ac:dyDescent="0.3">
      <c r="A964" s="43">
        <v>963</v>
      </c>
      <c r="B964" s="21" t="s">
        <v>1639</v>
      </c>
      <c r="C964" s="21" t="s">
        <v>1636</v>
      </c>
      <c r="D964" s="21" t="s">
        <v>1636</v>
      </c>
      <c r="E964" s="24" t="s">
        <v>1981</v>
      </c>
      <c r="F964" s="16">
        <v>13530</v>
      </c>
      <c r="G964" s="15" t="s">
        <v>112</v>
      </c>
      <c r="H964" s="15" t="s">
        <v>117</v>
      </c>
      <c r="I964" s="15">
        <v>0</v>
      </c>
      <c r="J964" s="15">
        <v>1</v>
      </c>
      <c r="K964" s="15"/>
      <c r="L964" s="15"/>
      <c r="M964" s="15"/>
      <c r="N964" s="15"/>
    </row>
    <row r="965" spans="1:14" x14ac:dyDescent="0.3">
      <c r="A965" s="43">
        <v>964</v>
      </c>
      <c r="B965" s="21" t="s">
        <v>1639</v>
      </c>
      <c r="C965" s="21" t="s">
        <v>1636</v>
      </c>
      <c r="D965" s="21" t="s">
        <v>1636</v>
      </c>
      <c r="E965" s="24" t="s">
        <v>1981</v>
      </c>
      <c r="F965" s="16">
        <v>1400</v>
      </c>
      <c r="G965" s="15" t="s">
        <v>112</v>
      </c>
      <c r="H965" s="15" t="s">
        <v>1484</v>
      </c>
      <c r="I965" s="15">
        <v>0</v>
      </c>
      <c r="J965" s="15">
        <v>1</v>
      </c>
      <c r="K965" s="15"/>
      <c r="L965" s="15"/>
      <c r="M965" s="15"/>
      <c r="N965" s="15"/>
    </row>
    <row r="966" spans="1:14" x14ac:dyDescent="0.3">
      <c r="A966" s="43">
        <v>965</v>
      </c>
      <c r="B966" s="21" t="s">
        <v>1640</v>
      </c>
      <c r="C966" s="21" t="s">
        <v>1636</v>
      </c>
      <c r="D966" s="21" t="s">
        <v>1636</v>
      </c>
      <c r="E966" s="24" t="s">
        <v>1981</v>
      </c>
      <c r="F966" s="16">
        <v>11300</v>
      </c>
      <c r="G966" s="15" t="s">
        <v>112</v>
      </c>
      <c r="H966" s="15" t="s">
        <v>114</v>
      </c>
      <c r="I966" s="15">
        <v>0</v>
      </c>
      <c r="J966" s="15">
        <v>1</v>
      </c>
      <c r="K966" s="15"/>
      <c r="L966" s="15"/>
      <c r="M966" s="15"/>
      <c r="N966" s="15"/>
    </row>
    <row r="967" spans="1:14" x14ac:dyDescent="0.3">
      <c r="A967" s="43">
        <v>966</v>
      </c>
      <c r="B967" s="21" t="s">
        <v>1641</v>
      </c>
      <c r="C967" s="21" t="s">
        <v>1642</v>
      </c>
      <c r="D967" s="21" t="s">
        <v>1642</v>
      </c>
      <c r="E967" s="24">
        <v>55205828</v>
      </c>
      <c r="F967" s="16">
        <v>14730</v>
      </c>
      <c r="G967" s="15" t="s">
        <v>112</v>
      </c>
      <c r="H967" s="15" t="s">
        <v>121</v>
      </c>
      <c r="I967" s="15">
        <v>1</v>
      </c>
      <c r="J967" s="15">
        <v>1</v>
      </c>
      <c r="K967" s="15"/>
      <c r="L967" s="15"/>
      <c r="M967" s="15"/>
      <c r="N967" s="15"/>
    </row>
    <row r="968" spans="1:14" x14ac:dyDescent="0.3">
      <c r="A968" s="43">
        <v>967</v>
      </c>
      <c r="B968" s="21" t="s">
        <v>1643</v>
      </c>
      <c r="C968" s="21" t="s">
        <v>1644</v>
      </c>
      <c r="D968" s="21" t="s">
        <v>1644</v>
      </c>
      <c r="E968" s="24" t="s">
        <v>1982</v>
      </c>
      <c r="F968" s="16">
        <v>2230</v>
      </c>
      <c r="G968" s="15" t="s">
        <v>112</v>
      </c>
      <c r="H968" s="15" t="s">
        <v>1495</v>
      </c>
      <c r="I968" s="15">
        <v>1</v>
      </c>
      <c r="J968" s="15">
        <v>1</v>
      </c>
      <c r="K968" s="15"/>
      <c r="L968" s="15"/>
      <c r="M968" s="15"/>
      <c r="N968" s="15"/>
    </row>
    <row r="969" spans="1:14" x14ac:dyDescent="0.3">
      <c r="A969" s="43">
        <v>968</v>
      </c>
      <c r="B969" s="21" t="s">
        <v>1645</v>
      </c>
      <c r="C969" s="21" t="s">
        <v>1646</v>
      </c>
      <c r="D969" s="21" t="s">
        <v>1646</v>
      </c>
      <c r="E969" s="24" t="s">
        <v>1983</v>
      </c>
      <c r="F969" s="16">
        <v>7790</v>
      </c>
      <c r="G969" s="15" t="s">
        <v>112</v>
      </c>
      <c r="H969" s="15" t="s">
        <v>1496</v>
      </c>
      <c r="I969" s="21">
        <v>0</v>
      </c>
      <c r="J969" s="15">
        <v>1</v>
      </c>
      <c r="K969" s="15"/>
      <c r="L969" s="15"/>
      <c r="M969" s="15"/>
      <c r="N969" s="15"/>
    </row>
    <row r="970" spans="1:14" x14ac:dyDescent="0.3">
      <c r="A970" s="43">
        <v>969</v>
      </c>
      <c r="B970" s="21" t="s">
        <v>1647</v>
      </c>
      <c r="C970" s="21" t="s">
        <v>1648</v>
      </c>
      <c r="D970" s="21" t="s">
        <v>1648</v>
      </c>
      <c r="E970" s="24" t="s">
        <v>1984</v>
      </c>
      <c r="F970" s="16">
        <v>7790</v>
      </c>
      <c r="G970" s="15" t="s">
        <v>112</v>
      </c>
      <c r="H970" s="15" t="s">
        <v>120</v>
      </c>
      <c r="I970" s="15">
        <v>1</v>
      </c>
      <c r="J970" s="15">
        <v>1</v>
      </c>
      <c r="K970" s="15"/>
      <c r="L970" s="15"/>
      <c r="M970" s="15"/>
      <c r="N970" s="15"/>
    </row>
    <row r="971" spans="1:14" x14ac:dyDescent="0.3">
      <c r="A971" s="43">
        <v>970</v>
      </c>
      <c r="B971" s="21" t="s">
        <v>1649</v>
      </c>
      <c r="C971" s="21" t="s">
        <v>1648</v>
      </c>
      <c r="D971" s="21" t="s">
        <v>1648</v>
      </c>
      <c r="E971" s="24" t="s">
        <v>1984</v>
      </c>
      <c r="F971" s="16">
        <v>16616</v>
      </c>
      <c r="G971" s="15" t="s">
        <v>112</v>
      </c>
      <c r="H971" s="15" t="s">
        <v>1495</v>
      </c>
      <c r="I971" s="15">
        <v>1</v>
      </c>
      <c r="J971" s="15">
        <v>1</v>
      </c>
      <c r="K971" s="15"/>
      <c r="L971" s="15"/>
      <c r="M971" s="15"/>
      <c r="N971" s="15"/>
    </row>
    <row r="972" spans="1:14" x14ac:dyDescent="0.3">
      <c r="A972" s="43">
        <v>971</v>
      </c>
      <c r="B972" s="21" t="s">
        <v>1649</v>
      </c>
      <c r="C972" s="21" t="s">
        <v>1648</v>
      </c>
      <c r="D972" s="21" t="s">
        <v>1648</v>
      </c>
      <c r="E972" s="24" t="s">
        <v>1984</v>
      </c>
      <c r="F972" s="16">
        <v>14250</v>
      </c>
      <c r="G972" s="15" t="s">
        <v>112</v>
      </c>
      <c r="H972" s="15" t="s">
        <v>1496</v>
      </c>
      <c r="I972" s="15">
        <v>1</v>
      </c>
      <c r="J972" s="15">
        <v>1</v>
      </c>
      <c r="K972" s="15"/>
      <c r="L972" s="15"/>
      <c r="M972" s="15"/>
      <c r="N972" s="15"/>
    </row>
    <row r="973" spans="1:14" x14ac:dyDescent="0.3">
      <c r="A973" s="43">
        <v>972</v>
      </c>
      <c r="B973" s="21" t="s">
        <v>1650</v>
      </c>
      <c r="C973" s="21" t="s">
        <v>1648</v>
      </c>
      <c r="D973" s="21" t="s">
        <v>1648</v>
      </c>
      <c r="E973" s="24" t="s">
        <v>1984</v>
      </c>
      <c r="F973" s="16">
        <v>4909</v>
      </c>
      <c r="G973" s="15" t="s">
        <v>112</v>
      </c>
      <c r="H973" s="15" t="s">
        <v>1466</v>
      </c>
      <c r="I973" s="15">
        <v>1</v>
      </c>
      <c r="J973" s="15">
        <v>1</v>
      </c>
      <c r="K973" s="15"/>
      <c r="L973" s="15"/>
      <c r="M973" s="15"/>
      <c r="N973" s="15"/>
    </row>
    <row r="974" spans="1:14" x14ac:dyDescent="0.3">
      <c r="A974" s="43">
        <v>973</v>
      </c>
      <c r="B974" s="21" t="s">
        <v>1647</v>
      </c>
      <c r="C974" s="21" t="s">
        <v>1648</v>
      </c>
      <c r="D974" s="21" t="s">
        <v>1648</v>
      </c>
      <c r="E974" s="24" t="s">
        <v>1984</v>
      </c>
      <c r="F974" s="16">
        <v>9700</v>
      </c>
      <c r="G974" s="15" t="s">
        <v>112</v>
      </c>
      <c r="H974" s="15" t="s">
        <v>1466</v>
      </c>
      <c r="I974" s="15">
        <v>0</v>
      </c>
      <c r="J974" s="15">
        <v>1</v>
      </c>
      <c r="K974" s="15"/>
      <c r="L974" s="15"/>
      <c r="M974" s="15"/>
      <c r="N974" s="15"/>
    </row>
    <row r="975" spans="1:14" x14ac:dyDescent="0.3">
      <c r="A975" s="43">
        <v>974</v>
      </c>
      <c r="B975" s="21" t="s">
        <v>1651</v>
      </c>
      <c r="C975" s="21" t="s">
        <v>1652</v>
      </c>
      <c r="D975" s="21" t="s">
        <v>1652</v>
      </c>
      <c r="E975" s="24" t="s">
        <v>1985</v>
      </c>
      <c r="F975" s="16">
        <v>1296</v>
      </c>
      <c r="G975" s="15" t="s">
        <v>112</v>
      </c>
      <c r="H975" s="15" t="s">
        <v>114</v>
      </c>
      <c r="I975" s="15">
        <v>1</v>
      </c>
      <c r="J975" s="15">
        <v>1</v>
      </c>
      <c r="K975" s="15"/>
      <c r="L975" s="15"/>
      <c r="M975" s="15"/>
      <c r="N975" s="15"/>
    </row>
    <row r="976" spans="1:14" x14ac:dyDescent="0.3">
      <c r="A976" s="43">
        <v>975</v>
      </c>
      <c r="B976" s="21" t="s">
        <v>1653</v>
      </c>
      <c r="C976" s="21" t="s">
        <v>1652</v>
      </c>
      <c r="D976" s="21" t="s">
        <v>1652</v>
      </c>
      <c r="E976" s="24" t="s">
        <v>1985</v>
      </c>
      <c r="F976" s="16">
        <v>4369</v>
      </c>
      <c r="G976" s="15" t="s">
        <v>112</v>
      </c>
      <c r="H976" s="15" t="s">
        <v>116</v>
      </c>
      <c r="I976" s="15">
        <v>1</v>
      </c>
      <c r="J976" s="15">
        <v>1</v>
      </c>
      <c r="K976" s="15"/>
      <c r="L976" s="15"/>
      <c r="M976" s="15"/>
      <c r="N976" s="15"/>
    </row>
    <row r="977" spans="1:14" x14ac:dyDescent="0.3">
      <c r="A977" s="43">
        <v>976</v>
      </c>
      <c r="B977" s="21" t="s">
        <v>1654</v>
      </c>
      <c r="C977" s="21" t="s">
        <v>1652</v>
      </c>
      <c r="D977" s="21" t="s">
        <v>1652</v>
      </c>
      <c r="E977" s="24" t="s">
        <v>1985</v>
      </c>
      <c r="F977" s="16">
        <v>1509</v>
      </c>
      <c r="G977" s="15" t="s">
        <v>112</v>
      </c>
      <c r="H977" s="15" t="s">
        <v>1486</v>
      </c>
      <c r="I977" s="15">
        <v>1</v>
      </c>
      <c r="J977" s="15">
        <v>1</v>
      </c>
      <c r="K977" s="15"/>
      <c r="L977" s="15"/>
      <c r="M977" s="15"/>
      <c r="N977" s="15"/>
    </row>
    <row r="978" spans="1:14" x14ac:dyDescent="0.3">
      <c r="A978" s="43">
        <v>977</v>
      </c>
      <c r="B978" s="21" t="s">
        <v>1655</v>
      </c>
      <c r="C978" s="21" t="s">
        <v>1652</v>
      </c>
      <c r="D978" s="21" t="s">
        <v>1652</v>
      </c>
      <c r="E978" s="24" t="s">
        <v>1985</v>
      </c>
      <c r="F978" s="16">
        <v>10840</v>
      </c>
      <c r="G978" s="15" t="s">
        <v>112</v>
      </c>
      <c r="H978" s="15" t="s">
        <v>114</v>
      </c>
      <c r="I978" s="15">
        <v>1</v>
      </c>
      <c r="J978" s="15">
        <v>1</v>
      </c>
      <c r="K978" s="15"/>
      <c r="L978" s="15"/>
      <c r="M978" s="15"/>
      <c r="N978" s="15"/>
    </row>
    <row r="979" spans="1:14" x14ac:dyDescent="0.3">
      <c r="A979" s="43">
        <v>978</v>
      </c>
      <c r="B979" s="21" t="s">
        <v>1656</v>
      </c>
      <c r="C979" s="21" t="s">
        <v>1652</v>
      </c>
      <c r="D979" s="21" t="s">
        <v>1652</v>
      </c>
      <c r="E979" s="24" t="s">
        <v>1985</v>
      </c>
      <c r="F979" s="16">
        <v>11800</v>
      </c>
      <c r="G979" s="15" t="s">
        <v>112</v>
      </c>
      <c r="H979" s="15" t="s">
        <v>1484</v>
      </c>
      <c r="I979" s="15">
        <v>1</v>
      </c>
      <c r="J979" s="15">
        <v>1</v>
      </c>
      <c r="K979" s="15"/>
      <c r="L979" s="15"/>
      <c r="M979" s="15"/>
      <c r="N979" s="15"/>
    </row>
    <row r="980" spans="1:14" x14ac:dyDescent="0.3">
      <c r="A980" s="43">
        <v>979</v>
      </c>
      <c r="B980" s="21" t="s">
        <v>1657</v>
      </c>
      <c r="C980" s="21" t="s">
        <v>1658</v>
      </c>
      <c r="D980" s="21" t="s">
        <v>1658</v>
      </c>
      <c r="E980" s="24">
        <v>57283666</v>
      </c>
      <c r="F980" s="16">
        <v>10400</v>
      </c>
      <c r="G980" s="15" t="s">
        <v>112</v>
      </c>
      <c r="H980" s="15" t="s">
        <v>1495</v>
      </c>
      <c r="I980" s="15">
        <v>0</v>
      </c>
      <c r="J980" s="15">
        <v>1</v>
      </c>
      <c r="K980" s="15"/>
      <c r="L980" s="15"/>
      <c r="M980" s="15"/>
      <c r="N980" s="15"/>
    </row>
    <row r="981" spans="1:14" x14ac:dyDescent="0.3">
      <c r="A981" s="43">
        <v>980</v>
      </c>
      <c r="B981" s="21" t="s">
        <v>1659</v>
      </c>
      <c r="C981" s="21" t="s">
        <v>1658</v>
      </c>
      <c r="D981" s="21" t="s">
        <v>1658</v>
      </c>
      <c r="E981" s="24" t="s">
        <v>1986</v>
      </c>
      <c r="F981" s="16">
        <v>14748</v>
      </c>
      <c r="G981" s="15" t="s">
        <v>112</v>
      </c>
      <c r="H981" s="15" t="s">
        <v>120</v>
      </c>
      <c r="I981" s="15">
        <v>0</v>
      </c>
      <c r="J981" s="15">
        <v>1</v>
      </c>
      <c r="K981" s="15"/>
      <c r="L981" s="15"/>
      <c r="M981" s="15"/>
      <c r="N981" s="15"/>
    </row>
    <row r="982" spans="1:14" x14ac:dyDescent="0.3">
      <c r="A982" s="43">
        <v>981</v>
      </c>
      <c r="B982" s="21" t="s">
        <v>1660</v>
      </c>
      <c r="C982" s="21" t="s">
        <v>1658</v>
      </c>
      <c r="D982" s="21" t="s">
        <v>1658</v>
      </c>
      <c r="E982" s="24" t="s">
        <v>1986</v>
      </c>
      <c r="F982" s="16">
        <v>7730</v>
      </c>
      <c r="G982" s="15" t="s">
        <v>112</v>
      </c>
      <c r="H982" s="15" t="s">
        <v>121</v>
      </c>
      <c r="I982" s="15">
        <v>0</v>
      </c>
      <c r="J982" s="15">
        <v>1</v>
      </c>
      <c r="K982" s="15"/>
      <c r="L982" s="15"/>
      <c r="M982" s="15"/>
      <c r="N982" s="15"/>
    </row>
    <row r="983" spans="1:14" x14ac:dyDescent="0.3">
      <c r="A983" s="43">
        <v>982</v>
      </c>
      <c r="B983" s="21" t="s">
        <v>1661</v>
      </c>
      <c r="C983" s="21" t="s">
        <v>1658</v>
      </c>
      <c r="D983" s="21" t="s">
        <v>1658</v>
      </c>
      <c r="E983" s="24" t="s">
        <v>1986</v>
      </c>
      <c r="F983" s="16">
        <v>4470</v>
      </c>
      <c r="G983" s="15" t="s">
        <v>112</v>
      </c>
      <c r="H983" s="15" t="s">
        <v>1464</v>
      </c>
      <c r="I983" s="15">
        <v>1</v>
      </c>
      <c r="J983" s="15">
        <v>1</v>
      </c>
      <c r="K983" s="15"/>
      <c r="L983" s="15"/>
      <c r="M983" s="15"/>
      <c r="N983" s="15"/>
    </row>
    <row r="984" spans="1:14" x14ac:dyDescent="0.3">
      <c r="A984" s="43">
        <v>983</v>
      </c>
      <c r="B984" s="21" t="s">
        <v>1662</v>
      </c>
      <c r="C984" s="21" t="s">
        <v>1658</v>
      </c>
      <c r="D984" s="21" t="s">
        <v>1658</v>
      </c>
      <c r="E984" s="24" t="s">
        <v>1986</v>
      </c>
      <c r="F984" s="16">
        <v>9960</v>
      </c>
      <c r="G984" s="15" t="s">
        <v>112</v>
      </c>
      <c r="H984" s="15" t="s">
        <v>116</v>
      </c>
      <c r="I984" s="15">
        <v>1</v>
      </c>
      <c r="J984" s="15">
        <v>1</v>
      </c>
      <c r="K984" s="15"/>
      <c r="L984" s="15"/>
      <c r="M984" s="15"/>
      <c r="N984" s="15"/>
    </row>
    <row r="985" spans="1:14" x14ac:dyDescent="0.3">
      <c r="A985" s="43">
        <v>984</v>
      </c>
      <c r="B985" s="21" t="s">
        <v>1663</v>
      </c>
      <c r="C985" s="21" t="s">
        <v>1658</v>
      </c>
      <c r="D985" s="21" t="s">
        <v>1658</v>
      </c>
      <c r="E985" s="24" t="s">
        <v>1986</v>
      </c>
      <c r="F985" s="16">
        <v>7090</v>
      </c>
      <c r="G985" s="15" t="s">
        <v>112</v>
      </c>
      <c r="H985" s="15" t="s">
        <v>1484</v>
      </c>
      <c r="I985" s="21">
        <v>0</v>
      </c>
      <c r="J985" s="15">
        <v>1</v>
      </c>
      <c r="K985" s="15"/>
      <c r="L985" s="15"/>
      <c r="M985" s="15"/>
      <c r="N985" s="15"/>
    </row>
    <row r="986" spans="1:14" x14ac:dyDescent="0.3">
      <c r="A986" s="43">
        <v>985</v>
      </c>
      <c r="B986" s="21" t="s">
        <v>1664</v>
      </c>
      <c r="C986" s="21" t="s">
        <v>1665</v>
      </c>
      <c r="D986" s="21" t="s">
        <v>1665</v>
      </c>
      <c r="E986" s="24" t="s">
        <v>1987</v>
      </c>
      <c r="F986" s="16">
        <v>14620</v>
      </c>
      <c r="G986" s="15" t="s">
        <v>112</v>
      </c>
      <c r="H986" s="15" t="s">
        <v>1495</v>
      </c>
      <c r="I986" s="15">
        <v>1</v>
      </c>
      <c r="J986" s="15">
        <v>1</v>
      </c>
      <c r="K986" s="15"/>
      <c r="L986" s="15"/>
      <c r="M986" s="15"/>
      <c r="N986" s="15"/>
    </row>
    <row r="987" spans="1:14" x14ac:dyDescent="0.3">
      <c r="A987" s="43">
        <v>986</v>
      </c>
      <c r="B987" s="21" t="s">
        <v>1666</v>
      </c>
      <c r="C987" s="21" t="s">
        <v>1665</v>
      </c>
      <c r="D987" s="21" t="s">
        <v>1665</v>
      </c>
      <c r="E987" s="24" t="s">
        <v>1987</v>
      </c>
      <c r="F987" s="16">
        <v>7340</v>
      </c>
      <c r="G987" s="15" t="s">
        <v>112</v>
      </c>
      <c r="H987" s="15" t="s">
        <v>1464</v>
      </c>
      <c r="I987" s="15">
        <v>1</v>
      </c>
      <c r="J987" s="15">
        <v>1</v>
      </c>
      <c r="K987" s="15"/>
      <c r="L987" s="15"/>
      <c r="M987" s="15"/>
      <c r="N987" s="15"/>
    </row>
    <row r="988" spans="1:14" x14ac:dyDescent="0.3">
      <c r="A988" s="43">
        <v>987</v>
      </c>
      <c r="B988" s="21" t="s">
        <v>1660</v>
      </c>
      <c r="C988" s="21" t="s">
        <v>1665</v>
      </c>
      <c r="D988" s="21" t="s">
        <v>1665</v>
      </c>
      <c r="E988" s="24" t="s">
        <v>1987</v>
      </c>
      <c r="F988" s="16">
        <v>16780</v>
      </c>
      <c r="G988" s="15" t="s">
        <v>112</v>
      </c>
      <c r="H988" s="15" t="s">
        <v>1495</v>
      </c>
      <c r="I988" s="15">
        <v>1</v>
      </c>
      <c r="J988" s="15">
        <v>1</v>
      </c>
      <c r="K988" s="15"/>
      <c r="L988" s="15"/>
      <c r="M988" s="15"/>
      <c r="N988" s="15"/>
    </row>
    <row r="989" spans="1:14" x14ac:dyDescent="0.3">
      <c r="A989" s="43">
        <v>988</v>
      </c>
      <c r="B989" s="21" t="s">
        <v>1661</v>
      </c>
      <c r="C989" s="21" t="s">
        <v>1665</v>
      </c>
      <c r="D989" s="21" t="s">
        <v>1665</v>
      </c>
      <c r="E989" s="24" t="s">
        <v>1987</v>
      </c>
      <c r="F989" s="16">
        <v>5219</v>
      </c>
      <c r="G989" s="15" t="s">
        <v>112</v>
      </c>
      <c r="H989" s="15" t="s">
        <v>1464</v>
      </c>
      <c r="I989" s="15">
        <v>1</v>
      </c>
      <c r="J989" s="15">
        <v>1</v>
      </c>
      <c r="K989" s="15"/>
      <c r="L989" s="15"/>
      <c r="M989" s="15"/>
      <c r="N989" s="15"/>
    </row>
    <row r="990" spans="1:14" x14ac:dyDescent="0.3">
      <c r="A990" s="43">
        <v>989</v>
      </c>
      <c r="B990" s="21" t="s">
        <v>1667</v>
      </c>
      <c r="C990" s="21" t="s">
        <v>1665</v>
      </c>
      <c r="D990" s="21" t="s">
        <v>1665</v>
      </c>
      <c r="E990" s="24" t="s">
        <v>1987</v>
      </c>
      <c r="F990" s="16">
        <v>1080</v>
      </c>
      <c r="G990" s="15" t="s">
        <v>112</v>
      </c>
      <c r="H990" s="15" t="s">
        <v>1484</v>
      </c>
      <c r="I990" s="15">
        <v>0</v>
      </c>
      <c r="J990" s="15">
        <v>1</v>
      </c>
      <c r="K990" s="15"/>
      <c r="L990" s="15"/>
      <c r="M990" s="15"/>
      <c r="N990" s="15"/>
    </row>
    <row r="991" spans="1:14" x14ac:dyDescent="0.3">
      <c r="A991" s="43">
        <v>990</v>
      </c>
      <c r="B991" s="21" t="s">
        <v>1663</v>
      </c>
      <c r="C991" s="21" t="s">
        <v>1665</v>
      </c>
      <c r="D991" s="21" t="s">
        <v>1665</v>
      </c>
      <c r="E991" s="24" t="s">
        <v>1987</v>
      </c>
      <c r="F991" s="16">
        <v>1010</v>
      </c>
      <c r="G991" s="15" t="s">
        <v>112</v>
      </c>
      <c r="H991" s="15" t="s">
        <v>1463</v>
      </c>
      <c r="I991" s="15">
        <v>1</v>
      </c>
      <c r="J991" s="15">
        <v>1</v>
      </c>
      <c r="K991" s="15"/>
      <c r="L991" s="15"/>
      <c r="M991" s="15"/>
      <c r="N991" s="15"/>
    </row>
    <row r="992" spans="1:14" x14ac:dyDescent="0.3">
      <c r="A992" s="43">
        <v>991</v>
      </c>
      <c r="B992" s="21" t="s">
        <v>1668</v>
      </c>
      <c r="C992" s="21" t="s">
        <v>1669</v>
      </c>
      <c r="D992" s="21" t="s">
        <v>1669</v>
      </c>
      <c r="E992" s="24">
        <v>55426501</v>
      </c>
      <c r="F992" s="16">
        <v>14500</v>
      </c>
      <c r="G992" s="15" t="s">
        <v>112</v>
      </c>
      <c r="H992" s="15" t="s">
        <v>114</v>
      </c>
      <c r="I992" s="15">
        <v>1</v>
      </c>
      <c r="J992" s="15">
        <v>1</v>
      </c>
      <c r="K992" s="15"/>
      <c r="L992" s="15"/>
      <c r="M992" s="15"/>
      <c r="N992" s="15"/>
    </row>
    <row r="993" spans="1:14" x14ac:dyDescent="0.3">
      <c r="A993" s="43">
        <v>992</v>
      </c>
      <c r="B993" s="21" t="s">
        <v>1670</v>
      </c>
      <c r="C993" s="21" t="s">
        <v>1671</v>
      </c>
      <c r="D993" s="21" t="s">
        <v>1671</v>
      </c>
      <c r="E993" s="24" t="s">
        <v>1989</v>
      </c>
      <c r="F993" s="16">
        <v>9830</v>
      </c>
      <c r="G993" s="15" t="s">
        <v>112</v>
      </c>
      <c r="H993" s="15" t="s">
        <v>114</v>
      </c>
      <c r="I993" s="15">
        <v>1</v>
      </c>
      <c r="J993" s="15">
        <v>1</v>
      </c>
      <c r="K993" s="15"/>
      <c r="L993" s="15"/>
      <c r="M993" s="15"/>
      <c r="N993" s="15"/>
    </row>
    <row r="994" spans="1:14" x14ac:dyDescent="0.3">
      <c r="A994" s="43">
        <v>993</v>
      </c>
      <c r="B994" s="21" t="s">
        <v>1672</v>
      </c>
      <c r="C994" s="21" t="s">
        <v>1673</v>
      </c>
      <c r="D994" s="21" t="s">
        <v>1673</v>
      </c>
      <c r="E994" s="24">
        <v>57490131</v>
      </c>
      <c r="F994" s="16">
        <v>9360</v>
      </c>
      <c r="G994" s="15" t="s">
        <v>112</v>
      </c>
      <c r="H994" s="15" t="s">
        <v>1495</v>
      </c>
      <c r="I994" s="15">
        <v>0</v>
      </c>
      <c r="J994" s="15">
        <v>1</v>
      </c>
      <c r="K994" s="15"/>
      <c r="L994" s="15"/>
      <c r="M994" s="15"/>
      <c r="N994" s="15"/>
    </row>
    <row r="995" spans="1:14" x14ac:dyDescent="0.3">
      <c r="A995" s="43">
        <v>994</v>
      </c>
      <c r="B995" s="21" t="s">
        <v>1674</v>
      </c>
      <c r="C995" s="21" t="s">
        <v>1675</v>
      </c>
      <c r="D995" s="21" t="s">
        <v>1675</v>
      </c>
      <c r="E995" s="24" t="s">
        <v>1990</v>
      </c>
      <c r="F995" s="16">
        <v>11230</v>
      </c>
      <c r="G995" s="15" t="s">
        <v>112</v>
      </c>
      <c r="H995" s="15" t="s">
        <v>1495</v>
      </c>
      <c r="I995" s="15">
        <v>0</v>
      </c>
      <c r="J995" s="15">
        <v>1</v>
      </c>
      <c r="K995" s="15"/>
      <c r="L995" s="15"/>
      <c r="M995" s="15"/>
      <c r="N995" s="15"/>
    </row>
    <row r="996" spans="1:14" x14ac:dyDescent="0.3">
      <c r="A996" s="43">
        <v>995</v>
      </c>
      <c r="B996" s="21" t="s">
        <v>1676</v>
      </c>
      <c r="C996" s="21" t="s">
        <v>1677</v>
      </c>
      <c r="D996" s="21" t="s">
        <v>1677</v>
      </c>
      <c r="E996" s="24" t="s">
        <v>1991</v>
      </c>
      <c r="F996" s="16">
        <v>1650</v>
      </c>
      <c r="G996" s="15" t="s">
        <v>112</v>
      </c>
      <c r="H996" s="15" t="s">
        <v>1496</v>
      </c>
      <c r="I996" s="15">
        <v>0</v>
      </c>
      <c r="J996" s="15">
        <v>1</v>
      </c>
      <c r="K996" s="15"/>
      <c r="L996" s="15"/>
      <c r="M996" s="15"/>
      <c r="N996" s="15"/>
    </row>
    <row r="997" spans="1:14" x14ac:dyDescent="0.3">
      <c r="A997" s="43">
        <v>996</v>
      </c>
      <c r="B997" s="21" t="s">
        <v>1678</v>
      </c>
      <c r="C997" s="21" t="s">
        <v>1679</v>
      </c>
      <c r="D997" s="21" t="s">
        <v>1679</v>
      </c>
      <c r="E997" s="24" t="s">
        <v>1992</v>
      </c>
      <c r="F997" s="16">
        <v>9089</v>
      </c>
      <c r="G997" s="15" t="s">
        <v>112</v>
      </c>
      <c r="H997" s="15" t="s">
        <v>116</v>
      </c>
      <c r="I997" s="15">
        <v>1</v>
      </c>
      <c r="J997" s="15">
        <v>1</v>
      </c>
      <c r="K997" s="15"/>
      <c r="L997" s="15"/>
      <c r="M997" s="15"/>
      <c r="N997" s="15"/>
    </row>
    <row r="998" spans="1:14" x14ac:dyDescent="0.3">
      <c r="A998" s="43">
        <v>997</v>
      </c>
      <c r="B998" s="21" t="s">
        <v>1680</v>
      </c>
      <c r="C998" s="21" t="s">
        <v>1681</v>
      </c>
      <c r="D998" s="21" t="s">
        <v>1681</v>
      </c>
      <c r="E998" s="24" t="s">
        <v>1993</v>
      </c>
      <c r="F998" s="16">
        <v>14160</v>
      </c>
      <c r="G998" s="15" t="s">
        <v>112</v>
      </c>
      <c r="H998" s="15" t="s">
        <v>116</v>
      </c>
      <c r="I998" s="15">
        <v>1</v>
      </c>
      <c r="J998" s="15">
        <v>1</v>
      </c>
      <c r="K998" s="15"/>
      <c r="L998" s="15"/>
      <c r="M998" s="15"/>
      <c r="N998" s="15"/>
    </row>
    <row r="999" spans="1:14" x14ac:dyDescent="0.3">
      <c r="A999" s="43">
        <v>998</v>
      </c>
      <c r="B999" s="21" t="s">
        <v>1682</v>
      </c>
      <c r="C999" s="21" t="s">
        <v>1683</v>
      </c>
      <c r="D999" s="21" t="s">
        <v>1683</v>
      </c>
      <c r="E999" s="24" t="s">
        <v>1994</v>
      </c>
      <c r="F999" s="16">
        <v>1550</v>
      </c>
      <c r="G999" s="15" t="s">
        <v>112</v>
      </c>
      <c r="H999" s="15" t="s">
        <v>117</v>
      </c>
      <c r="I999" s="21">
        <v>0</v>
      </c>
      <c r="J999" s="15">
        <v>1</v>
      </c>
      <c r="K999" s="15"/>
      <c r="L999" s="15"/>
      <c r="M999" s="15"/>
      <c r="N999" s="15"/>
    </row>
    <row r="1000" spans="1:14" x14ac:dyDescent="0.3">
      <c r="A1000" s="43">
        <v>999</v>
      </c>
      <c r="B1000" s="21" t="s">
        <v>1684</v>
      </c>
      <c r="C1000" s="21" t="s">
        <v>1685</v>
      </c>
      <c r="D1000" s="21" t="s">
        <v>1685</v>
      </c>
      <c r="E1000" s="24" t="s">
        <v>1995</v>
      </c>
      <c r="F1000" s="16">
        <v>9839</v>
      </c>
      <c r="G1000" s="15" t="s">
        <v>112</v>
      </c>
      <c r="H1000" s="15" t="s">
        <v>1495</v>
      </c>
      <c r="I1000" s="15">
        <v>1</v>
      </c>
      <c r="J1000" s="15">
        <v>1</v>
      </c>
      <c r="K1000" s="15"/>
      <c r="L1000" s="15"/>
      <c r="M1000" s="15"/>
      <c r="N1000" s="15"/>
    </row>
  </sheetData>
  <autoFilter ref="A1:N1000" xr:uid="{A649D405-4760-4A49-A675-56B0990ED4AB}"/>
  <mergeCells count="577">
    <mergeCell ref="F585"/>
    <mergeCell ref="F586"/>
    <mergeCell ref="F587"/>
    <mergeCell ref="F594"/>
    <mergeCell ref="F595"/>
    <mergeCell ref="F596"/>
    <mergeCell ref="F591"/>
    <mergeCell ref="F592"/>
    <mergeCell ref="F593"/>
    <mergeCell ref="F588"/>
    <mergeCell ref="F589"/>
    <mergeCell ref="F590"/>
    <mergeCell ref="F552"/>
    <mergeCell ref="F553"/>
    <mergeCell ref="F554"/>
    <mergeCell ref="F615"/>
    <mergeCell ref="F616"/>
    <mergeCell ref="F617"/>
    <mergeCell ref="F612"/>
    <mergeCell ref="F613"/>
    <mergeCell ref="F614"/>
    <mergeCell ref="F609"/>
    <mergeCell ref="F610"/>
    <mergeCell ref="F611"/>
    <mergeCell ref="F606"/>
    <mergeCell ref="F607"/>
    <mergeCell ref="F608"/>
    <mergeCell ref="F603"/>
    <mergeCell ref="F604"/>
    <mergeCell ref="F605"/>
    <mergeCell ref="F600"/>
    <mergeCell ref="F601"/>
    <mergeCell ref="F602"/>
    <mergeCell ref="F597"/>
    <mergeCell ref="F598"/>
    <mergeCell ref="F599"/>
    <mergeCell ref="F561"/>
    <mergeCell ref="F562"/>
    <mergeCell ref="F563"/>
    <mergeCell ref="F558"/>
    <mergeCell ref="F559"/>
    <mergeCell ref="F560"/>
    <mergeCell ref="F555"/>
    <mergeCell ref="F556"/>
    <mergeCell ref="F557"/>
    <mergeCell ref="F519"/>
    <mergeCell ref="F520"/>
    <mergeCell ref="F521"/>
    <mergeCell ref="F582"/>
    <mergeCell ref="F583"/>
    <mergeCell ref="F584"/>
    <mergeCell ref="F579"/>
    <mergeCell ref="F580"/>
    <mergeCell ref="F581"/>
    <mergeCell ref="F576"/>
    <mergeCell ref="F577"/>
    <mergeCell ref="F578"/>
    <mergeCell ref="F573"/>
    <mergeCell ref="F574"/>
    <mergeCell ref="F575"/>
    <mergeCell ref="F570"/>
    <mergeCell ref="F571"/>
    <mergeCell ref="F572"/>
    <mergeCell ref="F567"/>
    <mergeCell ref="F568"/>
    <mergeCell ref="F569"/>
    <mergeCell ref="F564"/>
    <mergeCell ref="F565"/>
    <mergeCell ref="F566"/>
    <mergeCell ref="F528"/>
    <mergeCell ref="F529"/>
    <mergeCell ref="F530"/>
    <mergeCell ref="F525"/>
    <mergeCell ref="F526"/>
    <mergeCell ref="F527"/>
    <mergeCell ref="F522"/>
    <mergeCell ref="F523"/>
    <mergeCell ref="F524"/>
    <mergeCell ref="F486"/>
    <mergeCell ref="F487"/>
    <mergeCell ref="F488"/>
    <mergeCell ref="F549"/>
    <mergeCell ref="F550"/>
    <mergeCell ref="F551"/>
    <mergeCell ref="F546"/>
    <mergeCell ref="F547"/>
    <mergeCell ref="F548"/>
    <mergeCell ref="F543"/>
    <mergeCell ref="F544"/>
    <mergeCell ref="F545"/>
    <mergeCell ref="F540"/>
    <mergeCell ref="F541"/>
    <mergeCell ref="F542"/>
    <mergeCell ref="F537"/>
    <mergeCell ref="F538"/>
    <mergeCell ref="F539"/>
    <mergeCell ref="F534"/>
    <mergeCell ref="F535"/>
    <mergeCell ref="F536"/>
    <mergeCell ref="F531"/>
    <mergeCell ref="F532"/>
    <mergeCell ref="F533"/>
    <mergeCell ref="F495"/>
    <mergeCell ref="F496"/>
    <mergeCell ref="F497"/>
    <mergeCell ref="F492"/>
    <mergeCell ref="F493"/>
    <mergeCell ref="F494"/>
    <mergeCell ref="F489"/>
    <mergeCell ref="F490"/>
    <mergeCell ref="F491"/>
    <mergeCell ref="F453"/>
    <mergeCell ref="F454"/>
    <mergeCell ref="F455"/>
    <mergeCell ref="F516"/>
    <mergeCell ref="F517"/>
    <mergeCell ref="F518"/>
    <mergeCell ref="F513"/>
    <mergeCell ref="F514"/>
    <mergeCell ref="F515"/>
    <mergeCell ref="F510"/>
    <mergeCell ref="F511"/>
    <mergeCell ref="F512"/>
    <mergeCell ref="F507"/>
    <mergeCell ref="F508"/>
    <mergeCell ref="F509"/>
    <mergeCell ref="F504"/>
    <mergeCell ref="F505"/>
    <mergeCell ref="F506"/>
    <mergeCell ref="F501"/>
    <mergeCell ref="F502"/>
    <mergeCell ref="F503"/>
    <mergeCell ref="F498"/>
    <mergeCell ref="F499"/>
    <mergeCell ref="F500"/>
    <mergeCell ref="F462"/>
    <mergeCell ref="F463"/>
    <mergeCell ref="F464"/>
    <mergeCell ref="F459"/>
    <mergeCell ref="F460"/>
    <mergeCell ref="F461"/>
    <mergeCell ref="F456"/>
    <mergeCell ref="F457"/>
    <mergeCell ref="F458"/>
    <mergeCell ref="F420"/>
    <mergeCell ref="F421"/>
    <mergeCell ref="F422"/>
    <mergeCell ref="F483"/>
    <mergeCell ref="F484"/>
    <mergeCell ref="F485"/>
    <mergeCell ref="F480"/>
    <mergeCell ref="F481"/>
    <mergeCell ref="F482"/>
    <mergeCell ref="F477"/>
    <mergeCell ref="F478"/>
    <mergeCell ref="F479"/>
    <mergeCell ref="F474"/>
    <mergeCell ref="F475"/>
    <mergeCell ref="F476"/>
    <mergeCell ref="F471"/>
    <mergeCell ref="F472"/>
    <mergeCell ref="F473"/>
    <mergeCell ref="F468"/>
    <mergeCell ref="F469"/>
    <mergeCell ref="F470"/>
    <mergeCell ref="F465"/>
    <mergeCell ref="F466"/>
    <mergeCell ref="F467"/>
    <mergeCell ref="F429"/>
    <mergeCell ref="F430"/>
    <mergeCell ref="F431"/>
    <mergeCell ref="F426"/>
    <mergeCell ref="F427"/>
    <mergeCell ref="F428"/>
    <mergeCell ref="F423"/>
    <mergeCell ref="F424"/>
    <mergeCell ref="F425"/>
    <mergeCell ref="F387"/>
    <mergeCell ref="F388"/>
    <mergeCell ref="F389"/>
    <mergeCell ref="F450"/>
    <mergeCell ref="F451"/>
    <mergeCell ref="F452"/>
    <mergeCell ref="F447"/>
    <mergeCell ref="F448"/>
    <mergeCell ref="F449"/>
    <mergeCell ref="F444"/>
    <mergeCell ref="F445"/>
    <mergeCell ref="F446"/>
    <mergeCell ref="F441"/>
    <mergeCell ref="F442"/>
    <mergeCell ref="F443"/>
    <mergeCell ref="F438"/>
    <mergeCell ref="F439"/>
    <mergeCell ref="F440"/>
    <mergeCell ref="F435"/>
    <mergeCell ref="F436"/>
    <mergeCell ref="F437"/>
    <mergeCell ref="F432"/>
    <mergeCell ref="F433"/>
    <mergeCell ref="F434"/>
    <mergeCell ref="F396"/>
    <mergeCell ref="F397"/>
    <mergeCell ref="F398"/>
    <mergeCell ref="F393"/>
    <mergeCell ref="F394"/>
    <mergeCell ref="F395"/>
    <mergeCell ref="F390"/>
    <mergeCell ref="F391"/>
    <mergeCell ref="F392"/>
    <mergeCell ref="F405"/>
    <mergeCell ref="F406"/>
    <mergeCell ref="F407"/>
    <mergeCell ref="F402"/>
    <mergeCell ref="F403"/>
    <mergeCell ref="F404"/>
    <mergeCell ref="F399"/>
    <mergeCell ref="F400"/>
    <mergeCell ref="F401"/>
    <mergeCell ref="F414"/>
    <mergeCell ref="F415"/>
    <mergeCell ref="F416"/>
    <mergeCell ref="F411"/>
    <mergeCell ref="F412"/>
    <mergeCell ref="F413"/>
    <mergeCell ref="F408"/>
    <mergeCell ref="F409"/>
    <mergeCell ref="F410"/>
    <mergeCell ref="F321"/>
    <mergeCell ref="F322"/>
    <mergeCell ref="F323"/>
    <mergeCell ref="F384"/>
    <mergeCell ref="F385"/>
    <mergeCell ref="F386"/>
    <mergeCell ref="F381"/>
    <mergeCell ref="F382"/>
    <mergeCell ref="F383"/>
    <mergeCell ref="F378"/>
    <mergeCell ref="F379"/>
    <mergeCell ref="F380"/>
    <mergeCell ref="F375"/>
    <mergeCell ref="F376"/>
    <mergeCell ref="F377"/>
    <mergeCell ref="F372"/>
    <mergeCell ref="F373"/>
    <mergeCell ref="F374"/>
    <mergeCell ref="F369"/>
    <mergeCell ref="F370"/>
    <mergeCell ref="F371"/>
    <mergeCell ref="F366"/>
    <mergeCell ref="F367"/>
    <mergeCell ref="F368"/>
    <mergeCell ref="F330"/>
    <mergeCell ref="F331"/>
    <mergeCell ref="F332"/>
    <mergeCell ref="F327"/>
    <mergeCell ref="F328"/>
    <mergeCell ref="F329"/>
    <mergeCell ref="F324"/>
    <mergeCell ref="F325"/>
    <mergeCell ref="F326"/>
    <mergeCell ref="F339"/>
    <mergeCell ref="F340"/>
    <mergeCell ref="F341"/>
    <mergeCell ref="F336"/>
    <mergeCell ref="F337"/>
    <mergeCell ref="F338"/>
    <mergeCell ref="F333"/>
    <mergeCell ref="F334"/>
    <mergeCell ref="F335"/>
    <mergeCell ref="F348"/>
    <mergeCell ref="F349"/>
    <mergeCell ref="F350"/>
    <mergeCell ref="F345"/>
    <mergeCell ref="F346"/>
    <mergeCell ref="F347"/>
    <mergeCell ref="F342"/>
    <mergeCell ref="F343"/>
    <mergeCell ref="F344"/>
    <mergeCell ref="F644"/>
    <mergeCell ref="G644"/>
    <mergeCell ref="F645"/>
    <mergeCell ref="G645"/>
    <mergeCell ref="F646"/>
    <mergeCell ref="G646"/>
    <mergeCell ref="F351"/>
    <mergeCell ref="F352"/>
    <mergeCell ref="F353"/>
    <mergeCell ref="F363"/>
    <mergeCell ref="F364"/>
    <mergeCell ref="F365"/>
    <mergeCell ref="F360"/>
    <mergeCell ref="F361"/>
    <mergeCell ref="F362"/>
    <mergeCell ref="F357"/>
    <mergeCell ref="F358"/>
    <mergeCell ref="F359"/>
    <mergeCell ref="F354"/>
    <mergeCell ref="F355"/>
    <mergeCell ref="F356"/>
    <mergeCell ref="F417"/>
    <mergeCell ref="F418"/>
    <mergeCell ref="F419"/>
    <mergeCell ref="F650"/>
    <mergeCell ref="G650"/>
    <mergeCell ref="F651"/>
    <mergeCell ref="G651"/>
    <mergeCell ref="F652"/>
    <mergeCell ref="G652"/>
    <mergeCell ref="F647"/>
    <mergeCell ref="G647"/>
    <mergeCell ref="F648"/>
    <mergeCell ref="G648"/>
    <mergeCell ref="F649"/>
    <mergeCell ref="G649"/>
    <mergeCell ref="F656"/>
    <mergeCell ref="G656"/>
    <mergeCell ref="F657"/>
    <mergeCell ref="G657"/>
    <mergeCell ref="F658"/>
    <mergeCell ref="G658"/>
    <mergeCell ref="F653"/>
    <mergeCell ref="G653"/>
    <mergeCell ref="F654"/>
    <mergeCell ref="G654"/>
    <mergeCell ref="F655"/>
    <mergeCell ref="G655"/>
    <mergeCell ref="F663"/>
    <mergeCell ref="G663"/>
    <mergeCell ref="F664"/>
    <mergeCell ref="G664"/>
    <mergeCell ref="F659"/>
    <mergeCell ref="G659"/>
    <mergeCell ref="F660"/>
    <mergeCell ref="G660"/>
    <mergeCell ref="F661"/>
    <mergeCell ref="G661"/>
    <mergeCell ref="F319"/>
    <mergeCell ref="F320"/>
    <mergeCell ref="F674"/>
    <mergeCell ref="G674"/>
    <mergeCell ref="F671"/>
    <mergeCell ref="G671"/>
    <mergeCell ref="F672"/>
    <mergeCell ref="G672"/>
    <mergeCell ref="F673"/>
    <mergeCell ref="G673"/>
    <mergeCell ref="F668"/>
    <mergeCell ref="G668"/>
    <mergeCell ref="F669"/>
    <mergeCell ref="G669"/>
    <mergeCell ref="F670"/>
    <mergeCell ref="G670"/>
    <mergeCell ref="F665"/>
    <mergeCell ref="G665"/>
    <mergeCell ref="F666"/>
    <mergeCell ref="G666"/>
    <mergeCell ref="F667"/>
    <mergeCell ref="G667"/>
    <mergeCell ref="F662"/>
    <mergeCell ref="G662"/>
    <mergeCell ref="F629"/>
    <mergeCell ref="G629"/>
    <mergeCell ref="F630"/>
    <mergeCell ref="G630"/>
    <mergeCell ref="F631"/>
    <mergeCell ref="G631"/>
    <mergeCell ref="F626"/>
    <mergeCell ref="G626"/>
    <mergeCell ref="F627"/>
    <mergeCell ref="G627"/>
    <mergeCell ref="F628"/>
    <mergeCell ref="G628"/>
    <mergeCell ref="F635"/>
    <mergeCell ref="G635"/>
    <mergeCell ref="F636"/>
    <mergeCell ref="G636"/>
    <mergeCell ref="F637"/>
    <mergeCell ref="G637"/>
    <mergeCell ref="F632"/>
    <mergeCell ref="G632"/>
    <mergeCell ref="F633"/>
    <mergeCell ref="G633"/>
    <mergeCell ref="F634"/>
    <mergeCell ref="G634"/>
    <mergeCell ref="F641"/>
    <mergeCell ref="G641"/>
    <mergeCell ref="F642"/>
    <mergeCell ref="G642"/>
    <mergeCell ref="F643"/>
    <mergeCell ref="G643"/>
    <mergeCell ref="F638"/>
    <mergeCell ref="G638"/>
    <mergeCell ref="F639"/>
    <mergeCell ref="G639"/>
    <mergeCell ref="F640"/>
    <mergeCell ref="G640"/>
    <mergeCell ref="F739"/>
    <mergeCell ref="G739"/>
    <mergeCell ref="F740"/>
    <mergeCell ref="G740"/>
    <mergeCell ref="F741"/>
    <mergeCell ref="G741"/>
    <mergeCell ref="F736"/>
    <mergeCell ref="G736"/>
    <mergeCell ref="F737"/>
    <mergeCell ref="G737"/>
    <mergeCell ref="F738"/>
    <mergeCell ref="G738"/>
    <mergeCell ref="F746"/>
    <mergeCell ref="G746"/>
    <mergeCell ref="F747"/>
    <mergeCell ref="G747"/>
    <mergeCell ref="F742"/>
    <mergeCell ref="G742"/>
    <mergeCell ref="F743"/>
    <mergeCell ref="G743"/>
    <mergeCell ref="F744"/>
    <mergeCell ref="G744"/>
    <mergeCell ref="F618"/>
    <mergeCell ref="F619"/>
    <mergeCell ref="F757"/>
    <mergeCell ref="G757"/>
    <mergeCell ref="F754"/>
    <mergeCell ref="G754"/>
    <mergeCell ref="F755"/>
    <mergeCell ref="G755"/>
    <mergeCell ref="F756"/>
    <mergeCell ref="G756"/>
    <mergeCell ref="F751"/>
    <mergeCell ref="G751"/>
    <mergeCell ref="F752"/>
    <mergeCell ref="G752"/>
    <mergeCell ref="F753"/>
    <mergeCell ref="G753"/>
    <mergeCell ref="F748"/>
    <mergeCell ref="G748"/>
    <mergeCell ref="F749"/>
    <mergeCell ref="G749"/>
    <mergeCell ref="F750"/>
    <mergeCell ref="G750"/>
    <mergeCell ref="F745"/>
    <mergeCell ref="G745"/>
    <mergeCell ref="F623"/>
    <mergeCell ref="G623"/>
    <mergeCell ref="F624"/>
    <mergeCell ref="G624"/>
    <mergeCell ref="F625"/>
    <mergeCell ref="G625"/>
    <mergeCell ref="F620"/>
    <mergeCell ref="G620"/>
    <mergeCell ref="F621"/>
    <mergeCell ref="G621"/>
    <mergeCell ref="F622"/>
    <mergeCell ref="G622"/>
    <mergeCell ref="F718"/>
    <mergeCell ref="G718"/>
    <mergeCell ref="F719"/>
    <mergeCell ref="G719"/>
    <mergeCell ref="F720"/>
    <mergeCell ref="G720"/>
    <mergeCell ref="F715"/>
    <mergeCell ref="G715"/>
    <mergeCell ref="F716"/>
    <mergeCell ref="G716"/>
    <mergeCell ref="F717"/>
    <mergeCell ref="G717"/>
    <mergeCell ref="F724"/>
    <mergeCell ref="G724"/>
    <mergeCell ref="F725"/>
    <mergeCell ref="G725"/>
    <mergeCell ref="F726"/>
    <mergeCell ref="G726"/>
    <mergeCell ref="F721"/>
    <mergeCell ref="G721"/>
    <mergeCell ref="F722"/>
    <mergeCell ref="G722"/>
    <mergeCell ref="F723"/>
    <mergeCell ref="G723"/>
    <mergeCell ref="F735"/>
    <mergeCell ref="G735"/>
    <mergeCell ref="F730"/>
    <mergeCell ref="G730"/>
    <mergeCell ref="F731"/>
    <mergeCell ref="G731"/>
    <mergeCell ref="F732"/>
    <mergeCell ref="G732"/>
    <mergeCell ref="F727"/>
    <mergeCell ref="G727"/>
    <mergeCell ref="F728"/>
    <mergeCell ref="G728"/>
    <mergeCell ref="F729"/>
    <mergeCell ref="G729"/>
    <mergeCell ref="F733"/>
    <mergeCell ref="G733"/>
    <mergeCell ref="F734"/>
    <mergeCell ref="G734"/>
    <mergeCell ref="F700"/>
    <mergeCell ref="G700"/>
    <mergeCell ref="F701"/>
    <mergeCell ref="G701"/>
    <mergeCell ref="F702"/>
    <mergeCell ref="G702"/>
    <mergeCell ref="F697"/>
    <mergeCell ref="G697"/>
    <mergeCell ref="F698"/>
    <mergeCell ref="G698"/>
    <mergeCell ref="F699"/>
    <mergeCell ref="G699"/>
    <mergeCell ref="F706"/>
    <mergeCell ref="G706"/>
    <mergeCell ref="F707"/>
    <mergeCell ref="G707"/>
    <mergeCell ref="F708"/>
    <mergeCell ref="G708"/>
    <mergeCell ref="F703"/>
    <mergeCell ref="G703"/>
    <mergeCell ref="F704"/>
    <mergeCell ref="G704"/>
    <mergeCell ref="F705"/>
    <mergeCell ref="G705"/>
    <mergeCell ref="F712"/>
    <mergeCell ref="G712"/>
    <mergeCell ref="F713"/>
    <mergeCell ref="G713"/>
    <mergeCell ref="F714"/>
    <mergeCell ref="G714"/>
    <mergeCell ref="F709"/>
    <mergeCell ref="G709"/>
    <mergeCell ref="F710"/>
    <mergeCell ref="G710"/>
    <mergeCell ref="F711"/>
    <mergeCell ref="G711"/>
    <mergeCell ref="F683"/>
    <mergeCell ref="G683"/>
    <mergeCell ref="F684"/>
    <mergeCell ref="G684"/>
    <mergeCell ref="F679"/>
    <mergeCell ref="G679"/>
    <mergeCell ref="F680"/>
    <mergeCell ref="G680"/>
    <mergeCell ref="F681"/>
    <mergeCell ref="G681"/>
    <mergeCell ref="F695"/>
    <mergeCell ref="G695"/>
    <mergeCell ref="F696"/>
    <mergeCell ref="G696"/>
    <mergeCell ref="F691"/>
    <mergeCell ref="G691"/>
    <mergeCell ref="F692"/>
    <mergeCell ref="G692"/>
    <mergeCell ref="F693"/>
    <mergeCell ref="G693"/>
    <mergeCell ref="F676"/>
    <mergeCell ref="G676"/>
    <mergeCell ref="F677"/>
    <mergeCell ref="G677"/>
    <mergeCell ref="F678"/>
    <mergeCell ref="G678"/>
    <mergeCell ref="F675"/>
    <mergeCell ref="G675"/>
    <mergeCell ref="F694"/>
    <mergeCell ref="G694"/>
    <mergeCell ref="F688"/>
    <mergeCell ref="G688"/>
    <mergeCell ref="F689"/>
    <mergeCell ref="G689"/>
    <mergeCell ref="F690"/>
    <mergeCell ref="G690"/>
    <mergeCell ref="F685"/>
    <mergeCell ref="G685"/>
    <mergeCell ref="F686"/>
    <mergeCell ref="G686"/>
    <mergeCell ref="F687"/>
    <mergeCell ref="G687"/>
    <mergeCell ref="F682"/>
    <mergeCell ref="G682"/>
  </mergeCells>
  <phoneticPr fontId="4" type="noConversion"/>
  <conditionalFormatting sqref="E1">
    <cfRule type="duplicateValues" dxfId="4" priority="1"/>
  </conditionalFormatting>
  <hyperlinks>
    <hyperlink ref="C584" r:id="rId1" display="claudia.amezcua@eluniversal.com.mx" xr:uid="{0C124FCD-E9B0-438D-8A1E-234286832713}"/>
    <hyperlink ref="D584" r:id="rId2" display="claudia.amezcua@eluniversal.com.mx" xr:uid="{648982EA-7C4B-4625-8913-3F1C4E9C83DF}"/>
    <hyperlink ref="C524" r:id="rId3" xr:uid="{85CFE6B7-912A-49B7-8DDF-8563A0275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5E5D-8D30-499D-A042-EFCEACC035DD}">
  <dimension ref="A1:D164"/>
  <sheetViews>
    <sheetView topLeftCell="A25" workbookViewId="0">
      <selection activeCell="D16" sqref="D16"/>
    </sheetView>
  </sheetViews>
  <sheetFormatPr baseColWidth="10" defaultRowHeight="14.4" x14ac:dyDescent="0.3"/>
  <sheetData>
    <row r="1" spans="1:4" x14ac:dyDescent="0.3">
      <c r="A1" t="s">
        <v>1309</v>
      </c>
      <c r="B1" t="s">
        <v>1310</v>
      </c>
      <c r="C1" t="s">
        <v>1311</v>
      </c>
      <c r="D1" t="s">
        <v>1312</v>
      </c>
    </row>
    <row r="2" spans="1:4" ht="43.8" thickBot="1" x14ac:dyDescent="0.35">
      <c r="A2" s="9" t="s">
        <v>1320</v>
      </c>
      <c r="B2" s="12" t="s">
        <v>1308</v>
      </c>
      <c r="C2" s="12" t="s">
        <v>112</v>
      </c>
      <c r="D2">
        <v>16900</v>
      </c>
    </row>
    <row r="3" spans="1:4" ht="29.4" thickBot="1" x14ac:dyDescent="0.35">
      <c r="A3" s="4" t="s">
        <v>1313</v>
      </c>
      <c r="B3" s="5" t="s">
        <v>1308</v>
      </c>
      <c r="C3" s="5" t="s">
        <v>112</v>
      </c>
      <c r="D3">
        <v>16810</v>
      </c>
    </row>
    <row r="4" spans="1:4" ht="29.4" thickBot="1" x14ac:dyDescent="0.35">
      <c r="A4" s="6" t="s">
        <v>1319</v>
      </c>
      <c r="B4" s="3" t="s">
        <v>1308</v>
      </c>
      <c r="C4" s="3" t="s">
        <v>112</v>
      </c>
      <c r="D4">
        <v>16770</v>
      </c>
    </row>
    <row r="5" spans="1:4" ht="29.4" thickBot="1" x14ac:dyDescent="0.35">
      <c r="A5" s="4" t="s">
        <v>1322</v>
      </c>
      <c r="B5" s="5" t="s">
        <v>1308</v>
      </c>
      <c r="C5" s="5" t="s">
        <v>112</v>
      </c>
      <c r="D5">
        <v>16739</v>
      </c>
    </row>
    <row r="6" spans="1:4" ht="29.4" thickBot="1" x14ac:dyDescent="0.35">
      <c r="A6" s="6" t="s">
        <v>1326</v>
      </c>
      <c r="B6" s="3" t="s">
        <v>1308</v>
      </c>
      <c r="C6" s="3" t="s">
        <v>112</v>
      </c>
      <c r="D6">
        <v>16640</v>
      </c>
    </row>
    <row r="7" spans="1:4" ht="29.4" thickBot="1" x14ac:dyDescent="0.35">
      <c r="A7" s="4" t="s">
        <v>1327</v>
      </c>
      <c r="B7" s="5" t="s">
        <v>1308</v>
      </c>
      <c r="C7" s="5" t="s">
        <v>112</v>
      </c>
      <c r="D7">
        <v>16630</v>
      </c>
    </row>
    <row r="8" spans="1:4" ht="29.4" thickBot="1" x14ac:dyDescent="0.35">
      <c r="A8" s="4" t="s">
        <v>1325</v>
      </c>
      <c r="B8" s="5" t="s">
        <v>1308</v>
      </c>
      <c r="C8" s="5" t="s">
        <v>112</v>
      </c>
      <c r="D8">
        <v>16629</v>
      </c>
    </row>
    <row r="9" spans="1:4" ht="29.4" thickBot="1" x14ac:dyDescent="0.35">
      <c r="A9" s="4" t="s">
        <v>1324</v>
      </c>
      <c r="B9" s="5" t="s">
        <v>1308</v>
      </c>
      <c r="C9" s="5" t="s">
        <v>112</v>
      </c>
      <c r="D9">
        <v>16620</v>
      </c>
    </row>
    <row r="10" spans="1:4" ht="29.4" thickBot="1" x14ac:dyDescent="0.35">
      <c r="A10" s="4" t="s">
        <v>1314</v>
      </c>
      <c r="B10" s="5" t="s">
        <v>1308</v>
      </c>
      <c r="C10" s="5" t="s">
        <v>112</v>
      </c>
      <c r="D10">
        <v>16607</v>
      </c>
    </row>
    <row r="11" spans="1:4" ht="15" thickBot="1" x14ac:dyDescent="0.35">
      <c r="A11" s="7"/>
      <c r="B11" s="10"/>
      <c r="C11" s="10"/>
      <c r="D11">
        <v>16604</v>
      </c>
    </row>
    <row r="12" spans="1:4" ht="29.4" thickBot="1" x14ac:dyDescent="0.35">
      <c r="A12" s="6" t="s">
        <v>1321</v>
      </c>
      <c r="B12" s="3" t="s">
        <v>1308</v>
      </c>
      <c r="C12" s="3" t="s">
        <v>112</v>
      </c>
      <c r="D12">
        <v>16600</v>
      </c>
    </row>
    <row r="13" spans="1:4" ht="29.4" thickBot="1" x14ac:dyDescent="0.35">
      <c r="A13" s="6" t="s">
        <v>1323</v>
      </c>
      <c r="B13" s="3" t="s">
        <v>1308</v>
      </c>
      <c r="C13" s="3" t="s">
        <v>112</v>
      </c>
      <c r="D13">
        <v>16420</v>
      </c>
    </row>
    <row r="14" spans="1:4" ht="29.4" thickBot="1" x14ac:dyDescent="0.35">
      <c r="A14" s="4" t="s">
        <v>1318</v>
      </c>
      <c r="B14" s="5" t="s">
        <v>1308</v>
      </c>
      <c r="C14" s="5" t="s">
        <v>112</v>
      </c>
      <c r="D14">
        <v>16080</v>
      </c>
    </row>
    <row r="15" spans="1:4" ht="29.4" thickBot="1" x14ac:dyDescent="0.35">
      <c r="A15" s="6" t="s">
        <v>1317</v>
      </c>
      <c r="B15" s="3" t="s">
        <v>1308</v>
      </c>
      <c r="C15" s="3" t="s">
        <v>112</v>
      </c>
      <c r="D15">
        <v>16080</v>
      </c>
    </row>
    <row r="16" spans="1:4" ht="29.4" thickBot="1" x14ac:dyDescent="0.35">
      <c r="A16" s="4" t="s">
        <v>1316</v>
      </c>
      <c r="B16" s="5" t="s">
        <v>1308</v>
      </c>
      <c r="C16" s="5" t="s">
        <v>112</v>
      </c>
      <c r="D16">
        <v>16080</v>
      </c>
    </row>
    <row r="17" spans="1:4" ht="29.4" thickBot="1" x14ac:dyDescent="0.35">
      <c r="A17" s="4" t="s">
        <v>1329</v>
      </c>
      <c r="B17" s="5" t="s">
        <v>1308</v>
      </c>
      <c r="C17" s="5" t="s">
        <v>112</v>
      </c>
      <c r="D17">
        <v>16040</v>
      </c>
    </row>
    <row r="18" spans="1:4" ht="29.4" thickBot="1" x14ac:dyDescent="0.35">
      <c r="A18" s="6" t="s">
        <v>1328</v>
      </c>
      <c r="B18" s="3" t="s">
        <v>1308</v>
      </c>
      <c r="C18" s="3" t="s">
        <v>112</v>
      </c>
      <c r="D18">
        <v>16020</v>
      </c>
    </row>
    <row r="19" spans="1:4" ht="29.4" thickBot="1" x14ac:dyDescent="0.35">
      <c r="A19" s="6" t="s">
        <v>1315</v>
      </c>
      <c r="B19" s="3" t="s">
        <v>1308</v>
      </c>
      <c r="C19" s="3" t="s">
        <v>112</v>
      </c>
      <c r="D19">
        <v>16010</v>
      </c>
    </row>
    <row r="20" spans="1:4" ht="29.4" thickBot="1" x14ac:dyDescent="0.35">
      <c r="A20" s="6" t="s">
        <v>1325</v>
      </c>
      <c r="B20" s="3" t="s">
        <v>1308</v>
      </c>
      <c r="C20" s="3" t="s">
        <v>112</v>
      </c>
      <c r="D20">
        <v>16000</v>
      </c>
    </row>
    <row r="21" spans="1:4" ht="29.4" thickBot="1" x14ac:dyDescent="0.35">
      <c r="A21" s="6" t="s">
        <v>1314</v>
      </c>
      <c r="B21" s="3" t="s">
        <v>1308</v>
      </c>
      <c r="C21" s="3" t="s">
        <v>112</v>
      </c>
      <c r="D21">
        <v>16000</v>
      </c>
    </row>
    <row r="22" spans="1:4" ht="43.8" thickBot="1" x14ac:dyDescent="0.35">
      <c r="A22" s="9" t="s">
        <v>1333</v>
      </c>
      <c r="B22" s="12" t="s">
        <v>1331</v>
      </c>
      <c r="C22" s="12" t="s">
        <v>112</v>
      </c>
      <c r="D22">
        <v>8930</v>
      </c>
    </row>
    <row r="23" spans="1:4" ht="29.4" thickBot="1" x14ac:dyDescent="0.35">
      <c r="A23" s="6" t="s">
        <v>1345</v>
      </c>
      <c r="B23" s="3" t="s">
        <v>1331</v>
      </c>
      <c r="C23" s="3" t="s">
        <v>112</v>
      </c>
      <c r="D23">
        <v>8920</v>
      </c>
    </row>
    <row r="24" spans="1:4" ht="29.4" thickBot="1" x14ac:dyDescent="0.35">
      <c r="A24" s="6" t="s">
        <v>1359</v>
      </c>
      <c r="B24" s="3" t="s">
        <v>1331</v>
      </c>
      <c r="C24" s="3" t="s">
        <v>112</v>
      </c>
      <c r="D24">
        <v>8910</v>
      </c>
    </row>
    <row r="25" spans="1:4" ht="29.4" thickBot="1" x14ac:dyDescent="0.35">
      <c r="A25" s="6" t="s">
        <v>1343</v>
      </c>
      <c r="B25" s="3" t="s">
        <v>1331</v>
      </c>
      <c r="C25" s="3" t="s">
        <v>112</v>
      </c>
      <c r="D25">
        <v>8900</v>
      </c>
    </row>
    <row r="26" spans="1:4" ht="43.8" thickBot="1" x14ac:dyDescent="0.35">
      <c r="A26" s="4" t="s">
        <v>1354</v>
      </c>
      <c r="B26" s="5" t="s">
        <v>1331</v>
      </c>
      <c r="C26" s="5" t="s">
        <v>112</v>
      </c>
      <c r="D26">
        <v>8840</v>
      </c>
    </row>
    <row r="27" spans="1:4" ht="29.4" thickBot="1" x14ac:dyDescent="0.35">
      <c r="A27" s="6" t="s">
        <v>1351</v>
      </c>
      <c r="B27" s="3" t="s">
        <v>1331</v>
      </c>
      <c r="C27" s="3" t="s">
        <v>112</v>
      </c>
      <c r="D27">
        <v>8830</v>
      </c>
    </row>
    <row r="28" spans="1:4" ht="43.8" thickBot="1" x14ac:dyDescent="0.35">
      <c r="A28" s="6" t="s">
        <v>1353</v>
      </c>
      <c r="B28" s="3" t="s">
        <v>1331</v>
      </c>
      <c r="C28" s="3" t="s">
        <v>112</v>
      </c>
      <c r="D28">
        <v>8810</v>
      </c>
    </row>
    <row r="29" spans="1:4" ht="29.4" thickBot="1" x14ac:dyDescent="0.35">
      <c r="A29" s="6" t="s">
        <v>1361</v>
      </c>
      <c r="B29" s="3" t="s">
        <v>1331</v>
      </c>
      <c r="C29" s="3" t="s">
        <v>112</v>
      </c>
      <c r="D29">
        <v>8800</v>
      </c>
    </row>
    <row r="30" spans="1:4" ht="15" thickBot="1" x14ac:dyDescent="0.35">
      <c r="A30" s="7"/>
      <c r="B30" s="10"/>
      <c r="C30" s="10"/>
      <c r="D30">
        <v>8770</v>
      </c>
    </row>
    <row r="31" spans="1:4" ht="43.8" thickBot="1" x14ac:dyDescent="0.35">
      <c r="A31" s="6" t="s">
        <v>1349</v>
      </c>
      <c r="B31" s="3" t="s">
        <v>1331</v>
      </c>
      <c r="C31" s="3" t="s">
        <v>112</v>
      </c>
      <c r="D31">
        <v>8760</v>
      </c>
    </row>
    <row r="32" spans="1:4" ht="43.8" thickBot="1" x14ac:dyDescent="0.35">
      <c r="A32" s="4" t="s">
        <v>1348</v>
      </c>
      <c r="B32" s="5" t="s">
        <v>1331</v>
      </c>
      <c r="C32" s="5" t="s">
        <v>112</v>
      </c>
      <c r="D32">
        <v>8760</v>
      </c>
    </row>
    <row r="33" spans="1:4" ht="29.4" thickBot="1" x14ac:dyDescent="0.35">
      <c r="A33" s="4" t="s">
        <v>1344</v>
      </c>
      <c r="B33" s="5" t="s">
        <v>1331</v>
      </c>
      <c r="C33" s="5" t="s">
        <v>112</v>
      </c>
      <c r="D33">
        <v>8760</v>
      </c>
    </row>
    <row r="34" spans="1:4" ht="43.8" thickBot="1" x14ac:dyDescent="0.35">
      <c r="A34" s="4" t="s">
        <v>1338</v>
      </c>
      <c r="B34" s="5" t="s">
        <v>1331</v>
      </c>
      <c r="C34" s="5" t="s">
        <v>112</v>
      </c>
      <c r="D34">
        <v>8730</v>
      </c>
    </row>
    <row r="35" spans="1:4" ht="72.599999999999994" thickBot="1" x14ac:dyDescent="0.35">
      <c r="A35" s="6" t="s">
        <v>1341</v>
      </c>
      <c r="B35" s="3" t="s">
        <v>1331</v>
      </c>
      <c r="C35" s="3" t="s">
        <v>112</v>
      </c>
      <c r="D35">
        <v>8720</v>
      </c>
    </row>
    <row r="36" spans="1:4" ht="29.4" thickBot="1" x14ac:dyDescent="0.35">
      <c r="A36" s="4" t="s">
        <v>1362</v>
      </c>
      <c r="B36" s="5" t="s">
        <v>1331</v>
      </c>
      <c r="C36" s="5" t="s">
        <v>112</v>
      </c>
      <c r="D36">
        <v>8710</v>
      </c>
    </row>
    <row r="37" spans="1:4" ht="29.4" thickBot="1" x14ac:dyDescent="0.35">
      <c r="A37" s="4" t="s">
        <v>1346</v>
      </c>
      <c r="B37" s="5" t="s">
        <v>1331</v>
      </c>
      <c r="C37" s="5" t="s">
        <v>112</v>
      </c>
      <c r="D37">
        <v>8700</v>
      </c>
    </row>
    <row r="38" spans="1:4" ht="29.4" thickBot="1" x14ac:dyDescent="0.35">
      <c r="A38" s="4" t="s">
        <v>1356</v>
      </c>
      <c r="B38" s="5" t="s">
        <v>1331</v>
      </c>
      <c r="C38" s="5" t="s">
        <v>112</v>
      </c>
      <c r="D38">
        <v>8650</v>
      </c>
    </row>
    <row r="39" spans="1:4" ht="29.4" thickBot="1" x14ac:dyDescent="0.35">
      <c r="A39" s="4" t="s">
        <v>1350</v>
      </c>
      <c r="B39" s="5" t="s">
        <v>1331</v>
      </c>
      <c r="C39" s="5" t="s">
        <v>112</v>
      </c>
      <c r="D39">
        <v>8620</v>
      </c>
    </row>
    <row r="40" spans="1:4" ht="29.4" thickBot="1" x14ac:dyDescent="0.35">
      <c r="A40" s="4" t="s">
        <v>1364</v>
      </c>
      <c r="B40" s="5" t="s">
        <v>1331</v>
      </c>
      <c r="C40" s="5" t="s">
        <v>112</v>
      </c>
      <c r="D40">
        <v>8610</v>
      </c>
    </row>
    <row r="41" spans="1:4" ht="29.4" thickBot="1" x14ac:dyDescent="0.35">
      <c r="A41" s="6" t="s">
        <v>1347</v>
      </c>
      <c r="B41" s="3" t="s">
        <v>1331</v>
      </c>
      <c r="C41" s="3" t="s">
        <v>112</v>
      </c>
      <c r="D41">
        <v>8600</v>
      </c>
    </row>
    <row r="42" spans="1:4" ht="29.4" thickBot="1" x14ac:dyDescent="0.35">
      <c r="A42" s="8" t="s">
        <v>1306</v>
      </c>
      <c r="B42" s="11" t="s">
        <v>1331</v>
      </c>
      <c r="C42" s="11" t="s">
        <v>112</v>
      </c>
      <c r="D42">
        <v>8510</v>
      </c>
    </row>
    <row r="43" spans="1:4" ht="15" thickBot="1" x14ac:dyDescent="0.35">
      <c r="A43" s="7"/>
      <c r="B43" s="10"/>
      <c r="C43" s="10"/>
      <c r="D43">
        <v>8500</v>
      </c>
    </row>
    <row r="44" spans="1:4" ht="43.8" thickBot="1" x14ac:dyDescent="0.35">
      <c r="A44" s="4" t="s">
        <v>1335</v>
      </c>
      <c r="B44" s="5" t="s">
        <v>1331</v>
      </c>
      <c r="C44" s="5" t="s">
        <v>112</v>
      </c>
      <c r="D44">
        <v>8420</v>
      </c>
    </row>
    <row r="45" spans="1:4" ht="29.4" thickBot="1" x14ac:dyDescent="0.35">
      <c r="A45" s="4" t="s">
        <v>1342</v>
      </c>
      <c r="B45" s="5" t="s">
        <v>1331</v>
      </c>
      <c r="C45" s="5" t="s">
        <v>112</v>
      </c>
      <c r="D45">
        <v>8400</v>
      </c>
    </row>
    <row r="46" spans="1:4" ht="29.4" thickBot="1" x14ac:dyDescent="0.35">
      <c r="A46" s="6" t="s">
        <v>1337</v>
      </c>
      <c r="B46" s="3" t="s">
        <v>1331</v>
      </c>
      <c r="C46" s="3" t="s">
        <v>112</v>
      </c>
      <c r="D46">
        <v>8320</v>
      </c>
    </row>
    <row r="47" spans="1:4" ht="29.4" thickBot="1" x14ac:dyDescent="0.35">
      <c r="A47" s="4" t="s">
        <v>1307</v>
      </c>
      <c r="B47" s="5" t="s">
        <v>1331</v>
      </c>
      <c r="C47" s="5" t="s">
        <v>112</v>
      </c>
      <c r="D47">
        <v>8310</v>
      </c>
    </row>
    <row r="48" spans="1:4" ht="29.4" thickBot="1" x14ac:dyDescent="0.35">
      <c r="A48" s="4" t="s">
        <v>1358</v>
      </c>
      <c r="B48" s="5" t="s">
        <v>1331</v>
      </c>
      <c r="C48" s="5" t="s">
        <v>112</v>
      </c>
      <c r="D48">
        <v>8300</v>
      </c>
    </row>
    <row r="49" spans="1:4" ht="29.4" thickBot="1" x14ac:dyDescent="0.35">
      <c r="A49" s="4" t="s">
        <v>1360</v>
      </c>
      <c r="B49" s="5" t="s">
        <v>1331</v>
      </c>
      <c r="C49" s="5" t="s">
        <v>112</v>
      </c>
      <c r="D49">
        <v>8240</v>
      </c>
    </row>
    <row r="50" spans="1:4" ht="43.8" thickBot="1" x14ac:dyDescent="0.35">
      <c r="A50" s="6" t="s">
        <v>1355</v>
      </c>
      <c r="B50" s="3" t="s">
        <v>1331</v>
      </c>
      <c r="C50" s="3" t="s">
        <v>112</v>
      </c>
      <c r="D50">
        <v>8230</v>
      </c>
    </row>
    <row r="51" spans="1:4" ht="29.4" thickBot="1" x14ac:dyDescent="0.35">
      <c r="A51" s="6" t="s">
        <v>1357</v>
      </c>
      <c r="B51" s="3" t="s">
        <v>1331</v>
      </c>
      <c r="C51" s="3" t="s">
        <v>112</v>
      </c>
      <c r="D51">
        <v>8220</v>
      </c>
    </row>
    <row r="52" spans="1:4" ht="29.4" thickBot="1" x14ac:dyDescent="0.35">
      <c r="A52" s="4" t="s">
        <v>1352</v>
      </c>
      <c r="B52" s="5" t="s">
        <v>1331</v>
      </c>
      <c r="C52" s="5" t="s">
        <v>112</v>
      </c>
      <c r="D52">
        <v>8210</v>
      </c>
    </row>
    <row r="53" spans="1:4" ht="29.4" thickBot="1" x14ac:dyDescent="0.35">
      <c r="A53" s="6" t="s">
        <v>1363</v>
      </c>
      <c r="B53" s="3" t="s">
        <v>1331</v>
      </c>
      <c r="C53" s="3" t="s">
        <v>112</v>
      </c>
      <c r="D53">
        <v>8200</v>
      </c>
    </row>
    <row r="54" spans="1:4" ht="29.4" thickBot="1" x14ac:dyDescent="0.35">
      <c r="A54" s="4" t="s">
        <v>1330</v>
      </c>
      <c r="B54" s="5" t="s">
        <v>1331</v>
      </c>
      <c r="C54" s="5" t="s">
        <v>112</v>
      </c>
      <c r="D54">
        <v>8100</v>
      </c>
    </row>
    <row r="55" spans="1:4" ht="29.4" thickBot="1" x14ac:dyDescent="0.35">
      <c r="A55" s="6" t="s">
        <v>1334</v>
      </c>
      <c r="B55" s="3" t="s">
        <v>1331</v>
      </c>
      <c r="C55" s="3" t="s">
        <v>112</v>
      </c>
      <c r="D55">
        <v>8040</v>
      </c>
    </row>
    <row r="56" spans="1:4" ht="72.599999999999994" thickBot="1" x14ac:dyDescent="0.35">
      <c r="A56" s="4" t="s">
        <v>1340</v>
      </c>
      <c r="B56" s="5" t="s">
        <v>1331</v>
      </c>
      <c r="C56" s="5" t="s">
        <v>112</v>
      </c>
      <c r="D56">
        <v>8030</v>
      </c>
    </row>
    <row r="57" spans="1:4" ht="58.2" thickBot="1" x14ac:dyDescent="0.35">
      <c r="A57" s="6" t="s">
        <v>1332</v>
      </c>
      <c r="B57" s="3" t="s">
        <v>1331</v>
      </c>
      <c r="C57" s="3" t="s">
        <v>112</v>
      </c>
      <c r="D57">
        <v>8020</v>
      </c>
    </row>
    <row r="58" spans="1:4" ht="58.2" thickBot="1" x14ac:dyDescent="0.35">
      <c r="A58" s="4" t="s">
        <v>1336</v>
      </c>
      <c r="B58" s="5" t="s">
        <v>1331</v>
      </c>
      <c r="C58" s="5" t="s">
        <v>112</v>
      </c>
      <c r="D58">
        <v>8010</v>
      </c>
    </row>
    <row r="59" spans="1:4" ht="72.599999999999994" thickBot="1" x14ac:dyDescent="0.35">
      <c r="A59" s="6" t="s">
        <v>1339</v>
      </c>
      <c r="B59" s="3" t="s">
        <v>1331</v>
      </c>
      <c r="C59" s="3" t="s">
        <v>112</v>
      </c>
      <c r="D59">
        <v>8000</v>
      </c>
    </row>
    <row r="60" spans="1:4" ht="29.4" thickBot="1" x14ac:dyDescent="0.35">
      <c r="A60" s="9" t="s">
        <v>1424</v>
      </c>
      <c r="B60" s="12" t="s">
        <v>1422</v>
      </c>
      <c r="C60" s="12" t="s">
        <v>112</v>
      </c>
      <c r="D60">
        <v>5780</v>
      </c>
    </row>
    <row r="61" spans="1:4" ht="29.4" thickBot="1" x14ac:dyDescent="0.35">
      <c r="A61" s="6" t="s">
        <v>1444</v>
      </c>
      <c r="B61" s="3" t="s">
        <v>1422</v>
      </c>
      <c r="C61" s="3" t="s">
        <v>112</v>
      </c>
      <c r="D61">
        <v>5760</v>
      </c>
    </row>
    <row r="62" spans="1:4" ht="29.4" thickBot="1" x14ac:dyDescent="0.35">
      <c r="A62" s="6" t="s">
        <v>1442</v>
      </c>
      <c r="B62" s="3" t="s">
        <v>1422</v>
      </c>
      <c r="C62" s="3" t="s">
        <v>112</v>
      </c>
      <c r="D62">
        <v>5750</v>
      </c>
    </row>
    <row r="63" spans="1:4" ht="29.4" thickBot="1" x14ac:dyDescent="0.35">
      <c r="A63" s="4" t="s">
        <v>1461</v>
      </c>
      <c r="B63" s="5" t="s">
        <v>1422</v>
      </c>
      <c r="C63" s="5" t="s">
        <v>112</v>
      </c>
      <c r="D63">
        <v>5730</v>
      </c>
    </row>
    <row r="64" spans="1:4" ht="29.4" thickBot="1" x14ac:dyDescent="0.35">
      <c r="A64" s="4" t="s">
        <v>1445</v>
      </c>
      <c r="B64" s="5" t="s">
        <v>1422</v>
      </c>
      <c r="C64" s="5" t="s">
        <v>112</v>
      </c>
      <c r="D64">
        <v>5710</v>
      </c>
    </row>
    <row r="65" spans="1:4" ht="29.4" thickBot="1" x14ac:dyDescent="0.35">
      <c r="A65" s="4" t="s">
        <v>1432</v>
      </c>
      <c r="B65" s="5" t="s">
        <v>1422</v>
      </c>
      <c r="C65" s="5" t="s">
        <v>112</v>
      </c>
      <c r="D65">
        <v>5700</v>
      </c>
    </row>
    <row r="66" spans="1:4" ht="29.4" thickBot="1" x14ac:dyDescent="0.35">
      <c r="A66" s="4" t="s">
        <v>1459</v>
      </c>
      <c r="B66" s="5" t="s">
        <v>1422</v>
      </c>
      <c r="C66" s="5" t="s">
        <v>112</v>
      </c>
      <c r="D66">
        <v>5610</v>
      </c>
    </row>
    <row r="67" spans="1:4" ht="29.4" thickBot="1" x14ac:dyDescent="0.35">
      <c r="A67" s="4" t="s">
        <v>1457</v>
      </c>
      <c r="B67" s="5" t="s">
        <v>1422</v>
      </c>
      <c r="C67" s="5" t="s">
        <v>112</v>
      </c>
      <c r="D67">
        <v>5600</v>
      </c>
    </row>
    <row r="68" spans="1:4" ht="29.4" thickBot="1" x14ac:dyDescent="0.35">
      <c r="A68" s="4" t="s">
        <v>1421</v>
      </c>
      <c r="B68" s="5" t="s">
        <v>1422</v>
      </c>
      <c r="C68" s="5" t="s">
        <v>112</v>
      </c>
      <c r="D68">
        <v>5530</v>
      </c>
    </row>
    <row r="69" spans="1:4" ht="29.4" thickBot="1" x14ac:dyDescent="0.35">
      <c r="A69" s="4" t="s">
        <v>1443</v>
      </c>
      <c r="B69" s="5" t="s">
        <v>1422</v>
      </c>
      <c r="C69" s="5" t="s">
        <v>112</v>
      </c>
      <c r="D69">
        <v>5520</v>
      </c>
    </row>
    <row r="70" spans="1:4" ht="29.4" thickBot="1" x14ac:dyDescent="0.35">
      <c r="A70" s="4" t="s">
        <v>1430</v>
      </c>
      <c r="B70" s="5" t="s">
        <v>1422</v>
      </c>
      <c r="C70" s="5" t="s">
        <v>112</v>
      </c>
      <c r="D70">
        <v>5500</v>
      </c>
    </row>
    <row r="71" spans="1:4" ht="29.4" thickBot="1" x14ac:dyDescent="0.35">
      <c r="A71" s="6" t="s">
        <v>1456</v>
      </c>
      <c r="B71" s="3" t="s">
        <v>1422</v>
      </c>
      <c r="C71" s="3" t="s">
        <v>112</v>
      </c>
      <c r="D71">
        <v>5410</v>
      </c>
    </row>
    <row r="72" spans="1:4" ht="15" thickBot="1" x14ac:dyDescent="0.35">
      <c r="A72" s="7"/>
      <c r="B72" s="10"/>
      <c r="C72" s="10"/>
      <c r="D72">
        <v>5410</v>
      </c>
    </row>
    <row r="73" spans="1:4" ht="29.4" thickBot="1" x14ac:dyDescent="0.35">
      <c r="A73" s="6" t="s">
        <v>1437</v>
      </c>
      <c r="B73" s="3" t="s">
        <v>1422</v>
      </c>
      <c r="C73" s="3" t="s">
        <v>112</v>
      </c>
      <c r="D73">
        <v>5400</v>
      </c>
    </row>
    <row r="74" spans="1:4" ht="29.4" thickBot="1" x14ac:dyDescent="0.35">
      <c r="A74" s="6" t="s">
        <v>1450</v>
      </c>
      <c r="B74" s="3" t="s">
        <v>1422</v>
      </c>
      <c r="C74" s="3" t="s">
        <v>112</v>
      </c>
      <c r="D74">
        <v>5379</v>
      </c>
    </row>
    <row r="75" spans="1:4" ht="29.4" thickBot="1" x14ac:dyDescent="0.35">
      <c r="A75" s="6" t="s">
        <v>1446</v>
      </c>
      <c r="B75" s="3" t="s">
        <v>1422</v>
      </c>
      <c r="C75" s="3" t="s">
        <v>112</v>
      </c>
      <c r="D75">
        <v>5370</v>
      </c>
    </row>
    <row r="76" spans="1:4" ht="29.4" thickBot="1" x14ac:dyDescent="0.35">
      <c r="A76" s="4" t="s">
        <v>1447</v>
      </c>
      <c r="B76" s="5" t="s">
        <v>1422</v>
      </c>
      <c r="C76" s="5" t="s">
        <v>112</v>
      </c>
      <c r="D76">
        <v>5360</v>
      </c>
    </row>
    <row r="77" spans="1:4" ht="15" thickBot="1" x14ac:dyDescent="0.35">
      <c r="A77" s="7"/>
      <c r="B77" s="10"/>
      <c r="C77" s="10"/>
      <c r="D77">
        <v>5348</v>
      </c>
    </row>
    <row r="78" spans="1:4" ht="29.4" thickBot="1" x14ac:dyDescent="0.35">
      <c r="A78" s="6" t="s">
        <v>1454</v>
      </c>
      <c r="B78" s="3" t="s">
        <v>1422</v>
      </c>
      <c r="C78" s="3" t="s">
        <v>112</v>
      </c>
      <c r="D78">
        <v>5330</v>
      </c>
    </row>
    <row r="79" spans="1:4" ht="29.4" thickBot="1" x14ac:dyDescent="0.35">
      <c r="A79" s="4" t="s">
        <v>1449</v>
      </c>
      <c r="B79" s="5" t="s">
        <v>1422</v>
      </c>
      <c r="C79" s="5" t="s">
        <v>112</v>
      </c>
      <c r="D79">
        <v>5330</v>
      </c>
    </row>
    <row r="80" spans="1:4" ht="29.4" thickBot="1" x14ac:dyDescent="0.35">
      <c r="A80" s="8" t="s">
        <v>1427</v>
      </c>
      <c r="B80" s="11" t="s">
        <v>1422</v>
      </c>
      <c r="C80" s="11" t="s">
        <v>112</v>
      </c>
      <c r="D80">
        <v>5330</v>
      </c>
    </row>
    <row r="81" spans="1:4" ht="29.4" thickBot="1" x14ac:dyDescent="0.35">
      <c r="A81" s="4" t="s">
        <v>1426</v>
      </c>
      <c r="B81" s="5" t="s">
        <v>1422</v>
      </c>
      <c r="C81" s="5" t="s">
        <v>112</v>
      </c>
      <c r="D81">
        <v>5330</v>
      </c>
    </row>
    <row r="82" spans="1:4" ht="29.4" thickBot="1" x14ac:dyDescent="0.35">
      <c r="A82" s="4" t="s">
        <v>1438</v>
      </c>
      <c r="B82" s="5" t="s">
        <v>1422</v>
      </c>
      <c r="C82" s="5" t="s">
        <v>112</v>
      </c>
      <c r="D82">
        <v>5320</v>
      </c>
    </row>
    <row r="83" spans="1:4" ht="29.4" thickBot="1" x14ac:dyDescent="0.35">
      <c r="A83" s="6" t="s">
        <v>1435</v>
      </c>
      <c r="B83" s="3" t="s">
        <v>1422</v>
      </c>
      <c r="C83" s="3" t="s">
        <v>112</v>
      </c>
      <c r="D83">
        <v>5310</v>
      </c>
    </row>
    <row r="84" spans="1:4" ht="43.8" thickBot="1" x14ac:dyDescent="0.35">
      <c r="A84" s="6" t="s">
        <v>1423</v>
      </c>
      <c r="B84" s="3" t="s">
        <v>1422</v>
      </c>
      <c r="C84" s="3" t="s">
        <v>112</v>
      </c>
      <c r="D84">
        <v>5280</v>
      </c>
    </row>
    <row r="85" spans="1:4" ht="29.4" thickBot="1" x14ac:dyDescent="0.35">
      <c r="A85" s="4" t="s">
        <v>1453</v>
      </c>
      <c r="B85" s="5" t="s">
        <v>1422</v>
      </c>
      <c r="C85" s="5" t="s">
        <v>112</v>
      </c>
      <c r="D85">
        <v>5270</v>
      </c>
    </row>
    <row r="86" spans="1:4" ht="29.4" thickBot="1" x14ac:dyDescent="0.35">
      <c r="A86" s="6" t="s">
        <v>1425</v>
      </c>
      <c r="B86" s="3" t="s">
        <v>1422</v>
      </c>
      <c r="C86" s="3" t="s">
        <v>112</v>
      </c>
      <c r="D86">
        <v>5269</v>
      </c>
    </row>
    <row r="87" spans="1:4" ht="15" thickBot="1" x14ac:dyDescent="0.35">
      <c r="A87" s="7"/>
      <c r="B87" s="10"/>
      <c r="C87" s="10"/>
      <c r="D87">
        <v>5260</v>
      </c>
    </row>
    <row r="88" spans="1:4" ht="29.4" thickBot="1" x14ac:dyDescent="0.35">
      <c r="A88" s="4" t="s">
        <v>1436</v>
      </c>
      <c r="B88" s="5" t="s">
        <v>1422</v>
      </c>
      <c r="C88" s="5" t="s">
        <v>112</v>
      </c>
      <c r="D88">
        <v>5240</v>
      </c>
    </row>
    <row r="89" spans="1:4" ht="29.4" thickBot="1" x14ac:dyDescent="0.35">
      <c r="A89" s="4" t="s">
        <v>1434</v>
      </c>
      <c r="B89" s="5" t="s">
        <v>1422</v>
      </c>
      <c r="C89" s="5" t="s">
        <v>112</v>
      </c>
      <c r="D89">
        <v>5230</v>
      </c>
    </row>
    <row r="90" spans="1:4" ht="29.4" thickBot="1" x14ac:dyDescent="0.35">
      <c r="A90" s="6" t="s">
        <v>1460</v>
      </c>
      <c r="B90" s="3" t="s">
        <v>1422</v>
      </c>
      <c r="C90" s="3" t="s">
        <v>112</v>
      </c>
      <c r="D90">
        <v>5220</v>
      </c>
    </row>
    <row r="91" spans="1:4" ht="29.4" thickBot="1" x14ac:dyDescent="0.35">
      <c r="A91" s="6" t="s">
        <v>1439</v>
      </c>
      <c r="B91" s="3" t="s">
        <v>1422</v>
      </c>
      <c r="C91" s="3" t="s">
        <v>112</v>
      </c>
      <c r="D91">
        <v>5219</v>
      </c>
    </row>
    <row r="92" spans="1:4" ht="29.4" thickBot="1" x14ac:dyDescent="0.35">
      <c r="A92" s="4" t="s">
        <v>1455</v>
      </c>
      <c r="B92" s="5" t="s">
        <v>1422</v>
      </c>
      <c r="C92" s="5" t="s">
        <v>112</v>
      </c>
      <c r="D92">
        <v>5200</v>
      </c>
    </row>
    <row r="93" spans="1:4" ht="29.4" thickBot="1" x14ac:dyDescent="0.35">
      <c r="A93" s="6" t="s">
        <v>1452</v>
      </c>
      <c r="B93" s="3" t="s">
        <v>1422</v>
      </c>
      <c r="C93" s="3" t="s">
        <v>112</v>
      </c>
      <c r="D93">
        <v>5129</v>
      </c>
    </row>
    <row r="94" spans="1:4" ht="29.4" thickBot="1" x14ac:dyDescent="0.35">
      <c r="A94" s="4" t="s">
        <v>1428</v>
      </c>
      <c r="B94" s="5" t="s">
        <v>1422</v>
      </c>
      <c r="C94" s="5" t="s">
        <v>112</v>
      </c>
      <c r="D94">
        <v>5120</v>
      </c>
    </row>
    <row r="95" spans="1:4" ht="29.4" thickBot="1" x14ac:dyDescent="0.35">
      <c r="A95" s="6" t="s">
        <v>1429</v>
      </c>
      <c r="B95" s="3" t="s">
        <v>1422</v>
      </c>
      <c r="C95" s="3" t="s">
        <v>112</v>
      </c>
      <c r="D95">
        <v>5119</v>
      </c>
    </row>
    <row r="96" spans="1:4" ht="29.4" thickBot="1" x14ac:dyDescent="0.35">
      <c r="A96" s="4" t="s">
        <v>1440</v>
      </c>
      <c r="B96" s="5" t="s">
        <v>1422</v>
      </c>
      <c r="C96" s="5" t="s">
        <v>112</v>
      </c>
      <c r="D96">
        <v>5118</v>
      </c>
    </row>
    <row r="97" spans="1:4" ht="29.4" thickBot="1" x14ac:dyDescent="0.35">
      <c r="A97" s="6" t="s">
        <v>1431</v>
      </c>
      <c r="B97" s="3" t="s">
        <v>1422</v>
      </c>
      <c r="C97" s="3" t="s">
        <v>112</v>
      </c>
      <c r="D97">
        <v>5110</v>
      </c>
    </row>
    <row r="98" spans="1:4" ht="43.8" thickBot="1" x14ac:dyDescent="0.35">
      <c r="A98" s="4" t="s">
        <v>1451</v>
      </c>
      <c r="B98" s="5" t="s">
        <v>1422</v>
      </c>
      <c r="C98" s="5" t="s">
        <v>112</v>
      </c>
      <c r="D98">
        <v>5100</v>
      </c>
    </row>
    <row r="99" spans="1:4" ht="29.4" thickBot="1" x14ac:dyDescent="0.35">
      <c r="A99" s="6" t="s">
        <v>1458</v>
      </c>
      <c r="B99" s="3" t="s">
        <v>1422</v>
      </c>
      <c r="C99" s="3" t="s">
        <v>112</v>
      </c>
      <c r="D99">
        <v>5050</v>
      </c>
    </row>
    <row r="100" spans="1:4" ht="29.4" thickBot="1" x14ac:dyDescent="0.35">
      <c r="A100" s="9" t="s">
        <v>1357</v>
      </c>
      <c r="B100" s="12" t="s">
        <v>1422</v>
      </c>
      <c r="C100" s="12" t="s">
        <v>112</v>
      </c>
      <c r="D100">
        <v>5030</v>
      </c>
    </row>
    <row r="101" spans="1:4" ht="29.4" thickBot="1" x14ac:dyDescent="0.35">
      <c r="A101" s="4" t="s">
        <v>1441</v>
      </c>
      <c r="B101" s="5" t="s">
        <v>1422</v>
      </c>
      <c r="C101" s="5" t="s">
        <v>112</v>
      </c>
      <c r="D101">
        <v>5030</v>
      </c>
    </row>
    <row r="102" spans="1:4" ht="29.4" thickBot="1" x14ac:dyDescent="0.35">
      <c r="A102" s="6" t="s">
        <v>1448</v>
      </c>
      <c r="B102" s="3" t="s">
        <v>1422</v>
      </c>
      <c r="C102" s="3" t="s">
        <v>112</v>
      </c>
      <c r="D102">
        <v>5020</v>
      </c>
    </row>
    <row r="103" spans="1:4" ht="29.4" thickBot="1" x14ac:dyDescent="0.35">
      <c r="A103" s="6" t="s">
        <v>1462</v>
      </c>
      <c r="B103" s="3" t="s">
        <v>1422</v>
      </c>
      <c r="C103" s="3" t="s">
        <v>112</v>
      </c>
      <c r="D103">
        <v>5010</v>
      </c>
    </row>
    <row r="104" spans="1:4" ht="29.4" thickBot="1" x14ac:dyDescent="0.35">
      <c r="A104" s="6" t="s">
        <v>1433</v>
      </c>
      <c r="B104" s="3" t="s">
        <v>1422</v>
      </c>
      <c r="C104" s="3" t="s">
        <v>112</v>
      </c>
      <c r="D104">
        <v>5000</v>
      </c>
    </row>
    <row r="105" spans="1:4" ht="29.4" thickBot="1" x14ac:dyDescent="0.35">
      <c r="A105" s="6" t="s">
        <v>1391</v>
      </c>
      <c r="B105" s="3" t="s">
        <v>1366</v>
      </c>
      <c r="C105" s="3" t="s">
        <v>112</v>
      </c>
      <c r="D105">
        <v>2990</v>
      </c>
    </row>
    <row r="106" spans="1:4" ht="29.4" thickBot="1" x14ac:dyDescent="0.35">
      <c r="A106" s="4" t="s">
        <v>1372</v>
      </c>
      <c r="B106" s="5" t="s">
        <v>1366</v>
      </c>
      <c r="C106" s="5" t="s">
        <v>112</v>
      </c>
      <c r="D106">
        <v>2980</v>
      </c>
    </row>
    <row r="107" spans="1:4" ht="29.4" thickBot="1" x14ac:dyDescent="0.35">
      <c r="A107" s="4" t="s">
        <v>1368</v>
      </c>
      <c r="B107" s="5" t="s">
        <v>1366</v>
      </c>
      <c r="C107" s="5" t="s">
        <v>112</v>
      </c>
      <c r="D107">
        <v>2970</v>
      </c>
    </row>
    <row r="108" spans="1:4" ht="29.4" thickBot="1" x14ac:dyDescent="0.35">
      <c r="A108" s="4" t="s">
        <v>1377</v>
      </c>
      <c r="B108" s="5" t="s">
        <v>1366</v>
      </c>
      <c r="C108" s="5" t="s">
        <v>112</v>
      </c>
      <c r="D108">
        <v>2950</v>
      </c>
    </row>
    <row r="109" spans="1:4" ht="29.4" thickBot="1" x14ac:dyDescent="0.35">
      <c r="A109" s="6" t="s">
        <v>1393</v>
      </c>
      <c r="B109" s="3" t="s">
        <v>1366</v>
      </c>
      <c r="C109" s="3" t="s">
        <v>112</v>
      </c>
      <c r="D109">
        <v>2930</v>
      </c>
    </row>
    <row r="110" spans="1:4" ht="29.4" thickBot="1" x14ac:dyDescent="0.35">
      <c r="A110" s="6" t="s">
        <v>1367</v>
      </c>
      <c r="B110" s="3" t="s">
        <v>1366</v>
      </c>
      <c r="C110" s="3" t="s">
        <v>112</v>
      </c>
      <c r="D110">
        <v>2920</v>
      </c>
    </row>
    <row r="111" spans="1:4" ht="29.4" thickBot="1" x14ac:dyDescent="0.35">
      <c r="A111" s="4" t="s">
        <v>1365</v>
      </c>
      <c r="B111" s="5" t="s">
        <v>1366</v>
      </c>
      <c r="C111" s="5" t="s">
        <v>112</v>
      </c>
      <c r="D111">
        <v>2910</v>
      </c>
    </row>
    <row r="112" spans="1:4" ht="15" thickBot="1" x14ac:dyDescent="0.35">
      <c r="A112" s="7"/>
      <c r="B112" s="10"/>
      <c r="C112" s="10"/>
      <c r="D112">
        <v>2900</v>
      </c>
    </row>
    <row r="113" spans="1:4" ht="29.4" thickBot="1" x14ac:dyDescent="0.35">
      <c r="A113" s="6" t="s">
        <v>1407</v>
      </c>
      <c r="B113" s="3" t="s">
        <v>1366</v>
      </c>
      <c r="C113" s="3" t="s">
        <v>112</v>
      </c>
      <c r="D113">
        <v>2870</v>
      </c>
    </row>
    <row r="114" spans="1:4" ht="29.4" thickBot="1" x14ac:dyDescent="0.35">
      <c r="A114" s="4" t="s">
        <v>1401</v>
      </c>
      <c r="B114" s="5" t="s">
        <v>1366</v>
      </c>
      <c r="C114" s="5" t="s">
        <v>112</v>
      </c>
      <c r="D114">
        <v>2840</v>
      </c>
    </row>
    <row r="115" spans="1:4" ht="29.4" thickBot="1" x14ac:dyDescent="0.35">
      <c r="A115" s="4" t="s">
        <v>1386</v>
      </c>
      <c r="B115" s="5" t="s">
        <v>1366</v>
      </c>
      <c r="C115" s="5" t="s">
        <v>112</v>
      </c>
      <c r="D115">
        <v>2810</v>
      </c>
    </row>
    <row r="116" spans="1:4" ht="29.4" thickBot="1" x14ac:dyDescent="0.35">
      <c r="A116" s="4" t="s">
        <v>1399</v>
      </c>
      <c r="B116" s="5" t="s">
        <v>1366</v>
      </c>
      <c r="C116" s="5" t="s">
        <v>112</v>
      </c>
      <c r="D116">
        <v>2800</v>
      </c>
    </row>
    <row r="117" spans="1:4" ht="29.4" thickBot="1" x14ac:dyDescent="0.35">
      <c r="A117" s="6" t="s">
        <v>1409</v>
      </c>
      <c r="B117" s="3" t="s">
        <v>1366</v>
      </c>
      <c r="C117" s="3" t="s">
        <v>112</v>
      </c>
      <c r="D117">
        <v>2790</v>
      </c>
    </row>
    <row r="118" spans="1:4" ht="29.4" thickBot="1" x14ac:dyDescent="0.35">
      <c r="A118" s="4" t="s">
        <v>1412</v>
      </c>
      <c r="B118" s="5" t="s">
        <v>1366</v>
      </c>
      <c r="C118" s="5" t="s">
        <v>112</v>
      </c>
      <c r="D118">
        <v>2770</v>
      </c>
    </row>
    <row r="119" spans="1:4" ht="29.4" thickBot="1" x14ac:dyDescent="0.35">
      <c r="A119" s="6" t="s">
        <v>1415</v>
      </c>
      <c r="B119" s="3" t="s">
        <v>1366</v>
      </c>
      <c r="C119" s="3" t="s">
        <v>112</v>
      </c>
      <c r="D119">
        <v>2760</v>
      </c>
    </row>
    <row r="120" spans="1:4" ht="29.4" thickBot="1" x14ac:dyDescent="0.35">
      <c r="A120" s="8" t="s">
        <v>1387</v>
      </c>
      <c r="B120" s="11" t="s">
        <v>1366</v>
      </c>
      <c r="C120" s="11" t="s">
        <v>112</v>
      </c>
      <c r="D120">
        <v>2760</v>
      </c>
    </row>
    <row r="121" spans="1:4" ht="29.4" thickBot="1" x14ac:dyDescent="0.35">
      <c r="A121" s="6" t="s">
        <v>1417</v>
      </c>
      <c r="B121" s="3" t="s">
        <v>1366</v>
      </c>
      <c r="C121" s="3" t="s">
        <v>112</v>
      </c>
      <c r="D121">
        <v>2750</v>
      </c>
    </row>
    <row r="122" spans="1:4" ht="43.8" thickBot="1" x14ac:dyDescent="0.35">
      <c r="A122" s="4" t="s">
        <v>1370</v>
      </c>
      <c r="B122" s="5" t="s">
        <v>1366</v>
      </c>
      <c r="C122" s="5" t="s">
        <v>112</v>
      </c>
      <c r="D122">
        <v>2719</v>
      </c>
    </row>
    <row r="123" spans="1:4" ht="29.4" thickBot="1" x14ac:dyDescent="0.35">
      <c r="A123" s="6" t="s">
        <v>1405</v>
      </c>
      <c r="B123" s="3" t="s">
        <v>1366</v>
      </c>
      <c r="C123" s="3" t="s">
        <v>112</v>
      </c>
      <c r="D123">
        <v>2710</v>
      </c>
    </row>
    <row r="124" spans="1:4" ht="29.4" thickBot="1" x14ac:dyDescent="0.35">
      <c r="A124" s="4" t="s">
        <v>1404</v>
      </c>
      <c r="B124" s="5" t="s">
        <v>1366</v>
      </c>
      <c r="C124" s="5" t="s">
        <v>112</v>
      </c>
      <c r="D124">
        <v>2700</v>
      </c>
    </row>
    <row r="125" spans="1:4" ht="29.4" thickBot="1" x14ac:dyDescent="0.35">
      <c r="A125" s="6" t="s">
        <v>1376</v>
      </c>
      <c r="B125" s="3" t="s">
        <v>1366</v>
      </c>
      <c r="C125" s="3" t="s">
        <v>112</v>
      </c>
      <c r="D125">
        <v>2670</v>
      </c>
    </row>
    <row r="126" spans="1:4" ht="29.4" thickBot="1" x14ac:dyDescent="0.35">
      <c r="A126" s="4" t="s">
        <v>1383</v>
      </c>
      <c r="B126" s="5" t="s">
        <v>1366</v>
      </c>
      <c r="C126" s="5" t="s">
        <v>112</v>
      </c>
      <c r="D126">
        <v>2660</v>
      </c>
    </row>
    <row r="127" spans="1:4" ht="29.4" thickBot="1" x14ac:dyDescent="0.35">
      <c r="A127" s="4" t="s">
        <v>1395</v>
      </c>
      <c r="B127" s="5" t="s">
        <v>1366</v>
      </c>
      <c r="C127" s="5" t="s">
        <v>112</v>
      </c>
      <c r="D127">
        <v>2640</v>
      </c>
    </row>
    <row r="128" spans="1:4" ht="29.4" thickBot="1" x14ac:dyDescent="0.35">
      <c r="A128" s="6" t="s">
        <v>1375</v>
      </c>
      <c r="B128" s="3" t="s">
        <v>1366</v>
      </c>
      <c r="C128" s="3" t="s">
        <v>112</v>
      </c>
      <c r="D128">
        <v>2630</v>
      </c>
    </row>
    <row r="129" spans="1:4" ht="29.4" thickBot="1" x14ac:dyDescent="0.35">
      <c r="A129" s="4" t="s">
        <v>1375</v>
      </c>
      <c r="B129" s="5" t="s">
        <v>1366</v>
      </c>
      <c r="C129" s="5" t="s">
        <v>112</v>
      </c>
      <c r="D129">
        <v>2630</v>
      </c>
    </row>
    <row r="130" spans="1:4" ht="29.4" thickBot="1" x14ac:dyDescent="0.35">
      <c r="A130" s="6" t="s">
        <v>1389</v>
      </c>
      <c r="B130" s="3" t="s">
        <v>1366</v>
      </c>
      <c r="C130" s="3" t="s">
        <v>112</v>
      </c>
      <c r="D130">
        <v>2530</v>
      </c>
    </row>
    <row r="131" spans="1:4" ht="29.4" thickBot="1" x14ac:dyDescent="0.35">
      <c r="A131" s="6" t="s">
        <v>1382</v>
      </c>
      <c r="B131" s="3" t="s">
        <v>1366</v>
      </c>
      <c r="C131" s="3" t="s">
        <v>112</v>
      </c>
      <c r="D131">
        <v>2520</v>
      </c>
    </row>
    <row r="132" spans="1:4" ht="29.4" thickBot="1" x14ac:dyDescent="0.35">
      <c r="A132" s="6" t="s">
        <v>1380</v>
      </c>
      <c r="B132" s="3" t="s">
        <v>1366</v>
      </c>
      <c r="C132" s="3" t="s">
        <v>112</v>
      </c>
      <c r="D132">
        <v>2519</v>
      </c>
    </row>
    <row r="133" spans="1:4" ht="29.4" thickBot="1" x14ac:dyDescent="0.35">
      <c r="A133" s="6" t="s">
        <v>1403</v>
      </c>
      <c r="B133" s="3" t="s">
        <v>1366</v>
      </c>
      <c r="C133" s="3" t="s">
        <v>112</v>
      </c>
      <c r="D133">
        <v>2490</v>
      </c>
    </row>
    <row r="134" spans="1:4" ht="29.4" thickBot="1" x14ac:dyDescent="0.35">
      <c r="A134" s="6" t="s">
        <v>1369</v>
      </c>
      <c r="B134" s="3" t="s">
        <v>1366</v>
      </c>
      <c r="C134" s="3" t="s">
        <v>112</v>
      </c>
      <c r="D134">
        <v>2470</v>
      </c>
    </row>
    <row r="135" spans="1:4" ht="29.4" thickBot="1" x14ac:dyDescent="0.35">
      <c r="A135" s="4" t="s">
        <v>1390</v>
      </c>
      <c r="B135" s="5" t="s">
        <v>1366</v>
      </c>
      <c r="C135" s="5" t="s">
        <v>112</v>
      </c>
      <c r="D135">
        <v>2460</v>
      </c>
    </row>
    <row r="136" spans="1:4" ht="15" thickBot="1" x14ac:dyDescent="0.35">
      <c r="A136" s="7"/>
      <c r="B136" s="10"/>
      <c r="C136" s="10"/>
      <c r="D136">
        <v>2420</v>
      </c>
    </row>
    <row r="137" spans="1:4" ht="29.4" thickBot="1" x14ac:dyDescent="0.35">
      <c r="A137" s="4" t="s">
        <v>1392</v>
      </c>
      <c r="B137" s="5" t="s">
        <v>1366</v>
      </c>
      <c r="C137" s="5" t="s">
        <v>112</v>
      </c>
      <c r="D137">
        <v>2360</v>
      </c>
    </row>
    <row r="138" spans="1:4" ht="43.8" thickBot="1" x14ac:dyDescent="0.35">
      <c r="A138" s="6" t="s">
        <v>1413</v>
      </c>
      <c r="B138" s="3" t="s">
        <v>1366</v>
      </c>
      <c r="C138" s="3" t="s">
        <v>112</v>
      </c>
      <c r="D138">
        <v>2340</v>
      </c>
    </row>
    <row r="139" spans="1:4" ht="29.4" thickBot="1" x14ac:dyDescent="0.35">
      <c r="A139" s="6" t="s">
        <v>1385</v>
      </c>
      <c r="B139" s="3" t="s">
        <v>1366</v>
      </c>
      <c r="C139" s="3" t="s">
        <v>112</v>
      </c>
      <c r="D139">
        <v>2330</v>
      </c>
    </row>
    <row r="140" spans="1:4" ht="29.4" thickBot="1" x14ac:dyDescent="0.35">
      <c r="A140" s="9" t="s">
        <v>1384</v>
      </c>
      <c r="B140" s="12" t="s">
        <v>1366</v>
      </c>
      <c r="C140" s="12" t="s">
        <v>112</v>
      </c>
      <c r="D140">
        <v>2310</v>
      </c>
    </row>
    <row r="141" spans="1:4" ht="29.4" thickBot="1" x14ac:dyDescent="0.35">
      <c r="A141" s="4" t="s">
        <v>1388</v>
      </c>
      <c r="B141" s="5" t="s">
        <v>1366</v>
      </c>
      <c r="C141" s="5" t="s">
        <v>112</v>
      </c>
      <c r="D141">
        <v>2300</v>
      </c>
    </row>
    <row r="142" spans="1:4" ht="29.4" thickBot="1" x14ac:dyDescent="0.35">
      <c r="A142" s="6" t="s">
        <v>1411</v>
      </c>
      <c r="B142" s="3" t="s">
        <v>1366</v>
      </c>
      <c r="C142" s="3" t="s">
        <v>112</v>
      </c>
      <c r="D142">
        <v>2250</v>
      </c>
    </row>
    <row r="143" spans="1:4" ht="29.4" thickBot="1" x14ac:dyDescent="0.35">
      <c r="A143" s="4" t="s">
        <v>1410</v>
      </c>
      <c r="B143" s="5" t="s">
        <v>1366</v>
      </c>
      <c r="C143" s="5" t="s">
        <v>112</v>
      </c>
      <c r="D143">
        <v>2230</v>
      </c>
    </row>
    <row r="144" spans="1:4" ht="29.4" thickBot="1" x14ac:dyDescent="0.35">
      <c r="A144" s="4" t="s">
        <v>1418</v>
      </c>
      <c r="B144" s="5" t="s">
        <v>1366</v>
      </c>
      <c r="C144" s="5" t="s">
        <v>112</v>
      </c>
      <c r="D144">
        <v>2160</v>
      </c>
    </row>
    <row r="145" spans="1:4" ht="29.4" thickBot="1" x14ac:dyDescent="0.35">
      <c r="A145" s="4" t="s">
        <v>1414</v>
      </c>
      <c r="B145" s="5" t="s">
        <v>1366</v>
      </c>
      <c r="C145" s="5" t="s">
        <v>112</v>
      </c>
      <c r="D145">
        <v>2140</v>
      </c>
    </row>
    <row r="146" spans="1:4" ht="29.4" thickBot="1" x14ac:dyDescent="0.35">
      <c r="A146" s="6" t="s">
        <v>1398</v>
      </c>
      <c r="B146" s="3" t="s">
        <v>1366</v>
      </c>
      <c r="C146" s="3" t="s">
        <v>112</v>
      </c>
      <c r="D146">
        <v>2129</v>
      </c>
    </row>
    <row r="147" spans="1:4" ht="29.4" thickBot="1" x14ac:dyDescent="0.35">
      <c r="A147" s="4" t="s">
        <v>1397</v>
      </c>
      <c r="B147" s="5" t="s">
        <v>1366</v>
      </c>
      <c r="C147" s="5" t="s">
        <v>112</v>
      </c>
      <c r="D147">
        <v>2128</v>
      </c>
    </row>
    <row r="148" spans="1:4" ht="29.4" thickBot="1" x14ac:dyDescent="0.35">
      <c r="A148" s="4" t="s">
        <v>1402</v>
      </c>
      <c r="B148" s="5" t="s">
        <v>1366</v>
      </c>
      <c r="C148" s="5" t="s">
        <v>112</v>
      </c>
      <c r="D148">
        <v>2120</v>
      </c>
    </row>
    <row r="149" spans="1:4" ht="29.4" thickBot="1" x14ac:dyDescent="0.35">
      <c r="A149" s="4" t="s">
        <v>1381</v>
      </c>
      <c r="B149" s="5" t="s">
        <v>1366</v>
      </c>
      <c r="C149" s="5" t="s">
        <v>112</v>
      </c>
      <c r="D149">
        <v>2100</v>
      </c>
    </row>
    <row r="150" spans="1:4" ht="29.4" thickBot="1" x14ac:dyDescent="0.35">
      <c r="A150" s="6" t="s">
        <v>1371</v>
      </c>
      <c r="B150" s="3" t="s">
        <v>1366</v>
      </c>
      <c r="C150" s="3" t="s">
        <v>112</v>
      </c>
      <c r="D150">
        <v>2099</v>
      </c>
    </row>
    <row r="151" spans="1:4" ht="29.4" thickBot="1" x14ac:dyDescent="0.35">
      <c r="A151" s="4" t="s">
        <v>1420</v>
      </c>
      <c r="B151" s="5" t="s">
        <v>1366</v>
      </c>
      <c r="C151" s="5" t="s">
        <v>112</v>
      </c>
      <c r="D151">
        <v>2080</v>
      </c>
    </row>
    <row r="152" spans="1:4" ht="29.4" thickBot="1" x14ac:dyDescent="0.35">
      <c r="A152" s="4" t="s">
        <v>1374</v>
      </c>
      <c r="B152" s="5" t="s">
        <v>1366</v>
      </c>
      <c r="C152" s="5" t="s">
        <v>112</v>
      </c>
      <c r="D152">
        <v>2080</v>
      </c>
    </row>
    <row r="153" spans="1:4" ht="29.4" thickBot="1" x14ac:dyDescent="0.35">
      <c r="A153" s="6" t="s">
        <v>1396</v>
      </c>
      <c r="B153" s="3" t="s">
        <v>1366</v>
      </c>
      <c r="C153" s="3" t="s">
        <v>112</v>
      </c>
      <c r="D153">
        <v>2070</v>
      </c>
    </row>
    <row r="154" spans="1:4" ht="29.4" thickBot="1" x14ac:dyDescent="0.35">
      <c r="A154" s="4" t="s">
        <v>1379</v>
      </c>
      <c r="B154" s="5" t="s">
        <v>1366</v>
      </c>
      <c r="C154" s="5" t="s">
        <v>112</v>
      </c>
      <c r="D154">
        <v>2070</v>
      </c>
    </row>
    <row r="155" spans="1:4" ht="29.4" thickBot="1" x14ac:dyDescent="0.35">
      <c r="A155" s="4" t="s">
        <v>1416</v>
      </c>
      <c r="B155" s="5" t="s">
        <v>1366</v>
      </c>
      <c r="C155" s="5" t="s">
        <v>112</v>
      </c>
      <c r="D155">
        <v>2050</v>
      </c>
    </row>
    <row r="156" spans="1:4" ht="29.4" thickBot="1" x14ac:dyDescent="0.35">
      <c r="A156" s="4" t="s">
        <v>1394</v>
      </c>
      <c r="B156" s="5" t="s">
        <v>1366</v>
      </c>
      <c r="C156" s="5" t="s">
        <v>112</v>
      </c>
      <c r="D156">
        <v>2050</v>
      </c>
    </row>
    <row r="157" spans="1:4" ht="29.4" thickBot="1" x14ac:dyDescent="0.35">
      <c r="A157" s="4" t="s">
        <v>1408</v>
      </c>
      <c r="B157" s="5" t="s">
        <v>1366</v>
      </c>
      <c r="C157" s="5" t="s">
        <v>112</v>
      </c>
      <c r="D157">
        <v>2040</v>
      </c>
    </row>
    <row r="158" spans="1:4" ht="29.4" thickBot="1" x14ac:dyDescent="0.35">
      <c r="A158" s="6" t="s">
        <v>1378</v>
      </c>
      <c r="B158" s="3" t="s">
        <v>1366</v>
      </c>
      <c r="C158" s="3" t="s">
        <v>112</v>
      </c>
      <c r="D158">
        <v>2040</v>
      </c>
    </row>
    <row r="159" spans="1:4" ht="29.4" thickBot="1" x14ac:dyDescent="0.35">
      <c r="A159" s="6" t="s">
        <v>1419</v>
      </c>
      <c r="B159" s="3" t="s">
        <v>1366</v>
      </c>
      <c r="C159" s="3" t="s">
        <v>112</v>
      </c>
      <c r="D159">
        <v>2020</v>
      </c>
    </row>
    <row r="160" spans="1:4" ht="15" thickBot="1" x14ac:dyDescent="0.35">
      <c r="B160" s="13"/>
      <c r="C160" s="13"/>
      <c r="D160">
        <v>2020</v>
      </c>
    </row>
    <row r="161" spans="1:4" ht="29.4" thickBot="1" x14ac:dyDescent="0.35">
      <c r="A161" s="4" t="s">
        <v>1406</v>
      </c>
      <c r="B161" s="5" t="s">
        <v>1366</v>
      </c>
      <c r="C161" s="5" t="s">
        <v>112</v>
      </c>
      <c r="D161">
        <v>2010</v>
      </c>
    </row>
    <row r="162" spans="1:4" ht="43.8" thickBot="1" x14ac:dyDescent="0.35">
      <c r="A162" s="6" t="s">
        <v>1400</v>
      </c>
      <c r="B162" s="3" t="s">
        <v>1366</v>
      </c>
      <c r="C162" s="3" t="s">
        <v>112</v>
      </c>
      <c r="D162">
        <v>2010</v>
      </c>
    </row>
    <row r="163" spans="1:4" ht="29.4" thickBot="1" x14ac:dyDescent="0.35">
      <c r="A163" s="6" t="s">
        <v>1350</v>
      </c>
      <c r="B163" s="3" t="s">
        <v>1366</v>
      </c>
      <c r="C163" s="3" t="s">
        <v>112</v>
      </c>
      <c r="D163">
        <v>2010</v>
      </c>
    </row>
    <row r="164" spans="1:4" ht="43.8" thickBot="1" x14ac:dyDescent="0.35">
      <c r="A164" s="6" t="s">
        <v>1373</v>
      </c>
      <c r="B164" s="3" t="s">
        <v>1366</v>
      </c>
      <c r="C164" s="3" t="s">
        <v>112</v>
      </c>
      <c r="D164">
        <v>2000</v>
      </c>
    </row>
  </sheetData>
  <autoFilter ref="A1:D1" xr:uid="{0E115E5D-8D30-499D-A042-EFCEACC035DD}">
    <sortState xmlns:xlrd2="http://schemas.microsoft.com/office/spreadsheetml/2017/richdata2" ref="A2:D164">
      <sortCondition descending="1" ref="D1"/>
    </sortState>
  </autoFilter>
  <hyperlinks>
    <hyperlink ref="A3" r:id="rId1" tooltip="San Andrés Ahuayucan" display="https://www.mexicopostcode.com/ciudad-de-mexico-xochimilco-san-andres-ahuayucan-16810.html" xr:uid="{69A077C2-762F-427A-8269-0BAB21571BC2}"/>
    <hyperlink ref="B3" r:id="rId2" tooltip="Xochimilco" display="https://www.mexicopostcode.com/location/ciudad-de-mexico/xochimilco/" xr:uid="{16211C96-8DAF-48FC-A189-5DDFEA247B7F}"/>
    <hyperlink ref="C3" r:id="rId3" tooltip="Ciudad de México" display="https://www.mexicopostcode.com/location/ciudad-de-mexico/" xr:uid="{070F2033-CDB6-48C0-852E-86FAA2D2311E}"/>
    <hyperlink ref="A21" r:id="rId4" tooltip="San Antonio" display="https://www.mexicopostcode.com/ciudad-de-mexico-xochimilco-san-antonio-16000.html" xr:uid="{2EB96B83-2F7F-4E6B-809F-0A53EBD6BCE0}"/>
    <hyperlink ref="B21" r:id="rId5" tooltip="Xochimilco" display="https://www.mexicopostcode.com/location/ciudad-de-mexico/xochimilco/" xr:uid="{E4B0429E-F406-4598-A902-DCB9FD499914}"/>
    <hyperlink ref="C21" r:id="rId6" tooltip="Ciudad de México" display="https://www.mexicopostcode.com/location/ciudad-de-mexico/" xr:uid="{C7F87EBC-E60F-497D-9816-7FAB949BCBD4}"/>
    <hyperlink ref="A10" r:id="rId7" tooltip="San Antonio" display="https://www.mexicopostcode.com/ciudad-de-mexico-xochimilco-san-antonio-16607.html" xr:uid="{A930B73E-0398-4DAA-A378-177B1FC12E53}"/>
    <hyperlink ref="B10" r:id="rId8" tooltip="Xochimilco" display="https://www.mexicopostcode.com/location/ciudad-de-mexico/xochimilco/" xr:uid="{C573EA2E-B020-44CE-8290-5DEDC94F2F36}"/>
    <hyperlink ref="C10" r:id="rId9" tooltip="Ciudad de México" display="https://www.mexicopostcode.com/location/ciudad-de-mexico/" xr:uid="{C3ACD27E-9932-46E2-B80E-77CBBCE15691}"/>
    <hyperlink ref="A19" r:id="rId10" tooltip="San Bartolo El Chico" display="https://www.mexicopostcode.com/ciudad-de-mexico-xochimilco-san-bartolo-el-chico-16010.html" xr:uid="{3FDAE4CA-24D8-43A3-AE60-B8CE881EF719}"/>
    <hyperlink ref="B19" r:id="rId11" tooltip="Xochimilco" display="https://www.mexicopostcode.com/location/ciudad-de-mexico/xochimilco/" xr:uid="{089D2996-76AF-4B18-8C34-53ABEABAC963}"/>
    <hyperlink ref="C19" r:id="rId12" tooltip="Ciudad de México" display="https://www.mexicopostcode.com/location/ciudad-de-mexico/" xr:uid="{7C1DF622-6177-47A5-81AD-AC1DDD77A23C}"/>
    <hyperlink ref="A16" r:id="rId13" tooltip="San Cristóbal" display="https://www.mexicopostcode.com/ciudad-de-mexico-xochimilco-san-cristobal-16080.html" xr:uid="{6930C542-FB84-42AE-9E29-1CA796FC8A8D}"/>
    <hyperlink ref="B16" r:id="rId14" tooltip="Xochimilco" display="https://www.mexicopostcode.com/location/ciudad-de-mexico/xochimilco/" xr:uid="{99E6DB20-3702-44FD-8265-449D6F9FDEF5}"/>
    <hyperlink ref="C16" r:id="rId15" tooltip="Ciudad de México" display="https://www.mexicopostcode.com/location/ciudad-de-mexico/" xr:uid="{E3FEEB24-9111-416B-9A5A-03FABE848251}"/>
    <hyperlink ref="A15" r:id="rId16" tooltip="San Diego" display="https://www.mexicopostcode.com/ciudad-de-mexico-xochimilco-san-diego-16080.html" xr:uid="{D73E34D8-68F0-4A15-8C51-55AD8378C74C}"/>
    <hyperlink ref="B15" r:id="rId17" tooltip="Xochimilco" display="https://www.mexicopostcode.com/location/ciudad-de-mexico/xochimilco/" xr:uid="{68E84A64-B7AB-4244-874B-149AA2BA23C4}"/>
    <hyperlink ref="C15" r:id="rId18" tooltip="Ciudad de México" display="https://www.mexicopostcode.com/location/ciudad-de-mexico/" xr:uid="{6BD5B82B-E24E-41D1-AACB-5D45621C2D07}"/>
    <hyperlink ref="A14" r:id="rId19" tooltip="San Esteban" display="https://www.mexicopostcode.com/ciudad-de-mexico-xochimilco-san-esteban-16080.html" xr:uid="{8A6BB7CF-EDBC-42E1-9654-7E5B499B9CC4}"/>
    <hyperlink ref="B14" r:id="rId20" tooltip="Xochimilco" display="https://www.mexicopostcode.com/location/ciudad-de-mexico/xochimilco/" xr:uid="{99D825D2-B3C1-4FDF-80FF-D98D74059B3A}"/>
    <hyperlink ref="C14" r:id="rId21" tooltip="Ciudad de México" display="https://www.mexicopostcode.com/location/ciudad-de-mexico/" xr:uid="{972FBD3B-7911-47BB-B6DC-B424B3AF753A}"/>
    <hyperlink ref="A4" r:id="rId22" tooltip="San Felipe" display="https://www.mexicopostcode.com/ciudad-de-mexico-xochimilco-san-felipe-16770.html" xr:uid="{B84BE0B7-86B5-4881-BD1F-5A3F208C3245}"/>
    <hyperlink ref="B4" r:id="rId23" tooltip="Xochimilco" display="https://www.mexicopostcode.com/location/ciudad-de-mexico/xochimilco/" xr:uid="{CB22B640-6AFC-4325-8A55-A3BA95A0747C}"/>
    <hyperlink ref="C4" r:id="rId24" tooltip="Ciudad de México" display="https://www.mexicopostcode.com/location/ciudad-de-mexico/" xr:uid="{2552CE78-9722-485E-9B54-E831321D4861}"/>
    <hyperlink ref="A2" r:id="rId25" tooltip="San Francisco Tlalnepantla" display="https://www.mexicopostcode.com/ciudad-de-mexico-xochimilco-san-francisco-tlalnepantla-16900.html" xr:uid="{3C3C4E56-DE54-4EB6-94CA-15F22A4685B5}"/>
    <hyperlink ref="B2" r:id="rId26" tooltip="Xochimilco" display="https://www.mexicopostcode.com/location/ciudad-de-mexico/xochimilco/" xr:uid="{890BDF48-4663-479C-93BA-E67A726F67D2}"/>
    <hyperlink ref="C2" r:id="rId27" tooltip="Ciudad de México" display="https://www.mexicopostcode.com/location/ciudad-de-mexico/" xr:uid="{1CFB4746-A938-4512-9E61-CD7CD03940E2}"/>
    <hyperlink ref="A12" r:id="rId28" tooltip="San Gregorio Atlapulco" display="https://www.mexicopostcode.com/ciudad-de-mexico-xochimilco-san-gregorio-atlapulco-16600.html" xr:uid="{B3ECAB6F-577F-459D-8C6C-A9E1FD240088}"/>
    <hyperlink ref="B12" r:id="rId29" tooltip="Xochimilco" display="https://www.mexicopostcode.com/location/ciudad-de-mexico/xochimilco/" xr:uid="{03F6E5EC-4491-40E9-A2E2-4845E62AB54D}"/>
    <hyperlink ref="C12" r:id="rId30" tooltip="Ciudad de México" display="https://www.mexicopostcode.com/location/ciudad-de-mexico/" xr:uid="{33304524-DCC8-4E20-8367-75324AE85D8D}"/>
    <hyperlink ref="A5" r:id="rId31" tooltip="San Isidro" display="https://www.mexicopostcode.com/ciudad-de-mexico-xochimilco-san-isidro-16739.html" xr:uid="{B1A4D593-2038-490E-9AB3-02FEE4E30661}"/>
    <hyperlink ref="B5" r:id="rId32" tooltip="Xochimilco" display="https://www.mexicopostcode.com/location/ciudad-de-mexico/xochimilco/" xr:uid="{E2866CE7-DFD2-4BED-B71A-7DA6510EFB4A}"/>
    <hyperlink ref="C5" r:id="rId33" tooltip="Ciudad de México" display="https://www.mexicopostcode.com/location/ciudad-de-mexico/" xr:uid="{A45060ED-24D4-4B36-9C6A-C999016BE42C}"/>
    <hyperlink ref="A13" r:id="rId34" tooltip="San Jerónimo" display="https://www.mexicopostcode.com/ciudad-de-mexico-xochimilco-san-jeronimo-16420.html" xr:uid="{7352894E-A063-47F1-8BBB-51CBD6D8C653}"/>
    <hyperlink ref="B13" r:id="rId35" tooltip="Xochimilco" display="https://www.mexicopostcode.com/location/ciudad-de-mexico/xochimilco/" xr:uid="{FD25710F-2AF5-485F-96C6-0C291B3B6F0F}"/>
    <hyperlink ref="C13" r:id="rId36" tooltip="Ciudad de México" display="https://www.mexicopostcode.com/location/ciudad-de-mexico/" xr:uid="{A8DB9A33-7A9B-4666-8ED8-FE8CC3588938}"/>
    <hyperlink ref="A9" r:id="rId37" tooltip="San José" display="https://www.mexicopostcode.com/ciudad-de-mexico-xochimilco-san-jose-16620.html" xr:uid="{B1ED12D8-94FF-47C4-98F2-E0B0EE5B204A}"/>
    <hyperlink ref="B9" r:id="rId38" tooltip="Xochimilco" display="https://www.mexicopostcode.com/location/ciudad-de-mexico/xochimilco/" xr:uid="{6B9AD7AA-0678-4E2F-A5B5-84F43A43BF1C}"/>
    <hyperlink ref="C9" r:id="rId39" tooltip="Ciudad de México" display="https://www.mexicopostcode.com/location/ciudad-de-mexico/" xr:uid="{F3655BDF-41EF-4335-B30C-817241D779F9}"/>
    <hyperlink ref="A20" r:id="rId40" tooltip="San Juan" display="https://www.mexicopostcode.com/ciudad-de-mexico-xochimilco-san-juan-16000.html" xr:uid="{2270F671-300F-40AE-8AF8-1FE61BA3EF2E}"/>
    <hyperlink ref="B20" r:id="rId41" tooltip="Xochimilco" display="https://www.mexicopostcode.com/location/ciudad-de-mexico/xochimilco/" xr:uid="{BED515A3-6D79-410C-ADED-196D832EFA39}"/>
    <hyperlink ref="C20" r:id="rId42" tooltip="Ciudad de México" display="https://www.mexicopostcode.com/location/ciudad-de-mexico/" xr:uid="{A9437169-E99B-4A8B-965C-FB6A5EB088D4}"/>
    <hyperlink ref="A8" r:id="rId43" tooltip="San Juan" display="https://www.mexicopostcode.com/ciudad-de-mexico-xochimilco-san-juan-16629.html" xr:uid="{729D355D-F3CB-478F-85FE-CAE70719654A}"/>
    <hyperlink ref="B8" r:id="rId44" tooltip="Xochimilco" display="https://www.mexicopostcode.com/location/ciudad-de-mexico/xochimilco/" xr:uid="{6E140DF9-6D66-4652-8427-7657B67078E0}"/>
    <hyperlink ref="C8" r:id="rId45" tooltip="Ciudad de México" display="https://www.mexicopostcode.com/location/ciudad-de-mexico/" xr:uid="{F7D3F4F3-BBA1-46F2-9B41-AFC7F75B483B}"/>
    <hyperlink ref="A6" r:id="rId46" tooltip="San Juan Minas" display="https://www.mexicopostcode.com/ciudad-de-mexico-xochimilco-san-juan-minas-16640.html" xr:uid="{DABF9C76-9867-45F0-99D0-887FDB2321C7}"/>
    <hyperlink ref="B6" r:id="rId47" tooltip="Xochimilco" display="https://www.mexicopostcode.com/location/ciudad-de-mexico/xochimilco/" xr:uid="{0EC24E79-0EE6-4631-AF19-8024B82DE881}"/>
    <hyperlink ref="C6" r:id="rId48" tooltip="Ciudad de México" display="https://www.mexicopostcode.com/location/ciudad-de-mexico/" xr:uid="{B1F84A34-4F4B-463F-9A6C-7B54F11D0B70}"/>
    <hyperlink ref="A7" r:id="rId49" tooltip="San Juan Moyotepec" display="https://www.mexicopostcode.com/ciudad-de-mexico-xochimilco-san-juan-moyotepec-16630.html" xr:uid="{938B04BF-9D12-4B1F-BB5C-50EF69002E39}"/>
    <hyperlink ref="B7" r:id="rId50" tooltip="Xochimilco" display="https://www.mexicopostcode.com/location/ciudad-de-mexico/xochimilco/" xr:uid="{DC14ECA2-C30A-4472-8E00-EB4126EF9319}"/>
    <hyperlink ref="C7" r:id="rId51" tooltip="Ciudad de México" display="https://www.mexicopostcode.com/location/ciudad-de-mexico/" xr:uid="{2D86804A-3A12-430E-B575-B304987A7B36}"/>
    <hyperlink ref="A18" r:id="rId52" tooltip="San Juan Tepepan" display="https://www.mexicopostcode.com/ciudad-de-mexico-xochimilco-san-juan-tepepan-16020.html" xr:uid="{09CB8A74-B040-4A40-90B7-39633A4DEAA4}"/>
    <hyperlink ref="B18" r:id="rId53" tooltip="Xochimilco" display="https://www.mexicopostcode.com/location/ciudad-de-mexico/xochimilco/" xr:uid="{EDADBB78-96FA-433F-9868-A9C8B45A8A9C}"/>
    <hyperlink ref="C18" r:id="rId54" tooltip="Ciudad de México" display="https://www.mexicopostcode.com/location/ciudad-de-mexico/" xr:uid="{E83F9738-19CE-466F-B675-1CC4F69BC10C}"/>
    <hyperlink ref="A17" r:id="rId55" tooltip="San Lorenzo" display="https://www.mexicopostcode.com/ciudad-de-mexico-xochimilco-san-lorenzo-16040.html" xr:uid="{41C83CAF-95F9-41FB-AE02-FD91C52F9473}"/>
    <hyperlink ref="B17" r:id="rId56" tooltip="Xochimilco" display="https://www.mexicopostcode.com/location/ciudad-de-mexico/xochimilco/" xr:uid="{89ED4436-A1BE-41A9-AA9A-F66F6FCCEF1A}"/>
    <hyperlink ref="C17" r:id="rId57" tooltip="Ciudad de México" display="https://www.mexicopostcode.com/location/ciudad-de-mexico/" xr:uid="{4EA6946A-B286-4784-898A-086E11C4111F}"/>
    <hyperlink ref="A54" r:id="rId58" tooltip="Agrícola Pantitlán" display="https://www.mexicopostcode.com/ciudad-de-mexico-iztacalco-agricola-pantitlan-08100.html" xr:uid="{C1971F16-FE3C-413C-B857-7BF47ABD6174}"/>
    <hyperlink ref="B54" r:id="rId59" tooltip="Iztacalco" display="https://www.mexicopostcode.com/location/ciudad-de-mexico/iztacalco/" xr:uid="{20D05401-3E63-4B81-B9D1-066EFECC1561}"/>
    <hyperlink ref="C54" r:id="rId60" tooltip="Ciudad de México" display="https://www.mexicopostcode.com/location/ciudad-de-mexico/" xr:uid="{CF54AAE5-25DB-43F6-A45D-1AD83EC2094E}"/>
    <hyperlink ref="A57" r:id="rId61" tooltip="Ampliación Gabriel Ramos Millán" display="https://www.mexicopostcode.com/ciudad-de-mexico-iztacalco-ampliacion-gabriel-ramos-millan-08020.html" xr:uid="{B74A56FF-2CD6-41B7-BBEB-76F5463D4D82}"/>
    <hyperlink ref="B57" r:id="rId62" tooltip="Iztacalco" display="https://www.mexicopostcode.com/location/ciudad-de-mexico/iztacalco/" xr:uid="{7A0712BA-0C57-451D-AF9B-94C429FD5C54}"/>
    <hyperlink ref="C57" r:id="rId63" tooltip="Ciudad de México" display="https://www.mexicopostcode.com/location/ciudad-de-mexico/" xr:uid="{B53DA1AE-7739-4849-B0BC-20A853E4EA16}"/>
    <hyperlink ref="A22" r:id="rId64" tooltip="Campamento 2 de Octubre" display="https://www.mexicopostcode.com/ciudad-de-mexico-iztacalco-campamento-2-de-octubre-08930.html" xr:uid="{7F8C13C0-AA4E-4A8C-8878-0270A57A2168}"/>
    <hyperlink ref="B22" r:id="rId65" tooltip="Iztacalco" display="https://www.mexicopostcode.com/location/ciudad-de-mexico/iztacalco/" xr:uid="{DCB7AD29-C0F4-42B1-8225-A48E39C9FFCA}"/>
    <hyperlink ref="C22" r:id="rId66" tooltip="Ciudad de México" display="https://www.mexicopostcode.com/location/ciudad-de-mexico/" xr:uid="{0089C99D-3D92-4951-9A02-624FAA0536F2}"/>
    <hyperlink ref="A55" r:id="rId67" tooltip="Carlos Zapata Vela" display="https://www.mexicopostcode.com/ciudad-de-mexico-iztacalco-carlos-zapata-vela-08040.html" xr:uid="{C21CD542-034C-4D8C-9C3E-839AB8056F8A}"/>
    <hyperlink ref="B55" r:id="rId68" tooltip="Iztacalco" display="https://www.mexicopostcode.com/location/ciudad-de-mexico/iztacalco/" xr:uid="{46A508E6-764B-4714-B5D4-2C13C31B4509}"/>
    <hyperlink ref="C55" r:id="rId69" tooltip="Ciudad de México" display="https://www.mexicopostcode.com/location/ciudad-de-mexico/" xr:uid="{C813DCFD-0EE2-45FF-AAA6-BD3007D2A8D1}"/>
    <hyperlink ref="A44" r:id="rId70" tooltip="Cuchilla Agrícola Oriental" display="https://www.mexicopostcode.com/ciudad-de-mexico-iztacalco-cuchilla-agricola-oriental-08420.html" xr:uid="{43349496-00E0-48F5-A917-8BB51451B22C}"/>
    <hyperlink ref="B44" r:id="rId71" tooltip="Iztacalco" display="https://www.mexicopostcode.com/location/ciudad-de-mexico/iztacalco/" xr:uid="{A5DDAE10-A9BE-419A-A3D0-41FAAA430CA8}"/>
    <hyperlink ref="C44" r:id="rId72" tooltip="Ciudad de México" display="https://www.mexicopostcode.com/location/ciudad-de-mexico/" xr:uid="{FCB4AE22-61E4-404D-B4F1-393EB72748BE}"/>
    <hyperlink ref="A42" r:id="rId73" tooltip="El Rodeo" display="https://www.mexicopostcode.com/ciudad-de-mexico-iztacalco-el-rodeo-08510.html" xr:uid="{37F1C97A-7896-4577-9D5A-40B4CDD3BF47}"/>
    <hyperlink ref="B42" r:id="rId74" tooltip="Iztacalco" display="https://www.mexicopostcode.com/location/ciudad-de-mexico/iztacalco/" xr:uid="{B08ED701-A30A-4DC3-A276-B05F10702B00}"/>
    <hyperlink ref="C42" r:id="rId75" tooltip="Ciudad de México" display="https://www.mexicopostcode.com/location/ciudad-de-mexico/" xr:uid="{D2F9F125-44B8-4197-8CD5-4B157E700EB2}"/>
    <hyperlink ref="A58" r:id="rId76" tooltip="Ex-Ejido de La Magdalena Mixiuhca" display="https://www.mexicopostcode.com/ciudad-de-mexico-iztacalco-ex-ejido-de-la-magdalena-mixiuhca-08010.html" xr:uid="{E0B0BD2F-029E-46A4-803C-0BEF84CFE22B}"/>
    <hyperlink ref="B58" r:id="rId77" tooltip="Iztacalco" display="https://www.mexicopostcode.com/location/ciudad-de-mexico/iztacalco/" xr:uid="{A49357C3-4960-470D-8261-A94DC818F048}"/>
    <hyperlink ref="C58" r:id="rId78" tooltip="Ciudad de México" display="https://www.mexicopostcode.com/location/ciudad-de-mexico/" xr:uid="{43F77CD7-A411-4094-83A6-BCAB4F120FDE}"/>
    <hyperlink ref="A46" r:id="rId79" tooltip="Fraccionamiento Coyuya" display="https://www.mexicopostcode.com/ciudad-de-mexico-iztacalco-fraccionamiento-coyuya-08320.html" xr:uid="{8D502473-1990-41A3-9EF5-49C5008F29C4}"/>
    <hyperlink ref="B46" r:id="rId80" tooltip="Iztacalco" display="https://www.mexicopostcode.com/location/ciudad-de-mexico/iztacalco/" xr:uid="{3292D162-F7FA-4543-9D49-8F26030B4D0E}"/>
    <hyperlink ref="C46" r:id="rId81" tooltip="Ciudad de México" display="https://www.mexicopostcode.com/location/ciudad-de-mexico/" xr:uid="{BA083A16-163B-4577-9F20-7F9BCD3EFCFA}"/>
    <hyperlink ref="A34" r:id="rId82" tooltip="Gabriel Ramos Millán" display="https://www.mexicopostcode.com/ciudad-de-mexico-iztacalco-gabriel-ramos-millan-08730.html" xr:uid="{B9D75D57-35E2-4DFD-A7E6-8508F3A00EA3}"/>
    <hyperlink ref="B34" r:id="rId83" tooltip="Iztacalco" display="https://www.mexicopostcode.com/location/ciudad-de-mexico/iztacalco/" xr:uid="{B13A3F96-97C8-4A7F-9A4C-51BF29F53A4F}"/>
    <hyperlink ref="C34" r:id="rId84" tooltip="Ciudad de México" display="https://www.mexicopostcode.com/location/ciudad-de-mexico/" xr:uid="{DDD2DA39-3FB3-4437-B751-B22FC27EEB76}"/>
    <hyperlink ref="A59" r:id="rId85" tooltip="Gabriel Ramos Millán Sección Bramadero" display="https://www.mexicopostcode.com/ciudad-de-mexico-iztacalco-gabriel-ramos-millan-seccion-bramadero-08000.html" xr:uid="{CFE6C6BD-8CB4-4B8F-9E87-76B98D3253D5}"/>
    <hyperlink ref="B59" r:id="rId86" tooltip="Iztacalco" display="https://www.mexicopostcode.com/location/ciudad-de-mexico/iztacalco/" xr:uid="{F7CDDCF5-DA35-41EF-B848-02AFF1900C02}"/>
    <hyperlink ref="C59" r:id="rId87" tooltip="Ciudad de México" display="https://www.mexicopostcode.com/location/ciudad-de-mexico/" xr:uid="{40152282-7ED5-4EC9-86F4-6F56761AB22F}"/>
    <hyperlink ref="A56" r:id="rId88" tooltip="Gabriel Ramos Millán Sección Cuchilla" display="https://www.mexicopostcode.com/ciudad-de-mexico-iztacalco-gabriel-ramos-millan-seccion-cuchilla-08030.html" xr:uid="{AD09704F-C655-4634-AB4A-04A6E5A7ECDA}"/>
    <hyperlink ref="B56" r:id="rId89" tooltip="Iztacalco" display="https://www.mexicopostcode.com/location/ciudad-de-mexico/iztacalco/" xr:uid="{65C071FB-FCA6-4512-AF1B-4A24C541F451}"/>
    <hyperlink ref="C56" r:id="rId90" tooltip="Ciudad de México" display="https://www.mexicopostcode.com/location/ciudad-de-mexico/" xr:uid="{F83B7F14-C160-4520-92E3-B55E151A9FFC}"/>
    <hyperlink ref="A35" r:id="rId91" tooltip="Gabriel Ramos Millán Sección Tlacotal" display="https://www.mexicopostcode.com/ciudad-de-mexico-iztacalco-gabriel-ramos-millan-seccion-tlacotal-08720.html" xr:uid="{74EA92DC-D776-4E30-81DD-6A2FC378EE76}"/>
    <hyperlink ref="B35" r:id="rId92" tooltip="Iztacalco" display="https://www.mexicopostcode.com/location/ciudad-de-mexico/iztacalco/" xr:uid="{DA09D992-CB99-4049-864C-1FAF95F55EFC}"/>
    <hyperlink ref="C35" r:id="rId93" tooltip="Ciudad de México" display="https://www.mexicopostcode.com/location/ciudad-de-mexico/" xr:uid="{1D4AD97D-2D85-43A9-919F-B6E6413682F7}"/>
    <hyperlink ref="A45" r:id="rId94" tooltip="Granjas México" display="https://www.mexicopostcode.com/ciudad-de-mexico-iztacalco-granjas-mexico-08400.html" xr:uid="{315626D2-3AAD-44E2-8EB7-97DFC0D46196}"/>
    <hyperlink ref="B45" r:id="rId95" tooltip="Iztacalco" display="https://www.mexicopostcode.com/location/ciudad-de-mexico/iztacalco/" xr:uid="{D5C4D647-9DD4-4B26-A2AD-94BF5753131F}"/>
    <hyperlink ref="C45" r:id="rId96" tooltip="Ciudad de México" display="https://www.mexicopostcode.com/location/ciudad-de-mexico/" xr:uid="{3C6017F2-6E74-4379-9E23-2CEC5A5CC211}"/>
    <hyperlink ref="A25" r:id="rId97" tooltip="INFONAVIT Iztacalco" display="https://www.mexicopostcode.com/ciudad-de-mexico-iztacalco-infonavit-iztacalco-08900.html" xr:uid="{A3BE86B5-BBB9-43AA-943E-6EC0F53341DF}"/>
    <hyperlink ref="B25" r:id="rId98" tooltip="Iztacalco" display="https://www.mexicopostcode.com/location/ciudad-de-mexico/iztacalco/" xr:uid="{49F895F7-FCAA-413C-8517-046F9F07B3E6}"/>
    <hyperlink ref="C25" r:id="rId99" tooltip="Ciudad de México" display="https://www.mexicopostcode.com/location/ciudad-de-mexico/" xr:uid="{728A4FAF-691B-49DC-B29E-F3CA0520D3C3}"/>
    <hyperlink ref="A33" r:id="rId100" tooltip="INPI Picos" display="https://www.mexicopostcode.com/ciudad-de-mexico-iztacalco-inpi-picos-08760.html" xr:uid="{066F6827-39FA-45BC-A467-DA0C19C52639}"/>
    <hyperlink ref="B33" r:id="rId101" tooltip="Iztacalco" display="https://www.mexicopostcode.com/location/ciudad-de-mexico/iztacalco/" xr:uid="{73C0F25B-DCAF-445E-A924-433C6D4481E7}"/>
    <hyperlink ref="C33" r:id="rId102" tooltip="Ciudad de México" display="https://www.mexicopostcode.com/location/ciudad-de-mexico/" xr:uid="{6A4DA14F-336E-47EE-B0AC-CC930A33B57B}"/>
    <hyperlink ref="A23" r:id="rId103" tooltip="Jardines Tecma" display="https://www.mexicopostcode.com/ciudad-de-mexico-iztacalco-jardines-tecma-08920.html" xr:uid="{6F00DC4F-27A8-4AA8-83A8-37FD282E0167}"/>
    <hyperlink ref="B23" r:id="rId104" tooltip="Iztacalco" display="https://www.mexicopostcode.com/location/ciudad-de-mexico/iztacalco/" xr:uid="{130A40AE-B376-461D-9466-3E8EBF79CF58}"/>
    <hyperlink ref="C23" r:id="rId105" tooltip="Ciudad de México" display="https://www.mexicopostcode.com/location/ciudad-de-mexico/" xr:uid="{27C571EE-58DE-4FEE-8B41-28BC24F695FE}"/>
    <hyperlink ref="A37" r:id="rId106" tooltip="Juventino Rosas" display="https://www.mexicopostcode.com/ciudad-de-mexico-iztacalco-juventino-rosas-08700.html" xr:uid="{18CCB6C5-563D-422A-838D-1138C9586F8C}"/>
    <hyperlink ref="B37" r:id="rId107" tooltip="Iztacalco" display="https://www.mexicopostcode.com/location/ciudad-de-mexico/iztacalco/" xr:uid="{75E7E554-1EE2-454D-B81C-0182194C7BB3}"/>
    <hyperlink ref="C37" r:id="rId108" tooltip="Ciudad de México" display="https://www.mexicopostcode.com/location/ciudad-de-mexico/" xr:uid="{4C25B9A3-D369-427C-8A0A-D4085DE95B10}"/>
    <hyperlink ref="A41" r:id="rId109" tooltip="La Asunción" display="https://www.mexicopostcode.com/ciudad-de-mexico-iztacalco-la-asuncion-08600.html" xr:uid="{48D98AF6-E46A-4E05-BD43-2C6CD08B8212}"/>
    <hyperlink ref="B41" r:id="rId110" tooltip="Iztacalco" display="https://www.mexicopostcode.com/location/ciudad-de-mexico/iztacalco/" xr:uid="{2156046E-F83D-4ECB-8797-2955B73EC6FE}"/>
    <hyperlink ref="C41" r:id="rId111" tooltip="Ciudad de México" display="https://www.mexicopostcode.com/location/ciudad-de-mexico/" xr:uid="{6E5AB04E-282A-4FAB-9D8E-7144A3C9946B}"/>
    <hyperlink ref="A47" r:id="rId112" tooltip="La Cruz" display="https://www.mexicopostcode.com/ciudad-de-mexico-iztacalco-la-cruz-08310.html" xr:uid="{AB3562C5-8712-49B5-BED3-99E7E9D9399F}"/>
    <hyperlink ref="B47" r:id="rId113" tooltip="Iztacalco" display="https://www.mexicopostcode.com/location/ciudad-de-mexico/iztacalco/" xr:uid="{CCE9DA25-EE30-4576-862A-277740FA5FF0}"/>
    <hyperlink ref="C47" r:id="rId114" tooltip="Ciudad de México" display="https://www.mexicopostcode.com/location/ciudad-de-mexico/" xr:uid="{7DF45F47-8B51-49C4-A638-A3AF9B015980}"/>
    <hyperlink ref="A32" r:id="rId115" tooltip="Los Picos de Iztacalco Sección 1B" display="https://www.mexicopostcode.com/ciudad-de-mexico-iztacalco-los-picos-de-iztacalco-seccion-1b-08760.html" xr:uid="{9AD59D25-1D6B-409C-AB5C-4C63859B253F}"/>
    <hyperlink ref="B32" r:id="rId116" tooltip="Iztacalco" display="https://www.mexicopostcode.com/location/ciudad-de-mexico/iztacalco/" xr:uid="{F151EB94-80B2-4710-9534-60C88E02624D}"/>
    <hyperlink ref="C32" r:id="rId117" tooltip="Ciudad de México" display="https://www.mexicopostcode.com/location/ciudad-de-mexico/" xr:uid="{DA4BB766-8134-4C50-A183-347FB11BBCFD}"/>
    <hyperlink ref="A31" r:id="rId118" tooltip="Los Picos de Iztacalco Sección 2A" display="https://www.mexicopostcode.com/ciudad-de-mexico-iztacalco-los-picos-de-iztacalco-seccion-2a-08760.html" xr:uid="{EE912DDA-2B73-433B-9CAA-93641E95DDBD}"/>
    <hyperlink ref="B31" r:id="rId119" tooltip="Iztacalco" display="https://www.mexicopostcode.com/location/ciudad-de-mexico/iztacalco/" xr:uid="{D46E24E0-905E-4378-99C3-6F8A45B542C6}"/>
    <hyperlink ref="C31" r:id="rId120" tooltip="Ciudad de México" display="https://www.mexicopostcode.com/location/ciudad-de-mexico/" xr:uid="{DFB60169-D5E5-4558-89E4-7A965CF65EF5}"/>
    <hyperlink ref="A39" r:id="rId121" tooltip="Los Reyes" display="https://www.mexicopostcode.com/ciudad-de-mexico-iztacalco-los-reyes-08620.html" xr:uid="{755C8CD8-41E3-41E4-9C83-8D58734B3971}"/>
    <hyperlink ref="B39" r:id="rId122" tooltip="Iztacalco" display="https://www.mexicopostcode.com/location/ciudad-de-mexico/iztacalco/" xr:uid="{382CB6CA-0F87-42C0-9319-47816214EBB0}"/>
    <hyperlink ref="C39" r:id="rId123" tooltip="Ciudad de México" display="https://www.mexicopostcode.com/location/ciudad-de-mexico/" xr:uid="{10D922B3-17BD-4E3F-BB4C-22B0BCE89C50}"/>
    <hyperlink ref="A27" r:id="rId124" tooltip="Militar Marte" display="https://www.mexicopostcode.com/ciudad-de-mexico-iztacalco-militar-marte-08830.html" xr:uid="{E98CFFD1-3309-4943-ABE5-DC3B001FE3EA}"/>
    <hyperlink ref="B27" r:id="rId125" tooltip="Iztacalco" display="https://www.mexicopostcode.com/location/ciudad-de-mexico/iztacalco/" xr:uid="{0DF73C59-FFA4-407E-8B8B-DA12BAE7CFC0}"/>
    <hyperlink ref="C27" r:id="rId126" tooltip="Ciudad de México" display="https://www.mexicopostcode.com/location/ciudad-de-mexico/" xr:uid="{C85A03AE-DE05-4559-BD85-9FD4EC5BD0AE}"/>
    <hyperlink ref="A52" r:id="rId127" tooltip="Nueva Santa Anita" display="https://www.mexicopostcode.com/ciudad-de-mexico-iztacalco-nueva-santa-anita-08210.html" xr:uid="{A9B3A751-9866-4EEF-82E6-6AB260240F23}"/>
    <hyperlink ref="B52" r:id="rId128" tooltip="Iztacalco" display="https://www.mexicopostcode.com/location/ciudad-de-mexico/iztacalco/" xr:uid="{61507DE4-2425-4B3B-828B-055851D523C7}"/>
    <hyperlink ref="C52" r:id="rId129" tooltip="Ciudad de México" display="https://www.mexicopostcode.com/location/ciudad-de-mexico/" xr:uid="{1C65A59F-EB0B-4DDD-8570-E927358AD1DE}"/>
    <hyperlink ref="A28" r:id="rId130" tooltip="Reforma Iztaccíhuatl Norte" display="https://www.mexicopostcode.com/ciudad-de-mexico-iztacalco-reforma-iztaccihuatl-norte-08810.html" xr:uid="{8C414399-EEE9-4128-97DA-61A8923735D4}"/>
    <hyperlink ref="B28" r:id="rId131" tooltip="Iztacalco" display="https://www.mexicopostcode.com/location/ciudad-de-mexico/iztacalco/" xr:uid="{0E4C9522-4C16-4E9A-928C-A313CDDD9E27}"/>
    <hyperlink ref="C28" r:id="rId132" tooltip="Ciudad de México" display="https://www.mexicopostcode.com/location/ciudad-de-mexico/" xr:uid="{6D8DFF37-DDE7-44C8-9F99-8DC0236EFB73}"/>
    <hyperlink ref="A26" r:id="rId133" tooltip="Reforma Iztaccíhuatl Sur" display="https://www.mexicopostcode.com/ciudad-de-mexico-iztacalco-reforma-iztaccihuatl-sur-08840.html" xr:uid="{48A9CB34-FEC5-407B-8457-F1BE65B63D83}"/>
    <hyperlink ref="B26" r:id="rId134" tooltip="Iztacalco" display="https://www.mexicopostcode.com/location/ciudad-de-mexico/iztacalco/" xr:uid="{A70A7EFA-6242-4704-83A2-7C14000CF512}"/>
    <hyperlink ref="C26" r:id="rId135" tooltip="Ciudad de México" display="https://www.mexicopostcode.com/location/ciudad-de-mexico/" xr:uid="{B2E4E70B-F45E-488F-8CB4-28B2DEA0EB92}"/>
    <hyperlink ref="A50" r:id="rId136" tooltip="San Francisco Xicaltongo" display="https://www.mexicopostcode.com/ciudad-de-mexico-iztacalco-san-francisco-xicaltongo-08230.html" xr:uid="{2E8B067C-2336-4271-A233-7AACBCF11BCC}"/>
    <hyperlink ref="B50" r:id="rId137" tooltip="Iztacalco" display="https://www.mexicopostcode.com/location/ciudad-de-mexico/iztacalco/" xr:uid="{83F5E4C6-6DBA-4E9E-9FBB-37105875A6A7}"/>
    <hyperlink ref="C50" r:id="rId138" tooltip="Ciudad de México" display="https://www.mexicopostcode.com/location/ciudad-de-mexico/" xr:uid="{DF13B86E-1D0C-449E-944E-8775B97FFDBE}"/>
    <hyperlink ref="A38" r:id="rId139" tooltip="San Miguel" display="https://www.mexicopostcode.com/ciudad-de-mexico-iztacalco-san-miguel-08650.html" xr:uid="{534E2210-5880-4CE7-800C-7EA747951A3E}"/>
    <hyperlink ref="B38" r:id="rId140" tooltip="Iztacalco" display="https://www.mexicopostcode.com/location/ciudad-de-mexico/iztacalco/" xr:uid="{CFD4BC9B-406A-4FDD-9965-5A28E178EEC4}"/>
    <hyperlink ref="C38" r:id="rId141" tooltip="Ciudad de México" display="https://www.mexicopostcode.com/location/ciudad-de-mexico/" xr:uid="{B31D2CF5-CD4D-4D45-A433-CE2D2550F9B7}"/>
    <hyperlink ref="A51" r:id="rId142" tooltip="San Pedro" display="https://www.mexicopostcode.com/ciudad-de-mexico-iztacalco-san-pedro-08220.html" xr:uid="{1C8134E2-E3D8-4141-8A97-4BF4CA725081}"/>
    <hyperlink ref="B51" r:id="rId143" tooltip="Iztacalco" display="https://www.mexicopostcode.com/location/ciudad-de-mexico/iztacalco/" xr:uid="{30F6B94B-A04F-41E7-A67A-932EEB9A73FC}"/>
    <hyperlink ref="C51" r:id="rId144" tooltip="Ciudad de México" display="https://www.mexicopostcode.com/location/ciudad-de-mexico/" xr:uid="{3E6CF41F-B74E-4F7B-8AD8-D72268587262}"/>
    <hyperlink ref="A48" r:id="rId145" tooltip="Santa Anita" display="https://www.mexicopostcode.com/ciudad-de-mexico-iztacalco-santa-anita-08300.html" xr:uid="{D1C3699B-1A27-4A05-B5FE-FBAC4AB1E2EE}"/>
    <hyperlink ref="B48" r:id="rId146" tooltip="Iztacalco" display="https://www.mexicopostcode.com/location/ciudad-de-mexico/iztacalco/" xr:uid="{73A961C3-D4B2-48AF-9823-135F3BB2F9EE}"/>
    <hyperlink ref="C48" r:id="rId147" tooltip="Ciudad de México" display="https://www.mexicopostcode.com/location/ciudad-de-mexico/" xr:uid="{4170AFD2-23BA-4EC0-862C-BCD91EAF9F22}"/>
    <hyperlink ref="A24" r:id="rId148" tooltip="Santa Cruz" display="https://www.mexicopostcode.com/ciudad-de-mexico-iztacalco-santa-cruz-08910.html" xr:uid="{97F3DFF6-E074-401C-ADD0-1F0B46DFD5EC}"/>
    <hyperlink ref="B24" r:id="rId149" tooltip="Iztacalco" display="https://www.mexicopostcode.com/location/ciudad-de-mexico/iztacalco/" xr:uid="{9BB06DD0-5392-4EC7-8463-91E93CD36005}"/>
    <hyperlink ref="C24" r:id="rId150" tooltip="Ciudad de México" display="https://www.mexicopostcode.com/location/ciudad-de-mexico/" xr:uid="{0E688D77-ABDF-4BCF-AF66-71422DAFA87B}"/>
    <hyperlink ref="A49" r:id="rId151" tooltip="Santiago Norte" display="https://www.mexicopostcode.com/ciudad-de-mexico-iztacalco-santiago-norte-08240.html" xr:uid="{3410BF7B-5915-4F2E-81D8-71DD7236C8BB}"/>
    <hyperlink ref="B49" r:id="rId152" tooltip="Iztacalco" display="https://www.mexicopostcode.com/location/ciudad-de-mexico/iztacalco/" xr:uid="{DF3BF581-E6B9-4841-89AB-30CB0093BEF0}"/>
    <hyperlink ref="C49" r:id="rId153" tooltip="Ciudad de México" display="https://www.mexicopostcode.com/location/ciudad-de-mexico/" xr:uid="{7D53D1B4-E672-4276-BEE2-27CA1760BDAE}"/>
    <hyperlink ref="A29" r:id="rId154" tooltip="Santiago Sur" display="https://www.mexicopostcode.com/ciudad-de-mexico-iztacalco-santiago-sur-08800.html" xr:uid="{37B98671-0BA0-4B5A-AD7E-8A1A542C423A}"/>
    <hyperlink ref="B29" r:id="rId155" tooltip="Iztacalco" display="https://www.mexicopostcode.com/location/ciudad-de-mexico/iztacalco/" xr:uid="{43669357-C150-4D14-9214-CFA86CAA08D3}"/>
    <hyperlink ref="C29" r:id="rId156" tooltip="Ciudad de México" display="https://www.mexicopostcode.com/location/ciudad-de-mexico/" xr:uid="{34325BA9-52B7-4E47-92FE-D96A99987065}"/>
    <hyperlink ref="A36" r:id="rId157" tooltip="Tlazintla" display="https://www.mexicopostcode.com/ciudad-de-mexico-iztacalco-tlazintla-08710.html" xr:uid="{9D9C30E7-B407-45B4-822D-25E4E5A089BF}"/>
    <hyperlink ref="B36" r:id="rId158" tooltip="Iztacalco" display="https://www.mexicopostcode.com/location/ciudad-de-mexico/iztacalco/" xr:uid="{B7672954-BB79-412D-BC79-3BF6A22C96B6}"/>
    <hyperlink ref="C36" r:id="rId159" tooltip="Ciudad de México" display="https://www.mexicopostcode.com/location/ciudad-de-mexico/" xr:uid="{73D83696-DAB1-4300-9E65-6A37464E76ED}"/>
    <hyperlink ref="A53" r:id="rId160" tooltip="Viaducto Piedad" display="https://www.mexicopostcode.com/ciudad-de-mexico-iztacalco-viaducto-piedad-08200.html" xr:uid="{4E33671A-EDBA-4191-A6FC-BC9C22D5FEE0}"/>
    <hyperlink ref="B53" r:id="rId161" tooltip="Iztacalco" display="https://www.mexicopostcode.com/location/ciudad-de-mexico/iztacalco/" xr:uid="{8773749C-3DC5-4168-B73B-B7225F78CDAD}"/>
    <hyperlink ref="C53" r:id="rId162" tooltip="Ciudad de México" display="https://www.mexicopostcode.com/location/ciudad-de-mexico/" xr:uid="{34C725E3-73C1-44C4-86B7-F698F6B35071}"/>
    <hyperlink ref="A40" r:id="rId163" tooltip="Zapotla" display="https://www.mexicopostcode.com/ciudad-de-mexico-iztacalco-zapotla-08610.html" xr:uid="{149A894A-70F8-47AC-B8E1-1EF20EB40919}"/>
    <hyperlink ref="B40" r:id="rId164" tooltip="Iztacalco" display="https://www.mexicopostcode.com/location/ciudad-de-mexico/iztacalco/" xr:uid="{61F78082-E79E-4284-98DE-3B859A763ECA}"/>
    <hyperlink ref="C40" r:id="rId165" tooltip="Ciudad de México" display="https://www.mexicopostcode.com/location/ciudad-de-mexico/" xr:uid="{FD934245-164C-494A-8B50-5604C55CE1BD}"/>
    <hyperlink ref="A111" r:id="rId166" tooltip="Aldana" display="https://www.mexicopostcode.com/ciudad-de-mexico-azcapotzalco-aldana-02910.html" xr:uid="{18A49FCA-520F-4383-A905-64FE450028C8}"/>
    <hyperlink ref="B111" r:id="rId167" tooltip="Azcapotzalco" display="https://www.mexicopostcode.com/location/ciudad-de-mexico/azcapotzalco/" xr:uid="{EF815A61-CB3B-4B69-9AEC-444EC3EFC428}"/>
    <hyperlink ref="C111" r:id="rId168" tooltip="Ciudad de México" display="https://www.mexicopostcode.com/location/ciudad-de-mexico/" xr:uid="{0D03C8A2-5D32-4B6B-A8DC-1CE3B28F2325}"/>
    <hyperlink ref="A110" r:id="rId169" tooltip="Ampliación Cosmopolita" display="https://www.mexicopostcode.com/ciudad-de-mexico-azcapotzalco-ampliacion-cosmopolita-02920.html" xr:uid="{50C0AEED-7995-4B42-A955-BCEC2DE76559}"/>
    <hyperlink ref="B110" r:id="rId170" tooltip="Azcapotzalco" display="https://www.mexicopostcode.com/location/ciudad-de-mexico/azcapotzalco/" xr:uid="{F3A07CE3-7D97-42E5-8E3A-B55CD21F1281}"/>
    <hyperlink ref="C110" r:id="rId171" tooltip="Ciudad de México" display="https://www.mexicopostcode.com/location/ciudad-de-mexico/" xr:uid="{7073EDCA-0387-4BEF-82D8-4D220E2D4333}"/>
    <hyperlink ref="A107" r:id="rId172" tooltip="Ampliación Del Gas" display="https://www.mexicopostcode.com/ciudad-de-mexico-azcapotzalco-ampliacion-del-gas-02970.html" xr:uid="{7763B03C-0D7B-46E1-B529-2268D7A72D20}"/>
    <hyperlink ref="B107" r:id="rId173" tooltip="Azcapotzalco" display="https://www.mexicopostcode.com/location/ciudad-de-mexico/azcapotzalco/" xr:uid="{45DB8C0E-C0CB-4D3A-815F-8C49F227DAE4}"/>
    <hyperlink ref="C107" r:id="rId174" tooltip="Ciudad de México" display="https://www.mexicopostcode.com/location/ciudad-de-mexico/" xr:uid="{A7CE37DB-A152-4D08-BD91-0A4D7B4A184D}"/>
    <hyperlink ref="A134" r:id="rId175" tooltip="Ampliación Petrolera" display="https://www.mexicopostcode.com/ciudad-de-mexico-azcapotzalco-ampliacion-petrolera-02470.html" xr:uid="{694F5243-D6B8-4F6C-A4C4-6A325C0A0DB8}"/>
    <hyperlink ref="B134" r:id="rId176" tooltip="Azcapotzalco" display="https://www.mexicopostcode.com/location/ciudad-de-mexico/azcapotzalco/" xr:uid="{A1F28B13-CBCE-4B7D-9481-C0A4A16EFB9C}"/>
    <hyperlink ref="C134" r:id="rId177" tooltip="Ciudad de México" display="https://www.mexicopostcode.com/location/ciudad-de-mexico/" xr:uid="{FE132AF9-8C62-41B8-8712-30FC653E374F}"/>
    <hyperlink ref="A122" r:id="rId178" tooltip="Ampliación San Pedro Xalpa" display="https://www.mexicopostcode.com/ciudad-de-mexico-azcapotzalco-ampliacion-san-pedro-xalpa-02719.html" xr:uid="{C863063F-1182-4A8D-AB3E-DEDD70E3B653}"/>
    <hyperlink ref="B122" r:id="rId179" tooltip="Azcapotzalco" display="https://www.mexicopostcode.com/location/ciudad-de-mexico/azcapotzalco/" xr:uid="{6C40A4C1-7DA2-4878-93C6-D808D81E0F0F}"/>
    <hyperlink ref="C122" r:id="rId180" tooltip="Ciudad de México" display="https://www.mexicopostcode.com/location/ciudad-de-mexico/" xr:uid="{F4C4FC8A-42BE-49D5-8A66-E534E22E96C0}"/>
    <hyperlink ref="A150" r:id="rId181" tooltip="Ángel Zimbrón" display="https://www.mexicopostcode.com/ciudad-de-mexico-azcapotzalco-angel-zimbron-02099.html" xr:uid="{6597A246-70B4-4B67-A331-E480A40B85E7}"/>
    <hyperlink ref="B150" r:id="rId182" tooltip="Azcapotzalco" display="https://www.mexicopostcode.com/location/ciudad-de-mexico/azcapotzalco/" xr:uid="{BCD60532-E58E-4B93-97C3-0DAB5657BC45}"/>
    <hyperlink ref="C150" r:id="rId183" tooltip="Ciudad de México" display="https://www.mexicopostcode.com/location/ciudad-de-mexico/" xr:uid="{4845AF61-B123-41C1-BA20-C2EC5C71D2C4}"/>
    <hyperlink ref="A106" r:id="rId184" tooltip="Arenal" display="https://www.mexicopostcode.com/ciudad-de-mexico-azcapotzalco-arenal-02980.html" xr:uid="{F83D7047-D1C2-4F1A-9275-DBD21F94F9D0}"/>
    <hyperlink ref="B106" r:id="rId185" tooltip="Azcapotzalco" display="https://www.mexicopostcode.com/location/ciudad-de-mexico/azcapotzalco/" xr:uid="{14100196-D340-42F4-85C8-242B15DF4546}"/>
    <hyperlink ref="C106" r:id="rId186" tooltip="Ciudad de México" display="https://www.mexicopostcode.com/location/ciudad-de-mexico/" xr:uid="{4319F506-A5A2-425C-974B-31F17290B75F}"/>
    <hyperlink ref="A164" r:id="rId187" tooltip="Centro de Azcapotzalco" display="https://www.mexicopostcode.com/ciudad-de-mexico-azcapotzalco-centro-de-azcapotzalco-02000.html" xr:uid="{37B61698-1B99-4027-9005-3C2C005D38E1}"/>
    <hyperlink ref="B164" r:id="rId188" tooltip="Azcapotzalco" display="https://www.mexicopostcode.com/location/ciudad-de-mexico/azcapotzalco/" xr:uid="{A2856586-DD1A-4F32-A16A-46EDDF31F183}"/>
    <hyperlink ref="C164" r:id="rId189" tooltip="Ciudad de México" display="https://www.mexicopostcode.com/location/ciudad-de-mexico/" xr:uid="{0169121F-0128-4E60-AEF3-F24DA54952A1}"/>
    <hyperlink ref="A152" r:id="rId190" tooltip="Clavería" display="https://www.mexicopostcode.com/ciudad-de-mexico-azcapotzalco-claveria-02080.html" xr:uid="{20511231-8E17-4004-AFBA-06190CE17F13}"/>
    <hyperlink ref="B152" r:id="rId191" tooltip="Azcapotzalco" display="https://www.mexicopostcode.com/location/ciudad-de-mexico/azcapotzalco/" xr:uid="{451E7102-FB55-4B46-977B-80630B643BE1}"/>
    <hyperlink ref="C152" r:id="rId192" tooltip="Ciudad de México" display="https://www.mexicopostcode.com/location/ciudad-de-mexico/" xr:uid="{EF168808-0D6D-4C28-8B93-530B0CF4A283}"/>
    <hyperlink ref="A128" r:id="rId193" tooltip="Coltongo" display="https://www.mexicopostcode.com/ciudad-de-mexico-azcapotzalco-coltongo-02630.html" xr:uid="{73CCFC2E-4329-433C-9D54-EADA68218D3D}"/>
    <hyperlink ref="B128" r:id="rId194" tooltip="Azcapotzalco" display="https://www.mexicopostcode.com/location/ciudad-de-mexico/azcapotzalco/" xr:uid="{A3A46BF1-88B8-410B-BB00-EDEFBBF21F04}"/>
    <hyperlink ref="C128" r:id="rId195" tooltip="Ciudad de México" display="https://www.mexicopostcode.com/location/ciudad-de-mexico/" xr:uid="{ED07A2D3-8A3D-4239-AB6F-1647219425F0}"/>
    <hyperlink ref="A129" r:id="rId196" tooltip="Coltongo" display="https://www.mexicopostcode.com/ciudad-de-mexico-azcapotzalco-coltongo-02630.html" xr:uid="{AF289084-69BD-469F-B858-3ECB0F2A4CF9}"/>
    <hyperlink ref="B129" r:id="rId197" tooltip="Azcapotzalco" display="https://www.mexicopostcode.com/location/ciudad-de-mexico/azcapotzalco/" xr:uid="{C9270F7A-B625-4689-A232-CA4C51D83616}"/>
    <hyperlink ref="C129" r:id="rId198" tooltip="Ciudad de México" display="https://www.mexicopostcode.com/location/ciudad-de-mexico/" xr:uid="{9F749233-33E6-4516-B7E1-A1F81D9C831C}"/>
    <hyperlink ref="A125" r:id="rId199" tooltip="Cosmopolita" display="https://www.mexicopostcode.com/ciudad-de-mexico-azcapotzalco-cosmopolita-02670.html" xr:uid="{E7746AFD-6487-4C0E-B849-A9A216893B39}"/>
    <hyperlink ref="B125" r:id="rId200" tooltip="Azcapotzalco" display="https://www.mexicopostcode.com/location/ciudad-de-mexico/azcapotzalco/" xr:uid="{6B17C524-9A0A-42B3-B1A8-257F4BDDDAE7}"/>
    <hyperlink ref="C125" r:id="rId201" tooltip="Ciudad de México" display="https://www.mexicopostcode.com/location/ciudad-de-mexico/" xr:uid="{373110BB-F934-4573-8589-ADF4AA57E802}"/>
    <hyperlink ref="A108" r:id="rId202" tooltip="Del Gas" display="https://www.mexicopostcode.com/ciudad-de-mexico-azcapotzalco-del-gas-02950.html" xr:uid="{6C7E6C89-8843-48F8-ABB9-94E468DA79CD}"/>
    <hyperlink ref="B108" r:id="rId203" tooltip="Azcapotzalco" display="https://www.mexicopostcode.com/location/ciudad-de-mexico/azcapotzalco/" xr:uid="{9D3C1FF0-42B5-416B-B494-68407D127C81}"/>
    <hyperlink ref="C108" r:id="rId204" tooltip="Ciudad de México" display="https://www.mexicopostcode.com/location/ciudad-de-mexico/" xr:uid="{F3060A97-0FC3-41FB-ABEB-89BE6E82ECDB}"/>
    <hyperlink ref="A158" r:id="rId205" tooltip="Del Maestro" display="https://www.mexicopostcode.com/ciudad-de-mexico-azcapotzalco-del-maestro-02040.html" xr:uid="{32323B52-5AB9-49B3-A900-1562D3851A10}"/>
    <hyperlink ref="B158" r:id="rId206" tooltip="Azcapotzalco" display="https://www.mexicopostcode.com/location/ciudad-de-mexico/azcapotzalco/" xr:uid="{4A0C781D-2BC1-43D3-8A4B-6C06ED0F1908}"/>
    <hyperlink ref="C158" r:id="rId207" tooltip="Ciudad de México" display="https://www.mexicopostcode.com/location/ciudad-de-mexico/" xr:uid="{7CE6C342-8976-426F-B02F-C8E9878D493A}"/>
    <hyperlink ref="A154" r:id="rId208" tooltip="Del Recreo" display="https://www.mexicopostcode.com/ciudad-de-mexico-azcapotzalco-del-recreo-02070.html" xr:uid="{FB38B3A0-C37A-4D48-9CCD-2B2E53E422FA}"/>
    <hyperlink ref="B154" r:id="rId209" tooltip="Azcapotzalco" display="https://www.mexicopostcode.com/location/ciudad-de-mexico/azcapotzalco/" xr:uid="{6A9690BB-3ED0-4803-918F-D895F5FEE716}"/>
    <hyperlink ref="C154" r:id="rId210" tooltip="Ciudad de México" display="https://www.mexicopostcode.com/location/ciudad-de-mexico/" xr:uid="{F7B6363D-6E92-48F9-B113-7BD40BF8F2B1}"/>
    <hyperlink ref="A132" r:id="rId211" tooltip="El Jagüey" display="https://www.mexicopostcode.com/ciudad-de-mexico-azcapotzalco-el-jaguey-02519.html" xr:uid="{F2AC9409-F699-4156-9171-049947EAC77B}"/>
    <hyperlink ref="B132" r:id="rId212" tooltip="Azcapotzalco" display="https://www.mexicopostcode.com/location/ciudad-de-mexico/azcapotzalco/" xr:uid="{56AD5696-17E5-4C5B-9909-02216E266409}"/>
    <hyperlink ref="C132" r:id="rId213" tooltip="Ciudad de México" display="https://www.mexicopostcode.com/location/ciudad-de-mexico/" xr:uid="{561FD38C-9366-45AB-AADF-F0769B062675}"/>
    <hyperlink ref="A149" r:id="rId214" tooltip="El Rosario" display="https://www.mexicopostcode.com/ciudad-de-mexico-azcapotzalco-el-rosario-02100.html" xr:uid="{7B2834D1-35C9-46AF-B03A-72C1AA358F42}"/>
    <hyperlink ref="B149" r:id="rId215" tooltip="Azcapotzalco" display="https://www.mexicopostcode.com/location/ciudad-de-mexico/azcapotzalco/" xr:uid="{41B16658-F688-4C49-B522-2724C5CB6861}"/>
    <hyperlink ref="C149" r:id="rId216" tooltip="Ciudad de México" display="https://www.mexicopostcode.com/location/ciudad-de-mexico/" xr:uid="{98906434-F36E-4210-8548-7A95571B7791}"/>
    <hyperlink ref="A131" r:id="rId217" tooltip="Estación Pantaco" display="https://www.mexicopostcode.com/ciudad-de-mexico-azcapotzalco-estacion-pantaco-02520.html" xr:uid="{6E45D702-A82B-4311-9F44-B00FA70FF08D}"/>
    <hyperlink ref="B131" r:id="rId218" tooltip="Azcapotzalco" display="https://www.mexicopostcode.com/location/ciudad-de-mexico/azcapotzalco/" xr:uid="{71FEFB99-9A92-4907-B62C-0695E407B148}"/>
    <hyperlink ref="C131" r:id="rId219" tooltip="Ciudad de México" display="https://www.mexicopostcode.com/location/ciudad-de-mexico/" xr:uid="{52972986-3F78-4CE6-8C05-77ED839955DE}"/>
    <hyperlink ref="A126" r:id="rId220" tooltip="Euzkadi" display="https://www.mexicopostcode.com/ciudad-de-mexico-azcapotzalco-euzkadi-02660.html" xr:uid="{76EFB0D0-DA21-49D5-979C-0D4CD98517FB}"/>
    <hyperlink ref="B126" r:id="rId221" tooltip="Azcapotzalco" display="https://www.mexicopostcode.com/location/ciudad-de-mexico/azcapotzalco/" xr:uid="{1A3A9070-71E2-4C8B-BADB-DCB5D1C9783D}"/>
    <hyperlink ref="C126" r:id="rId222" tooltip="Ciudad de México" display="https://www.mexicopostcode.com/location/ciudad-de-mexico/" xr:uid="{2E174E5E-3439-418B-AA9C-D5E5EFA656A3}"/>
    <hyperlink ref="A140" r:id="rId223" tooltip="Ferrería" display="https://www.mexicopostcode.com/ciudad-de-mexico-azcapotzalco-ferreria-02310.html" xr:uid="{736134B0-C115-40CE-BEF4-45130EB274A5}"/>
    <hyperlink ref="B140" r:id="rId224" tooltip="Azcapotzalco" display="https://www.mexicopostcode.com/location/ciudad-de-mexico/azcapotzalco/" xr:uid="{6F7C64E1-BEBB-4C55-B693-7B25BC59A30A}"/>
    <hyperlink ref="C140" r:id="rId225" tooltip="Ciudad de México" display="https://www.mexicopostcode.com/location/ciudad-de-mexico/" xr:uid="{69F67621-9C30-459D-B18F-E2E5AEEDBA78}"/>
    <hyperlink ref="A139" r:id="rId226" tooltip="Huautla de las Salinas" display="https://www.mexicopostcode.com/ciudad-de-mexico-azcapotzalco-huautla-de-las-salinas-02330.html" xr:uid="{D7CF86B5-91EE-40B6-97FF-19BC41D43D96}"/>
    <hyperlink ref="B139" r:id="rId227" tooltip="Azcapotzalco" display="https://www.mexicopostcode.com/location/ciudad-de-mexico/azcapotzalco/" xr:uid="{9A18221D-1DDE-4037-97A1-4EEA8594FCD3}"/>
    <hyperlink ref="C139" r:id="rId228" tooltip="Ciudad de México" display="https://www.mexicopostcode.com/location/ciudad-de-mexico/" xr:uid="{78062408-EE3F-471B-8F17-EE17F4E9156B}"/>
    <hyperlink ref="A115" r:id="rId229" tooltip="Ignacio Allende" display="https://www.mexicopostcode.com/ciudad-de-mexico-azcapotzalco-ignacio-allende-02810.html" xr:uid="{E66130E6-9A54-4D16-B8CB-EB38D36FFC2B}"/>
    <hyperlink ref="B115" r:id="rId230" tooltip="Azcapotzalco" display="https://www.mexicopostcode.com/location/ciudad-de-mexico/azcapotzalco/" xr:uid="{FC9200D7-C0BF-4899-B848-D727B5C1CB19}"/>
    <hyperlink ref="C115" r:id="rId231" tooltip="Ciudad de México" display="https://www.mexicopostcode.com/location/ciudad-de-mexico/" xr:uid="{AF0844C5-D10F-4FDE-8F00-79773A978E21}"/>
    <hyperlink ref="A120" r:id="rId232" tooltip="Industrial San Antonio" display="https://www.mexicopostcode.com/ciudad-de-mexico-azcapotzalco-industrial-san-antonio-02760.html" xr:uid="{559D8C5F-8E61-4428-A98B-87E087D95CE7}"/>
    <hyperlink ref="B120" r:id="rId233" tooltip="Azcapotzalco" display="https://www.mexicopostcode.com/location/ciudad-de-mexico/azcapotzalco/" xr:uid="{879238B4-8445-4A51-B2ED-9E39D89FF2D0}"/>
    <hyperlink ref="C120" r:id="rId234" tooltip="Ciudad de México" display="https://www.mexicopostcode.com/location/ciudad-de-mexico/" xr:uid="{14FFDFED-C82C-4CF8-9646-525E925B3165}"/>
    <hyperlink ref="A141" r:id="rId235" tooltip="Industrial Vallejo" display="https://www.mexicopostcode.com/ciudad-de-mexico-azcapotzalco-industrial-vallejo-02300.html" xr:uid="{18835AA4-93D6-447F-9680-3B523DF2E22F}"/>
    <hyperlink ref="B141" r:id="rId236" tooltip="Azcapotzalco" display="https://www.mexicopostcode.com/location/ciudad-de-mexico/azcapotzalco/" xr:uid="{FED51747-74F0-4613-9564-DE224CA0082A}"/>
    <hyperlink ref="C141" r:id="rId237" tooltip="Ciudad de México" display="https://www.mexicopostcode.com/location/ciudad-de-mexico/" xr:uid="{1BBF6FB9-7D20-4C09-9D54-9941FD70FF9E}"/>
    <hyperlink ref="A130" r:id="rId238" tooltip="Jardín Azpeitia" display="https://www.mexicopostcode.com/ciudad-de-mexico-azcapotzalco-jardin-azpeitia-02530.html" xr:uid="{FEAF57A5-FDB1-4E4B-9EB7-FD6A95C1DE9F}"/>
    <hyperlink ref="B130" r:id="rId239" tooltip="Azcapotzalco" display="https://www.mexicopostcode.com/location/ciudad-de-mexico/azcapotzalco/" xr:uid="{BC05F5B2-D481-4992-ADA5-3F308FB2DC37}"/>
    <hyperlink ref="C130" r:id="rId240" tooltip="Ciudad de México" display="https://www.mexicopostcode.com/location/ciudad-de-mexico/" xr:uid="{683098DB-0C12-44FA-932C-6D59981F51F3}"/>
    <hyperlink ref="A135" r:id="rId241" tooltip="La Preciosa" display="https://www.mexicopostcode.com/ciudad-de-mexico-azcapotzalco-la-preciosa-02460.html" xr:uid="{E5F21BCE-7BC1-4724-96EE-34AEDD3C6F86}"/>
    <hyperlink ref="B135" r:id="rId242" tooltip="Azcapotzalco" display="https://www.mexicopostcode.com/location/ciudad-de-mexico/azcapotzalco/" xr:uid="{C2597EA8-6A9F-4C29-A044-2DBEFF2C8930}"/>
    <hyperlink ref="C135" r:id="rId243" tooltip="Ciudad de México" display="https://www.mexicopostcode.com/location/ciudad-de-mexico/" xr:uid="{6C058092-E118-47F0-991F-9A462F6F01B5}"/>
    <hyperlink ref="A105" r:id="rId244" tooltip="La Raza" display="https://www.mexicopostcode.com/ciudad-de-mexico-azcapotzalco-la-raza-02990.html" xr:uid="{69AC75A7-C4B3-46A1-AA1B-373ADBEA7122}"/>
    <hyperlink ref="B105" r:id="rId245" tooltip="Azcapotzalco" display="https://www.mexicopostcode.com/location/ciudad-de-mexico/azcapotzalco/" xr:uid="{A4187F8C-536F-4FE1-9B78-C13D0D76B973}"/>
    <hyperlink ref="C105" r:id="rId246" tooltip="Ciudad de México" display="https://www.mexicopostcode.com/location/ciudad-de-mexico/" xr:uid="{18028CE3-5D5D-4EB6-BCB0-98515F79EC31}"/>
    <hyperlink ref="A137" r:id="rId247" tooltip="Las Salinas" display="https://www.mexicopostcode.com/ciudad-de-mexico-azcapotzalco-las-salinas-02360.html" xr:uid="{A494AD56-7F7C-4FA9-9EEA-86CB4EF8296F}"/>
    <hyperlink ref="B137" r:id="rId248" tooltip="Azcapotzalco" display="https://www.mexicopostcode.com/location/ciudad-de-mexico/azcapotzalco/" xr:uid="{DEBB512F-8881-47BC-B424-9BE9902D9824}"/>
    <hyperlink ref="C137" r:id="rId249" tooltip="Ciudad de México" display="https://www.mexicopostcode.com/location/ciudad-de-mexico/" xr:uid="{2821C570-F26D-4AE5-A0E6-35DDE975FB71}"/>
    <hyperlink ref="A109" r:id="rId250" tooltip="Liberación" display="https://www.mexicopostcode.com/ciudad-de-mexico-azcapotzalco-liberacion-02930.html" xr:uid="{9EFDEEDD-BFDC-4B95-B7E7-9D22CB272648}"/>
    <hyperlink ref="B109" r:id="rId251" tooltip="Azcapotzalco" display="https://www.mexicopostcode.com/location/ciudad-de-mexico/azcapotzalco/" xr:uid="{C24D5D65-EBDF-422E-B3A1-D9A28ADB0403}"/>
    <hyperlink ref="C109" r:id="rId252" tooltip="Ciudad de México" display="https://www.mexicopostcode.com/location/ciudad-de-mexico/" xr:uid="{72C94CC3-3889-40DA-915A-668587169D27}"/>
    <hyperlink ref="A156" r:id="rId253" tooltip="Libertad" display="https://www.mexicopostcode.com/ciudad-de-mexico-azcapotzalco-libertad-02050.html" xr:uid="{F6BFDEB4-ADCC-4C7D-AEDD-D207448B8EC8}"/>
    <hyperlink ref="B156" r:id="rId254" tooltip="Azcapotzalco" display="https://www.mexicopostcode.com/location/ciudad-de-mexico/azcapotzalco/" xr:uid="{28340C32-ACCE-4498-8DA5-279D2B8313C5}"/>
    <hyperlink ref="C156" r:id="rId255" tooltip="Ciudad de México" display="https://www.mexicopostcode.com/location/ciudad-de-mexico/" xr:uid="{70E6BD3F-C2E8-401B-AC1D-115347FF1514}"/>
    <hyperlink ref="A163" r:id="rId256" tooltip="Los Reyes" display="https://www.mexicopostcode.com/ciudad-de-mexico-azcapotzalco-los-reyes-02010.html" xr:uid="{509E90ED-E321-4498-9F94-7779DA1B316B}"/>
    <hyperlink ref="B163" r:id="rId257" tooltip="Azcapotzalco" display="https://www.mexicopostcode.com/location/ciudad-de-mexico/azcapotzalco/" xr:uid="{164786FB-7822-43A7-BD92-995F2EB594ED}"/>
    <hyperlink ref="C163" r:id="rId258" tooltip="Ciudad de México" display="https://www.mexicopostcode.com/location/ciudad-de-mexico/" xr:uid="{DA393809-9C41-4BF0-B595-B57905D42600}"/>
    <hyperlink ref="A127" r:id="rId259" tooltip="Monte Alto" display="https://www.mexicopostcode.com/ciudad-de-mexico-azcapotzalco-monte-alto-02640.html" xr:uid="{70556B86-F235-4666-91A6-F51A79442D9D}"/>
    <hyperlink ref="B127" r:id="rId260" tooltip="Azcapotzalco" display="https://www.mexicopostcode.com/location/ciudad-de-mexico/azcapotzalco/" xr:uid="{61DA0CA1-B03B-4EFA-8A7B-E9506F670D4C}"/>
    <hyperlink ref="C127" r:id="rId261" tooltip="Ciudad de México" display="https://www.mexicopostcode.com/location/ciudad-de-mexico/" xr:uid="{5BB80A8F-7A7A-4908-B11B-8C08B3395642}"/>
    <hyperlink ref="A153" r:id="rId262" tooltip="Nextengo" display="https://www.mexicopostcode.com/ciudad-de-mexico-azcapotzalco-nextengo-02070.html" xr:uid="{A579B398-1E8E-4F3F-B289-F73963D357A6}"/>
    <hyperlink ref="B153" r:id="rId263" tooltip="Azcapotzalco" display="https://www.mexicopostcode.com/location/ciudad-de-mexico/azcapotzalco/" xr:uid="{BD5F8029-CED1-43FD-8F50-542CBBF64141}"/>
    <hyperlink ref="C153" r:id="rId264" tooltip="Ciudad de México" display="https://www.mexicopostcode.com/location/ciudad-de-mexico/" xr:uid="{F6FAC7B9-2F94-41EE-A0EF-4F2D15BD7905}"/>
    <hyperlink ref="A147" r:id="rId265" tooltip="Nueva El Rosario" display="https://www.mexicopostcode.com/ciudad-de-mexico-azcapotzalco-nueva-el-rosario-02128.html" xr:uid="{F24732A9-1505-4673-A4A9-065B11793D77}"/>
    <hyperlink ref="B147" r:id="rId266" tooltip="Azcapotzalco" display="https://www.mexicopostcode.com/location/ciudad-de-mexico/azcapotzalco/" xr:uid="{C5201BDE-EE74-4D4A-934B-69F82C36A7C0}"/>
    <hyperlink ref="C147" r:id="rId267" tooltip="Ciudad de México" display="https://www.mexicopostcode.com/location/ciudad-de-mexico/" xr:uid="{39F6A69A-8BF3-4058-9BB3-4429CFF2537C}"/>
    <hyperlink ref="A146" r:id="rId268" tooltip="Nueva España" display="https://www.mexicopostcode.com/ciudad-de-mexico-azcapotzalco-nueva-espana-02129.html" xr:uid="{832182BA-4E95-4677-AB30-C42507C4729B}"/>
    <hyperlink ref="B146" r:id="rId269" tooltip="Azcapotzalco" display="https://www.mexicopostcode.com/location/ciudad-de-mexico/azcapotzalco/" xr:uid="{9F6B2EF7-6611-4107-9426-ED0EDA634612}"/>
    <hyperlink ref="C146" r:id="rId270" tooltip="Ciudad de México" display="https://www.mexicopostcode.com/location/ciudad-de-mexico/" xr:uid="{82E1BAC2-BBE1-4595-8213-CB42186CB78A}"/>
    <hyperlink ref="A116" r:id="rId271" tooltip="Nueva Santa María" display="https://www.mexicopostcode.com/ciudad-de-mexico-azcapotzalco-nueva-santa-maria-02800.html" xr:uid="{D9081152-5610-4534-B76C-16B863A3805A}"/>
    <hyperlink ref="B116" r:id="rId272" tooltip="Azcapotzalco" display="https://www.mexicopostcode.com/location/ciudad-de-mexico/azcapotzalco/" xr:uid="{FD626B74-00D5-4F08-8CDF-0AAEC4C035DB}"/>
    <hyperlink ref="C116" r:id="rId273" tooltip="Ciudad de México" display="https://www.mexicopostcode.com/location/ciudad-de-mexico/" xr:uid="{7D4D79B0-84F5-45B0-9358-1EDFBF6A242E}"/>
    <hyperlink ref="A162" r:id="rId274" tooltip="Nuevo Barrio San Rafael" display="https://www.mexicopostcode.com/ciudad-de-mexico-azcapotzalco-nuevo-barrio-san-rafael-02010.html" xr:uid="{566035AB-3274-4B3E-9E9E-A2AC01782381}"/>
    <hyperlink ref="B162" r:id="rId275" tooltip="Azcapotzalco" display="https://www.mexicopostcode.com/location/ciudad-de-mexico/azcapotzalco/" xr:uid="{4CE909A0-0991-4D50-B68A-F7E504309C94}"/>
    <hyperlink ref="C162" r:id="rId276" tooltip="Ciudad de México" display="https://www.mexicopostcode.com/location/ciudad-de-mexico/" xr:uid="{8BF3FC77-E228-4C8F-9748-FEF048AF2915}"/>
    <hyperlink ref="A114" r:id="rId277" tooltip="Obrero Popular" display="https://www.mexicopostcode.com/ciudad-de-mexico-azcapotzalco-obrero-popular-02840.html" xr:uid="{87A93002-2C0B-44EA-8F3B-B7D801A688A2}"/>
    <hyperlink ref="B114" r:id="rId278" tooltip="Azcapotzalco" display="https://www.mexicopostcode.com/location/ciudad-de-mexico/azcapotzalco/" xr:uid="{D9B06A4D-1C23-49CD-B355-65ED6273E230}"/>
    <hyperlink ref="C114" r:id="rId279" tooltip="Ciudad de México" display="https://www.mexicopostcode.com/location/ciudad-de-mexico/" xr:uid="{B6034B63-0E70-41A1-9184-4F67581AC7B4}"/>
    <hyperlink ref="A148" r:id="rId280" tooltip="San Martín Xochinahuac" display="https://www.mexicopostcode.com/ciudad-de-mexico-azcapotzalco-san-martin-xochinahuac-02120.html" xr:uid="{651C8565-DFD7-457B-95E6-D8C97DACB92E}"/>
    <hyperlink ref="B148" r:id="rId281" tooltip="Azcapotzalco" display="https://www.mexicopostcode.com/location/ciudad-de-mexico/azcapotzalco/" xr:uid="{A145C98B-C68E-445B-9CC0-4990001B5B97}"/>
    <hyperlink ref="C148" r:id="rId282" tooltip="Ciudad de México" display="https://www.mexicopostcode.com/location/ciudad-de-mexico/" xr:uid="{AAD1B317-0C95-4297-B82A-253D8B52E04C}"/>
    <hyperlink ref="A133" r:id="rId283" tooltip="San Mateo" display="https://www.mexicopostcode.com/ciudad-de-mexico-azcapotzalco-san-mateo-02490.html" xr:uid="{20E39DC2-23B8-4A16-A46A-09B1678F9E82}"/>
    <hyperlink ref="B133" r:id="rId284" tooltip="Azcapotzalco" display="https://www.mexicopostcode.com/location/ciudad-de-mexico/azcapotzalco/" xr:uid="{0D2D2DB4-2CC1-4126-9F80-E4AA32251E98}"/>
    <hyperlink ref="C133" r:id="rId285" tooltip="Ciudad de México" display="https://www.mexicopostcode.com/location/ciudad-de-mexico/" xr:uid="{A7361A6C-62F2-4722-9516-D0EEB3BE733C}"/>
    <hyperlink ref="A124" r:id="rId286" tooltip="San Miguel Amantla" display="https://www.mexicopostcode.com/ciudad-de-mexico-azcapotzalco-san-miguel-amantla-02700.html" xr:uid="{4C15A8C0-06C0-4559-A162-B5D406994608}"/>
    <hyperlink ref="B124" r:id="rId287" tooltip="Azcapotzalco" display="https://www.mexicopostcode.com/location/ciudad-de-mexico/azcapotzalco/" xr:uid="{DDCEE1D4-BD5D-4493-ADEC-33E67074920E}"/>
    <hyperlink ref="C124" r:id="rId288" tooltip="Ciudad de México" display="https://www.mexicopostcode.com/location/ciudad-de-mexico/" xr:uid="{457FC1F9-5ABC-40C3-B51B-D78C1C712740}"/>
    <hyperlink ref="A123" r:id="rId289" tooltip="San Pedro Xalpa" display="https://www.mexicopostcode.com/ciudad-de-mexico-azcapotzalco-san-pedro-xalpa-02710.html" xr:uid="{2995EDB4-18A4-4DB5-B263-41515B299330}"/>
    <hyperlink ref="B123" r:id="rId290" tooltip="Azcapotzalco" display="https://www.mexicopostcode.com/location/ciudad-de-mexico/azcapotzalco/" xr:uid="{52B2DF05-D581-46F8-A20E-C149C694117A}"/>
    <hyperlink ref="C123" r:id="rId291" tooltip="Ciudad de México" display="https://www.mexicopostcode.com/location/ciudad-de-mexico/" xr:uid="{2275F356-EB2E-449A-A690-34D16D856B7E}"/>
    <hyperlink ref="A161" r:id="rId292" tooltip="San Rafael" display="https://www.mexicopostcode.com/ciudad-de-mexico-azcapotzalco-san-rafael-02010.html" xr:uid="{DE8D9E8C-BCBA-4FCB-81D2-FC4C40021BCF}"/>
    <hyperlink ref="B161" r:id="rId293" tooltip="Azcapotzalco" display="https://www.mexicopostcode.com/location/ciudad-de-mexico/azcapotzalco/" xr:uid="{C6E159CF-EF92-4858-BB9D-0AFD9FB9269C}"/>
    <hyperlink ref="C161" r:id="rId294" tooltip="Ciudad de México" display="https://www.mexicopostcode.com/location/ciudad-de-mexico/" xr:uid="{6D5B3077-4BBB-4647-9C1E-CE782A859D78}"/>
    <hyperlink ref="A113" r:id="rId295" tooltip="San Salvador Xochimanca" display="https://www.mexicopostcode.com/ciudad-de-mexico-azcapotzalco-san-salvador-xochimanca-02870.html" xr:uid="{0C42E033-AEF8-4B68-97BE-F0708E065214}"/>
    <hyperlink ref="B113" r:id="rId296" tooltip="Azcapotzalco" display="https://www.mexicopostcode.com/location/ciudad-de-mexico/azcapotzalco/" xr:uid="{255F4919-E729-4C1B-8F3A-FD63DA810837}"/>
    <hyperlink ref="C113" r:id="rId297" tooltip="Ciudad de México" display="https://www.mexicopostcode.com/location/ciudad-de-mexico/" xr:uid="{56B1215D-9C8A-4599-B752-3BAF098916CC}"/>
    <hyperlink ref="A157" r:id="rId298" tooltip="San Sebastián" display="https://www.mexicopostcode.com/ciudad-de-mexico-azcapotzalco-san-sebastian-02040.html" xr:uid="{89D323E6-1A54-4548-A34D-F73ADC314972}"/>
    <hyperlink ref="B157" r:id="rId299" tooltip="Azcapotzalco" display="https://www.mexicopostcode.com/location/ciudad-de-mexico/azcapotzalco/" xr:uid="{0848E4D2-CB7B-4B94-A465-65DCBBB6D35B}"/>
    <hyperlink ref="C157" r:id="rId300" tooltip="Ciudad de México" display="https://www.mexicopostcode.com/location/ciudad-de-mexico/" xr:uid="{B715FAE1-3431-4DFE-8565-456FDDEE4D0A}"/>
    <hyperlink ref="A117" r:id="rId301" tooltip="Santa Apolonia" display="https://www.mexicopostcode.com/ciudad-de-mexico-azcapotzalco-santa-apolonia-02790.html" xr:uid="{507C5BBB-27EB-40A7-88A6-BC00C533B7D7}"/>
    <hyperlink ref="B117" r:id="rId302" tooltip="Azcapotzalco" display="https://www.mexicopostcode.com/location/ciudad-de-mexico/azcapotzalco/" xr:uid="{E4447305-9344-44C6-A961-6BEC34A751F3}"/>
    <hyperlink ref="C117" r:id="rId303" tooltip="Ciudad de México" display="https://www.mexicopostcode.com/location/ciudad-de-mexico/" xr:uid="{C13FC985-13CE-4E4D-B6D4-C64DA2C957DE}"/>
    <hyperlink ref="A143" r:id="rId304" tooltip="Santa Bárbara" display="https://www.mexicopostcode.com/ciudad-de-mexico-azcapotzalco-santa-barbara-02230.html" xr:uid="{ADC94CA2-2DE7-4D9C-9252-03E095811BB0}"/>
    <hyperlink ref="B143" r:id="rId305" tooltip="Azcapotzalco" display="https://www.mexicopostcode.com/location/ciudad-de-mexico/azcapotzalco/" xr:uid="{33F80085-28FB-4940-8128-99FA376A8126}"/>
    <hyperlink ref="C143" r:id="rId306" tooltip="Ciudad de México" display="https://www.mexicopostcode.com/location/ciudad-de-mexico/" xr:uid="{91BF1A04-D774-47A6-A91D-62A901946987}"/>
    <hyperlink ref="A142" r:id="rId307" tooltip="Santa Catarina" display="https://www.mexicopostcode.com/ciudad-de-mexico-azcapotzalco-santa-catarina-02250.html" xr:uid="{3C174B81-0274-4A43-A496-36D96B73311E}"/>
    <hyperlink ref="B142" r:id="rId308" tooltip="Azcapotzalco" display="https://www.mexicopostcode.com/location/ciudad-de-mexico/azcapotzalco/" xr:uid="{5FFA098B-3A43-4E7E-8774-FC4A392651E2}"/>
    <hyperlink ref="C142" r:id="rId309" tooltip="Ciudad de México" display="https://www.mexicopostcode.com/location/ciudad-de-mexico/" xr:uid="{48A04F73-4A25-418A-B2C0-FEF47E247F30}"/>
    <hyperlink ref="A118" r:id="rId310" tooltip="Santa Cruz Acayucan" display="https://www.mexicopostcode.com/ciudad-de-mexico-azcapotzalco-santa-cruz-acayucan-02770.html" xr:uid="{46AD42C8-C527-48B2-900F-880AD2E753CD}"/>
    <hyperlink ref="B118" r:id="rId311" tooltip="Azcapotzalco" display="https://www.mexicopostcode.com/location/ciudad-de-mexico/azcapotzalco/" xr:uid="{4395FFF5-4AB7-40F6-888F-841CB4B66B65}"/>
    <hyperlink ref="C118" r:id="rId312" tooltip="Ciudad de México" display="https://www.mexicopostcode.com/location/ciudad-de-mexico/" xr:uid="{FB38E436-12E5-4775-AAAC-96D7311BDBA5}"/>
    <hyperlink ref="A138" r:id="rId313" tooltip="Santa Cruz de las Salinas" display="https://www.mexicopostcode.com/ciudad-de-mexico-azcapotzalco-santa-cruz-de-las-salinas-02340.html" xr:uid="{8BA0B8D7-FAC2-47BC-83D3-D908D1D72727}"/>
    <hyperlink ref="B138" r:id="rId314" tooltip="Azcapotzalco" display="https://www.mexicopostcode.com/location/ciudad-de-mexico/azcapotzalco/" xr:uid="{DB2C4CFA-AD27-4254-AB59-DA426ECD2797}"/>
    <hyperlink ref="C138" r:id="rId315" tooltip="Ciudad de México" display="https://www.mexicopostcode.com/location/ciudad-de-mexico/" xr:uid="{A26A6CF9-3E5A-453E-9835-7007C1A1A259}"/>
    <hyperlink ref="A145" r:id="rId316" tooltip="Santa Inés" display="https://www.mexicopostcode.com/ciudad-de-mexico-azcapotzalco-santa-ines-02140.html" xr:uid="{D2059899-49D6-4232-9EED-8E713A7815D5}"/>
    <hyperlink ref="B145" r:id="rId317" tooltip="Azcapotzalco" display="https://www.mexicopostcode.com/location/ciudad-de-mexico/azcapotzalco/" xr:uid="{8FA3CF10-8E28-4EED-8D35-68152823485C}"/>
    <hyperlink ref="C145" r:id="rId318" tooltip="Ciudad de México" display="https://www.mexicopostcode.com/location/ciudad-de-mexico/" xr:uid="{013088FA-FC51-48B7-AF7B-8155FC1409F8}"/>
    <hyperlink ref="A119" r:id="rId319" tooltip="Santa Lucía" display="https://www.mexicopostcode.com/ciudad-de-mexico-azcapotzalco-santa-lucia-02760.html" xr:uid="{85BDAA31-7783-4E67-B74D-B4EE144C9E01}"/>
    <hyperlink ref="B119" r:id="rId320" tooltip="Azcapotzalco" display="https://www.mexicopostcode.com/location/ciudad-de-mexico/azcapotzalco/" xr:uid="{0400BD08-6B6F-4AFC-997C-543E8FBC055D}"/>
    <hyperlink ref="C119" r:id="rId321" tooltip="Ciudad de México" display="https://www.mexicopostcode.com/location/ciudad-de-mexico/" xr:uid="{8C591563-497E-4DA3-A892-036233815976}"/>
    <hyperlink ref="A155" r:id="rId322" tooltip="Santa María Malinalco" display="https://www.mexicopostcode.com/ciudad-de-mexico-azcapotzalco-santa-maria-malinalco-02050.html" xr:uid="{C6C02E6E-F143-4B37-97B1-76D2857564CE}"/>
    <hyperlink ref="B155" r:id="rId323" tooltip="Azcapotzalco" display="https://www.mexicopostcode.com/location/ciudad-de-mexico/azcapotzalco/" xr:uid="{85F76316-513E-4413-A4C6-0266D1F544E8}"/>
    <hyperlink ref="C155" r:id="rId324" tooltip="Ciudad de México" display="https://www.mexicopostcode.com/location/ciudad-de-mexico/" xr:uid="{6BCECB3F-CAE9-46B4-B178-78EE49715D50}"/>
    <hyperlink ref="A121" r:id="rId325" tooltip="Santiago Ahuizotla" display="https://www.mexicopostcode.com/ciudad-de-mexico-azcapotzalco-santiago-ahuizotla-02750.html" xr:uid="{D1E28AB8-990E-4C7F-BE2E-195599EC9168}"/>
    <hyperlink ref="B121" r:id="rId326" tooltip="Azcapotzalco" display="https://www.mexicopostcode.com/location/ciudad-de-mexico/azcapotzalco/" xr:uid="{9AB37CE5-864B-4132-8E5B-639A6F3A6311}"/>
    <hyperlink ref="C121" r:id="rId327" tooltip="Ciudad de México" display="https://www.mexicopostcode.com/location/ciudad-de-mexico/" xr:uid="{E7A7C08F-0531-41A3-8D03-B06514710E6D}"/>
    <hyperlink ref="A144" r:id="rId328" tooltip="Santo Domingo" display="https://www.mexicopostcode.com/ciudad-de-mexico-azcapotzalco-santo-domingo-02160.html" xr:uid="{48FCD1D5-6FA5-4526-B1F8-C158C9EDA763}"/>
    <hyperlink ref="B144" r:id="rId329" tooltip="Azcapotzalco" display="https://www.mexicopostcode.com/location/ciudad-de-mexico/azcapotzalco/" xr:uid="{F29129A1-5274-4AC2-BEF1-608CDCED9CA7}"/>
    <hyperlink ref="C144" r:id="rId330" tooltip="Ciudad de México" display="https://www.mexicopostcode.com/location/ciudad-de-mexico/" xr:uid="{4CDB56D8-A81B-420C-815C-E54FB139CDF0}"/>
    <hyperlink ref="A159" r:id="rId331" tooltip="Santo Tomás" display="https://www.mexicopostcode.com/ciudad-de-mexico-azcapotzalco-santo-tomas-02020.html" xr:uid="{FEA9646B-FB44-43BF-B351-36E70605C495}"/>
    <hyperlink ref="B159" r:id="rId332" tooltip="Azcapotzalco" display="https://www.mexicopostcode.com/location/ciudad-de-mexico/azcapotzalco/" xr:uid="{9BAE7960-F169-4835-A02C-A53AB1206B94}"/>
    <hyperlink ref="C159" r:id="rId333" tooltip="Ciudad de México" display="https://www.mexicopostcode.com/location/ciudad-de-mexico/" xr:uid="{B6538416-9867-4C24-90A2-CD4345F3EC5F}"/>
    <hyperlink ref="A151" r:id="rId334" tooltip="Sector Naval" display="https://www.mexicopostcode.com/ciudad-de-mexico-azcapotzalco-sector-naval-02080.html" xr:uid="{E44DE532-B14A-4AC2-A5EB-B5DC6573D7DD}"/>
    <hyperlink ref="B151" r:id="rId335" tooltip="Azcapotzalco" display="https://www.mexicopostcode.com/location/ciudad-de-mexico/azcapotzalco/" xr:uid="{0512E8EC-311C-4804-910C-5A8E8F740390}"/>
    <hyperlink ref="C151" r:id="rId336" tooltip="Ciudad de México" display="https://www.mexicopostcode.com/location/ciudad-de-mexico/" xr:uid="{A8E88CB3-4EB1-474E-BD9E-DF6399947F81}"/>
    <hyperlink ref="A68" r:id="rId337" tooltip="Abdías García Soto" display="https://www.mexicopostcode.com/ciudad-de-mexico-cuajimalpa-de-morelos-abdias-garcia-soto-05530.html" xr:uid="{CDB28004-1E8F-4951-8E77-CF69D6C709E0}"/>
    <hyperlink ref="B68" r:id="rId338" tooltip="Cuajimalpa de Morelos" display="https://www.mexicopostcode.com/location/ciudad-de-mexico/cuajimalpa-de-morelos/" xr:uid="{5B6FB2FC-CBC2-42DC-966C-44371E4D5FF9}"/>
    <hyperlink ref="C68" r:id="rId339" tooltip="Ciudad de México" display="https://www.mexicopostcode.com/location/ciudad-de-mexico/" xr:uid="{E75E69E5-8389-460A-99CE-98ACEFE27239}"/>
    <hyperlink ref="A84" r:id="rId340" tooltip="Adolfo López Mateos" display="https://www.mexicopostcode.com/ciudad-de-mexico-cuajimalpa-de-morelos-adolfo-lopez-mateos-05280.html" xr:uid="{805F8708-C6DF-43C6-B8A9-111C6FB75599}"/>
    <hyperlink ref="B84" r:id="rId341" tooltip="Cuajimalpa de Morelos" display="https://www.mexicopostcode.com/location/ciudad-de-mexico/cuajimalpa-de-morelos/" xr:uid="{BF0CE7C9-4E98-4DE5-BF88-E710AE69D6BA}"/>
    <hyperlink ref="C84" r:id="rId342" tooltip="Ciudad de México" display="https://www.mexicopostcode.com/location/ciudad-de-mexico/" xr:uid="{B5F5227E-3B8B-4706-852C-55C336AFA4E8}"/>
    <hyperlink ref="A60" r:id="rId343" tooltip="Agua Bendita" display="https://www.mexicopostcode.com/ciudad-de-mexico-cuajimalpa-de-morelos-agua-bendita-05780.html" xr:uid="{0B0C652D-BB86-4B22-A185-B23731A204DF}"/>
    <hyperlink ref="B60" r:id="rId344" tooltip="Cuajimalpa de Morelos" display="https://www.mexicopostcode.com/location/ciudad-de-mexico/cuajimalpa-de-morelos/" xr:uid="{D7DF0335-BBD8-4AD2-8FB5-C4567207F0F9}"/>
    <hyperlink ref="C60" r:id="rId345" tooltip="Ciudad de México" display="https://www.mexicopostcode.com/location/ciudad-de-mexico/" xr:uid="{E313D7EF-DD7F-4C89-A14C-ED5F32F4099D}"/>
    <hyperlink ref="A86" r:id="rId346" tooltip="Amado Nervo" display="https://www.mexicopostcode.com/ciudad-de-mexico-cuajimalpa-de-morelos-amado-nervo-05269.html" xr:uid="{1F01D4EB-A6F4-4B11-B935-32B2FE3A0C66}"/>
    <hyperlink ref="B86" r:id="rId347" tooltip="Cuajimalpa de Morelos" display="https://www.mexicopostcode.com/location/ciudad-de-mexico/cuajimalpa-de-morelos/" xr:uid="{054E9CB5-90C4-417C-BFFA-B3A3FE2AE25E}"/>
    <hyperlink ref="C86" r:id="rId348" tooltip="Ciudad de México" display="https://www.mexicopostcode.com/location/ciudad-de-mexico/" xr:uid="{D18E2A4A-65C0-41A6-9E93-432C2F96F893}"/>
    <hyperlink ref="A81" r:id="rId349" tooltip="Ampliación el Yaqui" display="https://www.mexicopostcode.com/ciudad-de-mexico-cuajimalpa-de-morelos-ampliacion-el-yaqui-05330.html" xr:uid="{C31F9C03-BA1D-4F41-8DFB-B69D7EFF683D}"/>
    <hyperlink ref="B81" r:id="rId350" tooltip="Cuajimalpa de Morelos" display="https://www.mexicopostcode.com/location/ciudad-de-mexico/cuajimalpa-de-morelos/" xr:uid="{8270ACDF-0816-4F72-ACBF-3E73A803C63C}"/>
    <hyperlink ref="C81" r:id="rId351" tooltip="Ciudad de México" display="https://www.mexicopostcode.com/location/ciudad-de-mexico/" xr:uid="{887D49B2-2393-4122-9E70-75D0725A7F13}"/>
    <hyperlink ref="A80" r:id="rId352" tooltip="Ampliación Memetla" display="https://www.mexicopostcode.com/ciudad-de-mexico-cuajimalpa-de-morelos-ampliacion-memetla-05330.html" xr:uid="{7D34A839-1D43-4E74-9DE6-2A4F10B5CF45}"/>
    <hyperlink ref="B80" r:id="rId353" tooltip="Cuajimalpa de Morelos" display="https://www.mexicopostcode.com/location/ciudad-de-mexico/cuajimalpa-de-morelos/" xr:uid="{01FFF4B2-9DF6-4077-8F5E-D94A1259A17C}"/>
    <hyperlink ref="C80" r:id="rId354" tooltip="Ciudad de México" display="https://www.mexicopostcode.com/location/ciudad-de-mexico/" xr:uid="{28B3DB5C-BF12-4782-B540-2C419A6A3963}"/>
    <hyperlink ref="A94" r:id="rId355" tooltip="Bosques de las Lomas" display="https://www.mexicopostcode.com/ciudad-de-mexico-cuajimalpa-de-morelos-bosques-de-las-lomas-05120.html" xr:uid="{20FF01A7-FEC5-4F31-9797-AE4DBF8D136B}"/>
    <hyperlink ref="B94" r:id="rId356" tooltip="Cuajimalpa de Morelos" display="https://www.mexicopostcode.com/location/ciudad-de-mexico/cuajimalpa-de-morelos/" xr:uid="{974CD20F-609F-42C6-A4FD-B1A240394630}"/>
    <hyperlink ref="C94" r:id="rId357" tooltip="Ciudad de México" display="https://www.mexicopostcode.com/location/ciudad-de-mexico/" xr:uid="{7C391E8D-4ABD-420C-BAF8-6F9301B701A7}"/>
    <hyperlink ref="A95" r:id="rId358" tooltip="Campestre Palo Alto" display="https://www.mexicopostcode.com/ciudad-de-mexico-cuajimalpa-de-morelos-campestre-palo-alto-05119.html" xr:uid="{C786F2C4-7F3D-4C1A-9E5B-24A58A47E615}"/>
    <hyperlink ref="B95" r:id="rId359" tooltip="Cuajimalpa de Morelos" display="https://www.mexicopostcode.com/location/ciudad-de-mexico/cuajimalpa-de-morelos/" xr:uid="{D878E750-AF49-4D2C-BE25-861A00408E76}"/>
    <hyperlink ref="C95" r:id="rId360" tooltip="Ciudad de México" display="https://www.mexicopostcode.com/location/ciudad-de-mexico/" xr:uid="{18CBE64E-4CC5-4E9C-8122-5A1D83C37369}"/>
    <hyperlink ref="A70" r:id="rId361" tooltip="Contadero" display="https://www.mexicopostcode.com/ciudad-de-mexico-cuajimalpa-de-morelos-contadero-05500.html" xr:uid="{EC48A2BC-744E-44B6-A7CC-1D1FD070E4B3}"/>
    <hyperlink ref="B70" r:id="rId362" tooltip="Cuajimalpa de Morelos" display="https://www.mexicopostcode.com/location/ciudad-de-mexico/cuajimalpa-de-morelos/" xr:uid="{E33DA7BD-0FCB-45EF-81B1-89ACC021C039}"/>
    <hyperlink ref="C70" r:id="rId363" tooltip="Ciudad de México" display="https://www.mexicopostcode.com/location/ciudad-de-mexico/" xr:uid="{237F8976-5DD5-4CF6-AD03-7633F9B41C35}"/>
    <hyperlink ref="A97" r:id="rId364" tooltip="Cooperativa Palo Alto" display="https://www.mexicopostcode.com/ciudad-de-mexico-cuajimalpa-de-morelos-cooperativa-palo-alto-05110.html" xr:uid="{2EC8CDE0-4AC9-4753-A933-D9AF0597B985}"/>
    <hyperlink ref="B97" r:id="rId365" tooltip="Cuajimalpa de Morelos" display="https://www.mexicopostcode.com/location/ciudad-de-mexico/cuajimalpa-de-morelos/" xr:uid="{E7731072-2887-4288-9732-2015069DB510}"/>
    <hyperlink ref="C97" r:id="rId366" tooltip="Ciudad de México" display="https://www.mexicopostcode.com/location/ciudad-de-mexico/" xr:uid="{EE78728F-E4FB-45BA-9CC0-954C7B8352B1}"/>
    <hyperlink ref="A65" r:id="rId367" tooltip="Cruz Blanca" display="https://www.mexicopostcode.com/ciudad-de-mexico-cuajimalpa-de-morelos-cruz-blanca-05700.html" xr:uid="{4886A03D-BBF3-48EB-9AF0-D9EA20647B2A}"/>
    <hyperlink ref="B65" r:id="rId368" tooltip="Cuajimalpa de Morelos" display="https://www.mexicopostcode.com/location/ciudad-de-mexico/cuajimalpa-de-morelos/" xr:uid="{8E8AA9CD-EB1D-46F2-9847-6AAFFF36E854}"/>
    <hyperlink ref="C65" r:id="rId369" tooltip="Ciudad de México" display="https://www.mexicopostcode.com/location/ciudad-de-mexico/" xr:uid="{04A37197-9A06-4DC3-8CB3-D5C63B7A17C1}"/>
    <hyperlink ref="A104" r:id="rId370" tooltip="Cuajimalpa" display="https://www.mexicopostcode.com/ciudad-de-mexico-cuajimalpa-de-morelos-cuajimalpa-05000.html" xr:uid="{1A18AB92-2FD3-42E5-957A-5F3F731C60D2}"/>
    <hyperlink ref="B104" r:id="rId371" tooltip="Cuajimalpa de Morelos" display="https://www.mexicopostcode.com/location/ciudad-de-mexico/cuajimalpa-de-morelos/" xr:uid="{3194B350-E3EC-4DBC-B5C0-203C09D6C307}"/>
    <hyperlink ref="C104" r:id="rId372" tooltip="Ciudad de México" display="https://www.mexicopostcode.com/location/ciudad-de-mexico/" xr:uid="{DF0A82B3-3136-41D8-BB55-9D067A34F952}"/>
    <hyperlink ref="A89" r:id="rId373" tooltip="El Ébano" display="https://www.mexicopostcode.com/ciudad-de-mexico-cuajimalpa-de-morelos-el-ebano-05230.html" xr:uid="{6F498F64-37E3-4B81-9D9B-F02CCF3A04B0}"/>
    <hyperlink ref="B89" r:id="rId374" tooltip="Cuajimalpa de Morelos" display="https://www.mexicopostcode.com/location/ciudad-de-mexico/cuajimalpa-de-morelos/" xr:uid="{286A6C16-2ED1-43F0-8FCB-3D01E9F5A395}"/>
    <hyperlink ref="C89" r:id="rId375" tooltip="Ciudad de México" display="https://www.mexicopostcode.com/location/ciudad-de-mexico/" xr:uid="{29D318B4-51AD-43DC-A2BC-600DD4A71935}"/>
    <hyperlink ref="A83" r:id="rId376" tooltip="El Molinito" display="https://www.mexicopostcode.com/ciudad-de-mexico-cuajimalpa-de-morelos-el-molinito-05310.html" xr:uid="{452639B3-9B48-4B98-9ED1-538BCAFAB5D6}"/>
    <hyperlink ref="B83" r:id="rId377" tooltip="Cuajimalpa de Morelos" display="https://www.mexicopostcode.com/location/ciudad-de-mexico/cuajimalpa-de-morelos/" xr:uid="{EBCDB321-9BBF-4663-9EDC-6AC9FB40AAC2}"/>
    <hyperlink ref="C83" r:id="rId378" tooltip="Ciudad de México" display="https://www.mexicopostcode.com/location/ciudad-de-mexico/" xr:uid="{821C7EDB-3F36-4287-B0DE-39466DEE3C5E}"/>
    <hyperlink ref="A88" r:id="rId379" tooltip="El Molino" display="https://www.mexicopostcode.com/ciudad-de-mexico-cuajimalpa-de-morelos-el-molino-05240.html" xr:uid="{8FF0764C-2CAC-4EBC-98E8-751CF3A3CCFF}"/>
    <hyperlink ref="B88" r:id="rId380" tooltip="Cuajimalpa de Morelos" display="https://www.mexicopostcode.com/location/ciudad-de-mexico/cuajimalpa-de-morelos/" xr:uid="{A0847151-CD50-4437-B429-C94F1E011D5F}"/>
    <hyperlink ref="C88" r:id="rId381" tooltip="Ciudad de México" display="https://www.mexicopostcode.com/location/ciudad-de-mexico/" xr:uid="{6832751D-80BC-4170-A45E-3F0D9ED8A7BC}"/>
    <hyperlink ref="A73" r:id="rId382" tooltip="El Tianguillo" display="https://www.mexicopostcode.com/ciudad-de-mexico-cuajimalpa-de-morelos-el-tianguillo-05400.html" xr:uid="{DACEB4C6-C90E-461A-8221-09CA341C03FA}"/>
    <hyperlink ref="B73" r:id="rId383" tooltip="Cuajimalpa de Morelos" display="https://www.mexicopostcode.com/location/ciudad-de-mexico/cuajimalpa-de-morelos/" xr:uid="{DD3D11AF-E963-4A9D-80FE-20C86E09E5A6}"/>
    <hyperlink ref="C73" r:id="rId384" tooltip="Ciudad de México" display="https://www.mexicopostcode.com/location/ciudad-de-mexico/" xr:uid="{E90384AA-90AF-42B0-AFA6-36F070353617}"/>
    <hyperlink ref="A82" r:id="rId385" tooltip="El Yaqui" display="https://www.mexicopostcode.com/ciudad-de-mexico-cuajimalpa-de-morelos-el-yaqui-05320.html" xr:uid="{1876C695-9862-4BB3-A791-7CE5273EBC84}"/>
    <hyperlink ref="B82" r:id="rId386" tooltip="Cuajimalpa de Morelos" display="https://www.mexicopostcode.com/location/ciudad-de-mexico/cuajimalpa-de-morelos/" xr:uid="{AA16FF25-23BB-4040-90D5-BD9AB5001D23}"/>
    <hyperlink ref="C82" r:id="rId387" tooltip="Ciudad de México" display="https://www.mexicopostcode.com/location/ciudad-de-mexico/" xr:uid="{BDCACA4D-BE8B-4B55-845C-C80AEDA2A57C}"/>
    <hyperlink ref="A91" r:id="rId388" tooltip="Granjas Navidad" display="https://www.mexicopostcode.com/ciudad-de-mexico-cuajimalpa-de-morelos-granjas-navidad-05219.html" xr:uid="{50C27AE0-BBE8-42F3-A462-6B13CFB708ED}"/>
    <hyperlink ref="B91" r:id="rId389" tooltip="Cuajimalpa de Morelos" display="https://www.mexicopostcode.com/location/ciudad-de-mexico/cuajimalpa-de-morelos/" xr:uid="{293BB107-A919-4A50-95E4-90D1A019F501}"/>
    <hyperlink ref="C91" r:id="rId390" tooltip="Ciudad de México" display="https://www.mexicopostcode.com/location/ciudad-de-mexico/" xr:uid="{A4633FC5-0139-4FE2-8C81-C40BECC0BB06}"/>
    <hyperlink ref="A96" r:id="rId391" tooltip="Granjas Palo Alto" display="https://www.mexicopostcode.com/ciudad-de-mexico-cuajimalpa-de-morelos-granjas-palo-alto-05118.html" xr:uid="{92ABA262-E133-41FE-B851-0E97CF6246C6}"/>
    <hyperlink ref="B96" r:id="rId392" tooltip="Cuajimalpa de Morelos" display="https://www.mexicopostcode.com/location/ciudad-de-mexico/cuajimalpa-de-morelos/" xr:uid="{79F14D73-1EC3-4171-B042-B1675978F9A1}"/>
    <hyperlink ref="C96" r:id="rId393" tooltip="Ciudad de México" display="https://www.mexicopostcode.com/location/ciudad-de-mexico/" xr:uid="{4E4A392A-E476-4C3C-9D06-00CC7D239ED3}"/>
    <hyperlink ref="A101" r:id="rId394" tooltip="La Manzanita" display="https://www.mexicopostcode.com/ciudad-de-mexico-cuajimalpa-de-morelos-la-manzanita-05030.html" xr:uid="{9D5E1651-27C7-4294-89EF-4039B6FAC92F}"/>
    <hyperlink ref="B101" r:id="rId395" tooltip="Cuajimalpa de Morelos" display="https://www.mexicopostcode.com/location/ciudad-de-mexico/cuajimalpa-de-morelos/" xr:uid="{BFDF978A-B7B7-449F-9230-2D6E0BF76ADC}"/>
    <hyperlink ref="C101" r:id="rId396" tooltip="Ciudad de México" display="https://www.mexicopostcode.com/location/ciudad-de-mexico/" xr:uid="{737E3781-FEB6-421C-83FB-65F8BFC01BC0}"/>
    <hyperlink ref="A62" r:id="rId397" tooltip="La Pila" display="https://www.mexicopostcode.com/ciudad-de-mexico-cuajimalpa-de-morelos-la-pila-05750.html" xr:uid="{0231A380-CD9E-4EB9-9F06-80581CBC505A}"/>
    <hyperlink ref="B62" r:id="rId398" tooltip="Cuajimalpa de Morelos" display="https://www.mexicopostcode.com/location/ciudad-de-mexico/cuajimalpa-de-morelos/" xr:uid="{C6588DEE-6AA8-4729-92CD-C741BD415523}"/>
    <hyperlink ref="C62" r:id="rId399" tooltip="Ciudad de México" display="https://www.mexicopostcode.com/location/ciudad-de-mexico/" xr:uid="{FA11ED34-1AAA-4D44-92B5-996C189CDCCA}"/>
    <hyperlink ref="A69" r:id="rId400" tooltip="La Venta" display="https://www.mexicopostcode.com/ciudad-de-mexico-cuajimalpa-de-morelos-la-venta-05520.html" xr:uid="{4CC48CB4-2FE2-4709-A8A1-3C1FB364C87A}"/>
    <hyperlink ref="B69" r:id="rId401" tooltip="Cuajimalpa de Morelos" display="https://www.mexicopostcode.com/location/ciudad-de-mexico/cuajimalpa-de-morelos/" xr:uid="{D95EA776-1E62-4DAC-A36B-8539B13222E7}"/>
    <hyperlink ref="C69" r:id="rId402" tooltip="Ciudad de México" display="https://www.mexicopostcode.com/location/ciudad-de-mexico/" xr:uid="{3F659A6D-5440-44B3-A99C-0AE5EA1DAD35}"/>
    <hyperlink ref="A61" r:id="rId403" tooltip="Las Lajas" display="https://www.mexicopostcode.com/ciudad-de-mexico-cuajimalpa-de-morelos-las-lajas-05760.html" xr:uid="{B4D15418-19C2-4F43-8221-925A29624CC0}"/>
    <hyperlink ref="B61" r:id="rId404" tooltip="Cuajimalpa de Morelos" display="https://www.mexicopostcode.com/location/ciudad-de-mexico/cuajimalpa-de-morelos/" xr:uid="{2A742554-DAF8-471B-AD15-CA93EBC8A550}"/>
    <hyperlink ref="C61" r:id="rId405" tooltip="Ciudad de México" display="https://www.mexicopostcode.com/location/ciudad-de-mexico/" xr:uid="{3102146B-F258-40EA-BED6-C0A5B28F6D30}"/>
    <hyperlink ref="A64" r:id="rId406" tooltip="Las Maromas" display="https://www.mexicopostcode.com/ciudad-de-mexico-cuajimalpa-de-morelos-las-maromas-05710.html" xr:uid="{3C1C36A7-14B2-4C93-B49D-C1E1F6505377}"/>
    <hyperlink ref="B64" r:id="rId407" tooltip="Cuajimalpa de Morelos" display="https://www.mexicopostcode.com/location/ciudad-de-mexico/cuajimalpa-de-morelos/" xr:uid="{8F0CE3B6-B14E-4E3C-83FE-7EF948574E1A}"/>
    <hyperlink ref="C64" r:id="rId408" tooltip="Ciudad de México" display="https://www.mexicopostcode.com/location/ciudad-de-mexico/" xr:uid="{34CC213F-7431-440F-A673-1FC736E729E1}"/>
    <hyperlink ref="A75" r:id="rId409" tooltip="Las Tinajas" display="https://www.mexicopostcode.com/ciudad-de-mexico-cuajimalpa-de-morelos-las-tinajas-05370.html" xr:uid="{3846246D-CF39-4597-8F78-20EDB6C8EFE0}"/>
    <hyperlink ref="B75" r:id="rId410" tooltip="Cuajimalpa de Morelos" display="https://www.mexicopostcode.com/location/ciudad-de-mexico/cuajimalpa-de-morelos/" xr:uid="{B7299874-E03E-419B-90E3-6C7226B6969E}"/>
    <hyperlink ref="C75" r:id="rId411" tooltip="Ciudad de México" display="https://www.mexicopostcode.com/location/ciudad-de-mexico/" xr:uid="{DA7C2CF1-952A-4749-8B14-56BCB5105337}"/>
    <hyperlink ref="A76" r:id="rId412" tooltip="Locaxco" display="https://www.mexicopostcode.com/ciudad-de-mexico-cuajimalpa-de-morelos-locaxco-05360.html" xr:uid="{DC06A1C6-3C3C-42C8-B542-18C5F294348D}"/>
    <hyperlink ref="B76" r:id="rId413" tooltip="Cuajimalpa de Morelos" display="https://www.mexicopostcode.com/location/ciudad-de-mexico/cuajimalpa-de-morelos/" xr:uid="{57D71153-BDF5-422C-A995-C0A74D121F17}"/>
    <hyperlink ref="C76" r:id="rId414" tooltip="Ciudad de México" display="https://www.mexicopostcode.com/location/ciudad-de-mexico/" xr:uid="{4005448D-A72B-403F-895C-2C6E71F58ADC}"/>
    <hyperlink ref="A102" r:id="rId415" tooltip="Loma del Padre" display="https://www.mexicopostcode.com/ciudad-de-mexico-cuajimalpa-de-morelos-loma-del-padre-05020.html" xr:uid="{B542EF8A-C2B9-4217-A233-5F93558A10A0}"/>
    <hyperlink ref="B102" r:id="rId416" tooltip="Cuajimalpa de Morelos" display="https://www.mexicopostcode.com/location/ciudad-de-mexico/cuajimalpa-de-morelos/" xr:uid="{BF53D7B2-BF53-40F7-A895-FC38378EF3B7}"/>
    <hyperlink ref="C102" r:id="rId417" tooltip="Ciudad de México" display="https://www.mexicopostcode.com/location/ciudad-de-mexico/" xr:uid="{80C008C4-3A5D-40B1-A3D2-07C389DF1222}"/>
    <hyperlink ref="A79" r:id="rId418" tooltip="Lomas de Memetla" display="https://www.mexicopostcode.com/ciudad-de-mexico-cuajimalpa-de-morelos-lomas-de-memetla-05330.html" xr:uid="{E7AEDF8E-667B-4DCC-9251-E9CFDC49F7BA}"/>
    <hyperlink ref="B79" r:id="rId419" tooltip="Cuajimalpa de Morelos" display="https://www.mexicopostcode.com/location/ciudad-de-mexico/cuajimalpa-de-morelos/" xr:uid="{1E14FB43-2C82-4F30-9B86-3A72662EE59D}"/>
    <hyperlink ref="C79" r:id="rId420" tooltip="Ciudad de México" display="https://www.mexicopostcode.com/location/ciudad-de-mexico/" xr:uid="{2430CA38-DD0A-468A-B45E-AD1064756186}"/>
    <hyperlink ref="A74" r:id="rId421" tooltip="Lomas de San Pedro" display="https://www.mexicopostcode.com/ciudad-de-mexico-cuajimalpa-de-morelos-lomas-de-san-pedro-05379.html" xr:uid="{ED2B68C8-0033-49FF-8EE4-14A2F82F4D28}"/>
    <hyperlink ref="B74" r:id="rId422" tooltip="Cuajimalpa de Morelos" display="https://www.mexicopostcode.com/location/ciudad-de-mexico/cuajimalpa-de-morelos/" xr:uid="{DE8C45D8-7345-4C05-94EB-B3F938CB7576}"/>
    <hyperlink ref="C74" r:id="rId423" tooltip="Ciudad de México" display="https://www.mexicopostcode.com/location/ciudad-de-mexico/" xr:uid="{C918DDA3-C9A7-4538-8C13-6915170C1B73}"/>
    <hyperlink ref="A98" r:id="rId424" tooltip="Lomas de Vista Hermosa" display="https://www.mexicopostcode.com/ciudad-de-mexico-cuajimalpa-de-morelos-lomas-de-vista-hermosa-05100.html" xr:uid="{6A2A3C47-2BCB-432C-BC2A-80D1223C37DE}"/>
    <hyperlink ref="B98" r:id="rId425" tooltip="Cuajimalpa de Morelos" display="https://www.mexicopostcode.com/location/ciudad-de-mexico/cuajimalpa-de-morelos/" xr:uid="{8DE53158-5145-4A88-8A2E-7153210C1C48}"/>
    <hyperlink ref="C98" r:id="rId426" tooltip="Ciudad de México" display="https://www.mexicopostcode.com/location/ciudad-de-mexico/" xr:uid="{797928F2-5F41-4A77-BAB6-12B0E88CFF02}"/>
    <hyperlink ref="A93" r:id="rId427" tooltip="Lomas del Chamizal" display="https://www.mexicopostcode.com/ciudad-de-mexico-cuajimalpa-de-morelos-lomas-del-chamizal-05129.html" xr:uid="{0CAAE556-6335-4E9D-8356-B8EDE7FF38EA}"/>
    <hyperlink ref="B93" r:id="rId428" tooltip="Cuajimalpa de Morelos" display="https://www.mexicopostcode.com/location/ciudad-de-mexico/cuajimalpa-de-morelos/" xr:uid="{97C885C0-9056-48AD-B253-8B36B5012529}"/>
    <hyperlink ref="C93" r:id="rId429" tooltip="Ciudad de México" display="https://www.mexicopostcode.com/location/ciudad-de-mexico/" xr:uid="{B123F241-816F-43B0-94A3-82F04D749861}"/>
    <hyperlink ref="A85" r:id="rId430" tooltip="Manzanastitla" display="https://www.mexicopostcode.com/ciudad-de-mexico-cuajimalpa-de-morelos-manzanastitla-05270.html" xr:uid="{D374B113-66E4-4DB4-93CF-35A6DDEE56FB}"/>
    <hyperlink ref="B85" r:id="rId431" tooltip="Cuajimalpa de Morelos" display="https://www.mexicopostcode.com/location/ciudad-de-mexico/cuajimalpa-de-morelos/" xr:uid="{37D02371-5B5B-4B4E-9A3F-79FA7C09CD1E}"/>
    <hyperlink ref="C85" r:id="rId432" tooltip="Ciudad de México" display="https://www.mexicopostcode.com/location/ciudad-de-mexico/" xr:uid="{E474419A-91E3-40D3-8366-FAAD5FDAE376}"/>
    <hyperlink ref="A78" r:id="rId433" tooltip="Memetla" display="https://www.mexicopostcode.com/ciudad-de-mexico-cuajimalpa-de-morelos-memetla-05330.html" xr:uid="{137593B0-36AA-434B-8CDA-A7CF7C2A640E}"/>
    <hyperlink ref="B78" r:id="rId434" tooltip="Cuajimalpa de Morelos" display="https://www.mexicopostcode.com/location/ciudad-de-mexico/cuajimalpa-de-morelos/" xr:uid="{610900B8-E37D-4A43-A97C-649C10CE592B}"/>
    <hyperlink ref="C78" r:id="rId435" tooltip="Ciudad de México" display="https://www.mexicopostcode.com/location/ciudad-de-mexico/" xr:uid="{BDD58729-6783-4427-A223-E4BFBC9BDC87}"/>
    <hyperlink ref="A92" r:id="rId436" tooltip="San José de los Cedros" display="https://www.mexicopostcode.com/ciudad-de-mexico-cuajimalpa-de-morelos-san-jose-de-los-cedros-05200.html" xr:uid="{14EBEB34-9171-49F9-80C3-50EEC26CD33D}"/>
    <hyperlink ref="B92" r:id="rId437" tooltip="Cuajimalpa de Morelos" display="https://www.mexicopostcode.com/location/ciudad-de-mexico/cuajimalpa-de-morelos/" xr:uid="{9E75183C-E2EC-44F4-B399-BF023BAACC65}"/>
    <hyperlink ref="C92" r:id="rId438" tooltip="Ciudad de México" display="https://www.mexicopostcode.com/location/ciudad-de-mexico/" xr:uid="{AB7B7DBB-029B-4C89-856A-A4FEF4B8B1A4}"/>
    <hyperlink ref="A71" r:id="rId439" tooltip="San Lorenzo Acopilco" display="https://www.mexicopostcode.com/ciudad-de-mexico-cuajimalpa-de-morelos-san-lorenzo-acopilco-05410.html" xr:uid="{FE1C13BF-84D5-4F36-969C-F0E7A12615E1}"/>
    <hyperlink ref="B71" r:id="rId440" tooltip="Cuajimalpa de Morelos" display="https://www.mexicopostcode.com/location/ciudad-de-mexico/cuajimalpa-de-morelos/" xr:uid="{65068172-332C-4000-A1A7-E4BEFFF8763A}"/>
    <hyperlink ref="C71" r:id="rId441" tooltip="Ciudad de México" display="https://www.mexicopostcode.com/location/ciudad-de-mexico/" xr:uid="{D4173D0E-E6FF-4DFE-ADC2-FC46B1F167EB}"/>
    <hyperlink ref="A67" r:id="rId442" tooltip="San Mateo Tlaltenango" display="https://www.mexicopostcode.com/ciudad-de-mexico-cuajimalpa-de-morelos-san-mateo-tlaltenango-05600.html" xr:uid="{5B19C0EE-8280-4672-AE2B-3A4B9EB5A16F}"/>
    <hyperlink ref="B67" r:id="rId443" tooltip="Cuajimalpa de Morelos" display="https://www.mexicopostcode.com/location/ciudad-de-mexico/cuajimalpa-de-morelos/" xr:uid="{72203A7E-D014-4E4D-9952-A5B2B4B3CCF1}"/>
    <hyperlink ref="C67" r:id="rId444" tooltip="Ciudad de México" display="https://www.mexicopostcode.com/location/ciudad-de-mexico/" xr:uid="{77DA9D3D-790F-4E13-98D6-4BAED5C41DA2}"/>
    <hyperlink ref="A99" r:id="rId445" tooltip="San Pablo Chimalpa" display="https://www.mexicopostcode.com/ciudad-de-mexico-cuajimalpa-de-morelos-san-pablo-chimalpa-05050.html" xr:uid="{5AD82264-FBA1-4090-A5D2-A2854AF7C544}"/>
    <hyperlink ref="B99" r:id="rId446" tooltip="Cuajimalpa de Morelos" display="https://www.mexicopostcode.com/location/ciudad-de-mexico/cuajimalpa-de-morelos/" xr:uid="{99B488D1-9C72-4581-933D-934CF58E0ED7}"/>
    <hyperlink ref="C99" r:id="rId447" tooltip="Ciudad de México" display="https://www.mexicopostcode.com/location/ciudad-de-mexico/" xr:uid="{46024CDC-5E35-4991-AEF7-650F4E916F2D}"/>
    <hyperlink ref="A100" r:id="rId448" tooltip="San Pedro" display="https://www.mexicopostcode.com/ciudad-de-mexico-cuajimalpa-de-morelos-san-pedro-05030.html" xr:uid="{C8C1DA7C-0522-4007-92AA-2669F1BB0098}"/>
    <hyperlink ref="B100" r:id="rId449" tooltip="Cuajimalpa de Morelos" display="https://www.mexicopostcode.com/location/ciudad-de-mexico/cuajimalpa-de-morelos/" xr:uid="{53915A4A-F472-4099-BDBC-F2C2B0D785B9}"/>
    <hyperlink ref="C100" r:id="rId450" tooltip="Ciudad de México" display="https://www.mexicopostcode.com/location/ciudad-de-mexico/" xr:uid="{32A0F8AF-0255-4325-8AA1-E3B975320715}"/>
    <hyperlink ref="A66" r:id="rId451" tooltip="Santa Rosa Xochiac" display="https://www.mexicopostcode.com/ciudad-de-mexico-cuajimalpa-de-morelos-santa-rosa-xochiac-05610.html" xr:uid="{8C9BFBFB-AF1A-4600-9E9C-1980E5C28EBD}"/>
    <hyperlink ref="B66" r:id="rId452" tooltip="Cuajimalpa de Morelos" display="https://www.mexicopostcode.com/location/ciudad-de-mexico/cuajimalpa-de-morelos/" xr:uid="{0B7E5140-899C-4F36-BAC4-8946E74141CE}"/>
    <hyperlink ref="C66" r:id="rId453" tooltip="Ciudad de México" display="https://www.mexicopostcode.com/location/ciudad-de-mexico/" xr:uid="{DE0806E7-F9D3-4B6A-9946-EFA61636880E}"/>
    <hyperlink ref="A90" r:id="rId454" tooltip="Tepetongo" display="https://www.mexicopostcode.com/ciudad-de-mexico-cuajimalpa-de-morelos-tepetongo-05220.html" xr:uid="{534AE2CE-55CB-4ACB-BBC8-A51B712765DD}"/>
    <hyperlink ref="B90" r:id="rId455" tooltip="Cuajimalpa de Morelos" display="https://www.mexicopostcode.com/location/ciudad-de-mexico/cuajimalpa-de-morelos/" xr:uid="{EF52BF4C-FC24-46BD-BB70-2CBC8AB21EDB}"/>
    <hyperlink ref="C90" r:id="rId456" tooltip="Ciudad de México" display="https://www.mexicopostcode.com/location/ciudad-de-mexico/" xr:uid="{4604AE45-FE09-4E16-9FAB-1FFE8968689A}"/>
    <hyperlink ref="A63" r:id="rId457" tooltip="Xalpa" display="https://www.mexicopostcode.com/ciudad-de-mexico-cuajimalpa-de-morelos-xalpa-05730.html" xr:uid="{F5BC212A-98AD-4C3B-9D65-DA1F837490BA}"/>
    <hyperlink ref="B63" r:id="rId458" tooltip="Cuajimalpa de Morelos" display="https://www.mexicopostcode.com/location/ciudad-de-mexico/cuajimalpa-de-morelos/" xr:uid="{66C58832-835B-47F2-A6DC-322B90CF949C}"/>
    <hyperlink ref="C63" r:id="rId459" tooltip="Ciudad de México" display="https://www.mexicopostcode.com/location/ciudad-de-mexico/" xr:uid="{143B2692-117E-43B4-83DE-944A9A36DA7B}"/>
    <hyperlink ref="A103" r:id="rId460" tooltip="Zentlapatl" display="https://www.mexicopostcode.com/ciudad-de-mexico-cuajimalpa-de-morelos-zentlapatl-05010.html" xr:uid="{D524DBE9-B742-48B6-8B00-2ADE92AB9753}"/>
    <hyperlink ref="B103" r:id="rId461" tooltip="Cuajimalpa de Morelos" display="https://www.mexicopostcode.com/location/ciudad-de-mexico/cuajimalpa-de-morelos/" xr:uid="{AA86E95C-1353-483E-BCD4-BACBC08BE2D2}"/>
    <hyperlink ref="C103" r:id="rId462" tooltip="Ciudad de México" display="https://www.mexicopostcode.com/location/ciudad-de-mexico/" xr:uid="{B2E62FF0-C61D-43B4-98BC-6C8519E2CC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CE64-F10B-444D-BA99-DD218ECCA8E0}">
  <dimension ref="A1:F6"/>
  <sheetViews>
    <sheetView tabSelected="1" zoomScale="145" zoomScaleNormal="145" workbookViewId="0">
      <selection activeCell="C2" sqref="C2"/>
    </sheetView>
  </sheetViews>
  <sheetFormatPr baseColWidth="10" defaultRowHeight="14.4" x14ac:dyDescent="0.3"/>
  <cols>
    <col min="1" max="1" width="17.5546875" bestFit="1" customWidth="1"/>
  </cols>
  <sheetData>
    <row r="1" spans="1:6" x14ac:dyDescent="0.3">
      <c r="A1" s="28" t="s">
        <v>2201</v>
      </c>
      <c r="B1" s="28" t="s">
        <v>2202</v>
      </c>
      <c r="C1" s="28" t="s">
        <v>2203</v>
      </c>
      <c r="D1" s="28" t="s">
        <v>2204</v>
      </c>
    </row>
    <row r="2" spans="1:6" x14ac:dyDescent="0.3">
      <c r="A2" t="s">
        <v>2197</v>
      </c>
      <c r="B2" s="27">
        <v>639</v>
      </c>
      <c r="C2" s="27">
        <v>839</v>
      </c>
      <c r="D2" s="29">
        <f>B2-C2</f>
        <v>-200</v>
      </c>
    </row>
    <row r="3" spans="1:6" x14ac:dyDescent="0.3">
      <c r="A3" t="s">
        <v>2198</v>
      </c>
      <c r="B3" s="27">
        <v>689</v>
      </c>
      <c r="C3" s="27">
        <v>1008</v>
      </c>
      <c r="D3" s="29">
        <f t="shared" ref="D3:D5" si="0">B3-C3</f>
        <v>-319</v>
      </c>
    </row>
    <row r="4" spans="1:6" x14ac:dyDescent="0.3">
      <c r="A4" t="s">
        <v>2199</v>
      </c>
      <c r="B4" s="27">
        <v>1002</v>
      </c>
      <c r="C4" s="27">
        <v>1346</v>
      </c>
      <c r="D4" s="29">
        <f t="shared" si="0"/>
        <v>-344</v>
      </c>
    </row>
    <row r="5" spans="1:6" x14ac:dyDescent="0.3">
      <c r="A5" t="s">
        <v>2200</v>
      </c>
      <c r="B5" s="27">
        <v>969</v>
      </c>
      <c r="C5" s="27">
        <v>1468</v>
      </c>
      <c r="D5" s="29">
        <f t="shared" si="0"/>
        <v>-499</v>
      </c>
      <c r="E5">
        <v>120</v>
      </c>
      <c r="F5" s="47">
        <f>E5+D5</f>
        <v>-379</v>
      </c>
    </row>
    <row r="6" spans="1:6" x14ac:dyDescent="0.3">
      <c r="B6" s="27">
        <f>SUM(B2:B5)</f>
        <v>3299</v>
      </c>
      <c r="C6" s="27">
        <f>SUM(C2:C5)</f>
        <v>4661</v>
      </c>
      <c r="D6" s="29">
        <f>SUM(D2:D5)</f>
        <v>-1362</v>
      </c>
      <c r="E6" s="42">
        <f>D6*-1/SUM(B2:B5)</f>
        <v>0.4128523795089421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CA0-3136-4238-B341-A1037DADEEB2}">
  <dimension ref="A1:O215"/>
  <sheetViews>
    <sheetView topLeftCell="A190" zoomScaleNormal="100" workbookViewId="0">
      <selection activeCell="A216" sqref="A216"/>
    </sheetView>
  </sheetViews>
  <sheetFormatPr baseColWidth="10" defaultRowHeight="14.4" x14ac:dyDescent="0.3"/>
  <cols>
    <col min="2" max="2" width="47.44140625" hidden="1" customWidth="1"/>
    <col min="3" max="4" width="30.109375" customWidth="1"/>
    <col min="5" max="5" width="53.33203125" bestFit="1" customWidth="1"/>
    <col min="6" max="6" width="19.21875" bestFit="1" customWidth="1"/>
    <col min="7" max="7" width="11.88671875" customWidth="1"/>
    <col min="8" max="8" width="16.33203125" style="31" bestFit="1" customWidth="1"/>
    <col min="9" max="9" width="16.33203125" hidden="1" customWidth="1"/>
    <col min="10" max="10" width="21.109375" bestFit="1" customWidth="1"/>
    <col min="11" max="11" width="25.5546875" hidden="1" customWidth="1"/>
    <col min="15" max="15" width="26.44140625" customWidth="1"/>
  </cols>
  <sheetData>
    <row r="1" spans="1:15" x14ac:dyDescent="0.3">
      <c r="A1" t="s">
        <v>2205</v>
      </c>
      <c r="C1" t="s">
        <v>2206</v>
      </c>
      <c r="D1" t="s">
        <v>2207</v>
      </c>
      <c r="E1" t="s">
        <v>2208</v>
      </c>
      <c r="F1" t="s">
        <v>2209</v>
      </c>
      <c r="G1" t="s">
        <v>2210</v>
      </c>
      <c r="H1" s="31" t="s">
        <v>2211</v>
      </c>
      <c r="I1" t="s">
        <v>2211</v>
      </c>
      <c r="J1" t="s">
        <v>2212</v>
      </c>
      <c r="K1" t="s">
        <v>2212</v>
      </c>
      <c r="L1" t="s">
        <v>2213</v>
      </c>
      <c r="M1" t="s">
        <v>2214</v>
      </c>
      <c r="N1" t="s">
        <v>2215</v>
      </c>
      <c r="O1" t="s">
        <v>2216</v>
      </c>
    </row>
    <row r="2" spans="1:15" x14ac:dyDescent="0.3">
      <c r="A2">
        <v>6000</v>
      </c>
      <c r="B2" s="21" t="s">
        <v>2217</v>
      </c>
      <c r="C2" t="str">
        <f>LEFT(B2, SEARCH(" ",B2,1))</f>
        <v xml:space="preserve">ANTONIO </v>
      </c>
      <c r="D2" t="str">
        <f>RIGHT(B2,LEN(B2)-SEARCH(" ",B2,1))</f>
        <v>SALAZAR RECILLAS</v>
      </c>
      <c r="E2" s="21" t="s">
        <v>493</v>
      </c>
      <c r="F2" s="22" t="s">
        <v>20</v>
      </c>
      <c r="G2" s="16" t="s">
        <v>2345</v>
      </c>
      <c r="H2" s="33" t="s">
        <v>112</v>
      </c>
      <c r="I2" s="15">
        <f>VLOOKUP(H2,estados!$A$1:$B$31,2,FALSE)</f>
        <v>7</v>
      </c>
      <c r="J2" s="15" t="s">
        <v>1463</v>
      </c>
      <c r="K2" s="15">
        <f>VLOOKUP(J2,Distribuidores!$A$2:$B$99,2,FALSE)</f>
        <v>18</v>
      </c>
      <c r="L2" s="15">
        <v>1</v>
      </c>
      <c r="M2" s="15">
        <v>1</v>
      </c>
      <c r="N2">
        <v>1</v>
      </c>
      <c r="O2" s="36" t="str">
        <f ca="1">_xlfn.CONCAT("2023-10-26 ",RANDBETWEEN(12,20),":",TEXT(RANDBETWEEN(0,60),"00"),":",TEXT(RANDBETWEEN(0,60),"00"))</f>
        <v>2023-10-26 15:35:30</v>
      </c>
    </row>
    <row r="3" spans="1:15" x14ac:dyDescent="0.3">
      <c r="A3">
        <v>6001</v>
      </c>
      <c r="B3" s="21" t="s">
        <v>2270</v>
      </c>
      <c r="C3" t="str">
        <f t="shared" ref="C3:C66" si="0">LEFT(B3, SEARCH(" ",B3,1))</f>
        <v xml:space="preserve">GUILLERMO </v>
      </c>
      <c r="D3" t="str">
        <f t="shared" ref="D3:D66" si="1">RIGHT(B3,LEN(B3)-SEARCH(" ",B3,1))</f>
        <v>DOMINGUEZ</v>
      </c>
      <c r="E3" s="21" t="s">
        <v>495</v>
      </c>
      <c r="F3" s="22" t="s">
        <v>21</v>
      </c>
      <c r="G3" s="16" t="s">
        <v>2346</v>
      </c>
      <c r="H3" s="33" t="s">
        <v>113</v>
      </c>
      <c r="I3" s="15">
        <f>VLOOKUP(H3,estados!$A$1:$B$31,2,FALSE)</f>
        <v>11</v>
      </c>
      <c r="J3" s="15" t="s">
        <v>116</v>
      </c>
      <c r="K3" s="15">
        <f>VLOOKUP(J3,Distribuidores!$A$2:$B$99,2,FALSE)</f>
        <v>14</v>
      </c>
      <c r="L3" s="15">
        <v>1</v>
      </c>
      <c r="M3" s="15">
        <v>1</v>
      </c>
      <c r="N3">
        <v>1</v>
      </c>
      <c r="O3" s="36" t="str">
        <f t="shared" ref="O3:O66" ca="1" si="2">_xlfn.CONCAT("2023-10-26 ",RANDBETWEEN(12,20),":",TEXT(RANDBETWEEN(0,60),"00"),":",TEXT(RANDBETWEEN(0,60),"00"))</f>
        <v>2023-10-26 18:11:17</v>
      </c>
    </row>
    <row r="4" spans="1:15" x14ac:dyDescent="0.3">
      <c r="A4">
        <v>6002</v>
      </c>
      <c r="B4" s="21" t="s">
        <v>2611</v>
      </c>
      <c r="C4" t="str">
        <f t="shared" si="0"/>
        <v xml:space="preserve">BENJAMIN </v>
      </c>
      <c r="D4" t="str">
        <f t="shared" si="1"/>
        <v>BAIZ</v>
      </c>
      <c r="E4" s="21" t="s">
        <v>497</v>
      </c>
      <c r="F4" s="22" t="s">
        <v>22</v>
      </c>
      <c r="G4" s="16" t="s">
        <v>2347</v>
      </c>
      <c r="H4" s="33" t="s">
        <v>112</v>
      </c>
      <c r="I4" s="15">
        <f>VLOOKUP(H4,estados!$A$1:$B$31,2,FALSE)</f>
        <v>7</v>
      </c>
      <c r="J4" s="15" t="s">
        <v>1464</v>
      </c>
      <c r="K4" s="15">
        <f>VLOOKUP(J4,Distribuidores!$A$2:$B$99,2,FALSE)</f>
        <v>12</v>
      </c>
      <c r="L4" s="15">
        <v>0</v>
      </c>
      <c r="M4" s="15">
        <v>1</v>
      </c>
      <c r="N4">
        <v>1</v>
      </c>
      <c r="O4" s="36" t="str">
        <f t="shared" ca="1" si="2"/>
        <v>2023-10-26 13:53:53</v>
      </c>
    </row>
    <row r="5" spans="1:15" x14ac:dyDescent="0.3">
      <c r="A5">
        <v>6003</v>
      </c>
      <c r="B5" s="21" t="s">
        <v>2220</v>
      </c>
      <c r="C5" t="str">
        <f t="shared" si="0"/>
        <v xml:space="preserve">JULIANA </v>
      </c>
      <c r="D5" t="str">
        <f t="shared" si="1"/>
        <v>PALACIOS</v>
      </c>
      <c r="E5" s="21" t="s">
        <v>499</v>
      </c>
      <c r="F5" s="22">
        <v>55961238</v>
      </c>
      <c r="G5" s="16" t="s">
        <v>2348</v>
      </c>
      <c r="H5" s="33" t="s">
        <v>113</v>
      </c>
      <c r="I5" s="15">
        <f>VLOOKUP(H5,estados!$A$1:$B$31,2,FALSE)</f>
        <v>11</v>
      </c>
      <c r="J5" s="15" t="s">
        <v>1465</v>
      </c>
      <c r="K5" s="15">
        <f>VLOOKUP(J5,Distribuidores!$A$2:$B$99,2,FALSE)</f>
        <v>69</v>
      </c>
      <c r="L5" s="15">
        <v>1</v>
      </c>
      <c r="M5" s="15">
        <v>1</v>
      </c>
      <c r="N5">
        <v>1</v>
      </c>
      <c r="O5" s="36" t="str">
        <f t="shared" ca="1" si="2"/>
        <v>2023-10-26 12:57:38</v>
      </c>
    </row>
    <row r="6" spans="1:15" x14ac:dyDescent="0.3">
      <c r="A6">
        <v>6004</v>
      </c>
      <c r="B6" s="21" t="s">
        <v>2612</v>
      </c>
      <c r="C6" t="str">
        <f t="shared" si="0"/>
        <v xml:space="preserve">FABIOLA </v>
      </c>
      <c r="D6" t="str">
        <f t="shared" si="1"/>
        <v>VALLEJO</v>
      </c>
      <c r="E6" s="21" t="s">
        <v>501</v>
      </c>
      <c r="F6" s="22" t="s">
        <v>23</v>
      </c>
      <c r="G6" s="16" t="s">
        <v>2345</v>
      </c>
      <c r="H6" s="33" t="s">
        <v>112</v>
      </c>
      <c r="I6" s="15">
        <f>VLOOKUP(H6,estados!$A$1:$B$31,2,FALSE)</f>
        <v>7</v>
      </c>
      <c r="J6" s="15" t="s">
        <v>1465</v>
      </c>
      <c r="K6" s="15">
        <f>VLOOKUP(J6,Distribuidores!$A$2:$B$99,2,FALSE)</f>
        <v>69</v>
      </c>
      <c r="L6" s="15">
        <v>1</v>
      </c>
      <c r="M6" s="15">
        <v>1</v>
      </c>
      <c r="N6">
        <v>1</v>
      </c>
      <c r="O6" s="36" t="str">
        <f t="shared" ca="1" si="2"/>
        <v>2023-10-26 20:28:13</v>
      </c>
    </row>
    <row r="7" spans="1:15" x14ac:dyDescent="0.3">
      <c r="A7">
        <v>6005</v>
      </c>
      <c r="B7" s="21" t="s">
        <v>2613</v>
      </c>
      <c r="C7" t="str">
        <f t="shared" si="0"/>
        <v xml:space="preserve">RAUL </v>
      </c>
      <c r="D7" t="str">
        <f t="shared" si="1"/>
        <v>GRANADOS</v>
      </c>
      <c r="E7" s="21" t="s">
        <v>503</v>
      </c>
      <c r="F7" s="22" t="s">
        <v>24</v>
      </c>
      <c r="G7" s="16" t="s">
        <v>2349</v>
      </c>
      <c r="H7" s="33" t="s">
        <v>113</v>
      </c>
      <c r="I7" s="15">
        <f>VLOOKUP(H7,estados!$A$1:$B$31,2,FALSE)</f>
        <v>11</v>
      </c>
      <c r="J7" s="15" t="s">
        <v>1464</v>
      </c>
      <c r="K7" s="15">
        <f>VLOOKUP(J7,Distribuidores!$A$2:$B$99,2,FALSE)</f>
        <v>12</v>
      </c>
      <c r="L7" s="15">
        <v>1</v>
      </c>
      <c r="M7" s="15">
        <v>1</v>
      </c>
      <c r="N7">
        <v>1</v>
      </c>
      <c r="O7" s="36" t="str">
        <f t="shared" ca="1" si="2"/>
        <v>2023-10-26 14:57:46</v>
      </c>
    </row>
    <row r="8" spans="1:15" x14ac:dyDescent="0.3">
      <c r="A8">
        <v>6006</v>
      </c>
      <c r="B8" s="21" t="s">
        <v>2221</v>
      </c>
      <c r="C8" t="str">
        <f t="shared" si="0"/>
        <v xml:space="preserve">ADRIANA </v>
      </c>
      <c r="D8" t="str">
        <f t="shared" si="1"/>
        <v>MARTINEZ</v>
      </c>
      <c r="E8" s="21" t="s">
        <v>505</v>
      </c>
      <c r="F8" s="22" t="s">
        <v>25</v>
      </c>
      <c r="G8" s="16" t="s">
        <v>2350</v>
      </c>
      <c r="H8" s="33" t="s">
        <v>113</v>
      </c>
      <c r="I8" s="15">
        <f>VLOOKUP(H8,estados!$A$1:$B$31,2,FALSE)</f>
        <v>11</v>
      </c>
      <c r="J8" s="15" t="s">
        <v>1466</v>
      </c>
      <c r="K8" s="15">
        <f>VLOOKUP(J8,Distribuidores!$A$2:$B$99,2,FALSE)</f>
        <v>19</v>
      </c>
      <c r="L8" s="15">
        <v>1</v>
      </c>
      <c r="M8" s="15">
        <v>1</v>
      </c>
      <c r="N8">
        <v>1</v>
      </c>
      <c r="O8" s="36" t="str">
        <f t="shared" ca="1" si="2"/>
        <v>2023-10-26 15:13:52</v>
      </c>
    </row>
    <row r="9" spans="1:15" x14ac:dyDescent="0.3">
      <c r="A9">
        <v>6007</v>
      </c>
      <c r="B9" s="21" t="s">
        <v>2271</v>
      </c>
      <c r="C9" t="str">
        <f t="shared" si="0"/>
        <v xml:space="preserve">ELIAS </v>
      </c>
      <c r="D9" t="str">
        <f t="shared" si="1"/>
        <v>CRUZ</v>
      </c>
      <c r="E9" s="21" t="s">
        <v>507</v>
      </c>
      <c r="F9" s="22">
        <v>52336906</v>
      </c>
      <c r="G9" s="16" t="s">
        <v>2351</v>
      </c>
      <c r="H9" s="33" t="s">
        <v>113</v>
      </c>
      <c r="I9" s="15">
        <f>VLOOKUP(H9,estados!$A$1:$B$31,2,FALSE)</f>
        <v>11</v>
      </c>
      <c r="J9" s="15" t="s">
        <v>1465</v>
      </c>
      <c r="K9" s="15">
        <f>VLOOKUP(J9,Distribuidores!$A$2:$B$99,2,FALSE)</f>
        <v>69</v>
      </c>
      <c r="L9" s="15">
        <v>1</v>
      </c>
      <c r="M9" s="15">
        <v>1</v>
      </c>
      <c r="N9">
        <v>1</v>
      </c>
      <c r="O9" s="36" t="str">
        <f t="shared" ca="1" si="2"/>
        <v>2023-10-26 12:10:54</v>
      </c>
    </row>
    <row r="10" spans="1:15" x14ac:dyDescent="0.3">
      <c r="A10">
        <v>6008</v>
      </c>
      <c r="B10" s="21" t="s">
        <v>2614</v>
      </c>
      <c r="C10" t="str">
        <f t="shared" si="0"/>
        <v xml:space="preserve">ALEJANDRO </v>
      </c>
      <c r="D10" t="str">
        <f t="shared" si="1"/>
        <v>ROCHA</v>
      </c>
      <c r="E10" s="21" t="s">
        <v>509</v>
      </c>
      <c r="F10" s="22">
        <v>52431352</v>
      </c>
      <c r="G10" s="16" t="s">
        <v>2352</v>
      </c>
      <c r="H10" s="33" t="s">
        <v>113</v>
      </c>
      <c r="I10" s="15">
        <f>VLOOKUP(H10,estados!$A$1:$B$31,2,FALSE)</f>
        <v>11</v>
      </c>
      <c r="J10" s="15" t="s">
        <v>1465</v>
      </c>
      <c r="K10" s="15">
        <f>VLOOKUP(J10,Distribuidores!$A$2:$B$99,2,FALSE)</f>
        <v>69</v>
      </c>
      <c r="L10" s="15">
        <v>1</v>
      </c>
      <c r="M10" s="15">
        <v>1</v>
      </c>
      <c r="N10">
        <v>1</v>
      </c>
      <c r="O10" s="36" t="str">
        <f t="shared" ca="1" si="2"/>
        <v>2023-10-26 18:55:18</v>
      </c>
    </row>
    <row r="11" spans="1:15" x14ac:dyDescent="0.3">
      <c r="A11">
        <v>6009</v>
      </c>
      <c r="B11" s="21" t="s">
        <v>2615</v>
      </c>
      <c r="C11" t="str">
        <f t="shared" si="0"/>
        <v xml:space="preserve">EVANGELINA </v>
      </c>
      <c r="D11" t="str">
        <f t="shared" si="1"/>
        <v>LEAL</v>
      </c>
      <c r="E11" s="21" t="s">
        <v>511</v>
      </c>
      <c r="F11" s="22">
        <v>19460850</v>
      </c>
      <c r="G11" s="16" t="s">
        <v>2353</v>
      </c>
      <c r="H11" s="33" t="s">
        <v>112</v>
      </c>
      <c r="I11" s="15">
        <f>VLOOKUP(H11,estados!$A$1:$B$31,2,FALSE)</f>
        <v>7</v>
      </c>
      <c r="J11" s="15" t="s">
        <v>1465</v>
      </c>
      <c r="K11" s="15">
        <f>VLOOKUP(J11,Distribuidores!$A$2:$B$99,2,FALSE)</f>
        <v>69</v>
      </c>
      <c r="L11" s="15">
        <v>1</v>
      </c>
      <c r="M11" s="15">
        <v>1</v>
      </c>
      <c r="N11">
        <v>1</v>
      </c>
      <c r="O11" s="36" t="str">
        <f t="shared" ca="1" si="2"/>
        <v>2023-10-26 13:39:26</v>
      </c>
    </row>
    <row r="12" spans="1:15" x14ac:dyDescent="0.3">
      <c r="A12">
        <v>6010</v>
      </c>
      <c r="B12" s="21" t="s">
        <v>2272</v>
      </c>
      <c r="C12" t="str">
        <f t="shared" si="0"/>
        <v xml:space="preserve">YEINI </v>
      </c>
      <c r="D12" t="str">
        <f t="shared" si="1"/>
        <v>HUERTA</v>
      </c>
      <c r="E12" s="21" t="s">
        <v>513</v>
      </c>
      <c r="F12" s="22">
        <v>15413110</v>
      </c>
      <c r="G12" s="16" t="s">
        <v>2354</v>
      </c>
      <c r="H12" s="34" t="s">
        <v>2539</v>
      </c>
      <c r="I12" s="15">
        <f>VLOOKUP(H12,estados!$A$1:$B$31,2,FALSE)</f>
        <v>21</v>
      </c>
      <c r="J12" s="15" t="s">
        <v>1467</v>
      </c>
      <c r="K12" s="15">
        <f>VLOOKUP(J12,Distribuidores!$A$2:$B$99,2,FALSE)</f>
        <v>68</v>
      </c>
      <c r="L12" s="15">
        <v>1</v>
      </c>
      <c r="M12" s="15">
        <v>1</v>
      </c>
      <c r="N12">
        <v>1</v>
      </c>
      <c r="O12" s="36" t="str">
        <f t="shared" ca="1" si="2"/>
        <v>2023-10-26 19:41:45</v>
      </c>
    </row>
    <row r="13" spans="1:15" x14ac:dyDescent="0.3">
      <c r="A13">
        <v>6011</v>
      </c>
      <c r="B13" s="21" t="s">
        <v>2616</v>
      </c>
      <c r="C13" t="str">
        <f t="shared" si="0"/>
        <v xml:space="preserve">CLAUDIA </v>
      </c>
      <c r="D13" t="str">
        <f t="shared" si="1"/>
        <v>ARIAS</v>
      </c>
      <c r="E13" s="21" t="s">
        <v>515</v>
      </c>
      <c r="F13" s="22">
        <v>52928232</v>
      </c>
      <c r="G13" s="16" t="s">
        <v>2355</v>
      </c>
      <c r="H13" s="33" t="s">
        <v>113</v>
      </c>
      <c r="I13" s="15">
        <f>VLOOKUP(H13,estados!$A$1:$B$31,2,FALSE)</f>
        <v>11</v>
      </c>
      <c r="J13" s="15" t="s">
        <v>1465</v>
      </c>
      <c r="K13" s="15">
        <f>VLOOKUP(J13,Distribuidores!$A$2:$B$99,2,FALSE)</f>
        <v>69</v>
      </c>
      <c r="L13" s="15">
        <v>1</v>
      </c>
      <c r="M13" s="15">
        <v>1</v>
      </c>
      <c r="N13">
        <v>1</v>
      </c>
      <c r="O13" s="36" t="str">
        <f t="shared" ca="1" si="2"/>
        <v>2023-10-26 15:04:11</v>
      </c>
    </row>
    <row r="14" spans="1:15" x14ac:dyDescent="0.3">
      <c r="A14">
        <v>6012</v>
      </c>
      <c r="B14" s="21" t="s">
        <v>2273</v>
      </c>
      <c r="C14" t="str">
        <f t="shared" si="0"/>
        <v xml:space="preserve">PAMELA </v>
      </c>
      <c r="D14" t="str">
        <f t="shared" si="1"/>
        <v>ALPUCHE</v>
      </c>
      <c r="E14" s="21" t="s">
        <v>517</v>
      </c>
      <c r="F14" s="22">
        <v>52670770</v>
      </c>
      <c r="G14" s="16" t="s">
        <v>2356</v>
      </c>
      <c r="H14" s="33" t="s">
        <v>113</v>
      </c>
      <c r="I14" s="15">
        <f>VLOOKUP(H14,estados!$A$1:$B$31,2,FALSE)</f>
        <v>11</v>
      </c>
      <c r="J14" s="15" t="s">
        <v>1468</v>
      </c>
      <c r="K14" s="15">
        <f>VLOOKUP(J14,Distribuidores!$A$2:$B$99,2,FALSE)</f>
        <v>70</v>
      </c>
      <c r="L14" s="15">
        <v>1</v>
      </c>
      <c r="M14" s="15">
        <v>1</v>
      </c>
      <c r="N14">
        <v>1</v>
      </c>
      <c r="O14" s="36" t="str">
        <f t="shared" ca="1" si="2"/>
        <v>2023-10-26 14:38:01</v>
      </c>
    </row>
    <row r="15" spans="1:15" x14ac:dyDescent="0.3">
      <c r="A15">
        <v>6013</v>
      </c>
      <c r="B15" s="21" t="s">
        <v>2617</v>
      </c>
      <c r="C15" t="str">
        <f t="shared" si="0"/>
        <v xml:space="preserve">EDUARDO </v>
      </c>
      <c r="D15" t="str">
        <f t="shared" si="1"/>
        <v>RUBIO</v>
      </c>
      <c r="E15" s="21" t="s">
        <v>519</v>
      </c>
      <c r="F15" s="22">
        <v>55368767</v>
      </c>
      <c r="G15" s="16" t="s">
        <v>2357</v>
      </c>
      <c r="H15" s="34" t="s">
        <v>112</v>
      </c>
      <c r="I15" s="15">
        <f>VLOOKUP(H15,estados!$A$1:$B$31,2,FALSE)</f>
        <v>7</v>
      </c>
      <c r="J15" s="15" t="s">
        <v>1467</v>
      </c>
      <c r="K15" s="15">
        <f>VLOOKUP(J15,Distribuidores!$A$2:$B$99,2,FALSE)</f>
        <v>68</v>
      </c>
      <c r="L15" s="15">
        <v>1</v>
      </c>
      <c r="M15" s="15">
        <v>1</v>
      </c>
      <c r="N15">
        <v>1</v>
      </c>
      <c r="O15" s="36" t="str">
        <f t="shared" ca="1" si="2"/>
        <v>2023-10-26 19:21:22</v>
      </c>
    </row>
    <row r="16" spans="1:15" x14ac:dyDescent="0.3">
      <c r="A16">
        <v>6014</v>
      </c>
      <c r="B16" s="21" t="s">
        <v>2618</v>
      </c>
      <c r="C16" t="str">
        <f t="shared" si="0"/>
        <v xml:space="preserve">MARCO </v>
      </c>
      <c r="D16" t="str">
        <f t="shared" si="1"/>
        <v>A LOPEZ</v>
      </c>
      <c r="E16" s="21" t="s">
        <v>521</v>
      </c>
      <c r="F16" s="22">
        <v>523369068</v>
      </c>
      <c r="G16" s="16" t="s">
        <v>2358</v>
      </c>
      <c r="H16" s="34" t="s">
        <v>112</v>
      </c>
      <c r="I16" s="15">
        <f>VLOOKUP(H16,estados!$A$1:$B$31,2,FALSE)</f>
        <v>7</v>
      </c>
      <c r="J16" s="15" t="s">
        <v>1469</v>
      </c>
      <c r="K16" s="15">
        <f>VLOOKUP(J16,Distribuidores!$A$2:$B$99,2,FALSE)</f>
        <v>71</v>
      </c>
      <c r="L16" s="15">
        <v>0</v>
      </c>
      <c r="M16" s="15">
        <v>1</v>
      </c>
      <c r="N16">
        <v>1</v>
      </c>
      <c r="O16" s="36" t="str">
        <f t="shared" ca="1" si="2"/>
        <v>2023-10-26 12:58:58</v>
      </c>
    </row>
    <row r="17" spans="1:15" x14ac:dyDescent="0.3">
      <c r="A17">
        <v>6015</v>
      </c>
      <c r="B17" s="21" t="s">
        <v>2662</v>
      </c>
      <c r="C17" t="str">
        <f t="shared" si="0"/>
        <v xml:space="preserve">GABRIEL </v>
      </c>
      <c r="D17" t="str">
        <f t="shared" si="1"/>
        <v>BOLIO</v>
      </c>
      <c r="E17" s="21" t="s">
        <v>523</v>
      </c>
      <c r="F17" s="22" t="s">
        <v>26</v>
      </c>
      <c r="G17" s="16" t="s">
        <v>2359</v>
      </c>
      <c r="H17" s="34" t="s">
        <v>112</v>
      </c>
      <c r="I17" s="15">
        <f>VLOOKUP(H17,estados!$A$1:$B$31,2,FALSE)</f>
        <v>7</v>
      </c>
      <c r="J17" s="15" t="s">
        <v>1467</v>
      </c>
      <c r="K17" s="15">
        <f>VLOOKUP(J17,Distribuidores!$A$2:$B$99,2,FALSE)</f>
        <v>68</v>
      </c>
      <c r="L17" s="15">
        <v>0</v>
      </c>
      <c r="M17" s="15">
        <v>1</v>
      </c>
      <c r="N17">
        <v>1</v>
      </c>
      <c r="O17" s="36" t="str">
        <f t="shared" ca="1" si="2"/>
        <v>2023-10-26 15:12:45</v>
      </c>
    </row>
    <row r="18" spans="1:15" x14ac:dyDescent="0.3">
      <c r="A18">
        <v>6016</v>
      </c>
      <c r="B18" s="21" t="s">
        <v>2274</v>
      </c>
      <c r="C18" t="str">
        <f t="shared" si="0"/>
        <v xml:space="preserve">EDUARDO </v>
      </c>
      <c r="D18" t="str">
        <f t="shared" si="1"/>
        <v>CHIMAL GONZALEZ</v>
      </c>
      <c r="E18" s="21" t="s">
        <v>525</v>
      </c>
      <c r="F18" s="22" t="s">
        <v>27</v>
      </c>
      <c r="G18" s="16" t="s">
        <v>2360</v>
      </c>
      <c r="H18" s="34" t="s">
        <v>112</v>
      </c>
      <c r="I18" s="15">
        <f>VLOOKUP(H18,estados!$A$1:$B$31,2,FALSE)</f>
        <v>7</v>
      </c>
      <c r="J18" s="15" t="s">
        <v>1465</v>
      </c>
      <c r="K18" s="15">
        <f>VLOOKUP(J18,Distribuidores!$A$2:$B$99,2,FALSE)</f>
        <v>69</v>
      </c>
      <c r="L18" s="15">
        <v>1</v>
      </c>
      <c r="M18" s="15">
        <v>1</v>
      </c>
      <c r="N18">
        <v>1</v>
      </c>
      <c r="O18" s="36" t="str">
        <f t="shared" ca="1" si="2"/>
        <v>2023-10-26 19:49:31</v>
      </c>
    </row>
    <row r="19" spans="1:15" x14ac:dyDescent="0.3">
      <c r="A19">
        <v>6017</v>
      </c>
      <c r="B19" s="21" t="s">
        <v>526</v>
      </c>
      <c r="C19" t="str">
        <f t="shared" si="0"/>
        <v xml:space="preserve">PILAR </v>
      </c>
      <c r="D19" t="str">
        <f t="shared" si="1"/>
        <v>ROJAS</v>
      </c>
      <c r="E19" s="15" t="s">
        <v>527</v>
      </c>
      <c r="F19" s="22" t="s">
        <v>28</v>
      </c>
      <c r="G19" s="16" t="s">
        <v>2361</v>
      </c>
      <c r="H19" s="34" t="s">
        <v>112</v>
      </c>
      <c r="I19" s="15">
        <f>VLOOKUP(H19,estados!$A$1:$B$31,2,FALSE)</f>
        <v>7</v>
      </c>
      <c r="J19" s="15" t="s">
        <v>1465</v>
      </c>
      <c r="K19" s="15">
        <f>VLOOKUP(J19,Distribuidores!$A$2:$B$99,2,FALSE)</f>
        <v>69</v>
      </c>
      <c r="L19" s="15">
        <v>1</v>
      </c>
      <c r="M19" s="15">
        <v>1</v>
      </c>
      <c r="N19">
        <v>1</v>
      </c>
      <c r="O19" s="36" t="str">
        <f t="shared" ca="1" si="2"/>
        <v>2023-10-26 13:49:42</v>
      </c>
    </row>
    <row r="20" spans="1:15" x14ac:dyDescent="0.3">
      <c r="A20">
        <v>6018</v>
      </c>
      <c r="B20" s="21" t="s">
        <v>2275</v>
      </c>
      <c r="C20" t="str">
        <f t="shared" si="0"/>
        <v xml:space="preserve">NELLY </v>
      </c>
      <c r="D20" t="str">
        <f t="shared" si="1"/>
        <v>GUEVARA GARIBAY</v>
      </c>
      <c r="E20" s="21" t="s">
        <v>529</v>
      </c>
      <c r="F20" s="22">
        <v>56845002</v>
      </c>
      <c r="G20" s="16" t="s">
        <v>2362</v>
      </c>
      <c r="H20" s="34" t="s">
        <v>112</v>
      </c>
      <c r="I20" s="15">
        <f>VLOOKUP(H20,estados!$A$1:$B$31,2,FALSE)</f>
        <v>7</v>
      </c>
      <c r="J20" s="15" t="s">
        <v>1470</v>
      </c>
      <c r="K20" s="15">
        <f>VLOOKUP(J20,Distribuidores!$A$2:$B$99,2,FALSE)</f>
        <v>67</v>
      </c>
      <c r="L20" s="15">
        <v>1</v>
      </c>
      <c r="M20" s="15">
        <v>1</v>
      </c>
      <c r="N20">
        <v>1</v>
      </c>
      <c r="O20" s="36" t="str">
        <f t="shared" ca="1" si="2"/>
        <v>2023-10-26 13:44:02</v>
      </c>
    </row>
    <row r="21" spans="1:15" x14ac:dyDescent="0.3">
      <c r="A21">
        <v>6019</v>
      </c>
      <c r="B21" s="21" t="s">
        <v>2344</v>
      </c>
      <c r="C21" t="str">
        <f t="shared" si="0"/>
        <v xml:space="preserve">FAUSTO </v>
      </c>
      <c r="D21" t="str">
        <f t="shared" si="1"/>
        <v>PEREZ</v>
      </c>
      <c r="E21" s="21" t="s">
        <v>531</v>
      </c>
      <c r="F21" s="22">
        <v>59138510</v>
      </c>
      <c r="G21" s="16" t="s">
        <v>2363</v>
      </c>
      <c r="H21" s="33" t="s">
        <v>113</v>
      </c>
      <c r="I21" s="15">
        <f>VLOOKUP(H21,estados!$A$1:$B$31,2,FALSE)</f>
        <v>11</v>
      </c>
      <c r="J21" s="15" t="s">
        <v>1465</v>
      </c>
      <c r="K21" s="15">
        <f>VLOOKUP(J21,Distribuidores!$A$2:$B$99,2,FALSE)</f>
        <v>69</v>
      </c>
      <c r="L21" s="15">
        <v>1</v>
      </c>
      <c r="M21" s="15">
        <v>1</v>
      </c>
      <c r="N21">
        <v>1</v>
      </c>
      <c r="O21" s="36" t="str">
        <f t="shared" ca="1" si="2"/>
        <v>2023-10-26 14:19:45</v>
      </c>
    </row>
    <row r="22" spans="1:15" x14ac:dyDescent="0.3">
      <c r="A22">
        <v>6020</v>
      </c>
      <c r="B22" s="21" t="s">
        <v>2222</v>
      </c>
      <c r="C22" t="str">
        <f t="shared" si="0"/>
        <v xml:space="preserve">EDUARDO </v>
      </c>
      <c r="D22" t="str">
        <f t="shared" si="1"/>
        <v>ARELLANO</v>
      </c>
      <c r="E22" s="21" t="s">
        <v>533</v>
      </c>
      <c r="F22" s="22">
        <v>55657027</v>
      </c>
      <c r="G22" s="16" t="s">
        <v>2364</v>
      </c>
      <c r="H22" s="34" t="s">
        <v>112</v>
      </c>
      <c r="I22" s="15">
        <f>VLOOKUP(H22,estados!$A$1:$B$31,2,FALSE)</f>
        <v>7</v>
      </c>
      <c r="J22" s="15" t="s">
        <v>1468</v>
      </c>
      <c r="K22" s="15">
        <f>VLOOKUP(J22,Distribuidores!$A$2:$B$99,2,FALSE)</f>
        <v>70</v>
      </c>
      <c r="L22" s="15">
        <v>0</v>
      </c>
      <c r="M22" s="15">
        <v>1</v>
      </c>
      <c r="N22">
        <v>1</v>
      </c>
      <c r="O22" s="36" t="str">
        <f t="shared" ca="1" si="2"/>
        <v>2023-10-26 16:06:48</v>
      </c>
    </row>
    <row r="23" spans="1:15" x14ac:dyDescent="0.3">
      <c r="A23">
        <v>6021</v>
      </c>
      <c r="B23" s="21" t="s">
        <v>2663</v>
      </c>
      <c r="C23" t="str">
        <f t="shared" si="0"/>
        <v xml:space="preserve">MARCIANO </v>
      </c>
      <c r="D23" t="str">
        <f t="shared" si="1"/>
        <v>HERRERA</v>
      </c>
      <c r="E23" s="21" t="s">
        <v>535</v>
      </c>
      <c r="F23" s="22" t="s">
        <v>29</v>
      </c>
      <c r="G23" s="16" t="s">
        <v>2365</v>
      </c>
      <c r="H23" s="34" t="s">
        <v>112</v>
      </c>
      <c r="I23" s="15">
        <f>VLOOKUP(H23,estados!$A$1:$B$31,2,FALSE)</f>
        <v>7</v>
      </c>
      <c r="J23" s="15" t="s">
        <v>1465</v>
      </c>
      <c r="K23" s="15">
        <f>VLOOKUP(J23,Distribuidores!$A$2:$B$99,2,FALSE)</f>
        <v>69</v>
      </c>
      <c r="L23" s="15">
        <v>0</v>
      </c>
      <c r="M23" s="15">
        <v>1</v>
      </c>
      <c r="N23">
        <v>1</v>
      </c>
      <c r="O23" s="36" t="str">
        <f t="shared" ca="1" si="2"/>
        <v>2023-10-26 19:12:19</v>
      </c>
    </row>
    <row r="24" spans="1:15" x14ac:dyDescent="0.3">
      <c r="A24">
        <v>6022</v>
      </c>
      <c r="B24" s="21" t="s">
        <v>2619</v>
      </c>
      <c r="C24" t="str">
        <f t="shared" si="0"/>
        <v xml:space="preserve">MYRNA </v>
      </c>
      <c r="D24" t="str">
        <f t="shared" si="1"/>
        <v>ENRIQUEZ MONTAÑO</v>
      </c>
      <c r="E24" s="21" t="s">
        <v>537</v>
      </c>
      <c r="F24" s="22">
        <v>29743999</v>
      </c>
      <c r="G24" s="16" t="s">
        <v>2366</v>
      </c>
      <c r="H24" s="33" t="s">
        <v>113</v>
      </c>
      <c r="I24" s="15">
        <f>VLOOKUP(H24,estados!$A$1:$B$31,2,FALSE)</f>
        <v>11</v>
      </c>
      <c r="J24" s="15" t="s">
        <v>1465</v>
      </c>
      <c r="K24" s="15">
        <f>VLOOKUP(J24,Distribuidores!$A$2:$B$99,2,FALSE)</f>
        <v>69</v>
      </c>
      <c r="L24" s="15">
        <v>1</v>
      </c>
      <c r="M24" s="15">
        <v>1</v>
      </c>
      <c r="N24">
        <v>1</v>
      </c>
      <c r="O24" s="36" t="str">
        <f t="shared" ca="1" si="2"/>
        <v>2023-10-26 17:58:36</v>
      </c>
    </row>
    <row r="25" spans="1:15" x14ac:dyDescent="0.3">
      <c r="A25">
        <v>6023</v>
      </c>
      <c r="B25" s="21" t="s">
        <v>2620</v>
      </c>
      <c r="C25" t="str">
        <f t="shared" si="0"/>
        <v xml:space="preserve">ENRIQUE </v>
      </c>
      <c r="D25" t="str">
        <f t="shared" si="1"/>
        <v>ROSAS</v>
      </c>
      <c r="E25" s="21" t="s">
        <v>539</v>
      </c>
      <c r="F25" s="22" t="s">
        <v>30</v>
      </c>
      <c r="G25" s="16" t="s">
        <v>2367</v>
      </c>
      <c r="H25" s="34" t="s">
        <v>112</v>
      </c>
      <c r="I25" s="15">
        <f>VLOOKUP(H25,estados!$A$1:$B$31,2,FALSE)</f>
        <v>7</v>
      </c>
      <c r="J25" s="15" t="s">
        <v>1471</v>
      </c>
      <c r="K25" s="15">
        <f>VLOOKUP(J25,Distribuidores!$A$2:$B$99,2,FALSE)</f>
        <v>90</v>
      </c>
      <c r="L25" s="15">
        <v>0</v>
      </c>
      <c r="M25" s="15">
        <v>1</v>
      </c>
      <c r="N25">
        <v>1</v>
      </c>
      <c r="O25" s="36" t="str">
        <f t="shared" ca="1" si="2"/>
        <v>2023-10-26 18:49:19</v>
      </c>
    </row>
    <row r="26" spans="1:15" x14ac:dyDescent="0.3">
      <c r="A26">
        <v>6024</v>
      </c>
      <c r="B26" s="21" t="s">
        <v>2614</v>
      </c>
      <c r="C26" t="str">
        <f t="shared" si="0"/>
        <v xml:space="preserve">ALEJANDRO </v>
      </c>
      <c r="D26" t="str">
        <f t="shared" si="1"/>
        <v>ROCHA</v>
      </c>
      <c r="E26" s="21" t="s">
        <v>540</v>
      </c>
      <c r="F26" s="22" t="s">
        <v>31</v>
      </c>
      <c r="G26" s="16" t="s">
        <v>2368</v>
      </c>
      <c r="H26" s="34" t="s">
        <v>112</v>
      </c>
      <c r="I26" s="15">
        <f>VLOOKUP(H26,estados!$A$1:$B$31,2,FALSE)</f>
        <v>7</v>
      </c>
      <c r="J26" s="15" t="s">
        <v>1472</v>
      </c>
      <c r="K26" s="15">
        <f>VLOOKUP(J26,Distribuidores!$A$2:$B$99,2,FALSE)</f>
        <v>91</v>
      </c>
      <c r="L26" s="15">
        <v>1</v>
      </c>
      <c r="M26" s="15">
        <v>1</v>
      </c>
      <c r="N26">
        <v>1</v>
      </c>
      <c r="O26" s="36" t="str">
        <f t="shared" ca="1" si="2"/>
        <v>2023-10-26 17:08:56</v>
      </c>
    </row>
    <row r="27" spans="1:15" x14ac:dyDescent="0.3">
      <c r="A27">
        <v>6025</v>
      </c>
      <c r="B27" s="21" t="s">
        <v>2276</v>
      </c>
      <c r="C27" t="str">
        <f t="shared" si="0"/>
        <v xml:space="preserve">MARCO </v>
      </c>
      <c r="D27" t="str">
        <f t="shared" si="1"/>
        <v>ALMARAZ</v>
      </c>
      <c r="E27" s="21" t="s">
        <v>542</v>
      </c>
      <c r="F27" s="22">
        <v>56638683</v>
      </c>
      <c r="G27" s="16" t="s">
        <v>2369</v>
      </c>
      <c r="H27" s="34" t="s">
        <v>124</v>
      </c>
      <c r="I27" s="15">
        <f>VLOOKUP(H27,estados!$A$1:$B$31,2,FALSE)</f>
        <v>29</v>
      </c>
      <c r="J27" s="15" t="s">
        <v>1471</v>
      </c>
      <c r="K27" s="15">
        <f>VLOOKUP(J27,Distribuidores!$A$2:$B$99,2,FALSE)</f>
        <v>90</v>
      </c>
      <c r="L27" s="15">
        <v>1</v>
      </c>
      <c r="M27" s="15">
        <v>1</v>
      </c>
      <c r="N27">
        <v>1</v>
      </c>
      <c r="O27" s="36" t="str">
        <f t="shared" ca="1" si="2"/>
        <v>2023-10-26 17:59:22</v>
      </c>
    </row>
    <row r="28" spans="1:15" x14ac:dyDescent="0.3">
      <c r="A28">
        <v>6026</v>
      </c>
      <c r="B28" s="21" t="s">
        <v>2223</v>
      </c>
      <c r="C28" t="str">
        <f t="shared" si="0"/>
        <v xml:space="preserve">FRANCISCO </v>
      </c>
      <c r="D28" t="str">
        <f t="shared" si="1"/>
        <v>CADENA</v>
      </c>
      <c r="E28" s="21" t="s">
        <v>544</v>
      </c>
      <c r="F28" s="22" t="s">
        <v>32</v>
      </c>
      <c r="G28" s="16" t="s">
        <v>2370</v>
      </c>
      <c r="H28" s="34" t="s">
        <v>112</v>
      </c>
      <c r="I28" s="15">
        <f>VLOOKUP(H28,estados!$A$1:$B$31,2,FALSE)</f>
        <v>7</v>
      </c>
      <c r="J28" s="15" t="s">
        <v>1471</v>
      </c>
      <c r="K28" s="15">
        <f>VLOOKUP(J28,Distribuidores!$A$2:$B$99,2,FALSE)</f>
        <v>90</v>
      </c>
      <c r="L28" s="15">
        <v>1</v>
      </c>
      <c r="M28" s="15">
        <v>1</v>
      </c>
      <c r="N28">
        <v>1</v>
      </c>
      <c r="O28" s="36" t="str">
        <f t="shared" ca="1" si="2"/>
        <v>2023-10-26 15:48:39</v>
      </c>
    </row>
    <row r="29" spans="1:15" x14ac:dyDescent="0.3">
      <c r="A29">
        <v>6027</v>
      </c>
      <c r="B29" s="21" t="s">
        <v>2277</v>
      </c>
      <c r="C29" t="str">
        <f t="shared" si="0"/>
        <v xml:space="preserve">PABLO </v>
      </c>
      <c r="D29" t="str">
        <f t="shared" si="1"/>
        <v>GALLEGOS</v>
      </c>
      <c r="E29" s="21" t="s">
        <v>546</v>
      </c>
      <c r="F29" s="22" t="s">
        <v>33</v>
      </c>
      <c r="G29" s="16" t="s">
        <v>2371</v>
      </c>
      <c r="H29" s="34" t="s">
        <v>112</v>
      </c>
      <c r="I29" s="15">
        <f>VLOOKUP(H29,estados!$A$1:$B$31,2,FALSE)</f>
        <v>7</v>
      </c>
      <c r="J29" s="15" t="s">
        <v>1473</v>
      </c>
      <c r="K29" s="15">
        <f>VLOOKUP(J29,Distribuidores!$A$2:$B$99,2,FALSE)</f>
        <v>92</v>
      </c>
      <c r="L29" s="15">
        <v>1</v>
      </c>
      <c r="M29" s="15">
        <v>1</v>
      </c>
      <c r="N29">
        <v>1</v>
      </c>
      <c r="O29" s="36" t="str">
        <f t="shared" ca="1" si="2"/>
        <v>2023-10-26 12:30:17</v>
      </c>
    </row>
    <row r="30" spans="1:15" x14ac:dyDescent="0.3">
      <c r="A30">
        <v>6028</v>
      </c>
      <c r="B30" s="21" t="s">
        <v>2595</v>
      </c>
      <c r="C30" t="str">
        <f t="shared" si="0"/>
        <v xml:space="preserve">ALMA </v>
      </c>
      <c r="D30" t="str">
        <f t="shared" si="1"/>
        <v>IROCIO</v>
      </c>
      <c r="E30" s="21" t="s">
        <v>548</v>
      </c>
      <c r="F30" s="22">
        <v>53909795</v>
      </c>
      <c r="G30" s="16" t="s">
        <v>2372</v>
      </c>
      <c r="H30" s="34" t="s">
        <v>122</v>
      </c>
      <c r="I30" s="15">
        <f>VLOOKUP(H30,estados!$A$1:$B$31,2,FALSE)</f>
        <v>17</v>
      </c>
      <c r="J30" s="15" t="s">
        <v>1471</v>
      </c>
      <c r="K30" s="15">
        <f>VLOOKUP(J30,Distribuidores!$A$2:$B$99,2,FALSE)</f>
        <v>90</v>
      </c>
      <c r="L30" s="15">
        <v>1</v>
      </c>
      <c r="M30" s="15">
        <v>1</v>
      </c>
      <c r="N30">
        <v>1</v>
      </c>
      <c r="O30" s="36" t="str">
        <f t="shared" ca="1" si="2"/>
        <v>2023-10-26 14:23:20</v>
      </c>
    </row>
    <row r="31" spans="1:15" x14ac:dyDescent="0.3">
      <c r="A31">
        <v>6029</v>
      </c>
      <c r="B31" s="21" t="s">
        <v>2278</v>
      </c>
      <c r="C31" t="str">
        <f t="shared" si="0"/>
        <v xml:space="preserve">MARCO </v>
      </c>
      <c r="D31" t="str">
        <f t="shared" si="1"/>
        <v>ANTONIO RAMOS</v>
      </c>
      <c r="E31" s="21" t="s">
        <v>550</v>
      </c>
      <c r="F31" s="22">
        <v>91409700</v>
      </c>
      <c r="G31" s="16" t="s">
        <v>2373</v>
      </c>
      <c r="H31" s="34" t="s">
        <v>112</v>
      </c>
      <c r="I31" s="15">
        <f>VLOOKUP(H31,estados!$A$1:$B$31,2,FALSE)</f>
        <v>7</v>
      </c>
      <c r="J31" s="15" t="s">
        <v>1467</v>
      </c>
      <c r="K31" s="15">
        <f>VLOOKUP(J31,Distribuidores!$A$2:$B$99,2,FALSE)</f>
        <v>68</v>
      </c>
      <c r="L31" s="15">
        <v>0</v>
      </c>
      <c r="M31" s="15">
        <v>1</v>
      </c>
      <c r="N31">
        <v>1</v>
      </c>
      <c r="O31" s="36" t="str">
        <f t="shared" ca="1" si="2"/>
        <v>2023-10-26 20:23:15</v>
      </c>
    </row>
    <row r="32" spans="1:15" x14ac:dyDescent="0.3">
      <c r="A32">
        <v>6030</v>
      </c>
      <c r="B32" s="21" t="s">
        <v>2279</v>
      </c>
      <c r="C32" t="str">
        <f t="shared" si="0"/>
        <v xml:space="preserve">SELENE </v>
      </c>
      <c r="D32" t="str">
        <f t="shared" si="1"/>
        <v>TAPIA</v>
      </c>
      <c r="E32" s="21" t="s">
        <v>552</v>
      </c>
      <c r="F32" s="22">
        <v>56885051</v>
      </c>
      <c r="G32" s="16" t="s">
        <v>2374</v>
      </c>
      <c r="H32" s="34" t="s">
        <v>112</v>
      </c>
      <c r="I32" s="15">
        <f>VLOOKUP(H32,estados!$A$1:$B$31,2,FALSE)</f>
        <v>7</v>
      </c>
      <c r="J32" s="15" t="s">
        <v>1465</v>
      </c>
      <c r="K32" s="15">
        <f>VLOOKUP(J32,Distribuidores!$A$2:$B$99,2,FALSE)</f>
        <v>69</v>
      </c>
      <c r="L32" s="15">
        <v>1</v>
      </c>
      <c r="M32" s="15">
        <v>1</v>
      </c>
      <c r="N32">
        <v>1</v>
      </c>
      <c r="O32" s="36" t="str">
        <f t="shared" ca="1" si="2"/>
        <v>2023-10-26 13:24:34</v>
      </c>
    </row>
    <row r="33" spans="1:15" x14ac:dyDescent="0.3">
      <c r="A33">
        <v>6031</v>
      </c>
      <c r="B33" s="21" t="s">
        <v>2621</v>
      </c>
      <c r="C33" t="str">
        <f t="shared" si="0"/>
        <v xml:space="preserve">JESUS </v>
      </c>
      <c r="D33" t="str">
        <f t="shared" si="1"/>
        <v>PICHARDO GLZ</v>
      </c>
      <c r="E33" s="21" t="s">
        <v>554</v>
      </c>
      <c r="F33" s="22" t="s">
        <v>34</v>
      </c>
      <c r="G33" s="16" t="s">
        <v>2375</v>
      </c>
      <c r="H33" s="34" t="s">
        <v>112</v>
      </c>
      <c r="I33" s="15">
        <f>VLOOKUP(H33,estados!$A$1:$B$31,2,FALSE)</f>
        <v>7</v>
      </c>
      <c r="J33" s="15" t="s">
        <v>1465</v>
      </c>
      <c r="K33" s="15">
        <f>VLOOKUP(J33,Distribuidores!$A$2:$B$99,2,FALSE)</f>
        <v>69</v>
      </c>
      <c r="L33" s="15">
        <v>1</v>
      </c>
      <c r="M33" s="15">
        <v>1</v>
      </c>
      <c r="N33">
        <v>1</v>
      </c>
      <c r="O33" s="36" t="str">
        <f t="shared" ca="1" si="2"/>
        <v>2023-10-26 20:60:28</v>
      </c>
    </row>
    <row r="34" spans="1:15" x14ac:dyDescent="0.3">
      <c r="A34">
        <v>6032</v>
      </c>
      <c r="B34" s="21" t="s">
        <v>2622</v>
      </c>
      <c r="C34" t="str">
        <f t="shared" si="0"/>
        <v xml:space="preserve">LIC </v>
      </c>
      <c r="D34" t="str">
        <f t="shared" si="1"/>
        <v>ROBERT ALFONSO</v>
      </c>
      <c r="E34" s="21" t="s">
        <v>556</v>
      </c>
      <c r="F34" s="22">
        <v>26240615</v>
      </c>
      <c r="G34" s="16" t="s">
        <v>2376</v>
      </c>
      <c r="H34" s="34" t="s">
        <v>112</v>
      </c>
      <c r="I34" s="15">
        <f>VLOOKUP(H34,estados!$A$1:$B$31,2,FALSE)</f>
        <v>7</v>
      </c>
      <c r="J34" s="15" t="s">
        <v>1467</v>
      </c>
      <c r="K34" s="15">
        <f>VLOOKUP(J34,Distribuidores!$A$2:$B$99,2,FALSE)</f>
        <v>68</v>
      </c>
      <c r="L34" s="15">
        <v>1</v>
      </c>
      <c r="M34" s="15">
        <v>1</v>
      </c>
      <c r="N34">
        <v>1</v>
      </c>
      <c r="O34" s="36" t="str">
        <f t="shared" ca="1" si="2"/>
        <v>2023-10-26 18:51:43</v>
      </c>
    </row>
    <row r="35" spans="1:15" x14ac:dyDescent="0.3">
      <c r="A35">
        <v>6033</v>
      </c>
      <c r="B35" s="21" t="s">
        <v>2623</v>
      </c>
      <c r="C35" t="str">
        <f t="shared" si="0"/>
        <v xml:space="preserve">ALDO </v>
      </c>
      <c r="D35" t="str">
        <f t="shared" si="1"/>
        <v>RIOS</v>
      </c>
      <c r="E35" s="21" t="s">
        <v>557</v>
      </c>
      <c r="F35" s="22">
        <v>53265454</v>
      </c>
      <c r="G35" s="16" t="s">
        <v>2377</v>
      </c>
      <c r="H35" s="33" t="s">
        <v>113</v>
      </c>
      <c r="I35" s="15">
        <f>VLOOKUP(H35,estados!$A$1:$B$31,2,FALSE)</f>
        <v>11</v>
      </c>
      <c r="J35" s="15" t="s">
        <v>1467</v>
      </c>
      <c r="K35" s="15">
        <f>VLOOKUP(J35,Distribuidores!$A$2:$B$99,2,FALSE)</f>
        <v>68</v>
      </c>
      <c r="L35" s="15">
        <v>1</v>
      </c>
      <c r="M35" s="15">
        <v>1</v>
      </c>
      <c r="N35">
        <v>1</v>
      </c>
      <c r="O35" s="36" t="str">
        <f t="shared" ca="1" si="2"/>
        <v>2023-10-26 12:38:18</v>
      </c>
    </row>
    <row r="36" spans="1:15" x14ac:dyDescent="0.3">
      <c r="A36">
        <v>6034</v>
      </c>
      <c r="B36" s="21" t="s">
        <v>2280</v>
      </c>
      <c r="C36" t="str">
        <f t="shared" si="0"/>
        <v xml:space="preserve">HUGO </v>
      </c>
      <c r="D36" t="str">
        <f t="shared" si="1"/>
        <v>SANCHEZ</v>
      </c>
      <c r="E36" s="21" t="s">
        <v>559</v>
      </c>
      <c r="F36" s="22">
        <v>55667692</v>
      </c>
      <c r="G36" s="16" t="s">
        <v>2378</v>
      </c>
      <c r="H36" s="34" t="s">
        <v>122</v>
      </c>
      <c r="I36" s="15">
        <f>VLOOKUP(H36,estados!$A$1:$B$31,2,FALSE)</f>
        <v>17</v>
      </c>
      <c r="J36" s="15" t="s">
        <v>1474</v>
      </c>
      <c r="K36" s="15">
        <f>VLOOKUP(J36,Distribuidores!$A$2:$B$99,2,FALSE)</f>
        <v>89</v>
      </c>
      <c r="L36" s="15">
        <v>1</v>
      </c>
      <c r="M36" s="15">
        <v>1</v>
      </c>
      <c r="N36">
        <v>1</v>
      </c>
      <c r="O36" s="36" t="str">
        <f t="shared" ca="1" si="2"/>
        <v>2023-10-26 15:34:40</v>
      </c>
    </row>
    <row r="37" spans="1:15" x14ac:dyDescent="0.3">
      <c r="A37">
        <v>6035</v>
      </c>
      <c r="B37" s="21" t="s">
        <v>2624</v>
      </c>
      <c r="C37" t="str">
        <f t="shared" si="0"/>
        <v xml:space="preserve">JOSE </v>
      </c>
      <c r="D37" t="str">
        <f t="shared" si="1"/>
        <v>RENE GARAY</v>
      </c>
      <c r="E37" s="21" t="s">
        <v>561</v>
      </c>
      <c r="F37" s="22">
        <v>56710100</v>
      </c>
      <c r="G37" s="16" t="s">
        <v>2379</v>
      </c>
      <c r="H37" s="34" t="s">
        <v>112</v>
      </c>
      <c r="I37" s="15">
        <f>VLOOKUP(H37,estados!$A$1:$B$31,2,FALSE)</f>
        <v>7</v>
      </c>
      <c r="J37" s="15" t="s">
        <v>1474</v>
      </c>
      <c r="K37" s="15">
        <f>VLOOKUP(J37,Distribuidores!$A$2:$B$99,2,FALSE)</f>
        <v>89</v>
      </c>
      <c r="L37" s="15">
        <v>0</v>
      </c>
      <c r="M37" s="15">
        <v>1</v>
      </c>
      <c r="N37">
        <v>1</v>
      </c>
      <c r="O37" s="36" t="str">
        <f t="shared" ca="1" si="2"/>
        <v>2023-10-26 16:30:28</v>
      </c>
    </row>
    <row r="38" spans="1:15" x14ac:dyDescent="0.3">
      <c r="A38">
        <v>6036</v>
      </c>
      <c r="B38" s="21" t="s">
        <v>2281</v>
      </c>
      <c r="C38" t="str">
        <f t="shared" si="0"/>
        <v xml:space="preserve">LOURDES </v>
      </c>
      <c r="D38" t="str">
        <f t="shared" si="1"/>
        <v>MONDRAGON</v>
      </c>
      <c r="E38" s="21" t="s">
        <v>563</v>
      </c>
      <c r="F38" s="22">
        <v>58602370</v>
      </c>
      <c r="G38" s="16" t="s">
        <v>2380</v>
      </c>
      <c r="H38" s="34" t="s">
        <v>112</v>
      </c>
      <c r="I38" s="15">
        <f>VLOOKUP(H38,estados!$A$1:$B$31,2,FALSE)</f>
        <v>7</v>
      </c>
      <c r="J38" s="15" t="s">
        <v>1474</v>
      </c>
      <c r="K38" s="15">
        <f>VLOOKUP(J38,Distribuidores!$A$2:$B$99,2,FALSE)</f>
        <v>89</v>
      </c>
      <c r="L38" s="15">
        <v>1</v>
      </c>
      <c r="M38" s="15">
        <v>1</v>
      </c>
      <c r="N38">
        <v>1</v>
      </c>
      <c r="O38" s="36" t="str">
        <f t="shared" ca="1" si="2"/>
        <v>2023-10-26 20:04:16</v>
      </c>
    </row>
    <row r="39" spans="1:15" x14ac:dyDescent="0.3">
      <c r="A39">
        <v>6037</v>
      </c>
      <c r="B39" s="21" t="s">
        <v>2596</v>
      </c>
      <c r="C39" t="str">
        <f t="shared" si="0"/>
        <v xml:space="preserve">LUIS </v>
      </c>
      <c r="D39" t="str">
        <f t="shared" si="1"/>
        <v>GERARDO RAMIREZ</v>
      </c>
      <c r="E39" s="21" t="s">
        <v>565</v>
      </c>
      <c r="F39" s="22">
        <v>59754410</v>
      </c>
      <c r="G39" s="16" t="s">
        <v>2381</v>
      </c>
      <c r="H39" s="34" t="s">
        <v>112</v>
      </c>
      <c r="I39" s="15">
        <f>VLOOKUP(H39,estados!$A$1:$B$31,2,FALSE)</f>
        <v>7</v>
      </c>
      <c r="J39" s="15" t="s">
        <v>1474</v>
      </c>
      <c r="K39" s="15">
        <f>VLOOKUP(J39,Distribuidores!$A$2:$B$99,2,FALSE)</f>
        <v>89</v>
      </c>
      <c r="L39" s="15">
        <v>1</v>
      </c>
      <c r="M39" s="15">
        <v>1</v>
      </c>
      <c r="N39">
        <v>1</v>
      </c>
      <c r="O39" s="36" t="str">
        <f t="shared" ca="1" si="2"/>
        <v>2023-10-26 18:13:03</v>
      </c>
    </row>
    <row r="40" spans="1:15" x14ac:dyDescent="0.3">
      <c r="A40">
        <v>6038</v>
      </c>
      <c r="B40" s="21" t="s">
        <v>2224</v>
      </c>
      <c r="C40" t="str">
        <f t="shared" si="0"/>
        <v xml:space="preserve">MARINA </v>
      </c>
      <c r="D40" t="str">
        <f t="shared" si="1"/>
        <v>HERNANDEZ</v>
      </c>
      <c r="E40" s="21" t="s">
        <v>567</v>
      </c>
      <c r="F40" s="22">
        <v>55721028</v>
      </c>
      <c r="G40" s="16" t="s">
        <v>2382</v>
      </c>
      <c r="H40" s="34" t="s">
        <v>112</v>
      </c>
      <c r="I40" s="15">
        <f>VLOOKUP(H40,estados!$A$1:$B$31,2,FALSE)</f>
        <v>7</v>
      </c>
      <c r="J40" s="15" t="s">
        <v>1474</v>
      </c>
      <c r="K40" s="15">
        <f>VLOOKUP(J40,Distribuidores!$A$2:$B$99,2,FALSE)</f>
        <v>89</v>
      </c>
      <c r="L40" s="15">
        <v>1</v>
      </c>
      <c r="M40" s="15">
        <v>1</v>
      </c>
      <c r="N40">
        <v>1</v>
      </c>
      <c r="O40" s="36" t="str">
        <f t="shared" ca="1" si="2"/>
        <v>2023-10-26 16:44:60</v>
      </c>
    </row>
    <row r="41" spans="1:15" x14ac:dyDescent="0.3">
      <c r="A41">
        <v>6039</v>
      </c>
      <c r="B41" s="21" t="s">
        <v>2625</v>
      </c>
      <c r="C41" t="str">
        <f t="shared" si="0"/>
        <v xml:space="preserve">FERNANDO </v>
      </c>
      <c r="D41" t="str">
        <f t="shared" si="1"/>
        <v>GUDIÑO</v>
      </c>
      <c r="E41" s="21" t="s">
        <v>569</v>
      </c>
      <c r="F41" s="22">
        <v>55475391</v>
      </c>
      <c r="G41" s="16" t="s">
        <v>2383</v>
      </c>
      <c r="H41" s="34" t="s">
        <v>112</v>
      </c>
      <c r="I41" s="15">
        <f>VLOOKUP(H41,estados!$A$1:$B$31,2,FALSE)</f>
        <v>7</v>
      </c>
      <c r="J41" s="15" t="s">
        <v>1465</v>
      </c>
      <c r="K41" s="15">
        <f>VLOOKUP(J41,Distribuidores!$A$2:$B$99,2,FALSE)</f>
        <v>69</v>
      </c>
      <c r="L41" s="15">
        <v>0</v>
      </c>
      <c r="M41" s="15">
        <v>1</v>
      </c>
      <c r="N41">
        <v>1</v>
      </c>
      <c r="O41" s="36" t="str">
        <f t="shared" ca="1" si="2"/>
        <v>2023-10-26 15:03:08</v>
      </c>
    </row>
    <row r="42" spans="1:15" x14ac:dyDescent="0.3">
      <c r="A42">
        <v>6040</v>
      </c>
      <c r="B42" s="21" t="s">
        <v>2664</v>
      </c>
      <c r="C42" t="str">
        <f t="shared" si="0"/>
        <v xml:space="preserve">EMILIO </v>
      </c>
      <c r="D42" t="str">
        <f t="shared" si="1"/>
        <v>RAYECK</v>
      </c>
      <c r="E42" s="21" t="s">
        <v>570</v>
      </c>
      <c r="F42" s="22">
        <v>53105295</v>
      </c>
      <c r="G42" s="16" t="s">
        <v>2384</v>
      </c>
      <c r="H42" s="34" t="s">
        <v>112</v>
      </c>
      <c r="I42" s="15">
        <f>VLOOKUP(H42,estados!$A$1:$B$31,2,FALSE)</f>
        <v>7</v>
      </c>
      <c r="J42" s="15" t="s">
        <v>1465</v>
      </c>
      <c r="K42" s="15">
        <f>VLOOKUP(J42,Distribuidores!$A$2:$B$99,2,FALSE)</f>
        <v>69</v>
      </c>
      <c r="L42" s="15">
        <v>1</v>
      </c>
      <c r="M42" s="15">
        <v>1</v>
      </c>
      <c r="N42">
        <v>1</v>
      </c>
      <c r="O42" s="36" t="str">
        <f t="shared" ca="1" si="2"/>
        <v>2023-10-26 12:34:48</v>
      </c>
    </row>
    <row r="43" spans="1:15" x14ac:dyDescent="0.3">
      <c r="A43">
        <v>6041</v>
      </c>
      <c r="B43" s="21" t="s">
        <v>2225</v>
      </c>
      <c r="C43" t="str">
        <f t="shared" si="0"/>
        <v xml:space="preserve">JESUS </v>
      </c>
      <c r="D43" t="str">
        <f t="shared" si="1"/>
        <v>ROMERO</v>
      </c>
      <c r="E43" s="21" t="s">
        <v>572</v>
      </c>
      <c r="F43" s="22" t="s">
        <v>35</v>
      </c>
      <c r="G43" s="16" t="s">
        <v>2385</v>
      </c>
      <c r="H43" s="34" t="s">
        <v>112</v>
      </c>
      <c r="I43" s="15">
        <f>VLOOKUP(H43,estados!$A$1:$B$31,2,FALSE)</f>
        <v>7</v>
      </c>
      <c r="J43" s="15" t="s">
        <v>1474</v>
      </c>
      <c r="K43" s="15">
        <f>VLOOKUP(J43,Distribuidores!$A$2:$B$99,2,FALSE)</f>
        <v>89</v>
      </c>
      <c r="L43" s="15">
        <v>1</v>
      </c>
      <c r="M43" s="15">
        <v>1</v>
      </c>
      <c r="N43">
        <v>1</v>
      </c>
      <c r="O43" s="36" t="str">
        <f t="shared" ca="1" si="2"/>
        <v>2023-10-26 16:22:02</v>
      </c>
    </row>
    <row r="44" spans="1:15" x14ac:dyDescent="0.3">
      <c r="A44">
        <v>6042</v>
      </c>
      <c r="B44" s="21" t="s">
        <v>2282</v>
      </c>
      <c r="C44" s="21" t="s">
        <v>2218</v>
      </c>
      <c r="D44" s="21" t="s">
        <v>2219</v>
      </c>
      <c r="E44" s="21" t="s">
        <v>574</v>
      </c>
      <c r="F44" s="22" t="s">
        <v>36</v>
      </c>
      <c r="G44" s="16" t="s">
        <v>2386</v>
      </c>
      <c r="H44" s="34" t="s">
        <v>112</v>
      </c>
      <c r="I44" s="15">
        <f>VLOOKUP(H44,estados!$A$1:$B$31,2,FALSE)</f>
        <v>7</v>
      </c>
      <c r="J44" s="15" t="s">
        <v>1474</v>
      </c>
      <c r="K44" s="15">
        <f>VLOOKUP(J44,Distribuidores!$A$2:$B$99,2,FALSE)</f>
        <v>89</v>
      </c>
      <c r="L44" s="15">
        <v>1</v>
      </c>
      <c r="M44" s="15">
        <v>1</v>
      </c>
      <c r="N44">
        <v>1</v>
      </c>
      <c r="O44" s="36" t="str">
        <f t="shared" ca="1" si="2"/>
        <v>2023-10-26 20:01:23</v>
      </c>
    </row>
    <row r="45" spans="1:15" x14ac:dyDescent="0.3">
      <c r="A45">
        <v>6043</v>
      </c>
      <c r="B45" s="21" t="s">
        <v>2226</v>
      </c>
      <c r="C45" s="21" t="s">
        <v>2243</v>
      </c>
      <c r="D45" s="21" t="s">
        <v>2244</v>
      </c>
      <c r="E45" s="21" t="s">
        <v>576</v>
      </c>
      <c r="F45" s="22" t="s">
        <v>37</v>
      </c>
      <c r="G45" s="16" t="s">
        <v>2387</v>
      </c>
      <c r="H45" s="34" t="s">
        <v>112</v>
      </c>
      <c r="I45" s="15">
        <f>VLOOKUP(H45,estados!$A$1:$B$31,2,FALSE)</f>
        <v>7</v>
      </c>
      <c r="J45" s="15" t="s">
        <v>1474</v>
      </c>
      <c r="K45" s="15">
        <f>VLOOKUP(J45,Distribuidores!$A$2:$B$99,2,FALSE)</f>
        <v>89</v>
      </c>
      <c r="L45" s="15">
        <v>0</v>
      </c>
      <c r="M45" s="15">
        <v>1</v>
      </c>
      <c r="N45">
        <v>1</v>
      </c>
      <c r="O45" s="36" t="str">
        <f t="shared" ca="1" si="2"/>
        <v>2023-10-26 20:58:35</v>
      </c>
    </row>
    <row r="46" spans="1:15" x14ac:dyDescent="0.3">
      <c r="A46">
        <v>6044</v>
      </c>
      <c r="B46" s="21" t="s">
        <v>2665</v>
      </c>
      <c r="C46" t="str">
        <f t="shared" si="0"/>
        <v xml:space="preserve">ALEJANDRO </v>
      </c>
      <c r="D46" t="str">
        <f t="shared" si="1"/>
        <v>PADILLA ALVAREZ</v>
      </c>
      <c r="E46" s="21" t="s">
        <v>578</v>
      </c>
      <c r="F46" s="22" t="s">
        <v>38</v>
      </c>
      <c r="G46" s="16" t="s">
        <v>2387</v>
      </c>
      <c r="H46" s="34" t="s">
        <v>112</v>
      </c>
      <c r="I46" s="15">
        <f>VLOOKUP(H46,estados!$A$1:$B$31,2,FALSE)</f>
        <v>7</v>
      </c>
      <c r="J46" s="15" t="s">
        <v>1474</v>
      </c>
      <c r="K46" s="15">
        <f>VLOOKUP(J46,Distribuidores!$A$2:$B$99,2,FALSE)</f>
        <v>89</v>
      </c>
      <c r="L46" s="15">
        <v>1</v>
      </c>
      <c r="M46" s="15">
        <v>1</v>
      </c>
      <c r="N46">
        <v>1</v>
      </c>
      <c r="O46" s="36" t="str">
        <f t="shared" ca="1" si="2"/>
        <v>2023-10-26 17:18:46</v>
      </c>
    </row>
    <row r="47" spans="1:15" x14ac:dyDescent="0.3">
      <c r="A47">
        <v>6045</v>
      </c>
      <c r="B47" s="21" t="s">
        <v>2626</v>
      </c>
      <c r="C47" t="str">
        <f t="shared" si="0"/>
        <v xml:space="preserve">ARACELI </v>
      </c>
      <c r="D47" t="str">
        <f t="shared" si="1"/>
        <v>MENDOZA</v>
      </c>
      <c r="E47" s="21" t="s">
        <v>580</v>
      </c>
      <c r="F47" s="22">
        <v>53953055</v>
      </c>
      <c r="G47" s="16" t="s">
        <v>2387</v>
      </c>
      <c r="H47" s="34" t="s">
        <v>112</v>
      </c>
      <c r="I47" s="15">
        <f>VLOOKUP(H47,estados!$A$1:$B$31,2,FALSE)</f>
        <v>7</v>
      </c>
      <c r="J47" s="15" t="s">
        <v>1474</v>
      </c>
      <c r="K47" s="15">
        <f>VLOOKUP(J47,Distribuidores!$A$2:$B$99,2,FALSE)</f>
        <v>89</v>
      </c>
      <c r="L47" s="15">
        <v>1</v>
      </c>
      <c r="M47" s="15">
        <v>1</v>
      </c>
      <c r="N47">
        <v>1</v>
      </c>
      <c r="O47" s="36" t="str">
        <f t="shared" ca="1" si="2"/>
        <v>2023-10-26 20:36:33</v>
      </c>
    </row>
    <row r="48" spans="1:15" x14ac:dyDescent="0.3">
      <c r="A48">
        <v>6046</v>
      </c>
      <c r="B48" s="21" t="s">
        <v>2627</v>
      </c>
      <c r="C48" s="21" t="s">
        <v>2245</v>
      </c>
      <c r="D48" s="21" t="s">
        <v>2666</v>
      </c>
      <c r="E48" s="21" t="s">
        <v>582</v>
      </c>
      <c r="F48" s="22">
        <v>41601400</v>
      </c>
      <c r="G48" s="16" t="s">
        <v>2388</v>
      </c>
      <c r="H48" s="34" t="s">
        <v>112</v>
      </c>
      <c r="I48" s="15">
        <f>VLOOKUP(H48,estados!$A$1:$B$31,2,FALSE)</f>
        <v>7</v>
      </c>
      <c r="J48" s="15" t="s">
        <v>1474</v>
      </c>
      <c r="K48" s="15">
        <f>VLOOKUP(J48,Distribuidores!$A$2:$B$99,2,FALSE)</f>
        <v>89</v>
      </c>
      <c r="L48" s="15">
        <v>1</v>
      </c>
      <c r="M48" s="15">
        <v>1</v>
      </c>
      <c r="N48">
        <v>1</v>
      </c>
      <c r="O48" s="36" t="str">
        <f t="shared" ca="1" si="2"/>
        <v>2023-10-26 18:29:29</v>
      </c>
    </row>
    <row r="49" spans="1:15" x14ac:dyDescent="0.3">
      <c r="A49">
        <v>6047</v>
      </c>
      <c r="B49" s="21" t="s">
        <v>2283</v>
      </c>
      <c r="C49" s="21" t="s">
        <v>2246</v>
      </c>
      <c r="D49" s="21" t="s">
        <v>2247</v>
      </c>
      <c r="E49" s="21" t="s">
        <v>584</v>
      </c>
      <c r="F49" s="22">
        <v>21594562</v>
      </c>
      <c r="G49" s="16" t="s">
        <v>2389</v>
      </c>
      <c r="H49" s="34" t="s">
        <v>112</v>
      </c>
      <c r="I49" s="15">
        <f>VLOOKUP(H49,estados!$A$1:$B$31,2,FALSE)</f>
        <v>7</v>
      </c>
      <c r="J49" s="15" t="s">
        <v>1474</v>
      </c>
      <c r="K49" s="15">
        <f>VLOOKUP(J49,Distribuidores!$A$2:$B$99,2,FALSE)</f>
        <v>89</v>
      </c>
      <c r="L49" s="15">
        <v>1</v>
      </c>
      <c r="M49" s="15">
        <v>1</v>
      </c>
      <c r="N49">
        <v>1</v>
      </c>
      <c r="O49" s="36" t="str">
        <f t="shared" ca="1" si="2"/>
        <v>2023-10-26 13:34:18</v>
      </c>
    </row>
    <row r="50" spans="1:15" x14ac:dyDescent="0.3">
      <c r="A50">
        <v>6048</v>
      </c>
      <c r="B50" s="21" t="s">
        <v>2284</v>
      </c>
      <c r="C50" s="21" t="s">
        <v>2248</v>
      </c>
      <c r="D50" s="21" t="s">
        <v>2667</v>
      </c>
      <c r="E50" s="21" t="s">
        <v>586</v>
      </c>
      <c r="F50" s="22">
        <v>55330810</v>
      </c>
      <c r="G50" s="16" t="s">
        <v>2390</v>
      </c>
      <c r="H50" s="34" t="s">
        <v>112</v>
      </c>
      <c r="I50" s="15">
        <f>VLOOKUP(H50,estados!$A$1:$B$31,2,FALSE)</f>
        <v>7</v>
      </c>
      <c r="J50" s="15" t="s">
        <v>1465</v>
      </c>
      <c r="K50" s="15">
        <f>VLOOKUP(J50,Distribuidores!$A$2:$B$99,2,FALSE)</f>
        <v>69</v>
      </c>
      <c r="L50" s="15">
        <v>1</v>
      </c>
      <c r="M50" s="15">
        <v>1</v>
      </c>
      <c r="N50">
        <v>1</v>
      </c>
      <c r="O50" s="36" t="str">
        <f t="shared" ca="1" si="2"/>
        <v>2023-10-26 15:48:59</v>
      </c>
    </row>
    <row r="51" spans="1:15" x14ac:dyDescent="0.3">
      <c r="A51">
        <v>6049</v>
      </c>
      <c r="B51" s="21" t="s">
        <v>2628</v>
      </c>
      <c r="C51" s="21" t="s">
        <v>2249</v>
      </c>
      <c r="D51" s="21" t="s">
        <v>2668</v>
      </c>
      <c r="E51" s="21" t="s">
        <v>588</v>
      </c>
      <c r="F51" s="22">
        <v>53956569</v>
      </c>
      <c r="G51" s="16" t="s">
        <v>2387</v>
      </c>
      <c r="H51" s="34" t="s">
        <v>112</v>
      </c>
      <c r="I51" s="15">
        <f>VLOOKUP(H51,estados!$A$1:$B$31,2,FALSE)</f>
        <v>7</v>
      </c>
      <c r="J51" s="15" t="s">
        <v>1467</v>
      </c>
      <c r="K51" s="15">
        <f>VLOOKUP(J51,Distribuidores!$A$2:$B$99,2,FALSE)</f>
        <v>68</v>
      </c>
      <c r="L51" s="15">
        <v>1</v>
      </c>
      <c r="M51" s="15">
        <v>1</v>
      </c>
      <c r="N51">
        <v>1</v>
      </c>
      <c r="O51" s="36" t="str">
        <f t="shared" ca="1" si="2"/>
        <v>2023-10-26 14:06:49</v>
      </c>
    </row>
    <row r="52" spans="1:15" x14ac:dyDescent="0.3">
      <c r="A52">
        <v>6050</v>
      </c>
      <c r="B52" s="21" t="s">
        <v>2285</v>
      </c>
      <c r="C52" t="str">
        <f t="shared" si="0"/>
        <v xml:space="preserve">WADED </v>
      </c>
      <c r="D52" t="str">
        <f t="shared" si="1"/>
        <v>DAUG</v>
      </c>
      <c r="E52" s="21" t="s">
        <v>590</v>
      </c>
      <c r="F52" s="22">
        <v>52554444</v>
      </c>
      <c r="G52" s="16" t="s">
        <v>2391</v>
      </c>
      <c r="H52" s="34" t="s">
        <v>112</v>
      </c>
      <c r="I52" s="15">
        <f>VLOOKUP(H52,estados!$A$1:$B$31,2,FALSE)</f>
        <v>7</v>
      </c>
      <c r="J52" s="15" t="s">
        <v>117</v>
      </c>
      <c r="K52" s="15">
        <f>VLOOKUP(J52,Distribuidores!$A$2:$B$99,2,FALSE)</f>
        <v>15</v>
      </c>
      <c r="L52" s="15">
        <v>1</v>
      </c>
      <c r="M52" s="15">
        <v>1</v>
      </c>
      <c r="N52">
        <v>1</v>
      </c>
      <c r="O52" s="36" t="str">
        <f t="shared" ca="1" si="2"/>
        <v>2023-10-26 19:05:18</v>
      </c>
    </row>
    <row r="53" spans="1:15" x14ac:dyDescent="0.3">
      <c r="A53">
        <v>6051</v>
      </c>
      <c r="B53" s="21" t="s">
        <v>2286</v>
      </c>
      <c r="C53" t="str">
        <f t="shared" si="0"/>
        <v xml:space="preserve">EMILIO </v>
      </c>
      <c r="D53" t="str">
        <f t="shared" si="1"/>
        <v>PEREZ</v>
      </c>
      <c r="E53" s="21" t="s">
        <v>592</v>
      </c>
      <c r="F53" s="22" t="s">
        <v>39</v>
      </c>
      <c r="G53" s="16" t="s">
        <v>2392</v>
      </c>
      <c r="H53" s="34" t="s">
        <v>112</v>
      </c>
      <c r="I53" s="15">
        <f>VLOOKUP(H53,estados!$A$1:$B$31,2,FALSE)</f>
        <v>7</v>
      </c>
      <c r="J53" s="15" t="s">
        <v>1471</v>
      </c>
      <c r="K53" s="15">
        <f>VLOOKUP(J53,Distribuidores!$A$2:$B$99,2,FALSE)</f>
        <v>90</v>
      </c>
      <c r="L53" s="15">
        <v>1</v>
      </c>
      <c r="M53" s="15">
        <v>1</v>
      </c>
      <c r="N53">
        <v>1</v>
      </c>
      <c r="O53" s="36" t="str">
        <f t="shared" ca="1" si="2"/>
        <v>2023-10-26 12:25:39</v>
      </c>
    </row>
    <row r="54" spans="1:15" x14ac:dyDescent="0.3">
      <c r="A54">
        <v>6052</v>
      </c>
      <c r="B54" s="21" t="s">
        <v>2597</v>
      </c>
      <c r="C54" t="str">
        <f t="shared" si="0"/>
        <v xml:space="preserve">CARLOS </v>
      </c>
      <c r="D54" t="str">
        <f t="shared" si="1"/>
        <v>LIRA</v>
      </c>
      <c r="E54" s="21" t="s">
        <v>594</v>
      </c>
      <c r="F54" s="22">
        <v>52845770</v>
      </c>
      <c r="G54" s="16" t="s">
        <v>2393</v>
      </c>
      <c r="H54" s="34" t="s">
        <v>112</v>
      </c>
      <c r="I54" s="15">
        <f>VLOOKUP(H54,estados!$A$1:$B$31,2,FALSE)</f>
        <v>7</v>
      </c>
      <c r="J54" s="15" t="s">
        <v>1471</v>
      </c>
      <c r="K54" s="15">
        <f>VLOOKUP(J54,Distribuidores!$A$2:$B$99,2,FALSE)</f>
        <v>90</v>
      </c>
      <c r="L54" s="15">
        <v>1</v>
      </c>
      <c r="M54" s="15">
        <v>1</v>
      </c>
      <c r="N54">
        <v>1</v>
      </c>
      <c r="O54" s="36" t="str">
        <f t="shared" ca="1" si="2"/>
        <v>2023-10-26 18:06:51</v>
      </c>
    </row>
    <row r="55" spans="1:15" x14ac:dyDescent="0.3">
      <c r="A55">
        <v>6053</v>
      </c>
      <c r="B55" s="21" t="s">
        <v>2629</v>
      </c>
      <c r="C55" t="str">
        <f t="shared" si="0"/>
        <v xml:space="preserve">NORMA </v>
      </c>
      <c r="D55" t="str">
        <f t="shared" si="1"/>
        <v>CUELLAR</v>
      </c>
      <c r="E55" s="21" t="s">
        <v>596</v>
      </c>
      <c r="F55" s="22" t="s">
        <v>40</v>
      </c>
      <c r="G55" s="16" t="s">
        <v>2394</v>
      </c>
      <c r="H55" s="34" t="s">
        <v>112</v>
      </c>
      <c r="I55" s="15">
        <f>VLOOKUP(H55,estados!$A$1:$B$31,2,FALSE)</f>
        <v>7</v>
      </c>
      <c r="J55" s="15" t="s">
        <v>1472</v>
      </c>
      <c r="K55" s="15">
        <f>VLOOKUP(J55,Distribuidores!$A$2:$B$99,2,FALSE)</f>
        <v>91</v>
      </c>
      <c r="L55" s="15">
        <v>1</v>
      </c>
      <c r="M55" s="15">
        <v>1</v>
      </c>
      <c r="N55">
        <v>1</v>
      </c>
      <c r="O55" s="36" t="str">
        <f t="shared" ca="1" si="2"/>
        <v>2023-10-26 15:52:13</v>
      </c>
    </row>
    <row r="56" spans="1:15" x14ac:dyDescent="0.3">
      <c r="A56">
        <v>6054</v>
      </c>
      <c r="B56" s="21" t="s">
        <v>2630</v>
      </c>
      <c r="C56" t="str">
        <f t="shared" si="0"/>
        <v xml:space="preserve">RAYMUNDO </v>
      </c>
      <c r="D56" t="str">
        <f t="shared" si="1"/>
        <v>ALVEAR</v>
      </c>
      <c r="E56" s="21" t="s">
        <v>598</v>
      </c>
      <c r="F56" s="22" t="s">
        <v>41</v>
      </c>
      <c r="G56" s="16" t="s">
        <v>2377</v>
      </c>
      <c r="H56" s="34" t="s">
        <v>112</v>
      </c>
      <c r="I56" s="15">
        <f>VLOOKUP(H56,estados!$A$1:$B$31,2,FALSE)</f>
        <v>7</v>
      </c>
      <c r="J56" s="15" t="s">
        <v>1471</v>
      </c>
      <c r="K56" s="15">
        <f>VLOOKUP(J56,Distribuidores!$A$2:$B$99,2,FALSE)</f>
        <v>90</v>
      </c>
      <c r="L56" s="15">
        <v>1</v>
      </c>
      <c r="M56" s="15">
        <v>1</v>
      </c>
      <c r="N56">
        <v>1</v>
      </c>
      <c r="O56" s="36" t="str">
        <f t="shared" ca="1" si="2"/>
        <v>2023-10-26 12:35:29</v>
      </c>
    </row>
    <row r="57" spans="1:15" x14ac:dyDescent="0.3">
      <c r="A57">
        <v>6055</v>
      </c>
      <c r="B57" s="21" t="s">
        <v>2287</v>
      </c>
      <c r="C57" t="str">
        <f t="shared" si="0"/>
        <v xml:space="preserve">MONICA </v>
      </c>
      <c r="D57" t="str">
        <f t="shared" si="1"/>
        <v>BELLO</v>
      </c>
      <c r="E57" s="21" t="s">
        <v>600</v>
      </c>
      <c r="F57" s="22">
        <v>52118116</v>
      </c>
      <c r="G57" s="16" t="s">
        <v>2395</v>
      </c>
      <c r="H57" s="34" t="s">
        <v>112</v>
      </c>
      <c r="I57" s="15">
        <f>VLOOKUP(H57,estados!$A$1:$B$31,2,FALSE)</f>
        <v>7</v>
      </c>
      <c r="J57" s="15" t="s">
        <v>1475</v>
      </c>
      <c r="K57" s="15">
        <f>VLOOKUP(J57,Distribuidores!$A$2:$B$99,2,FALSE)</f>
        <v>65</v>
      </c>
      <c r="L57" s="15">
        <v>1</v>
      </c>
      <c r="M57" s="15">
        <v>1</v>
      </c>
      <c r="N57">
        <v>1</v>
      </c>
      <c r="O57" s="36" t="str">
        <f t="shared" ca="1" si="2"/>
        <v>2023-10-26 12:44:55</v>
      </c>
    </row>
    <row r="58" spans="1:15" x14ac:dyDescent="0.3">
      <c r="A58">
        <v>6056</v>
      </c>
      <c r="B58" s="21" t="s">
        <v>2631</v>
      </c>
      <c r="C58" s="21" t="s">
        <v>2250</v>
      </c>
      <c r="D58" s="21" t="s">
        <v>2251</v>
      </c>
      <c r="E58" s="21" t="s">
        <v>602</v>
      </c>
      <c r="F58" s="22">
        <v>50803500</v>
      </c>
      <c r="G58" s="16" t="s">
        <v>2396</v>
      </c>
      <c r="H58" s="34" t="s">
        <v>112</v>
      </c>
      <c r="I58" s="15">
        <f>VLOOKUP(H58,estados!$A$1:$B$31,2,FALSE)</f>
        <v>7</v>
      </c>
      <c r="J58" s="15" t="s">
        <v>1465</v>
      </c>
      <c r="K58" s="15">
        <f>VLOOKUP(J58,Distribuidores!$A$2:$B$99,2,FALSE)</f>
        <v>69</v>
      </c>
      <c r="L58" s="15">
        <v>1</v>
      </c>
      <c r="M58" s="15">
        <v>1</v>
      </c>
      <c r="N58">
        <v>1</v>
      </c>
      <c r="O58" s="36" t="str">
        <f t="shared" ca="1" si="2"/>
        <v>2023-10-26 19:46:44</v>
      </c>
    </row>
    <row r="59" spans="1:15" x14ac:dyDescent="0.3">
      <c r="A59">
        <v>6057</v>
      </c>
      <c r="B59" s="21" t="s">
        <v>2227</v>
      </c>
      <c r="C59" t="str">
        <f t="shared" si="0"/>
        <v xml:space="preserve">ANDRES </v>
      </c>
      <c r="D59" t="str">
        <f t="shared" si="1"/>
        <v>DOMINGUEZ</v>
      </c>
      <c r="E59" s="21" t="s">
        <v>604</v>
      </c>
      <c r="F59" s="22" t="s">
        <v>42</v>
      </c>
      <c r="G59" s="16" t="s">
        <v>2397</v>
      </c>
      <c r="H59" s="34" t="s">
        <v>112</v>
      </c>
      <c r="I59" s="15">
        <f>VLOOKUP(H59,estados!$A$1:$B$31,2,FALSE)</f>
        <v>7</v>
      </c>
      <c r="J59" s="15" t="s">
        <v>1465</v>
      </c>
      <c r="K59" s="15">
        <f>VLOOKUP(J59,Distribuidores!$A$2:$B$99,2,FALSE)</f>
        <v>69</v>
      </c>
      <c r="L59" s="15">
        <v>1</v>
      </c>
      <c r="M59" s="15">
        <v>1</v>
      </c>
      <c r="N59">
        <v>1</v>
      </c>
      <c r="O59" s="36" t="str">
        <f t="shared" ca="1" si="2"/>
        <v>2023-10-26 13:37:37</v>
      </c>
    </row>
    <row r="60" spans="1:15" x14ac:dyDescent="0.3">
      <c r="A60">
        <v>6058</v>
      </c>
      <c r="B60" s="21" t="s">
        <v>2598</v>
      </c>
      <c r="C60" t="str">
        <f t="shared" si="0"/>
        <v xml:space="preserve">JESUS </v>
      </c>
      <c r="D60" t="str">
        <f t="shared" si="1"/>
        <v>DURAN MARTINEZ</v>
      </c>
      <c r="E60" s="21" t="s">
        <v>606</v>
      </c>
      <c r="F60" s="22" t="s">
        <v>607</v>
      </c>
      <c r="G60" s="16" t="s">
        <v>2367</v>
      </c>
      <c r="H60" s="34" t="s">
        <v>112</v>
      </c>
      <c r="I60" s="15">
        <f>VLOOKUP(H60,estados!$A$1:$B$31,2,FALSE)</f>
        <v>7</v>
      </c>
      <c r="J60" s="15" t="s">
        <v>1475</v>
      </c>
      <c r="K60" s="15">
        <f>VLOOKUP(J60,Distribuidores!$A$2:$B$99,2,FALSE)</f>
        <v>65</v>
      </c>
      <c r="L60" s="15">
        <v>1</v>
      </c>
      <c r="M60" s="15">
        <v>1</v>
      </c>
      <c r="N60">
        <v>1</v>
      </c>
      <c r="O60" s="36" t="str">
        <f t="shared" ca="1" si="2"/>
        <v>2023-10-26 14:57:16</v>
      </c>
    </row>
    <row r="61" spans="1:15" x14ac:dyDescent="0.3">
      <c r="A61">
        <v>6059</v>
      </c>
      <c r="B61" s="21" t="s">
        <v>2669</v>
      </c>
      <c r="C61" t="str">
        <f t="shared" si="0"/>
        <v xml:space="preserve">CLAUDIA </v>
      </c>
      <c r="D61" t="str">
        <f t="shared" si="1"/>
        <v>VIDRIO</v>
      </c>
      <c r="E61" s="21" t="s">
        <v>609</v>
      </c>
      <c r="F61" s="22" t="s">
        <v>43</v>
      </c>
      <c r="G61" s="16" t="s">
        <v>2398</v>
      </c>
      <c r="H61" s="34" t="s">
        <v>112</v>
      </c>
      <c r="I61" s="15">
        <f>VLOOKUP(H61,estados!$A$1:$B$31,2,FALSE)</f>
        <v>7</v>
      </c>
      <c r="J61" s="15" t="s">
        <v>1465</v>
      </c>
      <c r="K61" s="15">
        <f>VLOOKUP(J61,Distribuidores!$A$2:$B$99,2,FALSE)</f>
        <v>69</v>
      </c>
      <c r="L61" s="15">
        <v>1</v>
      </c>
      <c r="M61" s="15">
        <v>1</v>
      </c>
      <c r="N61">
        <v>1</v>
      </c>
      <c r="O61" s="36" t="str">
        <f t="shared" ca="1" si="2"/>
        <v>2023-10-26 14:14:49</v>
      </c>
    </row>
    <row r="62" spans="1:15" x14ac:dyDescent="0.3">
      <c r="A62">
        <v>6060</v>
      </c>
      <c r="B62" s="21" t="s">
        <v>2670</v>
      </c>
      <c r="C62" t="str">
        <f t="shared" si="0"/>
        <v xml:space="preserve">ANA </v>
      </c>
      <c r="D62" t="str">
        <f t="shared" si="1"/>
        <v>JIMENEZ</v>
      </c>
      <c r="E62" s="21" t="s">
        <v>611</v>
      </c>
      <c r="F62" s="22">
        <v>33009400</v>
      </c>
      <c r="G62" s="16" t="s">
        <v>2399</v>
      </c>
      <c r="H62" s="34" t="s">
        <v>112</v>
      </c>
      <c r="I62" s="15">
        <f>VLOOKUP(H62,estados!$A$1:$B$31,2,FALSE)</f>
        <v>7</v>
      </c>
      <c r="J62" s="15" t="s">
        <v>1471</v>
      </c>
      <c r="K62" s="15">
        <f>VLOOKUP(J62,Distribuidores!$A$2:$B$99,2,FALSE)</f>
        <v>90</v>
      </c>
      <c r="L62" s="15">
        <v>0</v>
      </c>
      <c r="M62" s="15">
        <v>1</v>
      </c>
      <c r="N62">
        <v>1</v>
      </c>
      <c r="O62" s="36" t="str">
        <f t="shared" ca="1" si="2"/>
        <v>2023-10-26 17:18:22</v>
      </c>
    </row>
    <row r="63" spans="1:15" x14ac:dyDescent="0.3">
      <c r="A63">
        <v>6061</v>
      </c>
      <c r="B63" s="21" t="s">
        <v>2228</v>
      </c>
      <c r="C63" t="str">
        <f t="shared" si="0"/>
        <v xml:space="preserve">CORNELIO </v>
      </c>
      <c r="D63" t="str">
        <f t="shared" si="1"/>
        <v>SÁNCHEZ</v>
      </c>
      <c r="E63" s="21" t="s">
        <v>613</v>
      </c>
      <c r="F63" s="22">
        <v>13232800</v>
      </c>
      <c r="G63" s="16" t="s">
        <v>2400</v>
      </c>
      <c r="H63" s="34" t="s">
        <v>112</v>
      </c>
      <c r="I63" s="15">
        <f>VLOOKUP(H63,estados!$A$1:$B$31,2,FALSE)</f>
        <v>7</v>
      </c>
      <c r="J63" s="15" t="s">
        <v>1466</v>
      </c>
      <c r="K63" s="15">
        <f>VLOOKUP(J63,Distribuidores!$A$2:$B$99,2,FALSE)</f>
        <v>19</v>
      </c>
      <c r="L63" s="15">
        <v>0</v>
      </c>
      <c r="M63" s="15">
        <v>1</v>
      </c>
      <c r="N63">
        <v>1</v>
      </c>
      <c r="O63" s="36" t="str">
        <f t="shared" ca="1" si="2"/>
        <v>2023-10-26 12:02:32</v>
      </c>
    </row>
    <row r="64" spans="1:15" x14ac:dyDescent="0.3">
      <c r="A64">
        <v>6062</v>
      </c>
      <c r="B64" s="21" t="s">
        <v>2288</v>
      </c>
      <c r="C64" t="str">
        <f t="shared" si="0"/>
        <v xml:space="preserve">MARIO </v>
      </c>
      <c r="D64" t="str">
        <f t="shared" si="1"/>
        <v>MARTINEZ</v>
      </c>
      <c r="E64" s="21" t="s">
        <v>615</v>
      </c>
      <c r="F64" s="22">
        <v>58132000</v>
      </c>
      <c r="G64" s="16" t="s">
        <v>2401</v>
      </c>
      <c r="H64" s="34" t="s">
        <v>112</v>
      </c>
      <c r="I64" s="15">
        <f>VLOOKUP(H64,estados!$A$1:$B$31,2,FALSE)</f>
        <v>7</v>
      </c>
      <c r="J64" s="15" t="s">
        <v>1476</v>
      </c>
      <c r="K64" s="15">
        <f>VLOOKUP(J64,Distribuidores!$A$2:$B$99,2,FALSE)</f>
        <v>48</v>
      </c>
      <c r="L64" s="15">
        <v>1</v>
      </c>
      <c r="M64" s="15">
        <v>1</v>
      </c>
      <c r="N64">
        <v>1</v>
      </c>
      <c r="O64" s="36" t="str">
        <f t="shared" ca="1" si="2"/>
        <v>2023-10-26 19:58:31</v>
      </c>
    </row>
    <row r="65" spans="1:15" x14ac:dyDescent="0.3">
      <c r="A65">
        <v>6063</v>
      </c>
      <c r="B65" s="21" t="s">
        <v>2252</v>
      </c>
      <c r="C65" t="str">
        <f t="shared" si="0"/>
        <v xml:space="preserve">FCO. </v>
      </c>
      <c r="D65" t="str">
        <f t="shared" si="1"/>
        <v>JAVIER GARCÍA</v>
      </c>
      <c r="E65" s="21" t="s">
        <v>617</v>
      </c>
      <c r="F65" s="22">
        <v>51331109</v>
      </c>
      <c r="G65" s="16" t="s">
        <v>2399</v>
      </c>
      <c r="H65" s="34" t="s">
        <v>112</v>
      </c>
      <c r="I65" s="15">
        <f>VLOOKUP(H65,estados!$A$1:$B$31,2,FALSE)</f>
        <v>7</v>
      </c>
      <c r="J65" s="15" t="s">
        <v>1477</v>
      </c>
      <c r="K65" s="15">
        <f>VLOOKUP(J65,Distribuidores!$A$2:$B$99,2,FALSE)</f>
        <v>25</v>
      </c>
      <c r="L65" s="15">
        <v>0</v>
      </c>
      <c r="M65" s="15">
        <v>1</v>
      </c>
      <c r="N65">
        <v>1</v>
      </c>
      <c r="O65" s="36" t="str">
        <f t="shared" ca="1" si="2"/>
        <v>2023-10-26 16:19:47</v>
      </c>
    </row>
    <row r="66" spans="1:15" x14ac:dyDescent="0.3">
      <c r="A66">
        <v>6064</v>
      </c>
      <c r="B66" s="21" t="s">
        <v>2632</v>
      </c>
      <c r="C66" t="str">
        <f t="shared" si="0"/>
        <v xml:space="preserve">GERARDO </v>
      </c>
      <c r="D66" t="str">
        <f t="shared" si="1"/>
        <v>PÉREZ</v>
      </c>
      <c r="E66" s="21" t="s">
        <v>619</v>
      </c>
      <c r="F66" s="22" t="s">
        <v>44</v>
      </c>
      <c r="G66" s="16" t="s">
        <v>2402</v>
      </c>
      <c r="H66" s="34" t="s">
        <v>112</v>
      </c>
      <c r="I66" s="15">
        <f>VLOOKUP(H66,estados!$A$1:$B$31,2,FALSE)</f>
        <v>7</v>
      </c>
      <c r="J66" s="15" t="s">
        <v>1477</v>
      </c>
      <c r="K66" s="15">
        <f>VLOOKUP(J66,Distribuidores!$A$2:$B$99,2,FALSE)</f>
        <v>25</v>
      </c>
      <c r="L66" s="15">
        <v>1</v>
      </c>
      <c r="M66" s="15">
        <v>1</v>
      </c>
      <c r="N66">
        <v>1</v>
      </c>
      <c r="O66" s="36" t="str">
        <f t="shared" ca="1" si="2"/>
        <v>2023-10-26 15:33:21</v>
      </c>
    </row>
    <row r="67" spans="1:15" x14ac:dyDescent="0.3">
      <c r="A67">
        <v>6065</v>
      </c>
      <c r="B67" s="21" t="s">
        <v>2633</v>
      </c>
      <c r="C67" t="str">
        <f t="shared" ref="C67:C130" si="3">LEFT(B67, SEARCH(" ",B67,1))</f>
        <v xml:space="preserve">MAURICIO </v>
      </c>
      <c r="D67" t="str">
        <f t="shared" ref="D67:D130" si="4">RIGHT(B67,LEN(B67)-SEARCH(" ",B67,1))</f>
        <v>LARA</v>
      </c>
      <c r="E67" s="21" t="s">
        <v>621</v>
      </c>
      <c r="F67" s="22">
        <v>33005200</v>
      </c>
      <c r="G67" s="16" t="s">
        <v>2402</v>
      </c>
      <c r="H67" s="33" t="s">
        <v>113</v>
      </c>
      <c r="I67" s="15">
        <f>VLOOKUP(H67,estados!$A$1:$B$31,2,FALSE)</f>
        <v>11</v>
      </c>
      <c r="J67" s="15" t="s">
        <v>1477</v>
      </c>
      <c r="K67" s="15">
        <f>VLOOKUP(J67,Distribuidores!$A$2:$B$99,2,FALSE)</f>
        <v>25</v>
      </c>
      <c r="L67" s="15">
        <v>1</v>
      </c>
      <c r="M67" s="15">
        <v>1</v>
      </c>
      <c r="N67">
        <v>1</v>
      </c>
      <c r="O67" s="36" t="str">
        <f t="shared" ref="O67:O130" ca="1" si="5">_xlfn.CONCAT("2023-10-26 ",RANDBETWEEN(12,20),":",TEXT(RANDBETWEEN(0,60),"00"),":",TEXT(RANDBETWEEN(0,60),"00"))</f>
        <v>2023-10-26 15:31:28</v>
      </c>
    </row>
    <row r="68" spans="1:15" x14ac:dyDescent="0.3">
      <c r="A68">
        <v>6066</v>
      </c>
      <c r="B68" s="21" t="s">
        <v>2634</v>
      </c>
      <c r="C68" t="str">
        <f t="shared" si="3"/>
        <v xml:space="preserve">RUTH </v>
      </c>
      <c r="D68" t="str">
        <f t="shared" si="4"/>
        <v>ARAMBURO</v>
      </c>
      <c r="E68" s="21" t="s">
        <v>623</v>
      </c>
      <c r="F68" s="22">
        <v>57479300</v>
      </c>
      <c r="G68" s="16" t="s">
        <v>2403</v>
      </c>
      <c r="H68" s="34" t="s">
        <v>112</v>
      </c>
      <c r="I68" s="15">
        <f>VLOOKUP(H68,estados!$A$1:$B$31,2,FALSE)</f>
        <v>7</v>
      </c>
      <c r="J68" s="15" t="s">
        <v>1478</v>
      </c>
      <c r="K68" s="15">
        <f>VLOOKUP(J68,Distribuidores!$A$2:$B$99,2,FALSE)</f>
        <v>49</v>
      </c>
      <c r="L68" s="15">
        <v>1</v>
      </c>
      <c r="M68" s="15">
        <v>1</v>
      </c>
      <c r="N68">
        <v>1</v>
      </c>
      <c r="O68" s="36" t="str">
        <f t="shared" ca="1" si="5"/>
        <v>2023-10-26 17:19:31</v>
      </c>
    </row>
    <row r="69" spans="1:15" x14ac:dyDescent="0.3">
      <c r="A69">
        <v>6067</v>
      </c>
      <c r="B69" s="21" t="s">
        <v>2599</v>
      </c>
      <c r="C69" t="str">
        <f t="shared" si="3"/>
        <v xml:space="preserve">DIEGO </v>
      </c>
      <c r="D69" t="str">
        <f t="shared" si="4"/>
        <v>ESPINOSA DE LOS MONTEROS A.</v>
      </c>
      <c r="E69" s="21" t="s">
        <v>625</v>
      </c>
      <c r="F69" s="22">
        <v>91382000</v>
      </c>
      <c r="G69" s="16" t="s">
        <v>2404</v>
      </c>
      <c r="H69" s="34" t="s">
        <v>112</v>
      </c>
      <c r="I69" s="15">
        <f>VLOOKUP(H69,estados!$A$1:$B$31,2,FALSE)</f>
        <v>7</v>
      </c>
      <c r="J69" s="15" t="s">
        <v>1479</v>
      </c>
      <c r="K69" s="15">
        <f>VLOOKUP(J69,Distribuidores!$A$2:$B$99,2,FALSE)</f>
        <v>46</v>
      </c>
      <c r="L69" s="15">
        <v>1</v>
      </c>
      <c r="M69" s="15">
        <v>1</v>
      </c>
      <c r="N69">
        <v>1</v>
      </c>
      <c r="O69" s="36" t="str">
        <f t="shared" ca="1" si="5"/>
        <v>2023-10-26 20:45:56</v>
      </c>
    </row>
    <row r="70" spans="1:15" x14ac:dyDescent="0.3">
      <c r="A70">
        <v>6068</v>
      </c>
      <c r="B70" s="21" t="s">
        <v>2600</v>
      </c>
      <c r="C70" t="str">
        <f t="shared" si="3"/>
        <v xml:space="preserve">ROSA </v>
      </c>
      <c r="D70" t="str">
        <f t="shared" si="4"/>
        <v>ELVIA RODRÍGUEZ</v>
      </c>
      <c r="E70" s="21" t="s">
        <v>627</v>
      </c>
      <c r="F70" s="22">
        <v>55731038</v>
      </c>
      <c r="G70" s="16" t="s">
        <v>2368</v>
      </c>
      <c r="H70" s="33" t="s">
        <v>113</v>
      </c>
      <c r="I70" s="15">
        <f>VLOOKUP(H70,estados!$A$1:$B$31,2,FALSE)</f>
        <v>11</v>
      </c>
      <c r="J70" s="15" t="s">
        <v>1478</v>
      </c>
      <c r="K70" s="15">
        <f>VLOOKUP(J70,Distribuidores!$A$2:$B$99,2,FALSE)</f>
        <v>49</v>
      </c>
      <c r="L70" s="15">
        <v>1</v>
      </c>
      <c r="M70" s="15">
        <v>1</v>
      </c>
      <c r="N70">
        <v>1</v>
      </c>
      <c r="O70" s="36" t="str">
        <f t="shared" ca="1" si="5"/>
        <v>2023-10-26 17:11:21</v>
      </c>
    </row>
    <row r="71" spans="1:15" x14ac:dyDescent="0.3">
      <c r="A71">
        <v>6069</v>
      </c>
      <c r="B71" s="21" t="s">
        <v>2289</v>
      </c>
      <c r="C71" t="str">
        <f t="shared" si="3"/>
        <v xml:space="preserve">OCTAVIO </v>
      </c>
      <c r="D71" t="str">
        <f t="shared" si="4"/>
        <v>ORTEGA</v>
      </c>
      <c r="E71" s="21" t="s">
        <v>629</v>
      </c>
      <c r="F71" s="22">
        <v>58362400</v>
      </c>
      <c r="G71" s="16" t="s">
        <v>2405</v>
      </c>
      <c r="H71" s="34" t="s">
        <v>112</v>
      </c>
      <c r="I71" s="15">
        <f>VLOOKUP(H71,estados!$A$1:$B$31,2,FALSE)</f>
        <v>7</v>
      </c>
      <c r="J71" s="15" t="s">
        <v>1480</v>
      </c>
      <c r="K71" s="15">
        <f>VLOOKUP(J71,Distribuidores!$A$2:$B$99,2,FALSE)</f>
        <v>47</v>
      </c>
      <c r="L71" s="15">
        <v>0</v>
      </c>
      <c r="M71" s="15">
        <v>1</v>
      </c>
      <c r="N71">
        <v>1</v>
      </c>
      <c r="O71" s="36" t="str">
        <f t="shared" ca="1" si="5"/>
        <v>2023-10-26 14:33:16</v>
      </c>
    </row>
    <row r="72" spans="1:15" x14ac:dyDescent="0.3">
      <c r="A72">
        <v>6070</v>
      </c>
      <c r="B72" s="21" t="s">
        <v>2290</v>
      </c>
      <c r="C72" s="21" t="s">
        <v>2672</v>
      </c>
      <c r="D72" s="21" t="s">
        <v>2673</v>
      </c>
      <c r="E72" s="21" t="s">
        <v>631</v>
      </c>
      <c r="F72" s="22">
        <v>52628100</v>
      </c>
      <c r="G72" s="16" t="s">
        <v>2406</v>
      </c>
      <c r="H72" s="34" t="s">
        <v>112</v>
      </c>
      <c r="I72" s="15">
        <f>VLOOKUP(H72,estados!$A$1:$B$31,2,FALSE)</f>
        <v>7</v>
      </c>
      <c r="J72" s="15" t="s">
        <v>1480</v>
      </c>
      <c r="K72" s="15">
        <f>VLOOKUP(J72,Distribuidores!$A$2:$B$99,2,FALSE)</f>
        <v>47</v>
      </c>
      <c r="L72" s="15">
        <v>1</v>
      </c>
      <c r="M72" s="15">
        <v>1</v>
      </c>
      <c r="N72">
        <v>1</v>
      </c>
      <c r="O72" s="36" t="str">
        <f t="shared" ca="1" si="5"/>
        <v>2023-10-26 14:36:16</v>
      </c>
    </row>
    <row r="73" spans="1:15" x14ac:dyDescent="0.3">
      <c r="A73">
        <v>6071</v>
      </c>
      <c r="B73" s="21" t="s">
        <v>2671</v>
      </c>
      <c r="C73" t="str">
        <f t="shared" si="3"/>
        <v xml:space="preserve">EDUARDO </v>
      </c>
      <c r="D73" t="str">
        <f t="shared" si="4"/>
        <v>SACAL</v>
      </c>
      <c r="E73" s="21" t="s">
        <v>633</v>
      </c>
      <c r="F73" s="22">
        <v>22350038</v>
      </c>
      <c r="G73" s="16" t="s">
        <v>2407</v>
      </c>
      <c r="H73" s="33" t="s">
        <v>113</v>
      </c>
      <c r="I73" s="15">
        <f>VLOOKUP(H73,estados!$A$1:$B$31,2,FALSE)</f>
        <v>11</v>
      </c>
      <c r="J73" s="15" t="s">
        <v>1481</v>
      </c>
      <c r="K73" s="15">
        <f>VLOOKUP(J73,Distribuidores!$A$2:$B$99,2,FALSE)</f>
        <v>50</v>
      </c>
      <c r="L73" s="15">
        <v>1</v>
      </c>
      <c r="M73" s="15">
        <v>1</v>
      </c>
      <c r="N73">
        <v>1</v>
      </c>
      <c r="O73" s="36" t="str">
        <f t="shared" ca="1" si="5"/>
        <v>2023-10-26 13:59:45</v>
      </c>
    </row>
    <row r="74" spans="1:15" x14ac:dyDescent="0.3">
      <c r="A74">
        <v>6072</v>
      </c>
      <c r="B74" s="21" t="s">
        <v>2601</v>
      </c>
      <c r="C74" t="str">
        <f t="shared" si="3"/>
        <v xml:space="preserve">RAUL </v>
      </c>
      <c r="D74" t="str">
        <f t="shared" si="4"/>
        <v>BERNAL</v>
      </c>
      <c r="E74" s="21" t="s">
        <v>635</v>
      </c>
      <c r="F74" s="22" t="s">
        <v>45</v>
      </c>
      <c r="G74" s="16" t="s">
        <v>2349</v>
      </c>
      <c r="H74" s="34" t="s">
        <v>112</v>
      </c>
      <c r="I74" s="15">
        <f>VLOOKUP(H74,estados!$A$1:$B$31,2,FALSE)</f>
        <v>7</v>
      </c>
      <c r="J74" s="15" t="s">
        <v>1479</v>
      </c>
      <c r="K74" s="15">
        <f>VLOOKUP(J74,Distribuidores!$A$2:$B$99,2,FALSE)</f>
        <v>46</v>
      </c>
      <c r="L74" s="15">
        <v>1</v>
      </c>
      <c r="M74" s="15">
        <v>1</v>
      </c>
      <c r="N74">
        <v>1</v>
      </c>
      <c r="O74" s="36" t="str">
        <f t="shared" ca="1" si="5"/>
        <v>2023-10-26 14:22:11</v>
      </c>
    </row>
    <row r="75" spans="1:15" x14ac:dyDescent="0.3">
      <c r="A75">
        <v>6073</v>
      </c>
      <c r="B75" s="21" t="s">
        <v>2635</v>
      </c>
      <c r="C75" t="str">
        <f t="shared" si="3"/>
        <v xml:space="preserve">ARMANDO </v>
      </c>
      <c r="D75" t="str">
        <f t="shared" si="4"/>
        <v>HERRERA</v>
      </c>
      <c r="E75" s="21" t="s">
        <v>637</v>
      </c>
      <c r="F75" s="22" t="s">
        <v>46</v>
      </c>
      <c r="G75" s="16" t="s">
        <v>2408</v>
      </c>
      <c r="H75" s="33" t="s">
        <v>113</v>
      </c>
      <c r="I75" s="15">
        <f>VLOOKUP(H75,estados!$A$1:$B$31,2,FALSE)</f>
        <v>11</v>
      </c>
      <c r="J75" s="15" t="s">
        <v>1480</v>
      </c>
      <c r="K75" s="15">
        <f>VLOOKUP(J75,Distribuidores!$A$2:$B$99,2,FALSE)</f>
        <v>47</v>
      </c>
      <c r="L75" s="15">
        <v>1</v>
      </c>
      <c r="M75" s="15">
        <v>1</v>
      </c>
      <c r="N75">
        <v>1</v>
      </c>
      <c r="O75" s="36" t="str">
        <f t="shared" ca="1" si="5"/>
        <v>2023-10-26 16:24:35</v>
      </c>
    </row>
    <row r="76" spans="1:15" x14ac:dyDescent="0.3">
      <c r="A76">
        <v>6074</v>
      </c>
      <c r="B76" s="21" t="s">
        <v>2291</v>
      </c>
      <c r="C76" t="str">
        <f t="shared" si="3"/>
        <v xml:space="preserve">LOURDES </v>
      </c>
      <c r="D76" t="str">
        <f t="shared" si="4"/>
        <v>MORENO</v>
      </c>
      <c r="E76" s="21" t="s">
        <v>639</v>
      </c>
      <c r="F76" s="22">
        <v>52921390</v>
      </c>
      <c r="G76" s="16" t="s">
        <v>2409</v>
      </c>
      <c r="H76" s="34" t="s">
        <v>112</v>
      </c>
      <c r="I76" s="15">
        <f>VLOOKUP(H76,estados!$A$1:$B$31,2,FALSE)</f>
        <v>7</v>
      </c>
      <c r="J76" s="15" t="s">
        <v>1480</v>
      </c>
      <c r="K76" s="15">
        <f>VLOOKUP(J76,Distribuidores!$A$2:$B$99,2,FALSE)</f>
        <v>47</v>
      </c>
      <c r="L76" s="15">
        <v>1</v>
      </c>
      <c r="M76" s="15">
        <v>1</v>
      </c>
      <c r="N76">
        <v>1</v>
      </c>
      <c r="O76" s="36" t="str">
        <f t="shared" ca="1" si="5"/>
        <v>2023-10-26 16:22:55</v>
      </c>
    </row>
    <row r="77" spans="1:15" x14ac:dyDescent="0.3">
      <c r="A77">
        <v>6075</v>
      </c>
      <c r="B77" s="21" t="s">
        <v>2229</v>
      </c>
      <c r="C77" t="str">
        <f t="shared" si="3"/>
        <v xml:space="preserve">JAZMIN </v>
      </c>
      <c r="D77" t="str">
        <f t="shared" si="4"/>
        <v>CASTAÑEDA</v>
      </c>
      <c r="E77" s="21" t="s">
        <v>641</v>
      </c>
      <c r="F77" s="22" t="s">
        <v>47</v>
      </c>
      <c r="G77" s="16" t="s">
        <v>2410</v>
      </c>
      <c r="H77" s="35" t="s">
        <v>112</v>
      </c>
      <c r="I77" s="15">
        <f>VLOOKUP(H77,estados!$A$1:$B$31,2,FALSE)</f>
        <v>7</v>
      </c>
      <c r="J77" s="15" t="s">
        <v>1481</v>
      </c>
      <c r="K77" s="15">
        <f>VLOOKUP(J77,Distribuidores!$A$2:$B$99,2,FALSE)</f>
        <v>50</v>
      </c>
      <c r="L77" s="15">
        <v>1</v>
      </c>
      <c r="M77" s="15">
        <v>1</v>
      </c>
      <c r="N77">
        <v>1</v>
      </c>
      <c r="O77" s="36" t="str">
        <f t="shared" ca="1" si="5"/>
        <v>2023-10-26 18:29:08</v>
      </c>
    </row>
    <row r="78" spans="1:15" x14ac:dyDescent="0.3">
      <c r="A78">
        <v>6076</v>
      </c>
      <c r="B78" s="21" t="s">
        <v>2674</v>
      </c>
      <c r="C78" t="str">
        <f t="shared" si="3"/>
        <v xml:space="preserve">VERÓNICA </v>
      </c>
      <c r="D78" t="str">
        <f t="shared" si="4"/>
        <v>PALACIOS</v>
      </c>
      <c r="E78" s="21" t="s">
        <v>643</v>
      </c>
      <c r="F78" s="22" t="s">
        <v>48</v>
      </c>
      <c r="G78" s="16" t="s">
        <v>2411</v>
      </c>
      <c r="H78" s="33" t="s">
        <v>113</v>
      </c>
      <c r="I78" s="15">
        <f>VLOOKUP(H78,estados!$A$1:$B$31,2,FALSE)</f>
        <v>11</v>
      </c>
      <c r="J78" s="15" t="s">
        <v>1480</v>
      </c>
      <c r="K78" s="15">
        <f>VLOOKUP(J78,Distribuidores!$A$2:$B$99,2,FALSE)</f>
        <v>47</v>
      </c>
      <c r="L78" s="15">
        <v>0</v>
      </c>
      <c r="M78" s="15">
        <v>1</v>
      </c>
      <c r="N78">
        <v>1</v>
      </c>
      <c r="O78" s="36" t="str">
        <f t="shared" ca="1" si="5"/>
        <v>2023-10-26 13:39:23</v>
      </c>
    </row>
    <row r="79" spans="1:15" x14ac:dyDescent="0.3">
      <c r="A79">
        <v>6077</v>
      </c>
      <c r="B79" s="21" t="s">
        <v>2292</v>
      </c>
      <c r="C79" t="s">
        <v>2675</v>
      </c>
      <c r="D79" t="s">
        <v>2676</v>
      </c>
      <c r="E79" s="21" t="s">
        <v>645</v>
      </c>
      <c r="F79" s="22">
        <v>53418011</v>
      </c>
      <c r="G79" s="16" t="s">
        <v>2412</v>
      </c>
      <c r="H79" s="35" t="s">
        <v>112</v>
      </c>
      <c r="I79" s="15">
        <f>VLOOKUP(H79,estados!$A$1:$B$31,2,FALSE)</f>
        <v>7</v>
      </c>
      <c r="J79" s="15" t="s">
        <v>1478</v>
      </c>
      <c r="K79" s="15">
        <f>VLOOKUP(J79,Distribuidores!$A$2:$B$99,2,FALSE)</f>
        <v>49</v>
      </c>
      <c r="L79" s="15">
        <v>1</v>
      </c>
      <c r="M79" s="15">
        <v>1</v>
      </c>
      <c r="N79">
        <v>1</v>
      </c>
      <c r="O79" s="36" t="str">
        <f t="shared" ca="1" si="5"/>
        <v>2023-10-26 15:30:41</v>
      </c>
    </row>
    <row r="80" spans="1:15" x14ac:dyDescent="0.3">
      <c r="A80">
        <v>6078</v>
      </c>
      <c r="B80" s="21" t="s">
        <v>2293</v>
      </c>
      <c r="C80" t="str">
        <f t="shared" si="3"/>
        <v xml:space="preserve">JENNY </v>
      </c>
      <c r="D80" t="str">
        <f t="shared" si="4"/>
        <v>CRUZ</v>
      </c>
      <c r="E80" s="21" t="s">
        <v>647</v>
      </c>
      <c r="F80" s="22" t="s">
        <v>49</v>
      </c>
      <c r="G80" s="16" t="s">
        <v>2368</v>
      </c>
      <c r="H80" s="35" t="s">
        <v>112</v>
      </c>
      <c r="I80" s="15">
        <f>VLOOKUP(H80,estados!$A$1:$B$31,2,FALSE)</f>
        <v>7</v>
      </c>
      <c r="J80" s="15" t="s">
        <v>1476</v>
      </c>
      <c r="K80" s="15">
        <f>VLOOKUP(J80,Distribuidores!$A$2:$B$99,2,FALSE)</f>
        <v>48</v>
      </c>
      <c r="L80" s="15">
        <v>1</v>
      </c>
      <c r="M80" s="15">
        <v>1</v>
      </c>
      <c r="N80">
        <v>1</v>
      </c>
      <c r="O80" s="36" t="str">
        <f t="shared" ca="1" si="5"/>
        <v>2023-10-26 18:49:50</v>
      </c>
    </row>
    <row r="81" spans="1:15" x14ac:dyDescent="0.3">
      <c r="A81">
        <v>6079</v>
      </c>
      <c r="B81" s="21" t="s">
        <v>2636</v>
      </c>
      <c r="C81" t="str">
        <f t="shared" si="3"/>
        <v xml:space="preserve">LUIS </v>
      </c>
      <c r="D81" t="str">
        <f t="shared" si="4"/>
        <v>MARTINEZ</v>
      </c>
      <c r="E81" s="21" t="s">
        <v>649</v>
      </c>
      <c r="F81" s="22" t="s">
        <v>50</v>
      </c>
      <c r="G81" s="16" t="s">
        <v>2413</v>
      </c>
      <c r="H81" s="35" t="s">
        <v>112</v>
      </c>
      <c r="I81" s="15">
        <f>VLOOKUP(H81,estados!$A$1:$B$31,2,FALSE)</f>
        <v>7</v>
      </c>
      <c r="J81" s="15" t="s">
        <v>1480</v>
      </c>
      <c r="K81" s="15">
        <f>VLOOKUP(J81,Distribuidores!$A$2:$B$99,2,FALSE)</f>
        <v>47</v>
      </c>
      <c r="L81" s="15">
        <v>1</v>
      </c>
      <c r="M81" s="15">
        <v>1</v>
      </c>
      <c r="N81">
        <v>1</v>
      </c>
      <c r="O81" s="36" t="str">
        <f t="shared" ca="1" si="5"/>
        <v>2023-10-26 12:03:57</v>
      </c>
    </row>
    <row r="82" spans="1:15" x14ac:dyDescent="0.3">
      <c r="A82">
        <v>6080</v>
      </c>
      <c r="B82" s="21" t="s">
        <v>2294</v>
      </c>
      <c r="C82" t="str">
        <f t="shared" si="3"/>
        <v xml:space="preserve">JORGE </v>
      </c>
      <c r="D82" t="str">
        <f t="shared" si="4"/>
        <v>RIVERA</v>
      </c>
      <c r="E82" s="21" t="s">
        <v>651</v>
      </c>
      <c r="F82" s="22" t="s">
        <v>51</v>
      </c>
      <c r="G82" s="16" t="s">
        <v>2414</v>
      </c>
      <c r="H82" s="35" t="s">
        <v>112</v>
      </c>
      <c r="I82" s="15">
        <f>VLOOKUP(H82,estados!$A$1:$B$31,2,FALSE)</f>
        <v>7</v>
      </c>
      <c r="J82" s="15" t="s">
        <v>1476</v>
      </c>
      <c r="K82" s="15">
        <f>VLOOKUP(J82,Distribuidores!$A$2:$B$99,2,FALSE)</f>
        <v>48</v>
      </c>
      <c r="L82" s="15">
        <v>1</v>
      </c>
      <c r="M82" s="15">
        <v>1</v>
      </c>
      <c r="N82">
        <v>1</v>
      </c>
      <c r="O82" s="36" t="str">
        <f t="shared" ca="1" si="5"/>
        <v>2023-10-26 12:43:24</v>
      </c>
    </row>
    <row r="83" spans="1:15" x14ac:dyDescent="0.3">
      <c r="A83">
        <v>6081</v>
      </c>
      <c r="B83" s="21" t="s">
        <v>2637</v>
      </c>
      <c r="C83" t="str">
        <f t="shared" si="3"/>
        <v xml:space="preserve">ZULEICA </v>
      </c>
      <c r="D83" t="str">
        <f t="shared" si="4"/>
        <v>GOMEZ</v>
      </c>
      <c r="E83" s="21" t="s">
        <v>653</v>
      </c>
      <c r="F83" s="22">
        <v>53128421</v>
      </c>
      <c r="G83" s="16" t="s">
        <v>2415</v>
      </c>
      <c r="H83" s="35" t="s">
        <v>112</v>
      </c>
      <c r="I83" s="15">
        <f>VLOOKUP(H83,estados!$A$1:$B$31,2,FALSE)</f>
        <v>7</v>
      </c>
      <c r="J83" s="15" t="s">
        <v>1480</v>
      </c>
      <c r="K83" s="15">
        <f>VLOOKUP(J83,Distribuidores!$A$2:$B$99,2,FALSE)</f>
        <v>47</v>
      </c>
      <c r="L83" s="15">
        <v>1</v>
      </c>
      <c r="M83" s="15">
        <v>1</v>
      </c>
      <c r="N83">
        <v>1</v>
      </c>
      <c r="O83" s="36" t="str">
        <f t="shared" ca="1" si="5"/>
        <v>2023-10-26 20:25:43</v>
      </c>
    </row>
    <row r="84" spans="1:15" x14ac:dyDescent="0.3">
      <c r="A84">
        <v>6082</v>
      </c>
      <c r="B84" s="21" t="s">
        <v>2638</v>
      </c>
      <c r="C84" t="str">
        <f t="shared" si="3"/>
        <v xml:space="preserve">PAULINA </v>
      </c>
      <c r="D84" t="str">
        <f t="shared" si="4"/>
        <v>SÁNCHEZ</v>
      </c>
      <c r="E84" s="21" t="s">
        <v>655</v>
      </c>
      <c r="F84" s="22">
        <v>52564225</v>
      </c>
      <c r="G84" s="16" t="s">
        <v>2416</v>
      </c>
      <c r="H84" s="35" t="s">
        <v>112</v>
      </c>
      <c r="I84" s="15">
        <f>VLOOKUP(H84,estados!$A$1:$B$31,2,FALSE)</f>
        <v>7</v>
      </c>
      <c r="J84" s="15" t="s">
        <v>1480</v>
      </c>
      <c r="K84" s="15">
        <f>VLOOKUP(J84,Distribuidores!$A$2:$B$99,2,FALSE)</f>
        <v>47</v>
      </c>
      <c r="L84" s="15">
        <v>1</v>
      </c>
      <c r="M84" s="15">
        <v>1</v>
      </c>
      <c r="N84">
        <v>1</v>
      </c>
      <c r="O84" s="36" t="str">
        <f t="shared" ca="1" si="5"/>
        <v>2023-10-26 15:00:38</v>
      </c>
    </row>
    <row r="85" spans="1:15" x14ac:dyDescent="0.3">
      <c r="A85">
        <v>6083</v>
      </c>
      <c r="B85" s="21" t="s">
        <v>2295</v>
      </c>
      <c r="C85" t="str">
        <f t="shared" si="3"/>
        <v xml:space="preserve">ROSAMARIA </v>
      </c>
      <c r="D85" t="str">
        <f t="shared" si="4"/>
        <v>SANCHEZ</v>
      </c>
      <c r="E85" s="21" t="s">
        <v>657</v>
      </c>
      <c r="F85" s="22" t="s">
        <v>52</v>
      </c>
      <c r="G85" s="16" t="s">
        <v>2417</v>
      </c>
      <c r="H85" s="35" t="s">
        <v>112</v>
      </c>
      <c r="I85" s="15">
        <f>VLOOKUP(H85,estados!$A$1:$B$31,2,FALSE)</f>
        <v>7</v>
      </c>
      <c r="J85" s="15" t="s">
        <v>1478</v>
      </c>
      <c r="K85" s="15">
        <f>VLOOKUP(J85,Distribuidores!$A$2:$B$99,2,FALSE)</f>
        <v>49</v>
      </c>
      <c r="L85" s="15">
        <v>1</v>
      </c>
      <c r="M85" s="15">
        <v>1</v>
      </c>
      <c r="N85">
        <v>1</v>
      </c>
      <c r="O85" s="36" t="str">
        <f t="shared" ca="1" si="5"/>
        <v>2023-10-26 18:41:01</v>
      </c>
    </row>
    <row r="86" spans="1:15" x14ac:dyDescent="0.3">
      <c r="A86">
        <v>6084</v>
      </c>
      <c r="B86" s="21" t="s">
        <v>2602</v>
      </c>
      <c r="C86" t="str">
        <f t="shared" si="3"/>
        <v xml:space="preserve">ROSA </v>
      </c>
      <c r="D86" t="str">
        <f t="shared" si="4"/>
        <v>VACELA</v>
      </c>
      <c r="E86" s="21" t="s">
        <v>659</v>
      </c>
      <c r="F86" s="22">
        <v>55921477</v>
      </c>
      <c r="G86" s="16" t="s">
        <v>2418</v>
      </c>
      <c r="H86" s="33" t="s">
        <v>113</v>
      </c>
      <c r="I86" s="15">
        <f>VLOOKUP(H86,estados!$A$1:$B$31,2,FALSE)</f>
        <v>11</v>
      </c>
      <c r="J86" s="15" t="s">
        <v>1480</v>
      </c>
      <c r="K86" s="15">
        <f>VLOOKUP(J86,Distribuidores!$A$2:$B$99,2,FALSE)</f>
        <v>47</v>
      </c>
      <c r="L86" s="15">
        <v>1</v>
      </c>
      <c r="M86" s="15">
        <v>1</v>
      </c>
      <c r="N86">
        <v>1</v>
      </c>
      <c r="O86" s="36" t="str">
        <f t="shared" ca="1" si="5"/>
        <v>2023-10-26 19:18:03</v>
      </c>
    </row>
    <row r="87" spans="1:15" x14ac:dyDescent="0.3">
      <c r="A87">
        <v>6085</v>
      </c>
      <c r="B87" s="21" t="s">
        <v>2230</v>
      </c>
      <c r="C87" t="str">
        <f t="shared" si="3"/>
        <v xml:space="preserve">ELIZABETH </v>
      </c>
      <c r="D87" t="str">
        <f t="shared" si="4"/>
        <v>OSORIO</v>
      </c>
      <c r="E87" s="21" t="s">
        <v>661</v>
      </c>
      <c r="F87" s="22">
        <v>54488160</v>
      </c>
      <c r="G87" s="16" t="s">
        <v>2419</v>
      </c>
      <c r="H87" s="35" t="s">
        <v>112</v>
      </c>
      <c r="I87" s="15">
        <f>VLOOKUP(H87,estados!$A$1:$B$31,2,FALSE)</f>
        <v>7</v>
      </c>
      <c r="J87" s="15" t="s">
        <v>1478</v>
      </c>
      <c r="K87" s="15">
        <f>VLOOKUP(J87,Distribuidores!$A$2:$B$99,2,FALSE)</f>
        <v>49</v>
      </c>
      <c r="L87" s="15">
        <v>1</v>
      </c>
      <c r="M87" s="15">
        <v>1</v>
      </c>
      <c r="N87">
        <v>1</v>
      </c>
      <c r="O87" s="36" t="str">
        <f t="shared" ca="1" si="5"/>
        <v>2023-10-26 16:33:47</v>
      </c>
    </row>
    <row r="88" spans="1:15" x14ac:dyDescent="0.3">
      <c r="A88">
        <v>6086</v>
      </c>
      <c r="B88" s="21" t="s">
        <v>2594</v>
      </c>
      <c r="C88" t="str">
        <f t="shared" si="3"/>
        <v xml:space="preserve">MARÍA </v>
      </c>
      <c r="D88" t="str">
        <f t="shared" si="4"/>
        <v>ANGÉLICA QUEMADA GARCÍA</v>
      </c>
      <c r="E88" s="21" t="s">
        <v>663</v>
      </c>
      <c r="F88" s="22">
        <v>53595955</v>
      </c>
      <c r="G88" s="16" t="s">
        <v>2420</v>
      </c>
      <c r="H88" s="35" t="s">
        <v>112</v>
      </c>
      <c r="I88" s="15">
        <f>VLOOKUP(H88,estados!$A$1:$B$31,2,FALSE)</f>
        <v>7</v>
      </c>
      <c r="J88" s="15" t="s">
        <v>1478</v>
      </c>
      <c r="K88" s="15">
        <f>VLOOKUP(J88,Distribuidores!$A$2:$B$99,2,FALSE)</f>
        <v>49</v>
      </c>
      <c r="L88" s="15">
        <v>1</v>
      </c>
      <c r="M88" s="15">
        <v>1</v>
      </c>
      <c r="N88">
        <v>1</v>
      </c>
      <c r="O88" s="36" t="str">
        <f t="shared" ca="1" si="5"/>
        <v>2023-10-26 12:04:29</v>
      </c>
    </row>
    <row r="89" spans="1:15" x14ac:dyDescent="0.3">
      <c r="A89">
        <v>6087</v>
      </c>
      <c r="B89" s="21" t="s">
        <v>2296</v>
      </c>
      <c r="C89" t="str">
        <f t="shared" si="3"/>
        <v xml:space="preserve">RAFAEL </v>
      </c>
      <c r="D89" t="str">
        <f t="shared" si="4"/>
        <v>BONILLA</v>
      </c>
      <c r="E89" s="21" t="s">
        <v>665</v>
      </c>
      <c r="F89" s="22">
        <v>53570726</v>
      </c>
      <c r="G89" s="16" t="s">
        <v>2421</v>
      </c>
      <c r="H89" s="35" t="s">
        <v>112</v>
      </c>
      <c r="I89" s="15">
        <f>VLOOKUP(H89,estados!$A$1:$B$31,2,FALSE)</f>
        <v>7</v>
      </c>
      <c r="J89" s="15" t="s">
        <v>1482</v>
      </c>
      <c r="K89" s="15">
        <f>VLOOKUP(J89,Distribuidores!$A$2:$B$99,2,FALSE)</f>
        <v>51</v>
      </c>
      <c r="L89" s="15">
        <v>1</v>
      </c>
      <c r="M89" s="15">
        <v>1</v>
      </c>
      <c r="N89">
        <v>1</v>
      </c>
      <c r="O89" s="36" t="str">
        <f t="shared" ca="1" si="5"/>
        <v>2023-10-26 13:17:20</v>
      </c>
    </row>
    <row r="90" spans="1:15" x14ac:dyDescent="0.3">
      <c r="A90">
        <v>6088</v>
      </c>
      <c r="B90" s="21" t="s">
        <v>2677</v>
      </c>
      <c r="C90" t="s">
        <v>2253</v>
      </c>
      <c r="D90" t="s">
        <v>2678</v>
      </c>
      <c r="E90" s="21" t="s">
        <v>667</v>
      </c>
      <c r="F90" s="22">
        <v>62376100</v>
      </c>
      <c r="G90" s="16" t="s">
        <v>2422</v>
      </c>
      <c r="H90" s="35" t="s">
        <v>112</v>
      </c>
      <c r="I90" s="15">
        <f>VLOOKUP(H90,estados!$A$1:$B$31,2,FALSE)</f>
        <v>7</v>
      </c>
      <c r="J90" s="15" t="s">
        <v>1478</v>
      </c>
      <c r="K90" s="15">
        <f>VLOOKUP(J90,Distribuidores!$A$2:$B$99,2,FALSE)</f>
        <v>49</v>
      </c>
      <c r="L90" s="15">
        <v>0</v>
      </c>
      <c r="M90" s="15">
        <v>1</v>
      </c>
      <c r="N90">
        <v>1</v>
      </c>
      <c r="O90" s="36" t="str">
        <f t="shared" ca="1" si="5"/>
        <v>2023-10-26 16:02:30</v>
      </c>
    </row>
    <row r="91" spans="1:15" x14ac:dyDescent="0.3">
      <c r="A91">
        <v>6089</v>
      </c>
      <c r="B91" s="21" t="s">
        <v>2297</v>
      </c>
      <c r="C91" s="21" t="s">
        <v>2679</v>
      </c>
      <c r="D91" s="21" t="s">
        <v>2680</v>
      </c>
      <c r="E91" s="21" t="s">
        <v>669</v>
      </c>
      <c r="F91" s="22">
        <v>55170576</v>
      </c>
      <c r="G91" s="16" t="s">
        <v>2423</v>
      </c>
      <c r="H91" s="35" t="s">
        <v>112</v>
      </c>
      <c r="I91" s="15">
        <f>VLOOKUP(H91,estados!$A$1:$B$31,2,FALSE)</f>
        <v>7</v>
      </c>
      <c r="J91" s="15" t="s">
        <v>1480</v>
      </c>
      <c r="K91" s="15">
        <f>VLOOKUP(J91,Distribuidores!$A$2:$B$99,2,FALSE)</f>
        <v>47</v>
      </c>
      <c r="L91" s="15">
        <v>0</v>
      </c>
      <c r="M91" s="15">
        <v>1</v>
      </c>
      <c r="N91">
        <v>1</v>
      </c>
      <c r="O91" s="36" t="str">
        <f t="shared" ca="1" si="5"/>
        <v>2023-10-26 19:25:35</v>
      </c>
    </row>
    <row r="92" spans="1:15" x14ac:dyDescent="0.3">
      <c r="A92">
        <v>6090</v>
      </c>
      <c r="B92" s="21" t="s">
        <v>2639</v>
      </c>
      <c r="C92" t="str">
        <f t="shared" si="3"/>
        <v xml:space="preserve">ANGÉLICA </v>
      </c>
      <c r="D92" t="str">
        <f t="shared" si="4"/>
        <v>HERNÁNDEZ</v>
      </c>
      <c r="E92" s="21" t="s">
        <v>671</v>
      </c>
      <c r="F92" s="22">
        <v>55663535</v>
      </c>
      <c r="G92" s="16" t="s">
        <v>2424</v>
      </c>
      <c r="H92" s="35" t="s">
        <v>112</v>
      </c>
      <c r="I92" s="15">
        <f>VLOOKUP(H92,estados!$A$1:$B$31,2,FALSE)</f>
        <v>7</v>
      </c>
      <c r="J92" s="15" t="s">
        <v>1478</v>
      </c>
      <c r="K92" s="15">
        <f>VLOOKUP(J92,Distribuidores!$A$2:$B$99,2,FALSE)</f>
        <v>49</v>
      </c>
      <c r="L92" s="15">
        <v>1</v>
      </c>
      <c r="M92" s="15">
        <v>1</v>
      </c>
      <c r="N92">
        <v>1</v>
      </c>
      <c r="O92" s="36" t="str">
        <f t="shared" ca="1" si="5"/>
        <v>2023-10-26 14:37:50</v>
      </c>
    </row>
    <row r="93" spans="1:15" x14ac:dyDescent="0.3">
      <c r="A93">
        <v>6091</v>
      </c>
      <c r="B93" s="21" t="s">
        <v>2254</v>
      </c>
      <c r="C93" t="str">
        <f t="shared" si="3"/>
        <v xml:space="preserve">PATRICIA </v>
      </c>
      <c r="D93" t="str">
        <f t="shared" si="4"/>
        <v>RICO</v>
      </c>
      <c r="E93" s="21" t="s">
        <v>673</v>
      </c>
      <c r="F93" s="22">
        <v>30980130</v>
      </c>
      <c r="G93" s="16" t="s">
        <v>2425</v>
      </c>
      <c r="H93" s="33" t="s">
        <v>113</v>
      </c>
      <c r="I93" s="15">
        <f>VLOOKUP(H93,estados!$A$1:$B$31,2,FALSE)</f>
        <v>11</v>
      </c>
      <c r="J93" s="15" t="s">
        <v>1476</v>
      </c>
      <c r="K93" s="15">
        <f>VLOOKUP(J93,Distribuidores!$A$2:$B$99,2,FALSE)</f>
        <v>48</v>
      </c>
      <c r="L93" s="15">
        <v>1</v>
      </c>
      <c r="M93" s="15">
        <v>1</v>
      </c>
      <c r="N93">
        <v>1</v>
      </c>
      <c r="O93" s="36" t="str">
        <f t="shared" ca="1" si="5"/>
        <v>2023-10-26 12:35:54</v>
      </c>
    </row>
    <row r="94" spans="1:15" x14ac:dyDescent="0.3">
      <c r="A94">
        <v>6092</v>
      </c>
      <c r="B94" s="21" t="s">
        <v>2231</v>
      </c>
      <c r="C94" t="str">
        <f t="shared" si="3"/>
        <v xml:space="preserve">GRISELDA </v>
      </c>
      <c r="D94" t="str">
        <f t="shared" si="4"/>
        <v>BECERRA</v>
      </c>
      <c r="E94" s="21" t="s">
        <v>675</v>
      </c>
      <c r="F94" s="22">
        <v>52561360</v>
      </c>
      <c r="G94" s="16" t="s">
        <v>2426</v>
      </c>
      <c r="H94" s="35" t="s">
        <v>112</v>
      </c>
      <c r="I94" s="15">
        <f>VLOOKUP(H94,estados!$A$1:$B$31,2,FALSE)</f>
        <v>7</v>
      </c>
      <c r="J94" s="15" t="s">
        <v>1483</v>
      </c>
      <c r="K94" s="15">
        <f>VLOOKUP(J94,Distribuidores!$A$2:$B$99,2,FALSE)</f>
        <v>55</v>
      </c>
      <c r="L94" s="15">
        <v>1</v>
      </c>
      <c r="M94" s="15">
        <v>1</v>
      </c>
      <c r="N94">
        <v>1</v>
      </c>
      <c r="O94" s="36" t="str">
        <f t="shared" ca="1" si="5"/>
        <v>2023-10-26 18:41:33</v>
      </c>
    </row>
    <row r="95" spans="1:15" x14ac:dyDescent="0.3">
      <c r="A95">
        <v>6093</v>
      </c>
      <c r="B95" s="21" t="s">
        <v>2640</v>
      </c>
      <c r="C95" t="str">
        <f t="shared" si="3"/>
        <v xml:space="preserve">BENJAMIN </v>
      </c>
      <c r="D95" t="str">
        <f t="shared" si="4"/>
        <v>G. CALLAM</v>
      </c>
      <c r="E95" s="21" t="s">
        <v>677</v>
      </c>
      <c r="F95" s="22">
        <v>84214436</v>
      </c>
      <c r="G95" s="16" t="s">
        <v>2427</v>
      </c>
      <c r="H95" s="35" t="s">
        <v>112</v>
      </c>
      <c r="I95" s="15">
        <f>VLOOKUP(H95,estados!$A$1:$B$31,2,FALSE)</f>
        <v>7</v>
      </c>
      <c r="J95" s="15" t="s">
        <v>1478</v>
      </c>
      <c r="K95" s="15">
        <f>VLOOKUP(J95,Distribuidores!$A$2:$B$99,2,FALSE)</f>
        <v>49</v>
      </c>
      <c r="L95" s="15">
        <v>1</v>
      </c>
      <c r="M95" s="15">
        <v>1</v>
      </c>
      <c r="N95">
        <v>1</v>
      </c>
      <c r="O95" s="36" t="str">
        <f t="shared" ca="1" si="5"/>
        <v>2023-10-26 12:01:23</v>
      </c>
    </row>
    <row r="96" spans="1:15" x14ac:dyDescent="0.3">
      <c r="A96">
        <v>6094</v>
      </c>
      <c r="B96" s="21" t="s">
        <v>2603</v>
      </c>
      <c r="C96" t="str">
        <f t="shared" si="3"/>
        <v xml:space="preserve">NORMA </v>
      </c>
      <c r="D96" t="str">
        <f t="shared" si="4"/>
        <v>ERAZO</v>
      </c>
      <c r="E96" s="21" t="s">
        <v>679</v>
      </c>
      <c r="F96" s="22">
        <v>53993655</v>
      </c>
      <c r="G96" s="16" t="s">
        <v>2347</v>
      </c>
      <c r="H96" s="35" t="s">
        <v>112</v>
      </c>
      <c r="I96" s="15">
        <f>VLOOKUP(H96,estados!$A$1:$B$31,2,FALSE)</f>
        <v>7</v>
      </c>
      <c r="J96" s="15" t="s">
        <v>1484</v>
      </c>
      <c r="K96" s="15">
        <f>VLOOKUP(J96,Distribuidores!$A$2:$B$99,2,FALSE)</f>
        <v>11</v>
      </c>
      <c r="L96" s="15">
        <v>0</v>
      </c>
      <c r="M96" s="15">
        <v>1</v>
      </c>
      <c r="N96">
        <v>1</v>
      </c>
      <c r="O96" s="36" t="str">
        <f t="shared" ca="1" si="5"/>
        <v>2023-10-26 18:26:29</v>
      </c>
    </row>
    <row r="97" spans="1:15" x14ac:dyDescent="0.3">
      <c r="A97">
        <v>6095</v>
      </c>
      <c r="B97" s="21" t="s">
        <v>2681</v>
      </c>
      <c r="C97" t="str">
        <f t="shared" si="3"/>
        <v xml:space="preserve">ANGEL </v>
      </c>
      <c r="D97" t="str">
        <f t="shared" si="4"/>
        <v>RASCON</v>
      </c>
      <c r="E97" s="21" t="s">
        <v>680</v>
      </c>
      <c r="F97" s="22">
        <v>55218119</v>
      </c>
      <c r="G97" s="16" t="s">
        <v>2428</v>
      </c>
      <c r="H97" s="35" t="s">
        <v>112</v>
      </c>
      <c r="I97" s="15">
        <f>VLOOKUP(H97,estados!$A$1:$B$31,2,FALSE)</f>
        <v>7</v>
      </c>
      <c r="J97" s="15" t="s">
        <v>1485</v>
      </c>
      <c r="K97" s="15">
        <f>VLOOKUP(J97,Distribuidores!$A$2:$B$99,2,FALSE)</f>
        <v>43</v>
      </c>
      <c r="L97" s="15">
        <v>0</v>
      </c>
      <c r="M97" s="15">
        <v>1</v>
      </c>
      <c r="N97">
        <v>1</v>
      </c>
      <c r="O97" s="36" t="str">
        <f t="shared" ca="1" si="5"/>
        <v>2023-10-26 20:35:50</v>
      </c>
    </row>
    <row r="98" spans="1:15" x14ac:dyDescent="0.3">
      <c r="A98">
        <v>6096</v>
      </c>
      <c r="B98" s="21" t="s">
        <v>2298</v>
      </c>
      <c r="C98" t="str">
        <f t="shared" si="3"/>
        <v xml:space="preserve">MOISES </v>
      </c>
      <c r="D98" t="str">
        <f t="shared" si="4"/>
        <v>VAZQUEZ</v>
      </c>
      <c r="E98" s="21" t="s">
        <v>682</v>
      </c>
      <c r="F98" s="22">
        <v>59801587</v>
      </c>
      <c r="G98" s="16" t="s">
        <v>2429</v>
      </c>
      <c r="H98" s="35" t="s">
        <v>112</v>
      </c>
      <c r="I98" s="15">
        <f>VLOOKUP(H98,estados!$A$1:$B$31,2,FALSE)</f>
        <v>7</v>
      </c>
      <c r="J98" s="15" t="s">
        <v>1486</v>
      </c>
      <c r="K98" s="15">
        <f>VLOOKUP(J98,Distribuidores!$A$2:$B$99,2,FALSE)</f>
        <v>31</v>
      </c>
      <c r="L98" s="15">
        <v>1</v>
      </c>
      <c r="M98" s="15">
        <v>1</v>
      </c>
      <c r="N98">
        <v>1</v>
      </c>
      <c r="O98" s="36" t="str">
        <f t="shared" ca="1" si="5"/>
        <v>2023-10-26 17:06:05</v>
      </c>
    </row>
    <row r="99" spans="1:15" x14ac:dyDescent="0.3">
      <c r="A99">
        <v>6097</v>
      </c>
      <c r="B99" s="21" t="s">
        <v>2641</v>
      </c>
      <c r="C99" t="str">
        <f t="shared" si="3"/>
        <v xml:space="preserve">GERMAN </v>
      </c>
      <c r="D99" t="str">
        <f t="shared" si="4"/>
        <v>ALAMILLA</v>
      </c>
      <c r="E99" s="21" t="s">
        <v>684</v>
      </c>
      <c r="F99" s="22">
        <v>15421777</v>
      </c>
      <c r="G99" s="16" t="s">
        <v>2430</v>
      </c>
      <c r="H99" s="35" t="s">
        <v>112</v>
      </c>
      <c r="I99" s="15">
        <f>VLOOKUP(H99,estados!$A$1:$B$31,2,FALSE)</f>
        <v>7</v>
      </c>
      <c r="J99" s="15" t="s">
        <v>1485</v>
      </c>
      <c r="K99" s="15">
        <f>VLOOKUP(J99,Distribuidores!$A$2:$B$99,2,FALSE)</f>
        <v>43</v>
      </c>
      <c r="L99" s="15">
        <v>0</v>
      </c>
      <c r="M99" s="15">
        <v>1</v>
      </c>
      <c r="N99">
        <v>1</v>
      </c>
      <c r="O99" s="36" t="str">
        <f t="shared" ca="1" si="5"/>
        <v>2023-10-26 18:25:53</v>
      </c>
    </row>
    <row r="100" spans="1:15" x14ac:dyDescent="0.3">
      <c r="A100">
        <v>6098</v>
      </c>
      <c r="B100" s="21" t="s">
        <v>2642</v>
      </c>
      <c r="C100" t="str">
        <f t="shared" si="3"/>
        <v xml:space="preserve">CARMEN </v>
      </c>
      <c r="D100" t="str">
        <f t="shared" si="4"/>
        <v>VALDEZ</v>
      </c>
      <c r="E100" s="21" t="s">
        <v>686</v>
      </c>
      <c r="F100" s="22">
        <v>50016010</v>
      </c>
      <c r="G100" s="16" t="s">
        <v>2431</v>
      </c>
      <c r="H100" s="35" t="s">
        <v>112</v>
      </c>
      <c r="I100" s="15">
        <f>VLOOKUP(H100,estados!$A$1:$B$31,2,FALSE)</f>
        <v>7</v>
      </c>
      <c r="J100" s="15" t="s">
        <v>1485</v>
      </c>
      <c r="K100" s="15">
        <f>VLOOKUP(J100,Distribuidores!$A$2:$B$99,2,FALSE)</f>
        <v>43</v>
      </c>
      <c r="L100" s="15">
        <v>1</v>
      </c>
      <c r="M100" s="15">
        <v>1</v>
      </c>
      <c r="N100">
        <v>1</v>
      </c>
      <c r="O100" s="36" t="str">
        <f t="shared" ca="1" si="5"/>
        <v>2023-10-26 18:43:43</v>
      </c>
    </row>
    <row r="101" spans="1:15" x14ac:dyDescent="0.3">
      <c r="A101">
        <v>6099</v>
      </c>
      <c r="B101" s="21" t="s">
        <v>2682</v>
      </c>
      <c r="C101" t="str">
        <f t="shared" si="3"/>
        <v xml:space="preserve">PABLO </v>
      </c>
      <c r="D101" t="str">
        <f t="shared" si="4"/>
        <v>LANDA</v>
      </c>
      <c r="E101" s="21" t="s">
        <v>687</v>
      </c>
      <c r="F101" s="22">
        <v>25810325</v>
      </c>
      <c r="G101" s="16" t="s">
        <v>2432</v>
      </c>
      <c r="H101" s="33" t="s">
        <v>113</v>
      </c>
      <c r="I101" s="15">
        <f>VLOOKUP(H101,estados!$A$1:$B$31,2,FALSE)</f>
        <v>11</v>
      </c>
      <c r="J101" s="15" t="s">
        <v>1485</v>
      </c>
      <c r="K101" s="15">
        <f>VLOOKUP(J101,Distribuidores!$A$2:$B$99,2,FALSE)</f>
        <v>43</v>
      </c>
      <c r="L101" s="15">
        <v>1</v>
      </c>
      <c r="M101" s="15">
        <v>1</v>
      </c>
      <c r="N101">
        <v>1</v>
      </c>
      <c r="O101" s="36" t="str">
        <f t="shared" ca="1" si="5"/>
        <v>2023-10-26 12:30:50</v>
      </c>
    </row>
    <row r="102" spans="1:15" x14ac:dyDescent="0.3">
      <c r="A102">
        <v>6100</v>
      </c>
      <c r="B102" s="21" t="s">
        <v>2604</v>
      </c>
      <c r="C102" t="str">
        <f t="shared" si="3"/>
        <v xml:space="preserve">LUCIA </v>
      </c>
      <c r="D102" t="str">
        <f t="shared" si="4"/>
        <v>EVERS</v>
      </c>
      <c r="E102" s="21" t="s">
        <v>689</v>
      </c>
      <c r="F102" s="22">
        <v>55721897</v>
      </c>
      <c r="G102" s="16" t="s">
        <v>2433</v>
      </c>
      <c r="H102" s="35" t="s">
        <v>112</v>
      </c>
      <c r="I102" s="15">
        <f>VLOOKUP(H102,estados!$A$1:$B$31,2,FALSE)</f>
        <v>7</v>
      </c>
      <c r="J102" s="15" t="s">
        <v>1485</v>
      </c>
      <c r="K102" s="15">
        <f>VLOOKUP(J102,Distribuidores!$A$2:$B$99,2,FALSE)</f>
        <v>43</v>
      </c>
      <c r="L102" s="15">
        <v>1</v>
      </c>
      <c r="M102" s="15">
        <v>1</v>
      </c>
      <c r="N102">
        <v>1</v>
      </c>
      <c r="O102" s="36" t="str">
        <f t="shared" ca="1" si="5"/>
        <v>2023-10-26 18:51:55</v>
      </c>
    </row>
    <row r="103" spans="1:15" x14ac:dyDescent="0.3">
      <c r="A103">
        <v>6101</v>
      </c>
      <c r="B103" s="21" t="s">
        <v>2683</v>
      </c>
      <c r="C103" t="str">
        <f t="shared" si="3"/>
        <v xml:space="preserve">HAYDEE </v>
      </c>
      <c r="D103" t="str">
        <f t="shared" si="4"/>
        <v>SALAZAR</v>
      </c>
      <c r="E103" s="21" t="s">
        <v>691</v>
      </c>
      <c r="F103" s="22">
        <v>58849134</v>
      </c>
      <c r="G103" s="16" t="s">
        <v>2434</v>
      </c>
      <c r="H103" s="35" t="s">
        <v>112</v>
      </c>
      <c r="I103" s="15">
        <f>VLOOKUP(H103,estados!$A$1:$B$31,2,FALSE)</f>
        <v>7</v>
      </c>
      <c r="J103" s="15" t="s">
        <v>1485</v>
      </c>
      <c r="K103" s="15">
        <f>VLOOKUP(J103,Distribuidores!$A$2:$B$99,2,FALSE)</f>
        <v>43</v>
      </c>
      <c r="L103" s="15">
        <v>1</v>
      </c>
      <c r="M103" s="15">
        <v>1</v>
      </c>
      <c r="N103">
        <v>1</v>
      </c>
      <c r="O103" s="36" t="str">
        <f t="shared" ca="1" si="5"/>
        <v>2023-10-26 12:10:27</v>
      </c>
    </row>
    <row r="104" spans="1:15" x14ac:dyDescent="0.3">
      <c r="A104">
        <v>6102</v>
      </c>
      <c r="B104" s="21" t="s">
        <v>2643</v>
      </c>
      <c r="C104" t="str">
        <f t="shared" si="3"/>
        <v xml:space="preserve">JOSE </v>
      </c>
      <c r="D104" t="str">
        <f t="shared" si="4"/>
        <v>CARLOS CORTES</v>
      </c>
      <c r="E104" s="21" t="s">
        <v>693</v>
      </c>
      <c r="F104" s="22">
        <v>55493455</v>
      </c>
      <c r="G104" s="16" t="s">
        <v>2435</v>
      </c>
      <c r="H104" s="35" t="s">
        <v>112</v>
      </c>
      <c r="I104" s="15">
        <f>VLOOKUP(H104,estados!$A$1:$B$31,2,FALSE)</f>
        <v>7</v>
      </c>
      <c r="J104" s="15" t="s">
        <v>1485</v>
      </c>
      <c r="K104" s="15">
        <f>VLOOKUP(J104,Distribuidores!$A$2:$B$99,2,FALSE)</f>
        <v>43</v>
      </c>
      <c r="L104" s="15">
        <v>1</v>
      </c>
      <c r="M104" s="15">
        <v>1</v>
      </c>
      <c r="N104">
        <v>1</v>
      </c>
      <c r="O104" s="36" t="str">
        <f t="shared" ca="1" si="5"/>
        <v>2023-10-26 18:46:25</v>
      </c>
    </row>
    <row r="105" spans="1:15" x14ac:dyDescent="0.3">
      <c r="A105">
        <v>6103</v>
      </c>
      <c r="B105" s="21" t="s">
        <v>2256</v>
      </c>
      <c r="C105" t="str">
        <f t="shared" si="3"/>
        <v xml:space="preserve">JORGE </v>
      </c>
      <c r="D105" t="str">
        <f t="shared" si="4"/>
        <v>GARCIA</v>
      </c>
      <c r="E105" s="21" t="s">
        <v>695</v>
      </c>
      <c r="F105" s="22">
        <v>56110292</v>
      </c>
      <c r="G105" s="16" t="s">
        <v>2436</v>
      </c>
      <c r="H105" s="35" t="s">
        <v>112</v>
      </c>
      <c r="I105" s="15">
        <f>VLOOKUP(H105,estados!$A$1:$B$31,2,FALSE)</f>
        <v>7</v>
      </c>
      <c r="J105" s="15" t="s">
        <v>1485</v>
      </c>
      <c r="K105" s="15">
        <f>VLOOKUP(J105,Distribuidores!$A$2:$B$99,2,FALSE)</f>
        <v>43</v>
      </c>
      <c r="L105" s="15">
        <v>0</v>
      </c>
      <c r="M105" s="15">
        <v>1</v>
      </c>
      <c r="N105">
        <v>1</v>
      </c>
      <c r="O105" s="36" t="str">
        <f t="shared" ca="1" si="5"/>
        <v>2023-10-26 17:10:57</v>
      </c>
    </row>
    <row r="106" spans="1:15" x14ac:dyDescent="0.3">
      <c r="A106">
        <v>6104</v>
      </c>
      <c r="B106" s="21" t="s">
        <v>2644</v>
      </c>
      <c r="C106" t="str">
        <f t="shared" si="3"/>
        <v xml:space="preserve">JUAN </v>
      </c>
      <c r="D106" t="str">
        <f t="shared" si="4"/>
        <v>MANUEL MERINO</v>
      </c>
      <c r="E106" s="21" t="s">
        <v>697</v>
      </c>
      <c r="F106" s="22">
        <v>53421515</v>
      </c>
      <c r="G106" s="16" t="s">
        <v>2437</v>
      </c>
      <c r="H106" s="35" t="s">
        <v>112</v>
      </c>
      <c r="I106" s="15">
        <f>VLOOKUP(H106,estados!$A$1:$B$31,2,FALSE)</f>
        <v>7</v>
      </c>
      <c r="J106" s="15" t="s">
        <v>1485</v>
      </c>
      <c r="K106" s="15">
        <f>VLOOKUP(J106,Distribuidores!$A$2:$B$99,2,FALSE)</f>
        <v>43</v>
      </c>
      <c r="L106" s="15">
        <v>1</v>
      </c>
      <c r="M106" s="15">
        <v>1</v>
      </c>
      <c r="N106">
        <v>1</v>
      </c>
      <c r="O106" s="36" t="str">
        <f t="shared" ca="1" si="5"/>
        <v>2023-10-26 15:35:08</v>
      </c>
    </row>
    <row r="107" spans="1:15" x14ac:dyDescent="0.3">
      <c r="A107">
        <v>6105</v>
      </c>
      <c r="B107" s="21" t="s">
        <v>2645</v>
      </c>
      <c r="C107" t="str">
        <f t="shared" si="3"/>
        <v xml:space="preserve">MATILDE </v>
      </c>
      <c r="D107" t="str">
        <f t="shared" si="4"/>
        <v>CORTINA</v>
      </c>
      <c r="E107" s="21" t="s">
        <v>699</v>
      </c>
      <c r="F107" s="22">
        <v>5552178305</v>
      </c>
      <c r="G107" s="16" t="s">
        <v>2438</v>
      </c>
      <c r="H107" s="33" t="s">
        <v>113</v>
      </c>
      <c r="I107" s="15">
        <f>VLOOKUP(H107,estados!$A$1:$B$31,2,FALSE)</f>
        <v>11</v>
      </c>
      <c r="J107" s="15" t="s">
        <v>1485</v>
      </c>
      <c r="K107" s="15">
        <f>VLOOKUP(J107,Distribuidores!$A$2:$B$99,2,FALSE)</f>
        <v>43</v>
      </c>
      <c r="L107" s="15">
        <v>0</v>
      </c>
      <c r="M107" s="15">
        <v>1</v>
      </c>
      <c r="N107">
        <v>1</v>
      </c>
      <c r="O107" s="36" t="str">
        <f t="shared" ca="1" si="5"/>
        <v>2023-10-26 20:16:00</v>
      </c>
    </row>
    <row r="108" spans="1:15" x14ac:dyDescent="0.3">
      <c r="A108">
        <v>6106</v>
      </c>
      <c r="B108" s="21" t="s">
        <v>2646</v>
      </c>
      <c r="C108" t="str">
        <f t="shared" si="3"/>
        <v xml:space="preserve">MARIA </v>
      </c>
      <c r="D108" t="str">
        <f t="shared" si="4"/>
        <v>RAMIREZ</v>
      </c>
      <c r="E108" s="21" t="s">
        <v>701</v>
      </c>
      <c r="F108" s="22">
        <v>40009719</v>
      </c>
      <c r="G108" s="16" t="s">
        <v>2439</v>
      </c>
      <c r="H108" s="35" t="s">
        <v>112</v>
      </c>
      <c r="I108" s="15">
        <f>VLOOKUP(H108,estados!$A$1:$B$31,2,FALSE)</f>
        <v>7</v>
      </c>
      <c r="J108" s="15" t="s">
        <v>1485</v>
      </c>
      <c r="K108" s="15">
        <f>VLOOKUP(J108,Distribuidores!$A$2:$B$99,2,FALSE)</f>
        <v>43</v>
      </c>
      <c r="L108" s="15">
        <v>1</v>
      </c>
      <c r="M108" s="15">
        <v>1</v>
      </c>
      <c r="N108">
        <v>1</v>
      </c>
      <c r="O108" s="36" t="str">
        <f t="shared" ca="1" si="5"/>
        <v>2023-10-26 16:06:14</v>
      </c>
    </row>
    <row r="109" spans="1:15" x14ac:dyDescent="0.3">
      <c r="A109">
        <v>6107</v>
      </c>
      <c r="B109" s="21" t="s">
        <v>2299</v>
      </c>
      <c r="C109" t="str">
        <f t="shared" si="3"/>
        <v xml:space="preserve">CELSO </v>
      </c>
      <c r="D109" t="str">
        <f t="shared" si="4"/>
        <v>BERNAL</v>
      </c>
      <c r="E109" s="21" t="s">
        <v>703</v>
      </c>
      <c r="F109" s="22">
        <v>55864743</v>
      </c>
      <c r="G109" s="16" t="s">
        <v>2440</v>
      </c>
      <c r="H109" s="35" t="s">
        <v>112</v>
      </c>
      <c r="I109" s="15">
        <f>VLOOKUP(H109,estados!$A$1:$B$31,2,FALSE)</f>
        <v>7</v>
      </c>
      <c r="J109" s="15" t="s">
        <v>1485</v>
      </c>
      <c r="K109" s="15">
        <f>VLOOKUP(J109,Distribuidores!$A$2:$B$99,2,FALSE)</f>
        <v>43</v>
      </c>
      <c r="L109" s="15">
        <v>1</v>
      </c>
      <c r="M109" s="15">
        <v>1</v>
      </c>
      <c r="N109">
        <v>1</v>
      </c>
      <c r="O109" s="36" t="str">
        <f t="shared" ca="1" si="5"/>
        <v>2023-10-26 16:23:60</v>
      </c>
    </row>
    <row r="110" spans="1:15" x14ac:dyDescent="0.3">
      <c r="A110">
        <v>6108</v>
      </c>
      <c r="B110" s="21" t="s">
        <v>2257</v>
      </c>
      <c r="C110" t="str">
        <f t="shared" si="3"/>
        <v xml:space="preserve">RUBEN </v>
      </c>
      <c r="D110" t="str">
        <f t="shared" si="4"/>
        <v>CAMACHO</v>
      </c>
      <c r="E110" s="21" t="s">
        <v>705</v>
      </c>
      <c r="F110" s="22" t="s">
        <v>1305</v>
      </c>
      <c r="G110" s="16" t="s">
        <v>2441</v>
      </c>
      <c r="H110" s="35" t="s">
        <v>112</v>
      </c>
      <c r="I110" s="15">
        <f>VLOOKUP(H110,estados!$A$1:$B$31,2,FALSE)</f>
        <v>7</v>
      </c>
      <c r="J110" s="15" t="s">
        <v>1485</v>
      </c>
      <c r="K110" s="15">
        <f>VLOOKUP(J110,Distribuidores!$A$2:$B$99,2,FALSE)</f>
        <v>43</v>
      </c>
      <c r="L110" s="15">
        <v>1</v>
      </c>
      <c r="M110" s="15">
        <v>1</v>
      </c>
      <c r="N110">
        <v>1</v>
      </c>
      <c r="O110" s="36" t="str">
        <f t="shared" ca="1" si="5"/>
        <v>2023-10-26 16:49:05</v>
      </c>
    </row>
    <row r="111" spans="1:15" x14ac:dyDescent="0.3">
      <c r="A111">
        <v>6109</v>
      </c>
      <c r="B111" s="21" t="s">
        <v>2300</v>
      </c>
      <c r="C111" t="str">
        <f t="shared" si="3"/>
        <v xml:space="preserve">TERESA </v>
      </c>
      <c r="D111" t="str">
        <f t="shared" si="4"/>
        <v>SILVA</v>
      </c>
      <c r="E111" s="21" t="s">
        <v>707</v>
      </c>
      <c r="F111" s="22">
        <v>28728008</v>
      </c>
      <c r="G111" s="16" t="s">
        <v>2442</v>
      </c>
      <c r="H111" s="35" t="s">
        <v>112</v>
      </c>
      <c r="I111" s="15">
        <f>VLOOKUP(H111,estados!$A$1:$B$31,2,FALSE)</f>
        <v>7</v>
      </c>
      <c r="J111" s="15" t="s">
        <v>1483</v>
      </c>
      <c r="K111" s="15">
        <f>VLOOKUP(J111,Distribuidores!$A$2:$B$99,2,FALSE)</f>
        <v>55</v>
      </c>
      <c r="L111" s="15">
        <v>1</v>
      </c>
      <c r="M111" s="15">
        <v>1</v>
      </c>
      <c r="N111">
        <v>1</v>
      </c>
      <c r="O111" s="36" t="str">
        <f t="shared" ca="1" si="5"/>
        <v>2023-10-26 18:27:31</v>
      </c>
    </row>
    <row r="112" spans="1:15" x14ac:dyDescent="0.3">
      <c r="A112">
        <v>6110</v>
      </c>
      <c r="B112" s="21" t="s">
        <v>2605</v>
      </c>
      <c r="C112" t="str">
        <f t="shared" si="3"/>
        <v xml:space="preserve">LUANA </v>
      </c>
      <c r="D112" t="str">
        <f t="shared" si="4"/>
        <v>LOPEZ</v>
      </c>
      <c r="E112" s="21" t="s">
        <v>709</v>
      </c>
      <c r="F112" s="22">
        <v>55545999</v>
      </c>
      <c r="G112" s="16" t="s">
        <v>2441</v>
      </c>
      <c r="H112" s="35" t="s">
        <v>112</v>
      </c>
      <c r="I112" s="15">
        <f>VLOOKUP(H112,estados!$A$1:$B$31,2,FALSE)</f>
        <v>7</v>
      </c>
      <c r="J112" s="15" t="s">
        <v>1483</v>
      </c>
      <c r="K112" s="15">
        <f>VLOOKUP(J112,Distribuidores!$A$2:$B$99,2,FALSE)</f>
        <v>55</v>
      </c>
      <c r="L112" s="15">
        <v>0</v>
      </c>
      <c r="M112" s="15">
        <v>1</v>
      </c>
      <c r="N112">
        <v>1</v>
      </c>
      <c r="O112" s="36" t="str">
        <f t="shared" ca="1" si="5"/>
        <v>2023-10-26 13:11:38</v>
      </c>
    </row>
    <row r="113" spans="1:15" x14ac:dyDescent="0.3">
      <c r="A113">
        <v>6111</v>
      </c>
      <c r="B113" s="21" t="s">
        <v>2232</v>
      </c>
      <c r="C113" t="str">
        <f t="shared" si="3"/>
        <v xml:space="preserve">ANTONIO </v>
      </c>
      <c r="D113" t="str">
        <f t="shared" si="4"/>
        <v>MARTINEZ</v>
      </c>
      <c r="E113" s="21" t="s">
        <v>711</v>
      </c>
      <c r="F113" s="22">
        <v>53475963</v>
      </c>
      <c r="G113" s="16" t="s">
        <v>2443</v>
      </c>
      <c r="H113" s="35" t="s">
        <v>112</v>
      </c>
      <c r="I113" s="15">
        <f>VLOOKUP(H113,estados!$A$1:$B$31,2,FALSE)</f>
        <v>7</v>
      </c>
      <c r="J113" s="15" t="s">
        <v>1483</v>
      </c>
      <c r="K113" s="15">
        <f>VLOOKUP(J113,Distribuidores!$A$2:$B$99,2,FALSE)</f>
        <v>55</v>
      </c>
      <c r="L113" s="15">
        <v>0</v>
      </c>
      <c r="M113" s="15">
        <v>1</v>
      </c>
      <c r="N113">
        <v>1</v>
      </c>
      <c r="O113" s="36" t="str">
        <f t="shared" ca="1" si="5"/>
        <v>2023-10-26 12:02:13</v>
      </c>
    </row>
    <row r="114" spans="1:15" x14ac:dyDescent="0.3">
      <c r="A114">
        <v>6112</v>
      </c>
      <c r="B114" s="21" t="s">
        <v>2301</v>
      </c>
      <c r="C114" t="str">
        <f t="shared" si="3"/>
        <v xml:space="preserve">BRENDA </v>
      </c>
      <c r="D114" t="str">
        <f t="shared" si="4"/>
        <v>BARRERA</v>
      </c>
      <c r="E114" s="21" t="s">
        <v>713</v>
      </c>
      <c r="F114" s="22">
        <v>53957510</v>
      </c>
      <c r="G114" s="16" t="s">
        <v>2444</v>
      </c>
      <c r="H114" s="35" t="s">
        <v>112</v>
      </c>
      <c r="I114" s="15">
        <f>VLOOKUP(H114,estados!$A$1:$B$31,2,FALSE)</f>
        <v>7</v>
      </c>
      <c r="J114" s="15" t="s">
        <v>1483</v>
      </c>
      <c r="K114" s="15">
        <f>VLOOKUP(J114,Distribuidores!$A$2:$B$99,2,FALSE)</f>
        <v>55</v>
      </c>
      <c r="L114" s="15">
        <v>0</v>
      </c>
      <c r="M114" s="15">
        <v>1</v>
      </c>
      <c r="N114">
        <v>1</v>
      </c>
      <c r="O114" s="36" t="str">
        <f t="shared" ca="1" si="5"/>
        <v>2023-10-26 16:07:56</v>
      </c>
    </row>
    <row r="115" spans="1:15" x14ac:dyDescent="0.3">
      <c r="A115">
        <v>6113</v>
      </c>
      <c r="B115" s="21" t="s">
        <v>2647</v>
      </c>
      <c r="C115" t="str">
        <f t="shared" si="3"/>
        <v xml:space="preserve">HIRAM </v>
      </c>
      <c r="D115" t="str">
        <f t="shared" si="4"/>
        <v>ALVAREZ</v>
      </c>
      <c r="E115" s="21" t="s">
        <v>715</v>
      </c>
      <c r="F115" s="22">
        <v>46104797</v>
      </c>
      <c r="G115" s="16" t="s">
        <v>2445</v>
      </c>
      <c r="H115" s="35" t="s">
        <v>112</v>
      </c>
      <c r="I115" s="15">
        <f>VLOOKUP(H115,estados!$A$1:$B$31,2,FALSE)</f>
        <v>7</v>
      </c>
      <c r="J115" s="15" t="s">
        <v>1487</v>
      </c>
      <c r="K115" s="15">
        <f>VLOOKUP(J115,Distribuidores!$A$2:$B$99,2,FALSE)</f>
        <v>77</v>
      </c>
      <c r="L115" s="15">
        <v>1</v>
      </c>
      <c r="M115" s="15">
        <v>1</v>
      </c>
      <c r="N115">
        <v>1</v>
      </c>
      <c r="O115" s="36" t="str">
        <f t="shared" ca="1" si="5"/>
        <v>2023-10-26 18:04:28</v>
      </c>
    </row>
    <row r="116" spans="1:15" x14ac:dyDescent="0.3">
      <c r="A116">
        <v>6114</v>
      </c>
      <c r="B116" s="21" t="s">
        <v>2233</v>
      </c>
      <c r="C116" t="str">
        <f t="shared" si="3"/>
        <v xml:space="preserve">PATRICIA </v>
      </c>
      <c r="D116" t="str">
        <f t="shared" si="4"/>
        <v>CABRERA</v>
      </c>
      <c r="E116" s="21" t="s">
        <v>717</v>
      </c>
      <c r="F116" s="22">
        <v>47492222</v>
      </c>
      <c r="G116" s="16" t="s">
        <v>2446</v>
      </c>
      <c r="H116" s="35" t="s">
        <v>112</v>
      </c>
      <c r="I116" s="15">
        <f>VLOOKUP(H116,estados!$A$1:$B$31,2,FALSE)</f>
        <v>7</v>
      </c>
      <c r="J116" s="15" t="s">
        <v>1488</v>
      </c>
      <c r="K116" s="15">
        <f>VLOOKUP(J116,Distribuidores!$A$2:$B$99,2,FALSE)</f>
        <v>74</v>
      </c>
      <c r="L116" s="15">
        <v>0</v>
      </c>
      <c r="M116" s="15">
        <v>1</v>
      </c>
      <c r="N116">
        <v>1</v>
      </c>
      <c r="O116" s="36" t="str">
        <f t="shared" ca="1" si="5"/>
        <v>2023-10-26 13:11:60</v>
      </c>
    </row>
    <row r="117" spans="1:15" x14ac:dyDescent="0.3">
      <c r="A117">
        <v>6115</v>
      </c>
      <c r="B117" s="21" t="s">
        <v>2648</v>
      </c>
      <c r="C117" t="s">
        <v>2258</v>
      </c>
      <c r="D117" t="s">
        <v>2684</v>
      </c>
      <c r="E117" s="21" t="s">
        <v>719</v>
      </c>
      <c r="F117" s="22">
        <v>52623800</v>
      </c>
      <c r="G117" s="16" t="s">
        <v>2447</v>
      </c>
      <c r="H117" s="35" t="s">
        <v>112</v>
      </c>
      <c r="I117" s="15">
        <f>VLOOKUP(H117,estados!$A$1:$B$31,2,FALSE)</f>
        <v>7</v>
      </c>
      <c r="J117" s="15" t="s">
        <v>1487</v>
      </c>
      <c r="K117" s="15">
        <f>VLOOKUP(J117,Distribuidores!$A$2:$B$99,2,FALSE)</f>
        <v>77</v>
      </c>
      <c r="L117" s="15">
        <v>0</v>
      </c>
      <c r="M117" s="15">
        <v>1</v>
      </c>
      <c r="N117">
        <v>1</v>
      </c>
      <c r="O117" s="36" t="str">
        <f t="shared" ca="1" si="5"/>
        <v>2023-10-26 14:59:15</v>
      </c>
    </row>
    <row r="118" spans="1:15" x14ac:dyDescent="0.3">
      <c r="A118">
        <v>6116</v>
      </c>
      <c r="B118" s="21" t="s">
        <v>2302</v>
      </c>
      <c r="C118" t="str">
        <f t="shared" si="3"/>
        <v xml:space="preserve">JAVIER </v>
      </c>
      <c r="D118" t="str">
        <f t="shared" si="4"/>
        <v>BORREGO</v>
      </c>
      <c r="E118" s="21" t="s">
        <v>721</v>
      </c>
      <c r="F118" s="22" t="s">
        <v>53</v>
      </c>
      <c r="G118" s="16" t="s">
        <v>2448</v>
      </c>
      <c r="H118" s="33" t="s">
        <v>113</v>
      </c>
      <c r="I118" s="15">
        <f>VLOOKUP(H118,estados!$A$1:$B$31,2,FALSE)</f>
        <v>11</v>
      </c>
      <c r="J118" s="15" t="s">
        <v>1487</v>
      </c>
      <c r="K118" s="15">
        <f>VLOOKUP(J118,Distribuidores!$A$2:$B$99,2,FALSE)</f>
        <v>77</v>
      </c>
      <c r="L118" s="15">
        <v>1</v>
      </c>
      <c r="M118" s="15">
        <v>1</v>
      </c>
      <c r="N118">
        <v>1</v>
      </c>
      <c r="O118" s="36" t="str">
        <f t="shared" ca="1" si="5"/>
        <v>2023-10-26 17:41:55</v>
      </c>
    </row>
    <row r="119" spans="1:15" x14ac:dyDescent="0.3">
      <c r="A119">
        <v>6117</v>
      </c>
      <c r="B119" s="21" t="s">
        <v>2685</v>
      </c>
      <c r="C119" t="str">
        <f t="shared" si="3"/>
        <v xml:space="preserve">EMILIO </v>
      </c>
      <c r="D119" t="str">
        <f t="shared" si="4"/>
        <v>HIRSCHFELD</v>
      </c>
      <c r="E119" s="21" t="s">
        <v>723</v>
      </c>
      <c r="F119" s="22" t="s">
        <v>54</v>
      </c>
      <c r="G119" s="16" t="s">
        <v>2449</v>
      </c>
      <c r="H119" s="35" t="s">
        <v>112</v>
      </c>
      <c r="I119" s="15">
        <f>VLOOKUP(H119,estados!$A$1:$B$31,2,FALSE)</f>
        <v>7</v>
      </c>
      <c r="J119" s="15" t="s">
        <v>1487</v>
      </c>
      <c r="K119" s="15">
        <f>VLOOKUP(J119,Distribuidores!$A$2:$B$99,2,FALSE)</f>
        <v>77</v>
      </c>
      <c r="L119" s="15">
        <v>0</v>
      </c>
      <c r="M119" s="15">
        <v>1</v>
      </c>
      <c r="N119">
        <v>1</v>
      </c>
      <c r="O119" s="36" t="str">
        <f t="shared" ca="1" si="5"/>
        <v>2023-10-26 16:56:16</v>
      </c>
    </row>
    <row r="120" spans="1:15" x14ac:dyDescent="0.3">
      <c r="A120">
        <v>6118</v>
      </c>
      <c r="B120" s="21" t="s">
        <v>2303</v>
      </c>
      <c r="C120" t="str">
        <f t="shared" si="3"/>
        <v xml:space="preserve">HUGO </v>
      </c>
      <c r="D120" t="str">
        <f t="shared" si="4"/>
        <v>TORRADO</v>
      </c>
      <c r="E120" s="21" t="s">
        <v>725</v>
      </c>
      <c r="F120" s="22" t="s">
        <v>55</v>
      </c>
      <c r="G120" s="16" t="s">
        <v>2450</v>
      </c>
      <c r="H120" s="35" t="s">
        <v>112</v>
      </c>
      <c r="I120" s="15">
        <f>VLOOKUP(H120,estados!$A$1:$B$31,2,FALSE)</f>
        <v>7</v>
      </c>
      <c r="J120" s="15" t="s">
        <v>1487</v>
      </c>
      <c r="K120" s="15">
        <f>VLOOKUP(J120,Distribuidores!$A$2:$B$99,2,FALSE)</f>
        <v>77</v>
      </c>
      <c r="L120" s="15">
        <v>0</v>
      </c>
      <c r="M120" s="15">
        <v>1</v>
      </c>
      <c r="N120">
        <v>1</v>
      </c>
      <c r="O120" s="36" t="str">
        <f t="shared" ca="1" si="5"/>
        <v>2023-10-26 12:07:48</v>
      </c>
    </row>
    <row r="121" spans="1:15" x14ac:dyDescent="0.3">
      <c r="A121">
        <v>6119</v>
      </c>
      <c r="B121" s="21" t="s">
        <v>2686</v>
      </c>
      <c r="C121" s="21" t="s">
        <v>2259</v>
      </c>
      <c r="D121" s="21" t="s">
        <v>2260</v>
      </c>
      <c r="E121" s="21" t="s">
        <v>727</v>
      </c>
      <c r="F121" s="22">
        <v>57192171</v>
      </c>
      <c r="G121" s="16" t="s">
        <v>2451</v>
      </c>
      <c r="H121" s="35" t="s">
        <v>113</v>
      </c>
      <c r="I121" s="15">
        <f>VLOOKUP(H121,estados!$A$1:$B$31,2,FALSE)</f>
        <v>11</v>
      </c>
      <c r="J121" s="15" t="s">
        <v>1489</v>
      </c>
      <c r="K121" s="15">
        <f>VLOOKUP(J121,Distribuidores!$A$2:$B$99,2,FALSE)</f>
        <v>78</v>
      </c>
      <c r="L121" s="15">
        <v>1</v>
      </c>
      <c r="M121" s="15">
        <v>1</v>
      </c>
      <c r="N121">
        <v>1</v>
      </c>
      <c r="O121" s="36" t="str">
        <f t="shared" ca="1" si="5"/>
        <v>2023-10-26 19:10:05</v>
      </c>
    </row>
    <row r="122" spans="1:15" x14ac:dyDescent="0.3">
      <c r="A122">
        <v>6120</v>
      </c>
      <c r="B122" s="21" t="s">
        <v>2687</v>
      </c>
      <c r="C122" t="str">
        <f t="shared" si="3"/>
        <v xml:space="preserve">OCTAVIO </v>
      </c>
      <c r="D122" t="str">
        <f t="shared" si="4"/>
        <v>MENDOZA</v>
      </c>
      <c r="E122" s="21" t="s">
        <v>729</v>
      </c>
      <c r="F122" s="22" t="s">
        <v>56</v>
      </c>
      <c r="G122" s="16" t="s">
        <v>2452</v>
      </c>
      <c r="H122" s="35" t="s">
        <v>113</v>
      </c>
      <c r="I122" s="15">
        <f>VLOOKUP(H122,estados!$A$1:$B$31,2,FALSE)</f>
        <v>11</v>
      </c>
      <c r="J122" s="15" t="s">
        <v>1487</v>
      </c>
      <c r="K122" s="15">
        <f>VLOOKUP(J122,Distribuidores!$A$2:$B$99,2,FALSE)</f>
        <v>77</v>
      </c>
      <c r="L122" s="15">
        <v>1</v>
      </c>
      <c r="M122" s="15">
        <v>1</v>
      </c>
      <c r="N122">
        <v>1</v>
      </c>
      <c r="O122" s="36" t="str">
        <f t="shared" ca="1" si="5"/>
        <v>2023-10-26 13:08:04</v>
      </c>
    </row>
    <row r="123" spans="1:15" x14ac:dyDescent="0.3">
      <c r="A123">
        <v>6121</v>
      </c>
      <c r="B123" s="21" t="s">
        <v>2688</v>
      </c>
      <c r="C123" t="str">
        <f t="shared" si="3"/>
        <v xml:space="preserve">MIREYA </v>
      </c>
      <c r="D123" t="str">
        <f t="shared" si="4"/>
        <v>LEDESMA</v>
      </c>
      <c r="E123" s="21" t="s">
        <v>731</v>
      </c>
      <c r="F123" s="22">
        <v>50637190</v>
      </c>
      <c r="G123" s="16" t="s">
        <v>2453</v>
      </c>
      <c r="H123" s="35" t="s">
        <v>113</v>
      </c>
      <c r="I123" s="15">
        <f>VLOOKUP(H123,estados!$A$1:$B$31,2,FALSE)</f>
        <v>11</v>
      </c>
      <c r="J123" s="15" t="s">
        <v>1489</v>
      </c>
      <c r="K123" s="15">
        <f>VLOOKUP(J123,Distribuidores!$A$2:$B$99,2,FALSE)</f>
        <v>78</v>
      </c>
      <c r="L123" s="15">
        <v>1</v>
      </c>
      <c r="M123" s="15">
        <v>1</v>
      </c>
      <c r="N123">
        <v>1</v>
      </c>
      <c r="O123" s="36" t="str">
        <f t="shared" ca="1" si="5"/>
        <v>2023-10-26 13:01:35</v>
      </c>
    </row>
    <row r="124" spans="1:15" x14ac:dyDescent="0.3">
      <c r="A124">
        <v>6122</v>
      </c>
      <c r="B124" s="21" t="s">
        <v>2649</v>
      </c>
      <c r="C124" t="str">
        <f t="shared" si="3"/>
        <v xml:space="preserve">HERIBERTO </v>
      </c>
      <c r="D124" t="str">
        <f t="shared" si="4"/>
        <v>ESPINOZA</v>
      </c>
      <c r="E124" s="21" t="s">
        <v>731</v>
      </c>
      <c r="F124" s="22">
        <v>50637190</v>
      </c>
      <c r="G124" s="16" t="s">
        <v>2453</v>
      </c>
      <c r="H124" s="35" t="s">
        <v>113</v>
      </c>
      <c r="I124" s="15">
        <f>VLOOKUP(H124,estados!$A$1:$B$31,2,FALSE)</f>
        <v>11</v>
      </c>
      <c r="J124" s="15" t="s">
        <v>1487</v>
      </c>
      <c r="K124" s="15">
        <f>VLOOKUP(J124,Distribuidores!$A$2:$B$99,2,FALSE)</f>
        <v>77</v>
      </c>
      <c r="L124" s="15">
        <v>1</v>
      </c>
      <c r="M124" s="15">
        <v>1</v>
      </c>
      <c r="N124">
        <v>1</v>
      </c>
      <c r="O124" s="36" t="str">
        <f t="shared" ca="1" si="5"/>
        <v>2023-10-26 14:40:12</v>
      </c>
    </row>
    <row r="125" spans="1:15" x14ac:dyDescent="0.3">
      <c r="A125">
        <v>6123</v>
      </c>
      <c r="B125" s="21" t="s">
        <v>2304</v>
      </c>
      <c r="C125" t="str">
        <f t="shared" si="3"/>
        <v xml:space="preserve">URA </v>
      </c>
      <c r="D125" t="str">
        <f t="shared" si="4"/>
        <v>CALDERON</v>
      </c>
      <c r="E125" s="21" t="s">
        <v>734</v>
      </c>
      <c r="F125" s="22" t="s">
        <v>57</v>
      </c>
      <c r="G125" s="16" t="s">
        <v>2454</v>
      </c>
      <c r="H125" s="35" t="s">
        <v>113</v>
      </c>
      <c r="I125" s="15">
        <f>VLOOKUP(H125,estados!$A$1:$B$31,2,FALSE)</f>
        <v>11</v>
      </c>
      <c r="J125" s="15" t="s">
        <v>1487</v>
      </c>
      <c r="K125" s="15">
        <f>VLOOKUP(J125,Distribuidores!$A$2:$B$99,2,FALSE)</f>
        <v>77</v>
      </c>
      <c r="L125" s="15">
        <v>0</v>
      </c>
      <c r="M125" s="15">
        <v>1</v>
      </c>
      <c r="N125">
        <v>1</v>
      </c>
      <c r="O125" s="36" t="str">
        <f t="shared" ca="1" si="5"/>
        <v>2023-10-26 14:11:08</v>
      </c>
    </row>
    <row r="126" spans="1:15" x14ac:dyDescent="0.3">
      <c r="A126">
        <v>6124</v>
      </c>
      <c r="B126" s="21" t="s">
        <v>2305</v>
      </c>
      <c r="C126" t="str">
        <f t="shared" si="3"/>
        <v xml:space="preserve">LAURA </v>
      </c>
      <c r="D126" t="str">
        <f t="shared" si="4"/>
        <v>CALDERON</v>
      </c>
      <c r="E126" s="21" t="s">
        <v>734</v>
      </c>
      <c r="F126" s="22" t="s">
        <v>57</v>
      </c>
      <c r="G126" s="16" t="s">
        <v>2455</v>
      </c>
      <c r="H126" s="35" t="s">
        <v>113</v>
      </c>
      <c r="I126" s="15">
        <f>VLOOKUP(H126,estados!$A$1:$B$31,2,FALSE)</f>
        <v>11</v>
      </c>
      <c r="J126" s="15" t="s">
        <v>1485</v>
      </c>
      <c r="K126" s="15">
        <f>VLOOKUP(J126,Distribuidores!$A$2:$B$99,2,FALSE)</f>
        <v>43</v>
      </c>
      <c r="L126" s="15">
        <v>1</v>
      </c>
      <c r="M126" s="15">
        <v>1</v>
      </c>
      <c r="N126">
        <v>1</v>
      </c>
      <c r="O126" s="36" t="str">
        <f t="shared" ca="1" si="5"/>
        <v>2023-10-26 14:23:36</v>
      </c>
    </row>
    <row r="127" spans="1:15" x14ac:dyDescent="0.3">
      <c r="A127">
        <v>6125</v>
      </c>
      <c r="B127" s="21" t="s">
        <v>2306</v>
      </c>
      <c r="C127" t="str">
        <f t="shared" si="3"/>
        <v xml:space="preserve">LAURA </v>
      </c>
      <c r="D127" t="str">
        <f t="shared" si="4"/>
        <v>PUERTO</v>
      </c>
      <c r="E127" s="21" t="s">
        <v>737</v>
      </c>
      <c r="F127" s="22" t="s">
        <v>58</v>
      </c>
      <c r="G127" s="16" t="s">
        <v>2456</v>
      </c>
      <c r="H127" s="35" t="s">
        <v>112</v>
      </c>
      <c r="I127" s="15">
        <f>VLOOKUP(H127,estados!$A$1:$B$31,2,FALSE)</f>
        <v>7</v>
      </c>
      <c r="J127" s="15" t="s">
        <v>1485</v>
      </c>
      <c r="K127" s="15">
        <f>VLOOKUP(J127,Distribuidores!$A$2:$B$99,2,FALSE)</f>
        <v>43</v>
      </c>
      <c r="L127" s="15">
        <v>1</v>
      </c>
      <c r="M127" s="15">
        <v>1</v>
      </c>
      <c r="N127">
        <v>1</v>
      </c>
      <c r="O127" s="36" t="str">
        <f t="shared" ca="1" si="5"/>
        <v>2023-10-26 18:36:54</v>
      </c>
    </row>
    <row r="128" spans="1:15" x14ac:dyDescent="0.3">
      <c r="A128">
        <v>6126</v>
      </c>
      <c r="B128" s="21" t="s">
        <v>2234</v>
      </c>
      <c r="C128" t="str">
        <f t="shared" si="3"/>
        <v xml:space="preserve">GABRIELA </v>
      </c>
      <c r="D128" t="str">
        <f t="shared" si="4"/>
        <v>MARQUEZ</v>
      </c>
      <c r="E128" s="21" t="s">
        <v>739</v>
      </c>
      <c r="F128" s="22">
        <v>0</v>
      </c>
      <c r="G128" s="16" t="s">
        <v>2457</v>
      </c>
      <c r="H128" s="35" t="s">
        <v>112</v>
      </c>
      <c r="I128" s="15">
        <f>VLOOKUP(H128,estados!$A$1:$B$31,2,FALSE)</f>
        <v>7</v>
      </c>
      <c r="J128" s="15" t="s">
        <v>1485</v>
      </c>
      <c r="K128" s="15">
        <f>VLOOKUP(J128,Distribuidores!$A$2:$B$99,2,FALSE)</f>
        <v>43</v>
      </c>
      <c r="L128" s="15">
        <v>1</v>
      </c>
      <c r="M128" s="15">
        <v>1</v>
      </c>
      <c r="N128">
        <v>1</v>
      </c>
      <c r="O128" s="36" t="str">
        <f t="shared" ca="1" si="5"/>
        <v>2023-10-26 20:37:29</v>
      </c>
    </row>
    <row r="129" spans="1:15" x14ac:dyDescent="0.3">
      <c r="A129">
        <v>6127</v>
      </c>
      <c r="B129" s="21" t="s">
        <v>2307</v>
      </c>
      <c r="C129" t="str">
        <f t="shared" si="3"/>
        <v xml:space="preserve">ADOLFO </v>
      </c>
      <c r="D129" t="str">
        <f t="shared" si="4"/>
        <v>GARCIA URRUTIA</v>
      </c>
      <c r="E129" s="21" t="s">
        <v>741</v>
      </c>
      <c r="F129" s="22" t="s">
        <v>59</v>
      </c>
      <c r="G129" s="16" t="s">
        <v>2458</v>
      </c>
      <c r="H129" s="35" t="s">
        <v>112</v>
      </c>
      <c r="I129" s="15">
        <f>VLOOKUP(H129,estados!$A$1:$B$31,2,FALSE)</f>
        <v>7</v>
      </c>
      <c r="J129" s="15" t="s">
        <v>1490</v>
      </c>
      <c r="K129" s="15">
        <f>VLOOKUP(J129,Distribuidores!$A$2:$B$99,2,FALSE)</f>
        <v>1</v>
      </c>
      <c r="L129" s="15">
        <v>1</v>
      </c>
      <c r="M129" s="15">
        <v>1</v>
      </c>
      <c r="N129">
        <v>1</v>
      </c>
      <c r="O129" s="36" t="str">
        <f t="shared" ca="1" si="5"/>
        <v>2023-10-26 14:57:25</v>
      </c>
    </row>
    <row r="130" spans="1:15" x14ac:dyDescent="0.3">
      <c r="A130">
        <v>6128</v>
      </c>
      <c r="B130" s="21" t="s">
        <v>2308</v>
      </c>
      <c r="C130" t="str">
        <f t="shared" si="3"/>
        <v xml:space="preserve">MARTHA </v>
      </c>
      <c r="D130" t="str">
        <f t="shared" si="4"/>
        <v>AGUILAR</v>
      </c>
      <c r="E130" s="21" t="s">
        <v>743</v>
      </c>
      <c r="F130" s="22" t="s">
        <v>60</v>
      </c>
      <c r="G130" s="16" t="s">
        <v>2459</v>
      </c>
      <c r="H130" s="35" t="s">
        <v>113</v>
      </c>
      <c r="I130" s="15">
        <f>VLOOKUP(H130,estados!$A$1:$B$31,2,FALSE)</f>
        <v>11</v>
      </c>
      <c r="J130" s="15" t="s">
        <v>1490</v>
      </c>
      <c r="K130" s="15">
        <f>VLOOKUP(J130,Distribuidores!$A$2:$B$99,2,FALSE)</f>
        <v>1</v>
      </c>
      <c r="L130" s="15">
        <v>0</v>
      </c>
      <c r="M130" s="15">
        <v>1</v>
      </c>
      <c r="N130">
        <v>1</v>
      </c>
      <c r="O130" s="36" t="str">
        <f t="shared" ca="1" si="5"/>
        <v>2023-10-26 17:02:25</v>
      </c>
    </row>
    <row r="131" spans="1:15" x14ac:dyDescent="0.3">
      <c r="A131">
        <v>6129</v>
      </c>
      <c r="B131" s="21" t="s">
        <v>2650</v>
      </c>
      <c r="C131" t="str">
        <f t="shared" ref="C131:C194" si="6">LEFT(B131, SEARCH(" ",B131,1))</f>
        <v xml:space="preserve">ALEJANDRO </v>
      </c>
      <c r="D131" t="str">
        <f t="shared" ref="D131:D194" si="7">RIGHT(B131,LEN(B131)-SEARCH(" ",B131,1))</f>
        <v>ENRIQUEZ</v>
      </c>
      <c r="E131" s="21" t="s">
        <v>745</v>
      </c>
      <c r="F131" s="22" t="s">
        <v>61</v>
      </c>
      <c r="G131" s="16" t="s">
        <v>2460</v>
      </c>
      <c r="H131" s="35" t="s">
        <v>113</v>
      </c>
      <c r="I131" s="15">
        <f>VLOOKUP(H131,estados!$A$1:$B$31,2,FALSE)</f>
        <v>11</v>
      </c>
      <c r="J131" s="15" t="s">
        <v>1485</v>
      </c>
      <c r="K131" s="15">
        <f>VLOOKUP(J131,Distribuidores!$A$2:$B$99,2,FALSE)</f>
        <v>43</v>
      </c>
      <c r="L131" s="15">
        <v>1</v>
      </c>
      <c r="M131" s="15">
        <v>1</v>
      </c>
      <c r="N131">
        <v>1</v>
      </c>
      <c r="O131" s="36" t="str">
        <f t="shared" ref="O131:O194" ca="1" si="8">_xlfn.CONCAT("2023-10-26 ",RANDBETWEEN(12,20),":",TEXT(RANDBETWEEN(0,60),"00"),":",TEXT(RANDBETWEEN(0,60),"00"))</f>
        <v>2023-10-26 17:27:47</v>
      </c>
    </row>
    <row r="132" spans="1:15" x14ac:dyDescent="0.3">
      <c r="A132">
        <v>6130</v>
      </c>
      <c r="B132" s="21" t="s">
        <v>2689</v>
      </c>
      <c r="C132" t="str">
        <f t="shared" si="6"/>
        <v xml:space="preserve">DANIEL </v>
      </c>
      <c r="D132" t="str">
        <f t="shared" si="7"/>
        <v>DIAZ</v>
      </c>
      <c r="E132" s="21" t="s">
        <v>747</v>
      </c>
      <c r="F132" s="22">
        <v>55638133</v>
      </c>
      <c r="G132" s="16" t="s">
        <v>2461</v>
      </c>
      <c r="H132" s="35" t="s">
        <v>112</v>
      </c>
      <c r="I132" s="15">
        <f>VLOOKUP(H132,estados!$A$1:$B$31,2,FALSE)</f>
        <v>7</v>
      </c>
      <c r="J132" s="15" t="s">
        <v>1485</v>
      </c>
      <c r="K132" s="15">
        <f>VLOOKUP(J132,Distribuidores!$A$2:$B$99,2,FALSE)</f>
        <v>43</v>
      </c>
      <c r="L132" s="15">
        <v>1</v>
      </c>
      <c r="M132" s="15">
        <v>1</v>
      </c>
      <c r="N132">
        <v>1</v>
      </c>
      <c r="O132" s="36" t="str">
        <f t="shared" ca="1" si="8"/>
        <v>2023-10-26 18:39:39</v>
      </c>
    </row>
    <row r="133" spans="1:15" x14ac:dyDescent="0.3">
      <c r="A133">
        <v>6131</v>
      </c>
      <c r="B133" s="21" t="s">
        <v>2309</v>
      </c>
      <c r="C133" t="str">
        <f t="shared" si="6"/>
        <v xml:space="preserve">SARA </v>
      </c>
      <c r="D133" t="str">
        <f t="shared" si="7"/>
        <v>VELASCO</v>
      </c>
      <c r="E133" s="21" t="s">
        <v>749</v>
      </c>
      <c r="F133" s="22">
        <v>52551581</v>
      </c>
      <c r="G133" s="16" t="s">
        <v>2462</v>
      </c>
      <c r="H133" s="35" t="s">
        <v>112</v>
      </c>
      <c r="I133" s="15">
        <f>VLOOKUP(H133,estados!$A$1:$B$31,2,FALSE)</f>
        <v>7</v>
      </c>
      <c r="J133" s="15" t="s">
        <v>1485</v>
      </c>
      <c r="K133" s="15">
        <f>VLOOKUP(J133,Distribuidores!$A$2:$B$99,2,FALSE)</f>
        <v>43</v>
      </c>
      <c r="L133" s="15">
        <v>1</v>
      </c>
      <c r="M133" s="15">
        <v>1</v>
      </c>
      <c r="N133">
        <v>1</v>
      </c>
      <c r="O133" s="36" t="str">
        <f t="shared" ca="1" si="8"/>
        <v>2023-10-26 15:11:00</v>
      </c>
    </row>
    <row r="134" spans="1:15" x14ac:dyDescent="0.3">
      <c r="A134">
        <v>6132</v>
      </c>
      <c r="B134" s="21" t="s">
        <v>2651</v>
      </c>
      <c r="C134" t="str">
        <f t="shared" si="6"/>
        <v xml:space="preserve">ARIZBETH </v>
      </c>
      <c r="D134" t="str">
        <f t="shared" si="7"/>
        <v>CAMPOS</v>
      </c>
      <c r="E134" s="21" t="s">
        <v>751</v>
      </c>
      <c r="F134" s="22" t="s">
        <v>62</v>
      </c>
      <c r="G134" s="16" t="s">
        <v>2463</v>
      </c>
      <c r="H134" s="35" t="s">
        <v>112</v>
      </c>
      <c r="I134" s="15">
        <f>VLOOKUP(H134,estados!$A$1:$B$31,2,FALSE)</f>
        <v>7</v>
      </c>
      <c r="J134" s="15" t="s">
        <v>1485</v>
      </c>
      <c r="K134" s="15">
        <f>VLOOKUP(J134,Distribuidores!$A$2:$B$99,2,FALSE)</f>
        <v>43</v>
      </c>
      <c r="L134" s="15">
        <v>0</v>
      </c>
      <c r="M134" s="15">
        <v>1</v>
      </c>
      <c r="N134">
        <v>1</v>
      </c>
      <c r="O134" s="36" t="str">
        <f t="shared" ca="1" si="8"/>
        <v>2023-10-26 13:36:30</v>
      </c>
    </row>
    <row r="135" spans="1:15" x14ac:dyDescent="0.3">
      <c r="A135">
        <v>6133</v>
      </c>
      <c r="B135" s="21" t="s">
        <v>2652</v>
      </c>
      <c r="C135" t="str">
        <f t="shared" si="6"/>
        <v xml:space="preserve">EVARISTO </v>
      </c>
      <c r="D135" t="str">
        <f t="shared" si="7"/>
        <v>GARCIA MARTINEZ</v>
      </c>
      <c r="E135" s="21" t="s">
        <v>753</v>
      </c>
      <c r="F135" s="22">
        <v>53342951</v>
      </c>
      <c r="G135" s="16" t="s">
        <v>2464</v>
      </c>
      <c r="H135" s="35" t="s">
        <v>112</v>
      </c>
      <c r="I135" s="15">
        <f>VLOOKUP(H135,estados!$A$1:$B$31,2,FALSE)</f>
        <v>7</v>
      </c>
      <c r="J135" s="15" t="s">
        <v>1485</v>
      </c>
      <c r="K135" s="15">
        <f>VLOOKUP(J135,Distribuidores!$A$2:$B$99,2,FALSE)</f>
        <v>43</v>
      </c>
      <c r="L135" s="15">
        <v>0</v>
      </c>
      <c r="M135" s="15">
        <v>1</v>
      </c>
      <c r="N135">
        <v>1</v>
      </c>
      <c r="O135" s="36" t="str">
        <f t="shared" ca="1" si="8"/>
        <v>2023-10-26 17:30:60</v>
      </c>
    </row>
    <row r="136" spans="1:15" x14ac:dyDescent="0.3">
      <c r="A136">
        <v>6134</v>
      </c>
      <c r="B136" s="21" t="s">
        <v>2261</v>
      </c>
      <c r="C136" t="str">
        <f t="shared" si="6"/>
        <v xml:space="preserve">JUVENAL </v>
      </c>
      <c r="D136" t="str">
        <f t="shared" si="7"/>
        <v>LEON</v>
      </c>
      <c r="E136" s="21" t="s">
        <v>755</v>
      </c>
      <c r="F136" s="22" t="s">
        <v>63</v>
      </c>
      <c r="G136" s="16" t="s">
        <v>2465</v>
      </c>
      <c r="H136" s="35" t="s">
        <v>112</v>
      </c>
      <c r="I136" s="15">
        <f>VLOOKUP(H136,estados!$A$1:$B$31,2,FALSE)</f>
        <v>7</v>
      </c>
      <c r="J136" s="15" t="s">
        <v>1485</v>
      </c>
      <c r="K136" s="15">
        <f>VLOOKUP(J136,Distribuidores!$A$2:$B$99,2,FALSE)</f>
        <v>43</v>
      </c>
      <c r="L136" s="15">
        <v>0</v>
      </c>
      <c r="M136" s="15">
        <v>1</v>
      </c>
      <c r="N136">
        <v>1</v>
      </c>
      <c r="O136" s="36" t="str">
        <f t="shared" ca="1" si="8"/>
        <v>2023-10-26 19:58:36</v>
      </c>
    </row>
    <row r="137" spans="1:15" x14ac:dyDescent="0.3">
      <c r="A137">
        <v>6135</v>
      </c>
      <c r="B137" s="21" t="s">
        <v>2690</v>
      </c>
      <c r="C137" t="str">
        <f t="shared" si="6"/>
        <v xml:space="preserve">MARIO </v>
      </c>
      <c r="D137" t="str">
        <f t="shared" si="7"/>
        <v>VIERA</v>
      </c>
      <c r="E137" s="21" t="s">
        <v>757</v>
      </c>
      <c r="F137" s="22">
        <v>2000000</v>
      </c>
      <c r="G137" s="16" t="s">
        <v>2466</v>
      </c>
      <c r="H137" s="35" t="s">
        <v>112</v>
      </c>
      <c r="I137" s="15">
        <f>VLOOKUP(H137,estados!$A$1:$B$31,2,FALSE)</f>
        <v>7</v>
      </c>
      <c r="J137" s="15" t="s">
        <v>1485</v>
      </c>
      <c r="K137" s="15">
        <f>VLOOKUP(J137,Distribuidores!$A$2:$B$99,2,FALSE)</f>
        <v>43</v>
      </c>
      <c r="L137" s="15">
        <v>1</v>
      </c>
      <c r="M137" s="15">
        <v>1</v>
      </c>
      <c r="N137">
        <v>1</v>
      </c>
      <c r="O137" s="36" t="str">
        <f t="shared" ca="1" si="8"/>
        <v>2023-10-26 17:45:35</v>
      </c>
    </row>
    <row r="138" spans="1:15" x14ac:dyDescent="0.3">
      <c r="A138">
        <v>6136</v>
      </c>
      <c r="B138" s="21" t="s">
        <v>2606</v>
      </c>
      <c r="C138" t="str">
        <f t="shared" si="6"/>
        <v xml:space="preserve">REBECA </v>
      </c>
      <c r="D138" t="str">
        <f t="shared" si="7"/>
        <v>HDEZ</v>
      </c>
      <c r="E138" s="21" t="s">
        <v>759</v>
      </c>
      <c r="F138" s="22" t="s">
        <v>64</v>
      </c>
      <c r="G138" s="16" t="s">
        <v>2467</v>
      </c>
      <c r="H138" s="35" t="s">
        <v>112</v>
      </c>
      <c r="I138" s="15">
        <f>VLOOKUP(H138,estados!$A$1:$B$31,2,FALSE)</f>
        <v>7</v>
      </c>
      <c r="J138" s="15" t="s">
        <v>1485</v>
      </c>
      <c r="K138" s="15">
        <f>VLOOKUP(J138,Distribuidores!$A$2:$B$99,2,FALSE)</f>
        <v>43</v>
      </c>
      <c r="L138" s="15">
        <v>1</v>
      </c>
      <c r="M138" s="15">
        <v>1</v>
      </c>
      <c r="N138">
        <v>1</v>
      </c>
      <c r="O138" s="36" t="str">
        <f t="shared" ca="1" si="8"/>
        <v>2023-10-26 16:16:11</v>
      </c>
    </row>
    <row r="139" spans="1:15" x14ac:dyDescent="0.3">
      <c r="A139">
        <v>6137</v>
      </c>
      <c r="B139" s="21" t="s">
        <v>2310</v>
      </c>
      <c r="C139" t="str">
        <f t="shared" si="6"/>
        <v xml:space="preserve">MA.EUGENIA </v>
      </c>
      <c r="D139" t="str">
        <f t="shared" si="7"/>
        <v>DEL REAL</v>
      </c>
      <c r="E139" s="21" t="s">
        <v>761</v>
      </c>
      <c r="F139" s="22">
        <v>55956948</v>
      </c>
      <c r="G139" s="16" t="s">
        <v>2468</v>
      </c>
      <c r="H139" s="35" t="s">
        <v>112</v>
      </c>
      <c r="I139" s="15">
        <f>VLOOKUP(H139,estados!$A$1:$B$31,2,FALSE)</f>
        <v>7</v>
      </c>
      <c r="J139" s="15" t="s">
        <v>1490</v>
      </c>
      <c r="K139" s="15">
        <f>VLOOKUP(J139,Distribuidores!$A$2:$B$99,2,FALSE)</f>
        <v>1</v>
      </c>
      <c r="L139" s="21">
        <v>0</v>
      </c>
      <c r="M139" s="15">
        <v>1</v>
      </c>
      <c r="N139">
        <v>1</v>
      </c>
      <c r="O139" s="36" t="str">
        <f t="shared" ca="1" si="8"/>
        <v>2023-10-26 17:02:01</v>
      </c>
    </row>
    <row r="140" spans="1:15" x14ac:dyDescent="0.3">
      <c r="A140">
        <v>6138</v>
      </c>
      <c r="B140" s="21" t="s">
        <v>2691</v>
      </c>
      <c r="C140" t="str">
        <f t="shared" si="6"/>
        <v xml:space="preserve">SERGIO </v>
      </c>
      <c r="D140" t="str">
        <f t="shared" si="7"/>
        <v>RAMIREZ</v>
      </c>
      <c r="E140" s="21" t="s">
        <v>762</v>
      </c>
      <c r="F140" s="22">
        <v>57412892</v>
      </c>
      <c r="G140" s="16" t="s">
        <v>2469</v>
      </c>
      <c r="H140" s="35" t="s">
        <v>112</v>
      </c>
      <c r="I140" s="15">
        <f>VLOOKUP(H140,estados!$A$1:$B$31,2,FALSE)</f>
        <v>7</v>
      </c>
      <c r="J140" s="15" t="s">
        <v>1491</v>
      </c>
      <c r="K140" s="15">
        <f>VLOOKUP(J140,Distribuidores!$A$2:$B$99,2,FALSE)</f>
        <v>40</v>
      </c>
      <c r="L140" s="15">
        <v>0</v>
      </c>
      <c r="M140" s="15">
        <v>1</v>
      </c>
      <c r="N140">
        <v>1</v>
      </c>
      <c r="O140" s="36" t="str">
        <f t="shared" ca="1" si="8"/>
        <v>2023-10-26 17:09:05</v>
      </c>
    </row>
    <row r="141" spans="1:15" x14ac:dyDescent="0.3">
      <c r="A141">
        <v>6139</v>
      </c>
      <c r="B141" s="21" t="s">
        <v>2311</v>
      </c>
      <c r="C141" t="str">
        <f t="shared" si="6"/>
        <v xml:space="preserve">LEONARDO </v>
      </c>
      <c r="D141" t="str">
        <f t="shared" si="7"/>
        <v>MARTINEZ</v>
      </c>
      <c r="E141" s="21" t="s">
        <v>764</v>
      </c>
      <c r="F141" s="22">
        <v>91129586</v>
      </c>
      <c r="G141" s="16" t="s">
        <v>2470</v>
      </c>
      <c r="H141" s="35" t="s">
        <v>112</v>
      </c>
      <c r="I141" s="15">
        <f>VLOOKUP(H141,estados!$A$1:$B$31,2,FALSE)</f>
        <v>7</v>
      </c>
      <c r="J141" s="15" t="s">
        <v>1492</v>
      </c>
      <c r="K141" s="15">
        <f>VLOOKUP(J141,Distribuidores!$A$2:$B$99,2,FALSE)</f>
        <v>39</v>
      </c>
      <c r="L141" s="15">
        <v>1</v>
      </c>
      <c r="M141" s="15">
        <v>1</v>
      </c>
      <c r="N141">
        <v>1</v>
      </c>
      <c r="O141" s="36" t="str">
        <f t="shared" ca="1" si="8"/>
        <v>2023-10-26 18:12:14</v>
      </c>
    </row>
    <row r="142" spans="1:15" x14ac:dyDescent="0.3">
      <c r="A142">
        <v>6140</v>
      </c>
      <c r="B142" s="21" t="s">
        <v>2653</v>
      </c>
      <c r="C142" t="str">
        <f t="shared" si="6"/>
        <v xml:space="preserve">VERONICA </v>
      </c>
      <c r="D142" t="str">
        <f t="shared" si="7"/>
        <v>FLORES</v>
      </c>
      <c r="E142" s="21" t="s">
        <v>766</v>
      </c>
      <c r="F142" s="22">
        <v>56947714</v>
      </c>
      <c r="G142" s="16" t="s">
        <v>2471</v>
      </c>
      <c r="H142" s="33" t="s">
        <v>113</v>
      </c>
      <c r="I142" s="15">
        <f>VLOOKUP(H142,estados!$A$1:$B$31,2,FALSE)</f>
        <v>11</v>
      </c>
      <c r="J142" s="15" t="s">
        <v>1485</v>
      </c>
      <c r="K142" s="15">
        <f>VLOOKUP(J142,Distribuidores!$A$2:$B$99,2,FALSE)</f>
        <v>43</v>
      </c>
      <c r="L142" s="15">
        <v>1</v>
      </c>
      <c r="M142" s="15">
        <v>1</v>
      </c>
      <c r="N142">
        <v>1</v>
      </c>
      <c r="O142" s="36" t="str">
        <f t="shared" ca="1" si="8"/>
        <v>2023-10-26 19:20:30</v>
      </c>
    </row>
    <row r="143" spans="1:15" x14ac:dyDescent="0.3">
      <c r="A143">
        <v>6141</v>
      </c>
      <c r="B143" s="21" t="s">
        <v>2312</v>
      </c>
      <c r="C143" t="str">
        <f t="shared" si="6"/>
        <v xml:space="preserve">CINTHYA </v>
      </c>
      <c r="D143" t="str">
        <f t="shared" si="7"/>
        <v>MILLAN</v>
      </c>
      <c r="E143" s="21" t="s">
        <v>768</v>
      </c>
      <c r="F143" s="22">
        <v>53361768</v>
      </c>
      <c r="G143" s="16" t="s">
        <v>2472</v>
      </c>
      <c r="H143" s="35" t="s">
        <v>112</v>
      </c>
      <c r="I143" s="15">
        <f>VLOOKUP(H143,estados!$A$1:$B$31,2,FALSE)</f>
        <v>7</v>
      </c>
      <c r="J143" s="15" t="s">
        <v>1487</v>
      </c>
      <c r="K143" s="15">
        <f>VLOOKUP(J143,Distribuidores!$A$2:$B$99,2,FALSE)</f>
        <v>77</v>
      </c>
      <c r="L143" s="15">
        <v>1</v>
      </c>
      <c r="M143" s="15">
        <v>1</v>
      </c>
      <c r="N143">
        <v>1</v>
      </c>
      <c r="O143" s="36" t="str">
        <f t="shared" ca="1" si="8"/>
        <v>2023-10-26 17:41:45</v>
      </c>
    </row>
    <row r="144" spans="1:15" x14ac:dyDescent="0.3">
      <c r="A144">
        <v>6142</v>
      </c>
      <c r="B144" s="21" t="s">
        <v>2692</v>
      </c>
      <c r="C144" t="str">
        <f t="shared" si="6"/>
        <v xml:space="preserve">EUGENIA </v>
      </c>
      <c r="D144" t="str">
        <f t="shared" si="7"/>
        <v>LANDEROS</v>
      </c>
      <c r="E144" s="21" t="s">
        <v>770</v>
      </c>
      <c r="F144" s="22" t="s">
        <v>65</v>
      </c>
      <c r="G144" s="16" t="s">
        <v>2473</v>
      </c>
      <c r="H144" s="35" t="s">
        <v>112</v>
      </c>
      <c r="I144" s="15">
        <f>VLOOKUP(H144,estados!$A$1:$B$31,2,FALSE)</f>
        <v>7</v>
      </c>
      <c r="J144" s="15" t="s">
        <v>1493</v>
      </c>
      <c r="K144" s="15">
        <f>VLOOKUP(J144,Distribuidores!$A$2:$B$99,2,FALSE)</f>
        <v>97</v>
      </c>
      <c r="L144" s="15">
        <v>0</v>
      </c>
      <c r="M144" s="15">
        <v>1</v>
      </c>
      <c r="N144">
        <v>1</v>
      </c>
      <c r="O144" s="36" t="str">
        <f t="shared" ca="1" si="8"/>
        <v>2023-10-26 12:07:42</v>
      </c>
    </row>
    <row r="145" spans="1:15" x14ac:dyDescent="0.3">
      <c r="A145">
        <v>6143</v>
      </c>
      <c r="B145" s="21" t="s">
        <v>2654</v>
      </c>
      <c r="C145" t="str">
        <f t="shared" si="6"/>
        <v xml:space="preserve">ALEJANDRA </v>
      </c>
      <c r="D145" t="str">
        <f t="shared" si="7"/>
        <v>GONZALEZ</v>
      </c>
      <c r="E145" s="21" t="s">
        <v>772</v>
      </c>
      <c r="F145" s="22">
        <v>17773701760</v>
      </c>
      <c r="G145" s="16" t="s">
        <v>2474</v>
      </c>
      <c r="H145" s="35" t="s">
        <v>112</v>
      </c>
      <c r="I145" s="15">
        <f>VLOOKUP(H145,estados!$A$1:$B$31,2,FALSE)</f>
        <v>7</v>
      </c>
      <c r="J145" s="15" t="s">
        <v>117</v>
      </c>
      <c r="K145" s="15">
        <f>VLOOKUP(J145,Distribuidores!$A$2:$B$99,2,FALSE)</f>
        <v>15</v>
      </c>
      <c r="L145" s="15">
        <v>0</v>
      </c>
      <c r="M145" s="15">
        <v>1</v>
      </c>
      <c r="N145">
        <v>1</v>
      </c>
      <c r="O145" s="36" t="str">
        <f t="shared" ca="1" si="8"/>
        <v>2023-10-26 13:25:13</v>
      </c>
    </row>
    <row r="146" spans="1:15" x14ac:dyDescent="0.3">
      <c r="A146">
        <v>6144</v>
      </c>
      <c r="B146" s="21" t="s">
        <v>2607</v>
      </c>
      <c r="C146" t="str">
        <f t="shared" si="6"/>
        <v xml:space="preserve">EDITH </v>
      </c>
      <c r="D146" t="str">
        <f t="shared" si="7"/>
        <v>REYES</v>
      </c>
      <c r="E146" s="21" t="s">
        <v>774</v>
      </c>
      <c r="F146" s="22" t="s">
        <v>66</v>
      </c>
      <c r="G146" s="16" t="s">
        <v>2475</v>
      </c>
      <c r="H146" s="35" t="s">
        <v>112</v>
      </c>
      <c r="I146" s="15">
        <f>VLOOKUP(H146,estados!$A$1:$B$31,2,FALSE)</f>
        <v>7</v>
      </c>
      <c r="J146" s="15" t="s">
        <v>117</v>
      </c>
      <c r="K146" s="15">
        <f>VLOOKUP(J146,Distribuidores!$A$2:$B$99,2,FALSE)</f>
        <v>15</v>
      </c>
      <c r="L146" s="15">
        <v>0</v>
      </c>
      <c r="M146" s="15">
        <v>1</v>
      </c>
      <c r="N146">
        <v>1</v>
      </c>
      <c r="O146" s="36" t="str">
        <f t="shared" ca="1" si="8"/>
        <v>2023-10-26 14:33:55</v>
      </c>
    </row>
    <row r="147" spans="1:15" x14ac:dyDescent="0.3">
      <c r="A147">
        <v>6145</v>
      </c>
      <c r="B147" s="21" t="s">
        <v>2693</v>
      </c>
      <c r="C147" t="str">
        <f t="shared" si="6"/>
        <v xml:space="preserve">MARIO </v>
      </c>
      <c r="D147" t="str">
        <f t="shared" si="7"/>
        <v>DIAZ</v>
      </c>
      <c r="E147" s="21" t="s">
        <v>775</v>
      </c>
      <c r="F147" s="22" t="s">
        <v>67</v>
      </c>
      <c r="G147" s="16" t="s">
        <v>2476</v>
      </c>
      <c r="H147" s="35" t="s">
        <v>112</v>
      </c>
      <c r="I147" s="15">
        <f>VLOOKUP(H147,estados!$A$1:$B$31,2,FALSE)</f>
        <v>7</v>
      </c>
      <c r="J147" s="15" t="s">
        <v>1494</v>
      </c>
      <c r="K147" s="15">
        <f>VLOOKUP(J147,Distribuidores!$A$2:$B$99,2,FALSE)</f>
        <v>21</v>
      </c>
      <c r="L147" s="15">
        <v>1</v>
      </c>
      <c r="M147" s="15">
        <v>1</v>
      </c>
      <c r="N147">
        <v>1</v>
      </c>
      <c r="O147" s="36" t="str">
        <f t="shared" ca="1" si="8"/>
        <v>2023-10-26 15:18:45</v>
      </c>
    </row>
    <row r="148" spans="1:15" x14ac:dyDescent="0.3">
      <c r="A148">
        <v>6146</v>
      </c>
      <c r="B148" s="21" t="s">
        <v>2235</v>
      </c>
      <c r="C148" t="str">
        <f t="shared" si="6"/>
        <v xml:space="preserve">EDUARDO </v>
      </c>
      <c r="D148" t="str">
        <f t="shared" si="7"/>
        <v>ESTEVENZ</v>
      </c>
      <c r="E148" s="21" t="s">
        <v>777</v>
      </c>
      <c r="F148" s="22">
        <v>445554024150</v>
      </c>
      <c r="G148" s="16" t="s">
        <v>2477</v>
      </c>
      <c r="H148" s="33" t="s">
        <v>113</v>
      </c>
      <c r="I148" s="15">
        <f>VLOOKUP(H148,estados!$A$1:$B$31,2,FALSE)</f>
        <v>11</v>
      </c>
      <c r="J148" s="15" t="s">
        <v>114</v>
      </c>
      <c r="K148" s="15">
        <f>VLOOKUP(J148,Distribuidores!$A$2:$B$99,2,FALSE)</f>
        <v>16</v>
      </c>
      <c r="L148" s="15">
        <v>1</v>
      </c>
      <c r="M148" s="15">
        <v>1</v>
      </c>
      <c r="N148">
        <v>1</v>
      </c>
      <c r="O148" s="36" t="str">
        <f t="shared" ca="1" si="8"/>
        <v>2023-10-26 16:59:54</v>
      </c>
    </row>
    <row r="149" spans="1:15" x14ac:dyDescent="0.3">
      <c r="A149">
        <v>6147</v>
      </c>
      <c r="B149" s="21" t="s">
        <v>2262</v>
      </c>
      <c r="C149" t="str">
        <f t="shared" si="6"/>
        <v xml:space="preserve">EUGENIO </v>
      </c>
      <c r="D149" t="str">
        <f t="shared" si="7"/>
        <v>DE LA PARRA N.</v>
      </c>
      <c r="E149" s="21" t="s">
        <v>779</v>
      </c>
      <c r="F149" s="22">
        <v>55404091</v>
      </c>
      <c r="G149" s="16" t="s">
        <v>2478</v>
      </c>
      <c r="H149" s="33" t="s">
        <v>113</v>
      </c>
      <c r="I149" s="15">
        <f>VLOOKUP(H149,estados!$A$1:$B$31,2,FALSE)</f>
        <v>11</v>
      </c>
      <c r="J149" s="15" t="s">
        <v>121</v>
      </c>
      <c r="K149" s="15">
        <f>VLOOKUP(J149,Distribuidores!$A$2:$B$99,2,FALSE)</f>
        <v>13</v>
      </c>
      <c r="L149" s="21">
        <v>0</v>
      </c>
      <c r="M149" s="15">
        <v>1</v>
      </c>
      <c r="N149">
        <v>1</v>
      </c>
      <c r="O149" s="36" t="str">
        <f t="shared" ca="1" si="8"/>
        <v>2023-10-26 18:27:45</v>
      </c>
    </row>
    <row r="150" spans="1:15" x14ac:dyDescent="0.3">
      <c r="A150">
        <v>6148</v>
      </c>
      <c r="B150" s="21" t="s">
        <v>2313</v>
      </c>
      <c r="C150" t="str">
        <f t="shared" si="6"/>
        <v xml:space="preserve">GUADALUPE </v>
      </c>
      <c r="D150" t="str">
        <f t="shared" si="7"/>
        <v>MONTOYA</v>
      </c>
      <c r="E150" s="21" t="s">
        <v>781</v>
      </c>
      <c r="F150" s="22">
        <v>55687132</v>
      </c>
      <c r="G150" s="16" t="s">
        <v>2479</v>
      </c>
      <c r="H150" s="35" t="s">
        <v>112</v>
      </c>
      <c r="I150" s="15">
        <f>VLOOKUP(H150,estados!$A$1:$B$31,2,FALSE)</f>
        <v>7</v>
      </c>
      <c r="J150" s="15" t="s">
        <v>1464</v>
      </c>
      <c r="K150" s="15">
        <f>VLOOKUP(J150,Distribuidores!$A$2:$B$99,2,FALSE)</f>
        <v>12</v>
      </c>
      <c r="L150" s="15">
        <v>0</v>
      </c>
      <c r="M150" s="15">
        <v>1</v>
      </c>
      <c r="N150">
        <v>1</v>
      </c>
      <c r="O150" s="36" t="str">
        <f t="shared" ca="1" si="8"/>
        <v>2023-10-26 18:56:45</v>
      </c>
    </row>
    <row r="151" spans="1:15" x14ac:dyDescent="0.3">
      <c r="A151">
        <v>6149</v>
      </c>
      <c r="B151" s="21" t="s">
        <v>2694</v>
      </c>
      <c r="C151" t="str">
        <f t="shared" si="6"/>
        <v xml:space="preserve">SILVIA </v>
      </c>
      <c r="D151" t="str">
        <f t="shared" si="7"/>
        <v>VILLANUEVA</v>
      </c>
      <c r="E151" s="39" t="s">
        <v>2695</v>
      </c>
      <c r="F151" s="22">
        <v>52911253</v>
      </c>
      <c r="G151" s="16" t="s">
        <v>2480</v>
      </c>
      <c r="H151" s="35" t="s">
        <v>112</v>
      </c>
      <c r="I151" s="15">
        <f>VLOOKUP(H151,estados!$A$1:$B$31,2,FALSE)</f>
        <v>7</v>
      </c>
      <c r="J151" s="15" t="s">
        <v>114</v>
      </c>
      <c r="K151" s="15">
        <f>VLOOKUP(J151,Distribuidores!$A$2:$B$99,2,FALSE)</f>
        <v>16</v>
      </c>
      <c r="L151" s="15">
        <v>1</v>
      </c>
      <c r="M151" s="15">
        <v>1</v>
      </c>
      <c r="N151">
        <v>1</v>
      </c>
      <c r="O151" s="36" t="str">
        <f t="shared" ca="1" si="8"/>
        <v>2023-10-26 18:14:26</v>
      </c>
    </row>
    <row r="152" spans="1:15" x14ac:dyDescent="0.3">
      <c r="A152">
        <v>6150</v>
      </c>
      <c r="B152" s="21" t="s">
        <v>2314</v>
      </c>
      <c r="C152" t="str">
        <f t="shared" si="6"/>
        <v xml:space="preserve">VICTOR </v>
      </c>
      <c r="D152" t="str">
        <f t="shared" si="7"/>
        <v>GALEANA</v>
      </c>
      <c r="E152" s="21" t="s">
        <v>785</v>
      </c>
      <c r="F152" s="22">
        <v>58951417</v>
      </c>
      <c r="G152" s="16" t="s">
        <v>2481</v>
      </c>
      <c r="H152" s="35" t="s">
        <v>112</v>
      </c>
      <c r="I152" s="15">
        <f>VLOOKUP(H152,estados!$A$1:$B$31,2,FALSE)</f>
        <v>7</v>
      </c>
      <c r="J152" s="15" t="s">
        <v>1464</v>
      </c>
      <c r="K152" s="15">
        <f>VLOOKUP(J152,Distribuidores!$A$2:$B$99,2,FALSE)</f>
        <v>12</v>
      </c>
      <c r="L152" s="15">
        <v>1</v>
      </c>
      <c r="M152" s="15">
        <v>1</v>
      </c>
      <c r="N152">
        <v>1</v>
      </c>
      <c r="O152" s="36" t="str">
        <f t="shared" ca="1" si="8"/>
        <v>2023-10-26 19:30:17</v>
      </c>
    </row>
    <row r="153" spans="1:15" x14ac:dyDescent="0.3">
      <c r="A153">
        <v>6151</v>
      </c>
      <c r="B153" s="21" t="s">
        <v>2696</v>
      </c>
      <c r="C153" t="str">
        <f t="shared" si="6"/>
        <v xml:space="preserve">NAYELI </v>
      </c>
      <c r="D153" t="str">
        <f t="shared" si="7"/>
        <v>ARIES</v>
      </c>
      <c r="E153" s="21" t="s">
        <v>787</v>
      </c>
      <c r="F153" s="22">
        <v>56781387</v>
      </c>
      <c r="G153" s="16" t="s">
        <v>2482</v>
      </c>
      <c r="H153" s="35" t="s">
        <v>112</v>
      </c>
      <c r="I153" s="15">
        <f>VLOOKUP(H153,estados!$A$1:$B$31,2,FALSE)</f>
        <v>7</v>
      </c>
      <c r="J153" s="15" t="s">
        <v>1463</v>
      </c>
      <c r="K153" s="15">
        <f>VLOOKUP(J153,Distribuidores!$A$2:$B$99,2,FALSE)</f>
        <v>18</v>
      </c>
      <c r="L153" s="15">
        <v>1</v>
      </c>
      <c r="M153" s="15">
        <v>1</v>
      </c>
      <c r="N153">
        <v>1</v>
      </c>
      <c r="O153" s="36" t="str">
        <f t="shared" ca="1" si="8"/>
        <v>2023-10-26 13:56:31</v>
      </c>
    </row>
    <row r="154" spans="1:15" x14ac:dyDescent="0.3">
      <c r="A154">
        <v>6152</v>
      </c>
      <c r="B154" s="21" t="s">
        <v>2697</v>
      </c>
      <c r="C154" t="str">
        <f t="shared" si="6"/>
        <v xml:space="preserve">VICTOR </v>
      </c>
      <c r="D154" t="str">
        <f t="shared" si="7"/>
        <v>DURAN</v>
      </c>
      <c r="E154" s="21" t="s">
        <v>789</v>
      </c>
      <c r="F154" s="22">
        <v>5553237100</v>
      </c>
      <c r="G154" s="16" t="s">
        <v>2483</v>
      </c>
      <c r="H154" s="35" t="s">
        <v>112</v>
      </c>
      <c r="I154" s="15">
        <f>VLOOKUP(H154,estados!$A$1:$B$31,2,FALSE)</f>
        <v>7</v>
      </c>
      <c r="J154" s="15" t="s">
        <v>114</v>
      </c>
      <c r="K154" s="15">
        <f>VLOOKUP(J154,Distribuidores!$A$2:$B$99,2,FALSE)</f>
        <v>16</v>
      </c>
      <c r="L154" s="15">
        <v>1</v>
      </c>
      <c r="M154" s="15">
        <v>1</v>
      </c>
      <c r="N154">
        <v>1</v>
      </c>
      <c r="O154" s="36" t="str">
        <f t="shared" ca="1" si="8"/>
        <v>2023-10-26 19:22:36</v>
      </c>
    </row>
    <row r="155" spans="1:15" x14ac:dyDescent="0.3">
      <c r="A155">
        <v>6153</v>
      </c>
      <c r="B155" s="21" t="s">
        <v>2608</v>
      </c>
      <c r="C155" t="str">
        <f t="shared" si="6"/>
        <v xml:space="preserve">LAURA </v>
      </c>
      <c r="D155" t="str">
        <f t="shared" si="7"/>
        <v>ORTIZ</v>
      </c>
      <c r="E155" s="21" t="s">
        <v>783</v>
      </c>
      <c r="F155" s="22">
        <v>56497771</v>
      </c>
      <c r="G155" s="16" t="s">
        <v>2484</v>
      </c>
      <c r="H155" s="35" t="s">
        <v>112</v>
      </c>
      <c r="I155" s="15">
        <f>VLOOKUP(H155,estados!$A$1:$B$31,2,FALSE)</f>
        <v>7</v>
      </c>
      <c r="J155" s="15" t="s">
        <v>1484</v>
      </c>
      <c r="K155" s="15">
        <f>VLOOKUP(J155,Distribuidores!$A$2:$B$99,2,FALSE)</f>
        <v>11</v>
      </c>
      <c r="L155" s="15">
        <v>1</v>
      </c>
      <c r="M155" s="15">
        <v>1</v>
      </c>
      <c r="N155">
        <v>1</v>
      </c>
      <c r="O155" s="36" t="str">
        <f t="shared" ca="1" si="8"/>
        <v>2023-10-26 18:08:00</v>
      </c>
    </row>
    <row r="156" spans="1:15" x14ac:dyDescent="0.3">
      <c r="A156">
        <v>6154</v>
      </c>
      <c r="B156" s="21" t="s">
        <v>2315</v>
      </c>
      <c r="C156" t="str">
        <f t="shared" si="6"/>
        <v xml:space="preserve">LEONARDO </v>
      </c>
      <c r="D156" t="str">
        <f t="shared" si="7"/>
        <v>MANRIQUE</v>
      </c>
      <c r="E156" s="21" t="s">
        <v>792</v>
      </c>
      <c r="F156" s="22">
        <v>52021472</v>
      </c>
      <c r="G156" s="16" t="s">
        <v>2485</v>
      </c>
      <c r="H156" s="33" t="s">
        <v>113</v>
      </c>
      <c r="I156" s="15">
        <f>VLOOKUP(H156,estados!$A$1:$B$31,2,FALSE)</f>
        <v>11</v>
      </c>
      <c r="J156" s="15" t="s">
        <v>1495</v>
      </c>
      <c r="K156" s="15">
        <f>VLOOKUP(J156,Distribuidores!$A$2:$B$99,2,FALSE)</f>
        <v>17</v>
      </c>
      <c r="L156" s="15">
        <v>0</v>
      </c>
      <c r="M156" s="15">
        <v>1</v>
      </c>
      <c r="N156">
        <v>1</v>
      </c>
      <c r="O156" s="36" t="str">
        <f t="shared" ca="1" si="8"/>
        <v>2023-10-26 12:00:20</v>
      </c>
    </row>
    <row r="157" spans="1:15" x14ac:dyDescent="0.3">
      <c r="A157">
        <v>6155</v>
      </c>
      <c r="B157" s="21" t="s">
        <v>2236</v>
      </c>
      <c r="C157" t="str">
        <f t="shared" si="6"/>
        <v xml:space="preserve">GABRIELA </v>
      </c>
      <c r="D157" t="str">
        <f t="shared" si="7"/>
        <v>LANDETA</v>
      </c>
      <c r="E157" s="21" t="s">
        <v>794</v>
      </c>
      <c r="F157" s="22">
        <v>53941690</v>
      </c>
      <c r="G157" s="16" t="s">
        <v>2486</v>
      </c>
      <c r="H157" s="35" t="s">
        <v>112</v>
      </c>
      <c r="I157" s="15">
        <f>VLOOKUP(H157,estados!$A$1:$B$31,2,FALSE)</f>
        <v>7</v>
      </c>
      <c r="J157" s="15" t="s">
        <v>1463</v>
      </c>
      <c r="K157" s="15">
        <f>VLOOKUP(J157,Distribuidores!$A$2:$B$99,2,FALSE)</f>
        <v>18</v>
      </c>
      <c r="L157" s="15">
        <v>1</v>
      </c>
      <c r="M157" s="15">
        <v>1</v>
      </c>
      <c r="N157">
        <v>1</v>
      </c>
      <c r="O157" s="36" t="str">
        <f t="shared" ca="1" si="8"/>
        <v>2023-10-26 13:25:53</v>
      </c>
    </row>
    <row r="158" spans="1:15" x14ac:dyDescent="0.3">
      <c r="A158">
        <v>6156</v>
      </c>
      <c r="B158" s="21" t="s">
        <v>2237</v>
      </c>
      <c r="C158" t="str">
        <f t="shared" si="6"/>
        <v xml:space="preserve">JAQUELIN </v>
      </c>
      <c r="D158" t="str">
        <f t="shared" si="7"/>
        <v>HERRERA</v>
      </c>
      <c r="E158" s="21" t="s">
        <v>796</v>
      </c>
      <c r="F158" s="22">
        <v>47511157</v>
      </c>
      <c r="G158" s="16" t="s">
        <v>2487</v>
      </c>
      <c r="H158" s="35" t="s">
        <v>112</v>
      </c>
      <c r="I158" s="15">
        <f>VLOOKUP(H158,estados!$A$1:$B$31,2,FALSE)</f>
        <v>7</v>
      </c>
      <c r="J158" s="15" t="s">
        <v>116</v>
      </c>
      <c r="K158" s="15">
        <f>VLOOKUP(J158,Distribuidores!$A$2:$B$99,2,FALSE)</f>
        <v>14</v>
      </c>
      <c r="L158" s="15">
        <v>1</v>
      </c>
      <c r="M158" s="15">
        <v>1</v>
      </c>
      <c r="N158">
        <v>1</v>
      </c>
      <c r="O158" s="36" t="str">
        <f t="shared" ca="1" si="8"/>
        <v>2023-10-26 12:10:52</v>
      </c>
    </row>
    <row r="159" spans="1:15" x14ac:dyDescent="0.3">
      <c r="A159">
        <v>6157</v>
      </c>
      <c r="B159" s="21" t="s">
        <v>2316</v>
      </c>
      <c r="C159" t="str">
        <f t="shared" si="6"/>
        <v xml:space="preserve">LUIS </v>
      </c>
      <c r="D159" t="str">
        <f t="shared" si="7"/>
        <v>ARANDIA</v>
      </c>
      <c r="E159" s="21" t="s">
        <v>798</v>
      </c>
      <c r="F159" s="22">
        <v>25982478</v>
      </c>
      <c r="G159" s="16" t="s">
        <v>2488</v>
      </c>
      <c r="H159" s="33" t="s">
        <v>113</v>
      </c>
      <c r="I159" s="15">
        <f>VLOOKUP(H159,estados!$A$1:$B$31,2,FALSE)</f>
        <v>11</v>
      </c>
      <c r="J159" s="15" t="s">
        <v>116</v>
      </c>
      <c r="K159" s="15">
        <f>VLOOKUP(J159,Distribuidores!$A$2:$B$99,2,FALSE)</f>
        <v>14</v>
      </c>
      <c r="L159" s="15">
        <v>1</v>
      </c>
      <c r="M159" s="15">
        <v>1</v>
      </c>
      <c r="N159">
        <v>1</v>
      </c>
      <c r="O159" s="36" t="str">
        <f t="shared" ca="1" si="8"/>
        <v>2023-10-26 15:55:50</v>
      </c>
    </row>
    <row r="160" spans="1:15" x14ac:dyDescent="0.3">
      <c r="A160">
        <v>6158</v>
      </c>
      <c r="B160" s="21" t="s">
        <v>2317</v>
      </c>
      <c r="C160" t="str">
        <f t="shared" si="6"/>
        <v xml:space="preserve">JONATHAN </v>
      </c>
      <c r="D160" t="str">
        <f t="shared" si="7"/>
        <v>ROLDAN</v>
      </c>
      <c r="E160" s="21" t="s">
        <v>800</v>
      </c>
      <c r="F160" s="22">
        <v>46090802</v>
      </c>
      <c r="G160" s="16" t="s">
        <v>2489</v>
      </c>
      <c r="H160" s="33" t="s">
        <v>113</v>
      </c>
      <c r="I160" s="15">
        <f>VLOOKUP(H160,estados!$A$1:$B$31,2,FALSE)</f>
        <v>11</v>
      </c>
      <c r="J160" s="15" t="s">
        <v>117</v>
      </c>
      <c r="K160" s="15">
        <f>VLOOKUP(J160,Distribuidores!$A$2:$B$99,2,FALSE)</f>
        <v>15</v>
      </c>
      <c r="L160" s="15">
        <v>1</v>
      </c>
      <c r="M160" s="15">
        <v>1</v>
      </c>
      <c r="N160">
        <v>1</v>
      </c>
      <c r="O160" s="36" t="str">
        <f t="shared" ca="1" si="8"/>
        <v>2023-10-26 19:19:40</v>
      </c>
    </row>
    <row r="161" spans="1:15" x14ac:dyDescent="0.3">
      <c r="A161">
        <v>6159</v>
      </c>
      <c r="B161" s="21" t="s">
        <v>2318</v>
      </c>
      <c r="C161" t="str">
        <f t="shared" si="6"/>
        <v xml:space="preserve">EDGAR </v>
      </c>
      <c r="D161" t="str">
        <f t="shared" si="7"/>
        <v>SEGURA</v>
      </c>
      <c r="E161" s="21" t="s">
        <v>802</v>
      </c>
      <c r="F161" s="22">
        <v>58993650</v>
      </c>
      <c r="G161" s="16" t="s">
        <v>2490</v>
      </c>
      <c r="H161" s="33" t="s">
        <v>112</v>
      </c>
      <c r="I161" s="15">
        <f>VLOOKUP(H161,estados!$A$1:$B$31,2,FALSE)</f>
        <v>7</v>
      </c>
      <c r="J161" s="15" t="s">
        <v>1463</v>
      </c>
      <c r="K161" s="15">
        <f>VLOOKUP(J161,Distribuidores!$A$2:$B$99,2,FALSE)</f>
        <v>18</v>
      </c>
      <c r="L161" s="15">
        <v>0</v>
      </c>
      <c r="M161" s="15">
        <v>1</v>
      </c>
      <c r="N161">
        <v>1</v>
      </c>
      <c r="O161" s="36" t="str">
        <f t="shared" ca="1" si="8"/>
        <v>2023-10-26 12:49:23</v>
      </c>
    </row>
    <row r="162" spans="1:15" x14ac:dyDescent="0.3">
      <c r="A162">
        <v>6160</v>
      </c>
      <c r="B162" s="21" t="s">
        <v>2319</v>
      </c>
      <c r="C162" t="str">
        <f t="shared" si="6"/>
        <v xml:space="preserve">LEOPOLDO </v>
      </c>
      <c r="D162" t="str">
        <f t="shared" si="7"/>
        <v>BEDOLLA NAVA</v>
      </c>
      <c r="E162" s="21" t="s">
        <v>804</v>
      </c>
      <c r="F162" s="22">
        <v>25816000</v>
      </c>
      <c r="G162" s="16" t="s">
        <v>2491</v>
      </c>
      <c r="H162" s="33" t="s">
        <v>112</v>
      </c>
      <c r="I162" s="15">
        <f>VLOOKUP(H162,estados!$A$1:$B$31,2,FALSE)</f>
        <v>7</v>
      </c>
      <c r="J162" s="15" t="s">
        <v>1495</v>
      </c>
      <c r="K162" s="15">
        <f>VLOOKUP(J162,Distribuidores!$A$2:$B$99,2,FALSE)</f>
        <v>17</v>
      </c>
      <c r="L162" s="15">
        <v>1</v>
      </c>
      <c r="M162" s="15">
        <v>1</v>
      </c>
      <c r="N162">
        <v>1</v>
      </c>
      <c r="O162" s="36" t="str">
        <f t="shared" ca="1" si="8"/>
        <v>2023-10-26 20:04:59</v>
      </c>
    </row>
    <row r="163" spans="1:15" x14ac:dyDescent="0.3">
      <c r="A163">
        <v>6161</v>
      </c>
      <c r="B163" s="21" t="s">
        <v>2320</v>
      </c>
      <c r="C163" t="str">
        <f t="shared" si="6"/>
        <v xml:space="preserve">NORMA </v>
      </c>
      <c r="D163" t="str">
        <f t="shared" si="7"/>
        <v>RINCON</v>
      </c>
      <c r="E163" s="21" t="s">
        <v>806</v>
      </c>
      <c r="F163" s="22" t="s">
        <v>68</v>
      </c>
      <c r="G163" s="16" t="s">
        <v>2492</v>
      </c>
      <c r="H163" s="33" t="s">
        <v>112</v>
      </c>
      <c r="I163" s="15">
        <f>VLOOKUP(H163,estados!$A$1:$B$31,2,FALSE)</f>
        <v>7</v>
      </c>
      <c r="J163" s="15" t="s">
        <v>121</v>
      </c>
      <c r="K163" s="15">
        <f>VLOOKUP(J163,Distribuidores!$A$2:$B$99,2,FALSE)</f>
        <v>13</v>
      </c>
      <c r="L163" s="15">
        <v>1</v>
      </c>
      <c r="M163" s="15">
        <v>1</v>
      </c>
      <c r="N163">
        <v>1</v>
      </c>
      <c r="O163" s="36" t="str">
        <f t="shared" ca="1" si="8"/>
        <v>2023-10-26 13:17:24</v>
      </c>
    </row>
    <row r="164" spans="1:15" x14ac:dyDescent="0.3">
      <c r="A164">
        <v>6162</v>
      </c>
      <c r="B164" s="21" t="s">
        <v>2261</v>
      </c>
      <c r="C164" t="str">
        <f t="shared" si="6"/>
        <v xml:space="preserve">JUVENAL </v>
      </c>
      <c r="D164" t="str">
        <f t="shared" si="7"/>
        <v>LEON</v>
      </c>
      <c r="E164" s="21" t="s">
        <v>807</v>
      </c>
      <c r="F164" s="22">
        <v>50800600</v>
      </c>
      <c r="G164" s="16" t="s">
        <v>2493</v>
      </c>
      <c r="H164" s="33" t="s">
        <v>112</v>
      </c>
      <c r="I164" s="15">
        <f>VLOOKUP(H164,estados!$A$1:$B$31,2,FALSE)</f>
        <v>7</v>
      </c>
      <c r="J164" s="15" t="s">
        <v>120</v>
      </c>
      <c r="K164" s="15">
        <f>VLOOKUP(J164,Distribuidores!$A$2:$B$99,2,FALSE)</f>
        <v>29</v>
      </c>
      <c r="L164" s="15">
        <v>1</v>
      </c>
      <c r="M164" s="15">
        <v>1</v>
      </c>
      <c r="N164">
        <v>1</v>
      </c>
      <c r="O164" s="36" t="str">
        <f t="shared" ca="1" si="8"/>
        <v>2023-10-26 19:12:55</v>
      </c>
    </row>
    <row r="165" spans="1:15" x14ac:dyDescent="0.3">
      <c r="A165">
        <v>6163</v>
      </c>
      <c r="B165" s="21" t="s">
        <v>2321</v>
      </c>
      <c r="C165" t="str">
        <f t="shared" si="6"/>
        <v xml:space="preserve">MINERVA </v>
      </c>
      <c r="D165" t="str">
        <f t="shared" si="7"/>
        <v>ORTEGA</v>
      </c>
      <c r="E165" s="21" t="s">
        <v>809</v>
      </c>
      <c r="F165" s="22" t="s">
        <v>69</v>
      </c>
      <c r="G165" s="16" t="s">
        <v>2494</v>
      </c>
      <c r="H165" s="33" t="s">
        <v>112</v>
      </c>
      <c r="I165" s="15">
        <f>VLOOKUP(H165,estados!$A$1:$B$31,2,FALSE)</f>
        <v>7</v>
      </c>
      <c r="J165" s="15" t="s">
        <v>1464</v>
      </c>
      <c r="K165" s="15">
        <f>VLOOKUP(J165,Distribuidores!$A$2:$B$99,2,FALSE)</f>
        <v>12</v>
      </c>
      <c r="L165" s="15">
        <v>0</v>
      </c>
      <c r="M165" s="15">
        <v>1</v>
      </c>
      <c r="N165">
        <v>1</v>
      </c>
      <c r="O165" s="36" t="str">
        <f t="shared" ca="1" si="8"/>
        <v>2023-10-26 19:30:25</v>
      </c>
    </row>
    <row r="166" spans="1:15" x14ac:dyDescent="0.3">
      <c r="A166">
        <v>6164</v>
      </c>
      <c r="B166" s="21" t="s">
        <v>2322</v>
      </c>
      <c r="C166" t="str">
        <f t="shared" si="6"/>
        <v xml:space="preserve">SARA </v>
      </c>
      <c r="D166" t="str">
        <f t="shared" si="7"/>
        <v>VELASCO PINO</v>
      </c>
      <c r="E166" s="21" t="s">
        <v>811</v>
      </c>
      <c r="F166" s="22" t="s">
        <v>70</v>
      </c>
      <c r="G166" s="16" t="s">
        <v>2495</v>
      </c>
      <c r="H166" s="33" t="s">
        <v>112</v>
      </c>
      <c r="I166" s="15">
        <f>VLOOKUP(H166,estados!$A$1:$B$31,2,FALSE)</f>
        <v>7</v>
      </c>
      <c r="J166" s="15" t="s">
        <v>1484</v>
      </c>
      <c r="K166" s="15">
        <f>VLOOKUP(J166,Distribuidores!$A$2:$B$99,2,FALSE)</f>
        <v>11</v>
      </c>
      <c r="L166" s="15">
        <v>0</v>
      </c>
      <c r="M166" s="15">
        <v>1</v>
      </c>
      <c r="N166">
        <v>1</v>
      </c>
      <c r="O166" s="36" t="str">
        <f t="shared" ca="1" si="8"/>
        <v>2023-10-26 19:56:35</v>
      </c>
    </row>
    <row r="167" spans="1:15" x14ac:dyDescent="0.3">
      <c r="A167">
        <v>6165</v>
      </c>
      <c r="B167" s="21" t="s">
        <v>2263</v>
      </c>
      <c r="C167" t="str">
        <f t="shared" si="6"/>
        <v xml:space="preserve">EDUARDO </v>
      </c>
      <c r="D167" t="str">
        <f t="shared" si="7"/>
        <v>TAPIA</v>
      </c>
      <c r="E167" s="21" t="s">
        <v>813</v>
      </c>
      <c r="F167" s="22" t="s">
        <v>71</v>
      </c>
      <c r="G167" s="16" t="s">
        <v>2496</v>
      </c>
      <c r="H167" s="33" t="s">
        <v>112</v>
      </c>
      <c r="I167" s="15">
        <f>VLOOKUP(H167,estados!$A$1:$B$31,2,FALSE)</f>
        <v>7</v>
      </c>
      <c r="J167" s="15" t="s">
        <v>1495</v>
      </c>
      <c r="K167" s="15">
        <f>VLOOKUP(J167,Distribuidores!$A$2:$B$99,2,FALSE)</f>
        <v>17</v>
      </c>
      <c r="L167" s="15">
        <v>0</v>
      </c>
      <c r="M167" s="15">
        <v>1</v>
      </c>
      <c r="N167">
        <v>1</v>
      </c>
      <c r="O167" s="36" t="str">
        <f t="shared" ca="1" si="8"/>
        <v>2023-10-26 17:58:48</v>
      </c>
    </row>
    <row r="168" spans="1:15" x14ac:dyDescent="0.3">
      <c r="A168">
        <v>6166</v>
      </c>
      <c r="B168" s="21" t="s">
        <v>2323</v>
      </c>
      <c r="C168" t="str">
        <f t="shared" si="6"/>
        <v xml:space="preserve">ELIZABETH </v>
      </c>
      <c r="D168" t="str">
        <f t="shared" si="7"/>
        <v>PALMA HERNANDEZ</v>
      </c>
      <c r="E168" s="21" t="s">
        <v>815</v>
      </c>
      <c r="F168" s="22">
        <v>52407567</v>
      </c>
      <c r="G168" s="16" t="s">
        <v>2497</v>
      </c>
      <c r="H168" s="33" t="s">
        <v>112</v>
      </c>
      <c r="I168" s="15">
        <f>VLOOKUP(H168,estados!$A$1:$B$31,2,FALSE)</f>
        <v>7</v>
      </c>
      <c r="J168" s="15" t="s">
        <v>117</v>
      </c>
      <c r="K168" s="15">
        <f>VLOOKUP(J168,Distribuidores!$A$2:$B$99,2,FALSE)</f>
        <v>15</v>
      </c>
      <c r="L168" s="15">
        <v>1</v>
      </c>
      <c r="M168" s="15">
        <v>1</v>
      </c>
      <c r="N168">
        <v>1</v>
      </c>
      <c r="O168" s="36" t="str">
        <f t="shared" ca="1" si="8"/>
        <v>2023-10-26 15:39:29</v>
      </c>
    </row>
    <row r="169" spans="1:15" x14ac:dyDescent="0.3">
      <c r="A169">
        <v>6167</v>
      </c>
      <c r="B169" s="21" t="s">
        <v>2324</v>
      </c>
      <c r="C169" t="str">
        <f t="shared" si="6"/>
        <v xml:space="preserve">EDUARDO </v>
      </c>
      <c r="D169" t="str">
        <f t="shared" si="7"/>
        <v>ROMERO</v>
      </c>
      <c r="E169" s="21" t="s">
        <v>817</v>
      </c>
      <c r="F169" s="22">
        <v>0</v>
      </c>
      <c r="G169" s="16" t="s">
        <v>2498</v>
      </c>
      <c r="H169" s="33" t="s">
        <v>112</v>
      </c>
      <c r="I169" s="15">
        <f>VLOOKUP(H169,estados!$A$1:$B$31,2,FALSE)</f>
        <v>7</v>
      </c>
      <c r="J169" s="15" t="s">
        <v>1494</v>
      </c>
      <c r="K169" s="15">
        <f>VLOOKUP(J169,Distribuidores!$A$2:$B$99,2,FALSE)</f>
        <v>21</v>
      </c>
      <c r="L169" s="15">
        <v>1</v>
      </c>
      <c r="M169" s="15">
        <v>1</v>
      </c>
      <c r="N169">
        <v>1</v>
      </c>
      <c r="O169" s="36" t="str">
        <f t="shared" ca="1" si="8"/>
        <v>2023-10-26 20:31:48</v>
      </c>
    </row>
    <row r="170" spans="1:15" x14ac:dyDescent="0.3">
      <c r="A170">
        <v>6168</v>
      </c>
      <c r="B170" s="21" t="s">
        <v>2325</v>
      </c>
      <c r="C170" t="str">
        <f t="shared" si="6"/>
        <v xml:space="preserve">LETICIA </v>
      </c>
      <c r="D170" t="str">
        <f t="shared" si="7"/>
        <v>ALVARADO</v>
      </c>
      <c r="E170" s="21" t="s">
        <v>819</v>
      </c>
      <c r="F170" s="22">
        <v>52551833</v>
      </c>
      <c r="G170" s="16" t="s">
        <v>2499</v>
      </c>
      <c r="H170" s="33" t="s">
        <v>112</v>
      </c>
      <c r="I170" s="15">
        <f>VLOOKUP(H170,estados!$A$1:$B$31,2,FALSE)</f>
        <v>7</v>
      </c>
      <c r="J170" s="15" t="s">
        <v>120</v>
      </c>
      <c r="K170" s="15">
        <f>VLOOKUP(J170,Distribuidores!$A$2:$B$99,2,FALSE)</f>
        <v>29</v>
      </c>
      <c r="L170" s="21">
        <v>0</v>
      </c>
      <c r="M170" s="15">
        <v>1</v>
      </c>
      <c r="N170">
        <v>1</v>
      </c>
      <c r="O170" s="36" t="str">
        <f t="shared" ca="1" si="8"/>
        <v>2023-10-26 17:33:18</v>
      </c>
    </row>
    <row r="171" spans="1:15" x14ac:dyDescent="0.3">
      <c r="A171">
        <v>6169</v>
      </c>
      <c r="B171" s="21" t="s">
        <v>2238</v>
      </c>
      <c r="C171" t="str">
        <f t="shared" si="6"/>
        <v xml:space="preserve">ISRAEL </v>
      </c>
      <c r="D171" t="str">
        <f t="shared" si="7"/>
        <v>CERVANTES</v>
      </c>
      <c r="E171" s="21" t="s">
        <v>821</v>
      </c>
      <c r="F171" s="22" t="s">
        <v>72</v>
      </c>
      <c r="G171" s="16" t="s">
        <v>2500</v>
      </c>
      <c r="H171" s="33" t="s">
        <v>112</v>
      </c>
      <c r="I171" s="15">
        <f>VLOOKUP(H171,estados!$A$1:$B$31,2,FALSE)</f>
        <v>7</v>
      </c>
      <c r="J171" s="15" t="s">
        <v>1466</v>
      </c>
      <c r="K171" s="15">
        <f>VLOOKUP(J171,Distribuidores!$A$2:$B$99,2,FALSE)</f>
        <v>19</v>
      </c>
      <c r="L171" s="15">
        <v>1</v>
      </c>
      <c r="M171" s="15">
        <v>1</v>
      </c>
      <c r="N171">
        <v>1</v>
      </c>
      <c r="O171" s="36" t="str">
        <f t="shared" ca="1" si="8"/>
        <v>2023-10-26 12:15:03</v>
      </c>
    </row>
    <row r="172" spans="1:15" x14ac:dyDescent="0.3">
      <c r="A172">
        <v>6170</v>
      </c>
      <c r="B172" s="21" t="s">
        <v>2655</v>
      </c>
      <c r="C172" t="str">
        <f t="shared" si="6"/>
        <v xml:space="preserve">DANIEL </v>
      </c>
      <c r="D172" t="str">
        <f t="shared" si="7"/>
        <v>HUERTA</v>
      </c>
      <c r="E172" s="21" t="s">
        <v>823</v>
      </c>
      <c r="F172" s="22">
        <v>21620016</v>
      </c>
      <c r="G172" s="16" t="s">
        <v>2501</v>
      </c>
      <c r="H172" s="33" t="s">
        <v>112</v>
      </c>
      <c r="I172" s="15">
        <f>VLOOKUP(H172,estados!$A$1:$B$31,2,FALSE)</f>
        <v>7</v>
      </c>
      <c r="J172" s="15" t="s">
        <v>1464</v>
      </c>
      <c r="K172" s="15">
        <f>VLOOKUP(J172,Distribuidores!$A$2:$B$99,2,FALSE)</f>
        <v>12</v>
      </c>
      <c r="L172" s="15">
        <v>1</v>
      </c>
      <c r="M172" s="15">
        <v>1</v>
      </c>
      <c r="N172">
        <v>1</v>
      </c>
      <c r="O172" s="36" t="str">
        <f t="shared" ca="1" si="8"/>
        <v>2023-10-26 17:54:05</v>
      </c>
    </row>
    <row r="173" spans="1:15" x14ac:dyDescent="0.3">
      <c r="A173">
        <v>6171</v>
      </c>
      <c r="B173" s="21" t="s">
        <v>2264</v>
      </c>
      <c r="C173" t="str">
        <f t="shared" si="6"/>
        <v xml:space="preserve">BLANCA </v>
      </c>
      <c r="D173" t="str">
        <f t="shared" si="7"/>
        <v>PEÑA</v>
      </c>
      <c r="E173" s="21" t="s">
        <v>823</v>
      </c>
      <c r="F173" s="22">
        <v>21620016</v>
      </c>
      <c r="G173" s="16" t="s">
        <v>2502</v>
      </c>
      <c r="H173" s="33" t="s">
        <v>112</v>
      </c>
      <c r="I173" s="15">
        <f>VLOOKUP(H173,estados!$A$1:$B$31,2,FALSE)</f>
        <v>7</v>
      </c>
      <c r="J173" s="15" t="s">
        <v>1464</v>
      </c>
      <c r="K173" s="15">
        <f>VLOOKUP(J173,Distribuidores!$A$2:$B$99,2,FALSE)</f>
        <v>12</v>
      </c>
      <c r="L173" s="15">
        <v>1</v>
      </c>
      <c r="M173" s="15">
        <v>1</v>
      </c>
      <c r="N173">
        <v>1</v>
      </c>
      <c r="O173" s="36" t="str">
        <f t="shared" ca="1" si="8"/>
        <v>2023-10-26 20:58:11</v>
      </c>
    </row>
    <row r="174" spans="1:15" x14ac:dyDescent="0.3">
      <c r="A174">
        <v>6172</v>
      </c>
      <c r="B174" s="21" t="s">
        <v>2326</v>
      </c>
      <c r="C174" t="str">
        <f t="shared" si="6"/>
        <v xml:space="preserve">MARIANA </v>
      </c>
      <c r="D174" t="str">
        <f t="shared" si="7"/>
        <v>OLVERA</v>
      </c>
      <c r="E174" s="21" t="s">
        <v>826</v>
      </c>
      <c r="F174" s="22" t="s">
        <v>73</v>
      </c>
      <c r="G174" s="16" t="s">
        <v>2503</v>
      </c>
      <c r="H174" s="33" t="s">
        <v>112</v>
      </c>
      <c r="I174" s="15">
        <f>VLOOKUP(H174,estados!$A$1:$B$31,2,FALSE)</f>
        <v>7</v>
      </c>
      <c r="J174" s="15" t="s">
        <v>1484</v>
      </c>
      <c r="K174" s="15">
        <f>VLOOKUP(J174,Distribuidores!$A$2:$B$99,2,FALSE)</f>
        <v>11</v>
      </c>
      <c r="L174" s="15">
        <v>1</v>
      </c>
      <c r="M174" s="15">
        <v>1</v>
      </c>
      <c r="N174">
        <v>1</v>
      </c>
      <c r="O174" s="36" t="str">
        <f t="shared" ca="1" si="8"/>
        <v>2023-10-26 18:25:47</v>
      </c>
    </row>
    <row r="175" spans="1:15" x14ac:dyDescent="0.3">
      <c r="A175">
        <v>6173</v>
      </c>
      <c r="B175" s="21" t="s">
        <v>2239</v>
      </c>
      <c r="C175" t="str">
        <f t="shared" si="6"/>
        <v xml:space="preserve">VICTOR </v>
      </c>
      <c r="D175" t="str">
        <f t="shared" si="7"/>
        <v>MADARIAGA</v>
      </c>
      <c r="E175" s="21" t="s">
        <v>828</v>
      </c>
      <c r="F175" s="22" t="s">
        <v>74</v>
      </c>
      <c r="G175" s="16" t="s">
        <v>2504</v>
      </c>
      <c r="H175" s="33" t="s">
        <v>112</v>
      </c>
      <c r="I175" s="15">
        <f>VLOOKUP(H175,estados!$A$1:$B$31,2,FALSE)</f>
        <v>7</v>
      </c>
      <c r="J175" s="15" t="s">
        <v>120</v>
      </c>
      <c r="K175" s="15">
        <f>VLOOKUP(J175,Distribuidores!$A$2:$B$99,2,FALSE)</f>
        <v>29</v>
      </c>
      <c r="L175" s="15">
        <v>0</v>
      </c>
      <c r="M175" s="15">
        <v>1</v>
      </c>
      <c r="N175">
        <v>1</v>
      </c>
      <c r="O175" s="36" t="str">
        <f t="shared" ca="1" si="8"/>
        <v>2023-10-26 14:30:00</v>
      </c>
    </row>
    <row r="176" spans="1:15" x14ac:dyDescent="0.3">
      <c r="A176">
        <v>6174</v>
      </c>
      <c r="B176" s="21" t="s">
        <v>2327</v>
      </c>
      <c r="C176" t="str">
        <f t="shared" si="6"/>
        <v xml:space="preserve">VERONICA </v>
      </c>
      <c r="D176" t="str">
        <f t="shared" si="7"/>
        <v>GONZALEZ</v>
      </c>
      <c r="E176" s="21" t="s">
        <v>830</v>
      </c>
      <c r="F176" s="22">
        <v>52621744</v>
      </c>
      <c r="G176" s="16" t="s">
        <v>2505</v>
      </c>
      <c r="H176" s="33" t="s">
        <v>112</v>
      </c>
      <c r="I176" s="15">
        <f>VLOOKUP(H176,estados!$A$1:$B$31,2,FALSE)</f>
        <v>7</v>
      </c>
      <c r="J176" s="15" t="s">
        <v>1464</v>
      </c>
      <c r="K176" s="15">
        <f>VLOOKUP(J176,Distribuidores!$A$2:$B$99,2,FALSE)</f>
        <v>12</v>
      </c>
      <c r="L176" s="15">
        <v>1</v>
      </c>
      <c r="M176" s="15">
        <v>1</v>
      </c>
      <c r="N176">
        <v>1</v>
      </c>
      <c r="O176" s="36" t="str">
        <f t="shared" ca="1" si="8"/>
        <v>2023-10-26 12:35:60</v>
      </c>
    </row>
    <row r="177" spans="1:15" x14ac:dyDescent="0.3">
      <c r="A177">
        <v>6175</v>
      </c>
      <c r="B177" s="21" t="s">
        <v>2656</v>
      </c>
      <c r="C177" t="str">
        <f t="shared" si="6"/>
        <v xml:space="preserve">MARIANA </v>
      </c>
      <c r="D177" t="str">
        <f t="shared" si="7"/>
        <v>VARELA MENDOZA</v>
      </c>
      <c r="E177" s="21" t="s">
        <v>832</v>
      </c>
      <c r="F177" s="22" t="s">
        <v>75</v>
      </c>
      <c r="G177" s="16" t="s">
        <v>2506</v>
      </c>
      <c r="H177" s="33" t="s">
        <v>112</v>
      </c>
      <c r="I177" s="15">
        <f>VLOOKUP(H177,estados!$A$1:$B$31,2,FALSE)</f>
        <v>7</v>
      </c>
      <c r="J177" s="15" t="s">
        <v>1496</v>
      </c>
      <c r="K177" s="15">
        <f>VLOOKUP(J177,Distribuidores!$A$2:$B$99,2,FALSE)</f>
        <v>20</v>
      </c>
      <c r="L177" s="15">
        <v>1</v>
      </c>
      <c r="M177" s="15">
        <v>1</v>
      </c>
      <c r="N177">
        <v>1</v>
      </c>
      <c r="O177" s="36" t="str">
        <f t="shared" ca="1" si="8"/>
        <v>2023-10-26 18:54:24</v>
      </c>
    </row>
    <row r="178" spans="1:15" x14ac:dyDescent="0.3">
      <c r="A178">
        <v>6176</v>
      </c>
      <c r="B178" s="21" t="s">
        <v>2240</v>
      </c>
      <c r="C178" t="str">
        <f t="shared" si="6"/>
        <v xml:space="preserve">BRENDA </v>
      </c>
      <c r="D178" t="str">
        <f t="shared" si="7"/>
        <v>HERNANDEZ</v>
      </c>
      <c r="E178" s="21" t="s">
        <v>834</v>
      </c>
      <c r="F178" s="22" t="s">
        <v>76</v>
      </c>
      <c r="G178" s="16" t="s">
        <v>2441</v>
      </c>
      <c r="H178" s="33" t="s">
        <v>112</v>
      </c>
      <c r="I178" s="15">
        <f>VLOOKUP(H178,estados!$A$1:$B$31,2,FALSE)</f>
        <v>7</v>
      </c>
      <c r="J178" s="15" t="s">
        <v>1464</v>
      </c>
      <c r="K178" s="15">
        <f>VLOOKUP(J178,Distribuidores!$A$2:$B$99,2,FALSE)</f>
        <v>12</v>
      </c>
      <c r="L178" s="15">
        <v>1</v>
      </c>
      <c r="M178" s="15">
        <v>1</v>
      </c>
      <c r="N178">
        <v>1</v>
      </c>
      <c r="O178" s="36" t="str">
        <f t="shared" ca="1" si="8"/>
        <v>2023-10-26 18:28:60</v>
      </c>
    </row>
    <row r="179" spans="1:15" x14ac:dyDescent="0.3">
      <c r="A179">
        <v>6177</v>
      </c>
      <c r="B179" s="21" t="s">
        <v>2657</v>
      </c>
      <c r="C179" t="str">
        <f t="shared" si="6"/>
        <v xml:space="preserve">DANIEL </v>
      </c>
      <c r="D179" t="str">
        <f t="shared" si="7"/>
        <v>GALVEZ</v>
      </c>
      <c r="E179" s="21" t="s">
        <v>836</v>
      </c>
      <c r="F179" s="22" t="s">
        <v>77</v>
      </c>
      <c r="G179" s="16" t="s">
        <v>2507</v>
      </c>
      <c r="H179" s="33" t="s">
        <v>112</v>
      </c>
      <c r="I179" s="15">
        <f>VLOOKUP(H179,estados!$A$1:$B$31,2,FALSE)</f>
        <v>7</v>
      </c>
      <c r="J179" s="15" t="s">
        <v>1484</v>
      </c>
      <c r="K179" s="15">
        <f>VLOOKUP(J179,Distribuidores!$A$2:$B$99,2,FALSE)</f>
        <v>11</v>
      </c>
      <c r="L179" s="15">
        <v>1</v>
      </c>
      <c r="M179" s="15">
        <v>1</v>
      </c>
      <c r="N179">
        <v>1</v>
      </c>
      <c r="O179" s="36" t="str">
        <f t="shared" ca="1" si="8"/>
        <v>2023-10-26 13:27:07</v>
      </c>
    </row>
    <row r="180" spans="1:15" x14ac:dyDescent="0.3">
      <c r="A180">
        <v>6178</v>
      </c>
      <c r="B180" s="21" t="s">
        <v>2698</v>
      </c>
      <c r="C180" t="str">
        <f t="shared" si="6"/>
        <v xml:space="preserve">CARLOS </v>
      </c>
      <c r="D180" t="str">
        <f t="shared" si="7"/>
        <v>BEZAURY</v>
      </c>
      <c r="E180" s="21" t="s">
        <v>836</v>
      </c>
      <c r="F180" s="22" t="s">
        <v>77</v>
      </c>
      <c r="G180" s="16" t="s">
        <v>2508</v>
      </c>
      <c r="H180" s="33" t="s">
        <v>112</v>
      </c>
      <c r="I180" s="15">
        <f>VLOOKUP(H180,estados!$A$1:$B$31,2,FALSE)</f>
        <v>7</v>
      </c>
      <c r="J180" s="15" t="s">
        <v>114</v>
      </c>
      <c r="K180" s="15">
        <f>VLOOKUP(J180,Distribuidores!$A$2:$B$99,2,FALSE)</f>
        <v>16</v>
      </c>
      <c r="L180" s="15">
        <v>0</v>
      </c>
      <c r="M180" s="15">
        <v>1</v>
      </c>
      <c r="N180">
        <v>1</v>
      </c>
      <c r="O180" s="36" t="str">
        <f t="shared" ca="1" si="8"/>
        <v>2023-10-26 19:21:44</v>
      </c>
    </row>
    <row r="181" spans="1:15" x14ac:dyDescent="0.3">
      <c r="A181">
        <v>6179</v>
      </c>
      <c r="B181" s="21" t="s">
        <v>2699</v>
      </c>
      <c r="C181" s="21" t="s">
        <v>2265</v>
      </c>
      <c r="D181" s="21" t="s">
        <v>2266</v>
      </c>
      <c r="E181" s="21" t="s">
        <v>836</v>
      </c>
      <c r="F181" s="22" t="s">
        <v>77</v>
      </c>
      <c r="G181" s="16" t="s">
        <v>2509</v>
      </c>
      <c r="H181" s="33" t="s">
        <v>112</v>
      </c>
      <c r="I181" s="15">
        <f>VLOOKUP(H181,estados!$A$1:$B$31,2,FALSE)</f>
        <v>7</v>
      </c>
      <c r="J181" s="15" t="s">
        <v>1466</v>
      </c>
      <c r="K181" s="15">
        <f>VLOOKUP(J181,Distribuidores!$A$2:$B$99,2,FALSE)</f>
        <v>19</v>
      </c>
      <c r="L181" s="15">
        <v>1</v>
      </c>
      <c r="M181" s="15">
        <v>1</v>
      </c>
      <c r="N181">
        <v>1</v>
      </c>
      <c r="O181" s="36" t="str">
        <f t="shared" ca="1" si="8"/>
        <v>2023-10-26 17:46:02</v>
      </c>
    </row>
    <row r="182" spans="1:15" x14ac:dyDescent="0.3">
      <c r="A182">
        <v>6180</v>
      </c>
      <c r="B182" s="21" t="s">
        <v>2700</v>
      </c>
      <c r="C182" t="str">
        <f t="shared" si="6"/>
        <v xml:space="preserve">GUILLERMO </v>
      </c>
      <c r="D182" t="str">
        <f t="shared" si="7"/>
        <v>GAYTAN</v>
      </c>
      <c r="E182" s="21" t="s">
        <v>836</v>
      </c>
      <c r="F182" s="22" t="s">
        <v>77</v>
      </c>
      <c r="G182" s="16" t="s">
        <v>2488</v>
      </c>
      <c r="H182" s="33" t="s">
        <v>112</v>
      </c>
      <c r="I182" s="15">
        <f>VLOOKUP(H182,estados!$A$1:$B$31,2,FALSE)</f>
        <v>7</v>
      </c>
      <c r="J182" s="15" t="s">
        <v>120</v>
      </c>
      <c r="K182" s="15">
        <f>VLOOKUP(J182,Distribuidores!$A$2:$B$99,2,FALSE)</f>
        <v>29</v>
      </c>
      <c r="L182" s="15">
        <v>1</v>
      </c>
      <c r="M182" s="15">
        <v>1</v>
      </c>
      <c r="N182">
        <v>1</v>
      </c>
      <c r="O182" s="36" t="str">
        <f t="shared" ca="1" si="8"/>
        <v>2023-10-26 16:28:19</v>
      </c>
    </row>
    <row r="183" spans="1:15" x14ac:dyDescent="0.3">
      <c r="A183">
        <v>6181</v>
      </c>
      <c r="B183" s="21" t="s">
        <v>2328</v>
      </c>
      <c r="C183" t="str">
        <f t="shared" si="6"/>
        <v xml:space="preserve">JAIME </v>
      </c>
      <c r="D183" t="str">
        <f t="shared" si="7"/>
        <v>BEZAURY</v>
      </c>
      <c r="E183" s="21" t="s">
        <v>836</v>
      </c>
      <c r="F183" s="22" t="s">
        <v>77</v>
      </c>
      <c r="G183" s="16" t="s">
        <v>2488</v>
      </c>
      <c r="H183" s="33" t="s">
        <v>112</v>
      </c>
      <c r="I183" s="15">
        <f>VLOOKUP(H183,estados!$A$1:$B$31,2,FALSE)</f>
        <v>7</v>
      </c>
      <c r="J183" s="15" t="s">
        <v>1496</v>
      </c>
      <c r="K183" s="15">
        <f>VLOOKUP(J183,Distribuidores!$A$2:$B$99,2,FALSE)</f>
        <v>20</v>
      </c>
      <c r="L183" s="15">
        <v>1</v>
      </c>
      <c r="M183" s="15">
        <v>1</v>
      </c>
      <c r="N183">
        <v>1</v>
      </c>
      <c r="O183" s="36" t="str">
        <f t="shared" ca="1" si="8"/>
        <v>2023-10-26 17:27:07</v>
      </c>
    </row>
    <row r="184" spans="1:15" x14ac:dyDescent="0.3">
      <c r="A184">
        <v>6182</v>
      </c>
      <c r="B184" s="21" t="s">
        <v>2701</v>
      </c>
      <c r="C184" s="21" t="s">
        <v>2267</v>
      </c>
      <c r="D184" s="21" t="s">
        <v>2702</v>
      </c>
      <c r="E184" s="21" t="s">
        <v>836</v>
      </c>
      <c r="F184" s="22" t="s">
        <v>77</v>
      </c>
      <c r="G184" s="16" t="s">
        <v>2510</v>
      </c>
      <c r="H184" s="33" t="s">
        <v>112</v>
      </c>
      <c r="I184" s="15">
        <f>VLOOKUP(H184,estados!$A$1:$B$31,2,FALSE)</f>
        <v>7</v>
      </c>
      <c r="J184" s="15" t="s">
        <v>114</v>
      </c>
      <c r="K184" s="15">
        <f>VLOOKUP(J184,Distribuidores!$A$2:$B$99,2,FALSE)</f>
        <v>16</v>
      </c>
      <c r="L184" s="15">
        <v>0</v>
      </c>
      <c r="M184" s="15">
        <v>1</v>
      </c>
      <c r="N184">
        <v>1</v>
      </c>
      <c r="O184" s="36" t="str">
        <f t="shared" ca="1" si="8"/>
        <v>2023-10-26 19:41:32</v>
      </c>
    </row>
    <row r="185" spans="1:15" x14ac:dyDescent="0.3">
      <c r="A185">
        <v>6183</v>
      </c>
      <c r="B185" s="21" t="s">
        <v>2329</v>
      </c>
      <c r="C185" t="str">
        <f t="shared" si="6"/>
        <v xml:space="preserve">MARIO </v>
      </c>
      <c r="D185" t="str">
        <f t="shared" si="7"/>
        <v>GONZALEZ</v>
      </c>
      <c r="E185" s="21" t="s">
        <v>843</v>
      </c>
      <c r="F185" s="22" t="s">
        <v>78</v>
      </c>
      <c r="G185" s="16" t="s">
        <v>2511</v>
      </c>
      <c r="H185" s="33" t="s">
        <v>112</v>
      </c>
      <c r="I185" s="15">
        <f>VLOOKUP(H185,estados!$A$1:$B$31,2,FALSE)</f>
        <v>7</v>
      </c>
      <c r="J185" s="15" t="s">
        <v>114</v>
      </c>
      <c r="K185" s="15">
        <f>VLOOKUP(J185,Distribuidores!$A$2:$B$99,2,FALSE)</f>
        <v>16</v>
      </c>
      <c r="L185" s="15">
        <v>0</v>
      </c>
      <c r="M185" s="15">
        <v>1</v>
      </c>
      <c r="N185">
        <v>1</v>
      </c>
      <c r="O185" s="36" t="str">
        <f t="shared" ca="1" si="8"/>
        <v>2023-10-26 20:05:36</v>
      </c>
    </row>
    <row r="186" spans="1:15" x14ac:dyDescent="0.3">
      <c r="A186">
        <v>6184</v>
      </c>
      <c r="B186" s="21" t="s">
        <v>2703</v>
      </c>
      <c r="C186" t="str">
        <f t="shared" si="6"/>
        <v xml:space="preserve">SANDRA </v>
      </c>
      <c r="D186" t="str">
        <f t="shared" si="7"/>
        <v>LOPEZ</v>
      </c>
      <c r="E186" s="39" t="s">
        <v>2704</v>
      </c>
      <c r="F186" s="22" t="s">
        <v>845</v>
      </c>
      <c r="G186" s="16" t="s">
        <v>2512</v>
      </c>
      <c r="H186" s="33" t="s">
        <v>112</v>
      </c>
      <c r="I186" s="15">
        <f>VLOOKUP(H186,estados!$A$1:$B$31,2,FALSE)</f>
        <v>7</v>
      </c>
      <c r="J186" s="15" t="s">
        <v>117</v>
      </c>
      <c r="K186" s="15">
        <f>VLOOKUP(J186,Distribuidores!$A$2:$B$99,2,FALSE)</f>
        <v>15</v>
      </c>
      <c r="L186" s="15">
        <v>0</v>
      </c>
      <c r="M186" s="15">
        <v>1</v>
      </c>
      <c r="N186">
        <v>1</v>
      </c>
      <c r="O186" s="36" t="str">
        <f t="shared" ca="1" si="8"/>
        <v>2023-10-26 20:21:46</v>
      </c>
    </row>
    <row r="187" spans="1:15" x14ac:dyDescent="0.3">
      <c r="A187">
        <v>6185</v>
      </c>
      <c r="B187" s="21" t="s">
        <v>2330</v>
      </c>
      <c r="C187" t="str">
        <f t="shared" si="6"/>
        <v xml:space="preserve">LUIS </v>
      </c>
      <c r="D187" t="str">
        <f t="shared" si="7"/>
        <v>HUAMANTLA</v>
      </c>
      <c r="E187" s="21" t="s">
        <v>847</v>
      </c>
      <c r="F187" s="22" t="s">
        <v>79</v>
      </c>
      <c r="G187" s="16" t="s">
        <v>2441</v>
      </c>
      <c r="H187" s="33" t="s">
        <v>112</v>
      </c>
      <c r="I187" s="15">
        <f>VLOOKUP(H187,estados!$A$1:$B$31,2,FALSE)</f>
        <v>7</v>
      </c>
      <c r="J187" s="15" t="s">
        <v>121</v>
      </c>
      <c r="K187" s="15">
        <f>VLOOKUP(J187,Distribuidores!$A$2:$B$99,2,FALSE)</f>
        <v>13</v>
      </c>
      <c r="L187" s="15">
        <v>1</v>
      </c>
      <c r="M187" s="15">
        <v>1</v>
      </c>
      <c r="N187">
        <v>1</v>
      </c>
      <c r="O187" s="36" t="str">
        <f t="shared" ca="1" si="8"/>
        <v>2023-10-26 13:15:48</v>
      </c>
    </row>
    <row r="188" spans="1:15" x14ac:dyDescent="0.3">
      <c r="A188">
        <v>6186</v>
      </c>
      <c r="B188" s="21" t="s">
        <v>2241</v>
      </c>
      <c r="C188" t="str">
        <f t="shared" si="6"/>
        <v xml:space="preserve">GRISELDA </v>
      </c>
      <c r="D188" t="str">
        <f t="shared" si="7"/>
        <v>NAPOLES</v>
      </c>
      <c r="E188" s="21" t="s">
        <v>849</v>
      </c>
      <c r="F188" s="22" t="s">
        <v>80</v>
      </c>
      <c r="G188" s="16" t="s">
        <v>2513</v>
      </c>
      <c r="H188" s="33" t="s">
        <v>112</v>
      </c>
      <c r="I188" s="15">
        <f>VLOOKUP(H188,estados!$A$1:$B$31,2,FALSE)</f>
        <v>7</v>
      </c>
      <c r="J188" s="15" t="s">
        <v>114</v>
      </c>
      <c r="K188" s="15">
        <f>VLOOKUP(J188,Distribuidores!$A$2:$B$99,2,FALSE)</f>
        <v>16</v>
      </c>
      <c r="L188" s="15">
        <v>1</v>
      </c>
      <c r="M188" s="15">
        <v>1</v>
      </c>
      <c r="N188">
        <v>1</v>
      </c>
      <c r="O188" s="36" t="str">
        <f t="shared" ca="1" si="8"/>
        <v>2023-10-26 20:58:03</v>
      </c>
    </row>
    <row r="189" spans="1:15" x14ac:dyDescent="0.3">
      <c r="A189">
        <v>6187</v>
      </c>
      <c r="B189" s="21" t="s">
        <v>2242</v>
      </c>
      <c r="C189" t="str">
        <f t="shared" si="6"/>
        <v xml:space="preserve">RICARDO </v>
      </c>
      <c r="D189" t="str">
        <f t="shared" si="7"/>
        <v>DE PAOLA</v>
      </c>
      <c r="E189" s="21" t="s">
        <v>851</v>
      </c>
      <c r="F189" s="22" t="s">
        <v>81</v>
      </c>
      <c r="G189" s="16" t="s">
        <v>2514</v>
      </c>
      <c r="H189" s="33" t="s">
        <v>112</v>
      </c>
      <c r="I189" s="15">
        <f>VLOOKUP(H189,estados!$A$1:$B$31,2,FALSE)</f>
        <v>7</v>
      </c>
      <c r="J189" s="15" t="s">
        <v>1484</v>
      </c>
      <c r="K189" s="15">
        <f>VLOOKUP(J189,Distribuidores!$A$2:$B$99,2,FALSE)</f>
        <v>11</v>
      </c>
      <c r="L189" s="21">
        <v>0</v>
      </c>
      <c r="M189" s="15">
        <v>1</v>
      </c>
      <c r="N189">
        <v>1</v>
      </c>
      <c r="O189" s="36" t="str">
        <f t="shared" ca="1" si="8"/>
        <v>2023-10-26 16:13:12</v>
      </c>
    </row>
    <row r="190" spans="1:15" x14ac:dyDescent="0.3">
      <c r="A190">
        <v>6188</v>
      </c>
      <c r="B190" s="21" t="s">
        <v>2331</v>
      </c>
      <c r="C190" t="str">
        <f t="shared" si="6"/>
        <v xml:space="preserve">FERNANDO </v>
      </c>
      <c r="D190" t="str">
        <f t="shared" si="7"/>
        <v>VELAZQUEZ</v>
      </c>
      <c r="E190" s="21" t="s">
        <v>853</v>
      </c>
      <c r="F190" s="22">
        <v>10840310</v>
      </c>
      <c r="G190" s="16" t="s">
        <v>2462</v>
      </c>
      <c r="H190" s="33" t="s">
        <v>112</v>
      </c>
      <c r="I190" s="15">
        <f>VLOOKUP(H190,estados!$A$1:$B$31,2,FALSE)</f>
        <v>7</v>
      </c>
      <c r="J190" s="15" t="s">
        <v>1495</v>
      </c>
      <c r="K190" s="15">
        <f>VLOOKUP(J190,Distribuidores!$A$2:$B$99,2,FALSE)</f>
        <v>17</v>
      </c>
      <c r="L190" s="15">
        <v>1</v>
      </c>
      <c r="M190" s="15">
        <v>1</v>
      </c>
      <c r="N190">
        <v>1</v>
      </c>
      <c r="O190" s="36" t="str">
        <f t="shared" ca="1" si="8"/>
        <v>2023-10-26 20:29:21</v>
      </c>
    </row>
    <row r="191" spans="1:15" x14ac:dyDescent="0.3">
      <c r="A191">
        <v>6189</v>
      </c>
      <c r="B191" s="21" t="s">
        <v>2609</v>
      </c>
      <c r="C191" s="21" t="s">
        <v>2268</v>
      </c>
      <c r="D191" s="21" t="s">
        <v>2705</v>
      </c>
      <c r="E191" s="21" t="s">
        <v>855</v>
      </c>
      <c r="F191" s="22">
        <v>52074940</v>
      </c>
      <c r="G191" s="16" t="s">
        <v>2515</v>
      </c>
      <c r="H191" s="33" t="s">
        <v>112</v>
      </c>
      <c r="I191" s="15">
        <f>VLOOKUP(H191,estados!$A$1:$B$31,2,FALSE)</f>
        <v>7</v>
      </c>
      <c r="J191" s="15" t="s">
        <v>1494</v>
      </c>
      <c r="K191" s="15">
        <f>VLOOKUP(J191,Distribuidores!$A$2:$B$99,2,FALSE)</f>
        <v>21</v>
      </c>
      <c r="L191" s="15">
        <v>1</v>
      </c>
      <c r="M191" s="15">
        <v>1</v>
      </c>
      <c r="N191">
        <v>1</v>
      </c>
      <c r="O191" s="36" t="str">
        <f t="shared" ca="1" si="8"/>
        <v>2023-10-26 19:34:46</v>
      </c>
    </row>
    <row r="192" spans="1:15" x14ac:dyDescent="0.3">
      <c r="A192">
        <v>6190</v>
      </c>
      <c r="B192" s="21" t="s">
        <v>2610</v>
      </c>
      <c r="C192" t="str">
        <f t="shared" si="6"/>
        <v xml:space="preserve">ISRAEL </v>
      </c>
      <c r="D192" t="str">
        <f t="shared" si="7"/>
        <v>CANO</v>
      </c>
      <c r="E192" s="21" t="s">
        <v>857</v>
      </c>
      <c r="F192" s="22" t="s">
        <v>82</v>
      </c>
      <c r="G192" s="16" t="s">
        <v>2516</v>
      </c>
      <c r="H192" s="33" t="s">
        <v>112</v>
      </c>
      <c r="I192" s="15">
        <f>VLOOKUP(H192,estados!$A$1:$B$31,2,FALSE)</f>
        <v>7</v>
      </c>
      <c r="J192" s="15" t="s">
        <v>1463</v>
      </c>
      <c r="K192" s="15">
        <f>VLOOKUP(J192,Distribuidores!$A$2:$B$99,2,FALSE)</f>
        <v>18</v>
      </c>
      <c r="L192" s="15">
        <v>1</v>
      </c>
      <c r="M192" s="15">
        <v>1</v>
      </c>
      <c r="N192">
        <v>1</v>
      </c>
      <c r="O192" s="36" t="str">
        <f t="shared" ca="1" si="8"/>
        <v>2023-10-26 17:32:00</v>
      </c>
    </row>
    <row r="193" spans="1:15" x14ac:dyDescent="0.3">
      <c r="A193">
        <v>6191</v>
      </c>
      <c r="B193" s="21" t="s">
        <v>2706</v>
      </c>
      <c r="C193" t="str">
        <f t="shared" si="6"/>
        <v xml:space="preserve">TITA </v>
      </c>
      <c r="D193" t="str">
        <f t="shared" si="7"/>
        <v>SANCHEZ</v>
      </c>
      <c r="E193" s="21" t="s">
        <v>859</v>
      </c>
      <c r="F193" s="22" t="s">
        <v>83</v>
      </c>
      <c r="G193" s="16" t="s">
        <v>2517</v>
      </c>
      <c r="H193" s="33" t="s">
        <v>112</v>
      </c>
      <c r="I193" s="15">
        <f>VLOOKUP(H193,estados!$A$1:$B$31,2,FALSE)</f>
        <v>7</v>
      </c>
      <c r="J193" s="15" t="s">
        <v>116</v>
      </c>
      <c r="K193" s="15">
        <f>VLOOKUP(J193,Distribuidores!$A$2:$B$99,2,FALSE)</f>
        <v>14</v>
      </c>
      <c r="L193" s="15">
        <v>1</v>
      </c>
      <c r="M193" s="15">
        <v>1</v>
      </c>
      <c r="N193">
        <v>1</v>
      </c>
      <c r="O193" s="36" t="str">
        <f t="shared" ca="1" si="8"/>
        <v>2023-10-26 12:32:21</v>
      </c>
    </row>
    <row r="194" spans="1:15" x14ac:dyDescent="0.3">
      <c r="A194">
        <v>6192</v>
      </c>
      <c r="B194" s="21" t="s">
        <v>2658</v>
      </c>
      <c r="C194" t="str">
        <f t="shared" si="6"/>
        <v xml:space="preserve">ING. </v>
      </c>
      <c r="D194" t="str">
        <f t="shared" si="7"/>
        <v>CANCINO</v>
      </c>
      <c r="E194" s="21" t="s">
        <v>861</v>
      </c>
      <c r="F194" s="22" t="s">
        <v>84</v>
      </c>
      <c r="G194" s="16" t="s">
        <v>2518</v>
      </c>
      <c r="H194" s="33" t="s">
        <v>112</v>
      </c>
      <c r="I194" s="15">
        <f>VLOOKUP(H194,estados!$A$1:$B$31,2,FALSE)</f>
        <v>7</v>
      </c>
      <c r="J194" s="15" t="s">
        <v>121</v>
      </c>
      <c r="K194" s="15">
        <f>VLOOKUP(J194,Distribuidores!$A$2:$B$99,2,FALSE)</f>
        <v>13</v>
      </c>
      <c r="L194" s="15">
        <v>0</v>
      </c>
      <c r="M194" s="15">
        <v>1</v>
      </c>
      <c r="N194">
        <v>1</v>
      </c>
      <c r="O194" s="36" t="str">
        <f t="shared" ca="1" si="8"/>
        <v>2023-10-26 20:38:01</v>
      </c>
    </row>
    <row r="195" spans="1:15" x14ac:dyDescent="0.3">
      <c r="A195">
        <v>6193</v>
      </c>
      <c r="B195" s="21" t="s">
        <v>2707</v>
      </c>
      <c r="C195" t="str">
        <f t="shared" ref="C195:C215" si="9">LEFT(B195, SEARCH(" ",B195,1))</f>
        <v xml:space="preserve">JAVIER </v>
      </c>
      <c r="D195" t="str">
        <f t="shared" ref="D195:D215" si="10">RIGHT(B195,LEN(B195)-SEARCH(" ",B195,1))</f>
        <v>ORNELAS</v>
      </c>
      <c r="E195" s="21" t="s">
        <v>863</v>
      </c>
      <c r="F195" s="22" t="s">
        <v>85</v>
      </c>
      <c r="G195" s="16" t="s">
        <v>2511</v>
      </c>
      <c r="H195" s="33" t="s">
        <v>112</v>
      </c>
      <c r="I195" s="15">
        <f>VLOOKUP(H195,estados!$A$1:$B$31,2,FALSE)</f>
        <v>7</v>
      </c>
      <c r="J195" s="15" t="s">
        <v>1463</v>
      </c>
      <c r="K195" s="15">
        <f>VLOOKUP(J195,Distribuidores!$A$2:$B$99,2,FALSE)</f>
        <v>18</v>
      </c>
      <c r="L195" s="15">
        <v>1</v>
      </c>
      <c r="M195" s="15">
        <v>1</v>
      </c>
      <c r="N195">
        <v>1</v>
      </c>
      <c r="O195" s="36" t="str">
        <f t="shared" ref="O195:O215" ca="1" si="11">_xlfn.CONCAT("2023-10-26 ",RANDBETWEEN(12,20),":",TEXT(RANDBETWEEN(0,60),"00"),":",TEXT(RANDBETWEEN(0,60),"00"))</f>
        <v>2023-10-26 13:01:08</v>
      </c>
    </row>
    <row r="196" spans="1:15" x14ac:dyDescent="0.3">
      <c r="A196">
        <v>6194</v>
      </c>
      <c r="B196" s="21" t="s">
        <v>2332</v>
      </c>
      <c r="C196" t="str">
        <f t="shared" si="9"/>
        <v xml:space="preserve">CLAUDIA </v>
      </c>
      <c r="D196" t="str">
        <f t="shared" si="10"/>
        <v>ARROYO</v>
      </c>
      <c r="E196" s="21" t="s">
        <v>863</v>
      </c>
      <c r="F196" s="22">
        <v>53782000</v>
      </c>
      <c r="G196" s="16" t="s">
        <v>2519</v>
      </c>
      <c r="H196" s="33" t="s">
        <v>112</v>
      </c>
      <c r="I196" s="15">
        <f>VLOOKUP(H196,estados!$A$1:$B$31,2,FALSE)</f>
        <v>7</v>
      </c>
      <c r="J196" s="15" t="s">
        <v>1466</v>
      </c>
      <c r="K196" s="15">
        <f>VLOOKUP(J196,Distribuidores!$A$2:$B$99,2,FALSE)</f>
        <v>19</v>
      </c>
      <c r="L196" s="15">
        <v>1</v>
      </c>
      <c r="M196" s="15">
        <v>1</v>
      </c>
      <c r="N196">
        <v>1</v>
      </c>
      <c r="O196" s="36" t="str">
        <f t="shared" ca="1" si="11"/>
        <v>2023-10-26 19:49:21</v>
      </c>
    </row>
    <row r="197" spans="1:15" x14ac:dyDescent="0.3">
      <c r="A197">
        <v>6195</v>
      </c>
      <c r="B197" s="21" t="s">
        <v>2333</v>
      </c>
      <c r="C197" t="str">
        <f t="shared" si="9"/>
        <v xml:space="preserve">BRUNO </v>
      </c>
      <c r="D197" t="str">
        <f t="shared" si="10"/>
        <v>DIAS</v>
      </c>
      <c r="E197" s="21" t="s">
        <v>866</v>
      </c>
      <c r="F197" s="22" t="s">
        <v>86</v>
      </c>
      <c r="G197" s="16" t="s">
        <v>2520</v>
      </c>
      <c r="H197" s="33" t="s">
        <v>112</v>
      </c>
      <c r="I197" s="15">
        <f>VLOOKUP(H197,estados!$A$1:$B$31,2,FALSE)</f>
        <v>7</v>
      </c>
      <c r="J197" s="15" t="s">
        <v>1466</v>
      </c>
      <c r="K197" s="15">
        <f>VLOOKUP(J197,Distribuidores!$A$2:$B$99,2,FALSE)</f>
        <v>19</v>
      </c>
      <c r="L197" s="15">
        <v>1</v>
      </c>
      <c r="M197" s="15">
        <v>1</v>
      </c>
      <c r="N197">
        <v>1</v>
      </c>
      <c r="O197" s="36" t="str">
        <f t="shared" ca="1" si="11"/>
        <v>2023-10-26 20:52:03</v>
      </c>
    </row>
    <row r="198" spans="1:15" x14ac:dyDescent="0.3">
      <c r="A198">
        <v>6196</v>
      </c>
      <c r="B198" s="21" t="s">
        <v>2334</v>
      </c>
      <c r="C198" t="str">
        <f t="shared" si="9"/>
        <v xml:space="preserve">ARTURO </v>
      </c>
      <c r="D198" t="str">
        <f t="shared" si="10"/>
        <v>BRAVO</v>
      </c>
      <c r="E198" s="21" t="s">
        <v>868</v>
      </c>
      <c r="F198" s="22" t="s">
        <v>87</v>
      </c>
      <c r="G198" s="16" t="s">
        <v>2521</v>
      </c>
      <c r="H198" s="33" t="s">
        <v>112</v>
      </c>
      <c r="I198" s="15">
        <f>VLOOKUP(H198,estados!$A$1:$B$31,2,FALSE)</f>
        <v>7</v>
      </c>
      <c r="J198" s="15" t="s">
        <v>114</v>
      </c>
      <c r="K198" s="15">
        <f>VLOOKUP(J198,Distribuidores!$A$2:$B$99,2,FALSE)</f>
        <v>16</v>
      </c>
      <c r="L198" s="15">
        <v>1</v>
      </c>
      <c r="M198" s="15">
        <v>1</v>
      </c>
      <c r="N198">
        <v>1</v>
      </c>
      <c r="O198" s="36" t="str">
        <f t="shared" ca="1" si="11"/>
        <v>2023-10-26 18:25:59</v>
      </c>
    </row>
    <row r="199" spans="1:15" x14ac:dyDescent="0.3">
      <c r="A199">
        <v>6197</v>
      </c>
      <c r="B199" s="21" t="s">
        <v>2335</v>
      </c>
      <c r="C199" t="str">
        <f t="shared" si="9"/>
        <v xml:space="preserve">CECILIA </v>
      </c>
      <c r="D199" t="str">
        <f t="shared" si="10"/>
        <v>GASPAR</v>
      </c>
      <c r="E199" s="21" t="s">
        <v>870</v>
      </c>
      <c r="F199" s="22" t="s">
        <v>88</v>
      </c>
      <c r="G199" s="16" t="s">
        <v>2522</v>
      </c>
      <c r="H199" s="33" t="s">
        <v>112</v>
      </c>
      <c r="I199" s="15">
        <f>VLOOKUP(H199,estados!$A$1:$B$31,2,FALSE)</f>
        <v>7</v>
      </c>
      <c r="J199" s="15" t="s">
        <v>114</v>
      </c>
      <c r="K199" s="15">
        <f>VLOOKUP(J199,Distribuidores!$A$2:$B$99,2,FALSE)</f>
        <v>16</v>
      </c>
      <c r="L199" s="15">
        <v>0</v>
      </c>
      <c r="M199" s="15">
        <v>1</v>
      </c>
      <c r="N199">
        <v>1</v>
      </c>
      <c r="O199" s="36" t="str">
        <f t="shared" ca="1" si="11"/>
        <v>2023-10-26 18:46:38</v>
      </c>
    </row>
    <row r="200" spans="1:15" x14ac:dyDescent="0.3">
      <c r="A200">
        <v>6198</v>
      </c>
      <c r="B200" s="21" t="s">
        <v>2336</v>
      </c>
      <c r="C200" t="str">
        <f t="shared" si="9"/>
        <v xml:space="preserve">SILVIA </v>
      </c>
      <c r="D200" t="str">
        <f t="shared" si="10"/>
        <v>VARELA MICHEL</v>
      </c>
      <c r="E200" s="21" t="s">
        <v>872</v>
      </c>
      <c r="F200" s="22" t="s">
        <v>89</v>
      </c>
      <c r="G200" s="16" t="s">
        <v>2523</v>
      </c>
      <c r="H200" s="33" t="s">
        <v>112</v>
      </c>
      <c r="I200" s="15">
        <f>VLOOKUP(H200,estados!$A$1:$B$31,2,FALSE)</f>
        <v>7</v>
      </c>
      <c r="J200" s="15" t="s">
        <v>1463</v>
      </c>
      <c r="K200" s="15">
        <f>VLOOKUP(J200,Distribuidores!$A$2:$B$99,2,FALSE)</f>
        <v>18</v>
      </c>
      <c r="L200" s="15">
        <v>1</v>
      </c>
      <c r="M200" s="15">
        <v>1</v>
      </c>
      <c r="N200">
        <v>1</v>
      </c>
      <c r="O200" s="36" t="str">
        <f t="shared" ca="1" si="11"/>
        <v>2023-10-26 14:11:36</v>
      </c>
    </row>
    <row r="201" spans="1:15" x14ac:dyDescent="0.3">
      <c r="A201">
        <v>6199</v>
      </c>
      <c r="B201" s="21" t="s">
        <v>2337</v>
      </c>
      <c r="C201" t="str">
        <f t="shared" si="9"/>
        <v xml:space="preserve">ERIKA </v>
      </c>
      <c r="D201" t="str">
        <f t="shared" si="10"/>
        <v>ORTEGA</v>
      </c>
      <c r="E201" s="21" t="s">
        <v>874</v>
      </c>
      <c r="F201" s="22" t="s">
        <v>90</v>
      </c>
      <c r="G201" s="16" t="s">
        <v>2524</v>
      </c>
      <c r="H201" s="33" t="s">
        <v>112</v>
      </c>
      <c r="I201" s="15">
        <f>VLOOKUP(H201,estados!$A$1:$B$31,2,FALSE)</f>
        <v>7</v>
      </c>
      <c r="J201" s="15" t="s">
        <v>117</v>
      </c>
      <c r="K201" s="15">
        <f>VLOOKUP(J201,Distribuidores!$A$2:$B$99,2,FALSE)</f>
        <v>15</v>
      </c>
      <c r="L201" s="15">
        <v>1</v>
      </c>
      <c r="M201" s="15">
        <v>1</v>
      </c>
      <c r="N201">
        <v>1</v>
      </c>
      <c r="O201" s="36" t="str">
        <f t="shared" ca="1" si="11"/>
        <v>2023-10-26 18:47:57</v>
      </c>
    </row>
    <row r="202" spans="1:15" x14ac:dyDescent="0.3">
      <c r="A202">
        <v>6200</v>
      </c>
      <c r="B202" s="21" t="s">
        <v>2659</v>
      </c>
      <c r="C202" t="str">
        <f t="shared" si="9"/>
        <v xml:space="preserve">LILAS </v>
      </c>
      <c r="D202" t="str">
        <f t="shared" si="10"/>
        <v>GUEVARA GARZA</v>
      </c>
      <c r="E202" s="21" t="s">
        <v>876</v>
      </c>
      <c r="F202" s="22" t="s">
        <v>91</v>
      </c>
      <c r="G202" s="16" t="s">
        <v>2384</v>
      </c>
      <c r="H202" s="33" t="s">
        <v>112</v>
      </c>
      <c r="I202" s="15">
        <f>VLOOKUP(H202,estados!$A$1:$B$31,2,FALSE)</f>
        <v>7</v>
      </c>
      <c r="J202" s="15" t="s">
        <v>115</v>
      </c>
      <c r="K202" s="15">
        <f>VLOOKUP(J202,Distribuidores!$A$2:$B$99,2,FALSE)</f>
        <v>33</v>
      </c>
      <c r="L202" s="15">
        <v>1</v>
      </c>
      <c r="M202" s="15">
        <v>1</v>
      </c>
      <c r="N202">
        <v>1</v>
      </c>
      <c r="O202" s="36" t="str">
        <f t="shared" ca="1" si="11"/>
        <v>2023-10-26 16:15:11</v>
      </c>
    </row>
    <row r="203" spans="1:15" x14ac:dyDescent="0.3">
      <c r="A203">
        <v>6201</v>
      </c>
      <c r="B203" s="21" t="s">
        <v>2708</v>
      </c>
      <c r="C203" t="str">
        <f t="shared" si="9"/>
        <v xml:space="preserve">GABRIEL </v>
      </c>
      <c r="D203" t="str">
        <f t="shared" si="10"/>
        <v>VILLALOBOS</v>
      </c>
      <c r="E203" s="21" t="s">
        <v>878</v>
      </c>
      <c r="F203" s="22">
        <v>52818899</v>
      </c>
      <c r="G203" s="16" t="s">
        <v>2525</v>
      </c>
      <c r="H203" s="33" t="s">
        <v>112</v>
      </c>
      <c r="I203" s="15">
        <f>VLOOKUP(H203,estados!$A$1:$B$31,2,FALSE)</f>
        <v>7</v>
      </c>
      <c r="J203" s="15" t="s">
        <v>1466</v>
      </c>
      <c r="K203" s="15">
        <f>VLOOKUP(J203,Distribuidores!$A$2:$B$99,2,FALSE)</f>
        <v>19</v>
      </c>
      <c r="L203" s="15">
        <v>0</v>
      </c>
      <c r="M203" s="15">
        <v>1</v>
      </c>
      <c r="N203">
        <v>1</v>
      </c>
      <c r="O203" s="36" t="str">
        <f t="shared" ca="1" si="11"/>
        <v>2023-10-26 19:09:24</v>
      </c>
    </row>
    <row r="204" spans="1:15" x14ac:dyDescent="0.3">
      <c r="A204">
        <v>6202</v>
      </c>
      <c r="B204" s="21" t="s">
        <v>2660</v>
      </c>
      <c r="C204" t="str">
        <f t="shared" si="9"/>
        <v xml:space="preserve">JOSEFINA </v>
      </c>
      <c r="D204" t="str">
        <f t="shared" si="10"/>
        <v>LEON</v>
      </c>
      <c r="E204" s="21" t="s">
        <v>880</v>
      </c>
      <c r="F204" s="22" t="s">
        <v>92</v>
      </c>
      <c r="G204" s="16" t="s">
        <v>2525</v>
      </c>
      <c r="H204" s="33" t="s">
        <v>112</v>
      </c>
      <c r="I204" s="15">
        <f>VLOOKUP(H204,estados!$A$1:$B$31,2,FALSE)</f>
        <v>7</v>
      </c>
      <c r="J204" s="15" t="s">
        <v>117</v>
      </c>
      <c r="K204" s="15">
        <f>VLOOKUP(J204,Distribuidores!$A$2:$B$99,2,FALSE)</f>
        <v>15</v>
      </c>
      <c r="L204" s="15">
        <v>0</v>
      </c>
      <c r="M204" s="15">
        <v>1</v>
      </c>
      <c r="N204">
        <v>1</v>
      </c>
      <c r="O204" s="36" t="str">
        <f t="shared" ca="1" si="11"/>
        <v>2023-10-26 14:36:42</v>
      </c>
    </row>
    <row r="205" spans="1:15" x14ac:dyDescent="0.3">
      <c r="A205">
        <v>6203</v>
      </c>
      <c r="B205" s="21" t="s">
        <v>2338</v>
      </c>
      <c r="C205" t="str">
        <f t="shared" si="9"/>
        <v xml:space="preserve">ANA </v>
      </c>
      <c r="D205" t="str">
        <f t="shared" si="10"/>
        <v>ALBA</v>
      </c>
      <c r="E205" s="21" t="s">
        <v>882</v>
      </c>
      <c r="F205" s="22" t="s">
        <v>93</v>
      </c>
      <c r="G205" s="16" t="s">
        <v>2525</v>
      </c>
      <c r="H205" s="33" t="s">
        <v>112</v>
      </c>
      <c r="I205" s="15">
        <f>VLOOKUP(H205,estados!$A$1:$B$31,2,FALSE)</f>
        <v>7</v>
      </c>
      <c r="J205" s="15" t="s">
        <v>1466</v>
      </c>
      <c r="K205" s="15">
        <f>VLOOKUP(J205,Distribuidores!$A$2:$B$99,2,FALSE)</f>
        <v>19</v>
      </c>
      <c r="L205" s="15">
        <v>0</v>
      </c>
      <c r="M205" s="15">
        <v>1</v>
      </c>
      <c r="N205">
        <v>1</v>
      </c>
      <c r="O205" s="36" t="str">
        <f t="shared" ca="1" si="11"/>
        <v>2023-10-26 14:11:38</v>
      </c>
    </row>
    <row r="206" spans="1:15" x14ac:dyDescent="0.3">
      <c r="A206">
        <v>6204</v>
      </c>
      <c r="B206" s="21" t="s">
        <v>2709</v>
      </c>
      <c r="C206" t="str">
        <f t="shared" si="9"/>
        <v xml:space="preserve">PATRICIA </v>
      </c>
      <c r="D206" t="str">
        <f t="shared" si="10"/>
        <v>HERNANDEZ</v>
      </c>
      <c r="E206" s="21" t="s">
        <v>884</v>
      </c>
      <c r="F206" s="22">
        <v>52609363</v>
      </c>
      <c r="G206" s="16" t="s">
        <v>2526</v>
      </c>
      <c r="H206" s="33" t="s">
        <v>112</v>
      </c>
      <c r="I206" s="15">
        <f>VLOOKUP(H206,estados!$A$1:$B$31,2,FALSE)</f>
        <v>7</v>
      </c>
      <c r="J206" s="15" t="s">
        <v>1496</v>
      </c>
      <c r="K206" s="15">
        <f>VLOOKUP(J206,Distribuidores!$A$2:$B$99,2,FALSE)</f>
        <v>20</v>
      </c>
      <c r="L206" s="15">
        <v>1</v>
      </c>
      <c r="M206" s="15">
        <v>1</v>
      </c>
      <c r="N206">
        <v>1</v>
      </c>
      <c r="O206" s="36" t="str">
        <f t="shared" ca="1" si="11"/>
        <v>2023-10-26 20:38:33</v>
      </c>
    </row>
    <row r="207" spans="1:15" x14ac:dyDescent="0.3">
      <c r="A207">
        <v>6205</v>
      </c>
      <c r="B207" s="21" t="s">
        <v>2608</v>
      </c>
      <c r="C207" t="str">
        <f t="shared" si="9"/>
        <v xml:space="preserve">LAURA </v>
      </c>
      <c r="D207" t="str">
        <f t="shared" si="10"/>
        <v>ORTIZ</v>
      </c>
      <c r="E207" s="21" t="s">
        <v>885</v>
      </c>
      <c r="F207" s="22" t="s">
        <v>94</v>
      </c>
      <c r="G207" s="16" t="s">
        <v>2527</v>
      </c>
      <c r="H207" s="33" t="s">
        <v>112</v>
      </c>
      <c r="I207" s="15">
        <f>VLOOKUP(H207,estados!$A$1:$B$31,2,FALSE)</f>
        <v>7</v>
      </c>
      <c r="J207" s="15" t="s">
        <v>117</v>
      </c>
      <c r="K207" s="15">
        <f>VLOOKUP(J207,Distribuidores!$A$2:$B$99,2,FALSE)</f>
        <v>15</v>
      </c>
      <c r="L207" s="15">
        <v>1</v>
      </c>
      <c r="M207" s="15">
        <v>1</v>
      </c>
      <c r="N207">
        <v>1</v>
      </c>
      <c r="O207" s="36" t="str">
        <f t="shared" ca="1" si="11"/>
        <v>2023-10-26 12:23:15</v>
      </c>
    </row>
    <row r="208" spans="1:15" x14ac:dyDescent="0.3">
      <c r="A208">
        <v>6206</v>
      </c>
      <c r="B208" s="21" t="s">
        <v>2326</v>
      </c>
      <c r="C208" t="str">
        <f t="shared" si="9"/>
        <v xml:space="preserve">MARIANA </v>
      </c>
      <c r="D208" t="str">
        <f t="shared" si="10"/>
        <v>OLVERA</v>
      </c>
      <c r="E208" s="21" t="s">
        <v>886</v>
      </c>
      <c r="F208" s="22">
        <v>29749400</v>
      </c>
      <c r="G208" s="16" t="s">
        <v>2528</v>
      </c>
      <c r="H208" s="33" t="s">
        <v>112</v>
      </c>
      <c r="I208" s="15">
        <f>VLOOKUP(H208,estados!$A$1:$B$31,2,FALSE)</f>
        <v>7</v>
      </c>
      <c r="J208" s="15" t="s">
        <v>1464</v>
      </c>
      <c r="K208" s="15">
        <f>VLOOKUP(J208,Distribuidores!$A$2:$B$99,2,FALSE)</f>
        <v>12</v>
      </c>
      <c r="L208" s="21">
        <v>0</v>
      </c>
      <c r="M208" s="15">
        <v>1</v>
      </c>
      <c r="N208">
        <v>1</v>
      </c>
      <c r="O208" s="36" t="str">
        <f t="shared" ca="1" si="11"/>
        <v>2023-10-26 13:51:23</v>
      </c>
    </row>
    <row r="209" spans="1:15" x14ac:dyDescent="0.3">
      <c r="A209">
        <v>6207</v>
      </c>
      <c r="B209" s="21" t="s">
        <v>2339</v>
      </c>
      <c r="C209" t="str">
        <f t="shared" si="9"/>
        <v xml:space="preserve">KARLA </v>
      </c>
      <c r="D209" t="str">
        <f t="shared" si="10"/>
        <v>GOMEZ GONZALEZ</v>
      </c>
      <c r="E209" s="21" t="s">
        <v>888</v>
      </c>
      <c r="F209" s="22">
        <v>36160000</v>
      </c>
      <c r="G209" s="16" t="s">
        <v>2529</v>
      </c>
      <c r="H209" s="33" t="s">
        <v>112</v>
      </c>
      <c r="I209" s="15">
        <f>VLOOKUP(H209,estados!$A$1:$B$31,2,FALSE)</f>
        <v>7</v>
      </c>
      <c r="J209" s="15" t="s">
        <v>1466</v>
      </c>
      <c r="K209" s="15">
        <f>VLOOKUP(J209,Distribuidores!$A$2:$B$99,2,FALSE)</f>
        <v>19</v>
      </c>
      <c r="L209" s="15">
        <v>1</v>
      </c>
      <c r="M209" s="15">
        <v>1</v>
      </c>
      <c r="N209">
        <v>1</v>
      </c>
      <c r="O209" s="36" t="str">
        <f t="shared" ca="1" si="11"/>
        <v>2023-10-26 15:08:45</v>
      </c>
    </row>
    <row r="210" spans="1:15" x14ac:dyDescent="0.3">
      <c r="A210">
        <v>6208</v>
      </c>
      <c r="B210" s="21" t="s">
        <v>2661</v>
      </c>
      <c r="C210" t="str">
        <f t="shared" si="9"/>
        <v xml:space="preserve">PHILIP </v>
      </c>
      <c r="D210" t="str">
        <f t="shared" si="10"/>
        <v>SURMAN</v>
      </c>
      <c r="E210" s="21" t="s">
        <v>890</v>
      </c>
      <c r="F210" s="22" t="s">
        <v>95</v>
      </c>
      <c r="G210" s="16" t="s">
        <v>2530</v>
      </c>
      <c r="H210" s="33" t="s">
        <v>112</v>
      </c>
      <c r="I210" s="15">
        <f>VLOOKUP(H210,estados!$A$1:$B$31,2,FALSE)</f>
        <v>7</v>
      </c>
      <c r="J210" s="15" t="s">
        <v>1464</v>
      </c>
      <c r="K210" s="15">
        <f>VLOOKUP(J210,Distribuidores!$A$2:$B$99,2,FALSE)</f>
        <v>12</v>
      </c>
      <c r="L210" s="15">
        <v>1</v>
      </c>
      <c r="M210" s="15">
        <v>1</v>
      </c>
      <c r="N210">
        <v>1</v>
      </c>
      <c r="O210" s="36" t="str">
        <f t="shared" ca="1" si="11"/>
        <v>2023-10-26 18:40:56</v>
      </c>
    </row>
    <row r="211" spans="1:15" x14ac:dyDescent="0.3">
      <c r="A211">
        <v>6209</v>
      </c>
      <c r="B211" s="21" t="s">
        <v>2710</v>
      </c>
      <c r="C211" t="str">
        <f t="shared" si="9"/>
        <v xml:space="preserve">JULIETA </v>
      </c>
      <c r="D211" t="str">
        <f t="shared" si="10"/>
        <v>NAVA</v>
      </c>
      <c r="E211" s="21" t="s">
        <v>891</v>
      </c>
      <c r="F211" s="22">
        <v>17773299898</v>
      </c>
      <c r="G211" s="16" t="s">
        <v>2531</v>
      </c>
      <c r="H211" s="33" t="s">
        <v>112</v>
      </c>
      <c r="I211" s="15">
        <f>VLOOKUP(H211,estados!$A$1:$B$31,2,FALSE)</f>
        <v>7</v>
      </c>
      <c r="J211" s="15" t="s">
        <v>1486</v>
      </c>
      <c r="K211" s="15">
        <f>VLOOKUP(J211,Distribuidores!$A$2:$B$99,2,FALSE)</f>
        <v>31</v>
      </c>
      <c r="L211" s="15">
        <v>1</v>
      </c>
      <c r="M211" s="15">
        <v>1</v>
      </c>
      <c r="N211">
        <v>1</v>
      </c>
      <c r="O211" s="36" t="str">
        <f t="shared" ca="1" si="11"/>
        <v>2023-10-26 14:32:08</v>
      </c>
    </row>
    <row r="212" spans="1:15" x14ac:dyDescent="0.3">
      <c r="A212">
        <v>6210</v>
      </c>
      <c r="B212" s="21" t="s">
        <v>2340</v>
      </c>
      <c r="C212" t="str">
        <f t="shared" si="9"/>
        <v xml:space="preserve">ARMANDO </v>
      </c>
      <c r="D212" t="str">
        <f t="shared" si="10"/>
        <v>TORRES</v>
      </c>
      <c r="E212" s="21" t="s">
        <v>893</v>
      </c>
      <c r="F212" s="22">
        <v>52647814</v>
      </c>
      <c r="G212" s="16" t="s">
        <v>2532</v>
      </c>
      <c r="H212" s="33" t="s">
        <v>112</v>
      </c>
      <c r="I212" s="15">
        <f>VLOOKUP(H212,estados!$A$1:$B$31,2,FALSE)</f>
        <v>7</v>
      </c>
      <c r="J212" s="15" t="s">
        <v>114</v>
      </c>
      <c r="K212" s="15">
        <f>VLOOKUP(J212,Distribuidores!$A$2:$B$99,2,FALSE)</f>
        <v>16</v>
      </c>
      <c r="L212" s="15">
        <v>1</v>
      </c>
      <c r="M212" s="15">
        <v>1</v>
      </c>
      <c r="N212">
        <v>1</v>
      </c>
      <c r="O212" s="36" t="str">
        <f t="shared" ca="1" si="11"/>
        <v>2023-10-26 20:51:38</v>
      </c>
    </row>
    <row r="213" spans="1:15" x14ac:dyDescent="0.3">
      <c r="A213">
        <v>6211</v>
      </c>
      <c r="B213" s="21" t="s">
        <v>2341</v>
      </c>
      <c r="C213" t="str">
        <f t="shared" si="9"/>
        <v xml:space="preserve">ANTONIO </v>
      </c>
      <c r="D213" t="str">
        <f t="shared" si="10"/>
        <v>GARCIA</v>
      </c>
      <c r="E213" s="21" t="s">
        <v>895</v>
      </c>
      <c r="F213" s="22">
        <v>52543245</v>
      </c>
      <c r="G213" s="16" t="s">
        <v>2533</v>
      </c>
      <c r="H213" s="33" t="s">
        <v>112</v>
      </c>
      <c r="I213" s="15">
        <f>VLOOKUP(H213,estados!$A$1:$B$31,2,FALSE)</f>
        <v>7</v>
      </c>
      <c r="J213" s="15" t="s">
        <v>121</v>
      </c>
      <c r="K213" s="15">
        <f>VLOOKUP(J213,Distribuidores!$A$2:$B$99,2,FALSE)</f>
        <v>13</v>
      </c>
      <c r="L213" s="15">
        <v>0</v>
      </c>
      <c r="M213" s="15">
        <v>1</v>
      </c>
      <c r="N213">
        <v>1</v>
      </c>
      <c r="O213" s="36" t="str">
        <f t="shared" ca="1" si="11"/>
        <v>2023-10-26 19:59:50</v>
      </c>
    </row>
    <row r="214" spans="1:15" x14ac:dyDescent="0.3">
      <c r="A214">
        <v>6212</v>
      </c>
      <c r="B214" s="21" t="s">
        <v>2342</v>
      </c>
      <c r="C214" t="str">
        <f t="shared" si="9"/>
        <v xml:space="preserve">JAVIER </v>
      </c>
      <c r="D214" t="str">
        <f t="shared" si="10"/>
        <v>AJA</v>
      </c>
      <c r="E214" s="21" t="s">
        <v>897</v>
      </c>
      <c r="F214" s="22">
        <v>55437447</v>
      </c>
      <c r="G214" s="16" t="s">
        <v>2523</v>
      </c>
      <c r="H214" s="33" t="s">
        <v>112</v>
      </c>
      <c r="I214" s="15">
        <f>VLOOKUP(H214,estados!$A$1:$B$31,2,FALSE)</f>
        <v>7</v>
      </c>
      <c r="J214" s="15" t="s">
        <v>116</v>
      </c>
      <c r="K214" s="15">
        <f>VLOOKUP(J214,Distribuidores!$A$2:$B$99,2,FALSE)</f>
        <v>14</v>
      </c>
      <c r="L214" s="15">
        <v>1</v>
      </c>
      <c r="M214" s="15">
        <v>1</v>
      </c>
      <c r="N214">
        <v>1</v>
      </c>
      <c r="O214" s="36" t="str">
        <f t="shared" ca="1" si="11"/>
        <v>2023-10-26 15:28:38</v>
      </c>
    </row>
    <row r="215" spans="1:15" x14ac:dyDescent="0.3">
      <c r="A215">
        <v>6213</v>
      </c>
      <c r="B215" s="21" t="s">
        <v>2269</v>
      </c>
      <c r="C215" t="str">
        <f t="shared" si="9"/>
        <v xml:space="preserve">IRMA </v>
      </c>
      <c r="D215" t="str">
        <f t="shared" si="10"/>
        <v>FROYLAN</v>
      </c>
      <c r="E215" s="21" t="s">
        <v>899</v>
      </c>
      <c r="F215" s="22">
        <v>52457080</v>
      </c>
      <c r="G215" s="16" t="s">
        <v>2534</v>
      </c>
      <c r="H215" s="33" t="s">
        <v>112</v>
      </c>
      <c r="I215" s="15">
        <f>VLOOKUP(H215,estados!$A$1:$B$31,2,FALSE)</f>
        <v>7</v>
      </c>
      <c r="J215" s="15" t="s">
        <v>1463</v>
      </c>
      <c r="K215" s="15">
        <f>VLOOKUP(J215,Distribuidores!$A$2:$B$99,2,FALSE)</f>
        <v>18</v>
      </c>
      <c r="L215" s="15">
        <v>1</v>
      </c>
      <c r="M215" s="15">
        <v>1</v>
      </c>
      <c r="N215">
        <v>1</v>
      </c>
      <c r="O215" s="36" t="str">
        <f t="shared" ca="1" si="11"/>
        <v>2023-10-26 17:52:35</v>
      </c>
    </row>
  </sheetData>
  <hyperlinks>
    <hyperlink ref="E151" r:id="rId1" xr:uid="{18894122-A940-4826-889F-FB8A3C7CF244}"/>
    <hyperlink ref="E186" r:id="rId2" xr:uid="{BF99D91E-7336-4A02-AB25-CA5DFED980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4BD0-B89D-4761-8C00-6EDCAADF6A1F}">
  <dimension ref="A1:Q320"/>
  <sheetViews>
    <sheetView topLeftCell="A294" workbookViewId="0">
      <selection activeCell="F320" sqref="F320"/>
    </sheetView>
  </sheetViews>
  <sheetFormatPr baseColWidth="10" defaultRowHeight="14.4" x14ac:dyDescent="0.3"/>
  <cols>
    <col min="2" max="3" width="28" hidden="1" customWidth="1"/>
    <col min="4" max="4" width="19.77734375" customWidth="1"/>
    <col min="5" max="5" width="22.44140625" customWidth="1"/>
    <col min="6" max="6" width="51.33203125" bestFit="1" customWidth="1"/>
    <col min="8" max="8" width="0" hidden="1" customWidth="1"/>
    <col min="10" max="10" width="15.5546875" bestFit="1" customWidth="1"/>
    <col min="11" max="11" width="15.5546875" hidden="1" customWidth="1"/>
    <col min="12" max="12" width="20.5546875" bestFit="1" customWidth="1"/>
    <col min="13" max="13" width="19.5546875" hidden="1" customWidth="1"/>
    <col min="17" max="17" width="18" bestFit="1" customWidth="1"/>
  </cols>
  <sheetData>
    <row r="1" spans="1:17" x14ac:dyDescent="0.3">
      <c r="A1" t="s">
        <v>2205</v>
      </c>
      <c r="B1" t="s">
        <v>2711</v>
      </c>
      <c r="C1" t="s">
        <v>2711</v>
      </c>
      <c r="D1" t="s">
        <v>2206</v>
      </c>
      <c r="E1" t="s">
        <v>2207</v>
      </c>
      <c r="F1" t="s">
        <v>2208</v>
      </c>
      <c r="G1" t="s">
        <v>2209</v>
      </c>
      <c r="H1" t="s">
        <v>2712</v>
      </c>
      <c r="I1" t="s">
        <v>2210</v>
      </c>
      <c r="J1" s="31" t="s">
        <v>2211</v>
      </c>
      <c r="K1" t="s">
        <v>2211</v>
      </c>
      <c r="L1" t="s">
        <v>2212</v>
      </c>
      <c r="M1" t="s">
        <v>2212</v>
      </c>
      <c r="N1" t="s">
        <v>2213</v>
      </c>
      <c r="O1" t="s">
        <v>2214</v>
      </c>
      <c r="P1" t="s">
        <v>2215</v>
      </c>
      <c r="Q1" t="s">
        <v>2216</v>
      </c>
    </row>
    <row r="2" spans="1:17" x14ac:dyDescent="0.3">
      <c r="A2">
        <v>6203</v>
      </c>
      <c r="B2" s="21" t="s">
        <v>2338</v>
      </c>
      <c r="C2" s="21" t="str">
        <f>TRIM(B2)</f>
        <v>ANA ALBA</v>
      </c>
      <c r="D2" t="str">
        <f t="shared" ref="D2:D65" si="0">LEFT(C2, SEARCH(" ",C2,1))</f>
        <v xml:space="preserve">ANA </v>
      </c>
      <c r="E2" t="str">
        <f t="shared" ref="E2:E65" si="1">RIGHT(C2,LEN(C2)-SEARCH(" ",C2,1))</f>
        <v>ALBA</v>
      </c>
      <c r="F2" s="21" t="s">
        <v>882</v>
      </c>
      <c r="G2" s="22" t="s">
        <v>93</v>
      </c>
      <c r="H2" s="16" t="s">
        <v>2525</v>
      </c>
      <c r="I2" s="16" t="str">
        <f>TEXT(H2,"00000")</f>
        <v>16080</v>
      </c>
      <c r="J2" s="33" t="s">
        <v>112</v>
      </c>
      <c r="K2" s="15">
        <f>VLOOKUP(J2,estados!$A$1:$B$31,2,FALSE)</f>
        <v>7</v>
      </c>
      <c r="L2" s="15" t="s">
        <v>1466</v>
      </c>
      <c r="M2" s="15">
        <f>VLOOKUP(L2,Distribuidores!$A$2:$B$99,2,FALSE)</f>
        <v>19</v>
      </c>
      <c r="N2" s="15">
        <v>0</v>
      </c>
      <c r="O2" s="15">
        <v>1</v>
      </c>
      <c r="P2">
        <v>1</v>
      </c>
      <c r="Q2" s="36" t="str">
        <f ca="1">_xlfn.CONCAT("2023-10-27 ",RANDBETWEEN(12,20),":",TEXT(RANDBETWEEN(0,60),"00"),":",TEXT(RANDBETWEEN(0,60),"00"))</f>
        <v>2023-10-27 12:35:21</v>
      </c>
    </row>
    <row r="3" spans="1:17" x14ac:dyDescent="0.3">
      <c r="A3">
        <v>6204</v>
      </c>
      <c r="B3" s="21" t="s">
        <v>2709</v>
      </c>
      <c r="C3" s="21" t="str">
        <f t="shared" ref="C3:C66" si="2">TRIM(B3)</f>
        <v>PATRICIA HERNANDEZ</v>
      </c>
      <c r="D3" t="str">
        <f t="shared" si="0"/>
        <v xml:space="preserve">PATRICIA </v>
      </c>
      <c r="E3" t="str">
        <f t="shared" si="1"/>
        <v>HERNANDEZ</v>
      </c>
      <c r="F3" s="21" t="s">
        <v>884</v>
      </c>
      <c r="G3" s="22">
        <v>52609363</v>
      </c>
      <c r="H3" s="16" t="s">
        <v>2526</v>
      </c>
      <c r="I3" s="16" t="str">
        <f t="shared" ref="I3:I66" si="3">TEXT(H3,"00000")</f>
        <v>16770</v>
      </c>
      <c r="J3" s="33" t="s">
        <v>112</v>
      </c>
      <c r="K3" s="15">
        <f>VLOOKUP(J3,estados!$A$1:$B$31,2,FALSE)</f>
        <v>7</v>
      </c>
      <c r="L3" s="15" t="s">
        <v>1496</v>
      </c>
      <c r="M3" s="15">
        <f>VLOOKUP(L3,Distribuidores!$A$2:$B$99,2,FALSE)</f>
        <v>20</v>
      </c>
      <c r="N3" s="15">
        <v>1</v>
      </c>
      <c r="O3" s="15">
        <v>1</v>
      </c>
      <c r="P3">
        <v>1</v>
      </c>
      <c r="Q3" s="36" t="str">
        <f t="shared" ref="Q3:Q66" ca="1" si="4">_xlfn.CONCAT("2023-10-27 ",RANDBETWEEN(12,20),":",TEXT(RANDBETWEEN(0,60),"00"),":",TEXT(RANDBETWEEN(0,60),"00"))</f>
        <v>2023-10-27 17:44:03</v>
      </c>
    </row>
    <row r="4" spans="1:17" x14ac:dyDescent="0.3">
      <c r="A4">
        <v>6205</v>
      </c>
      <c r="B4" s="21" t="s">
        <v>2608</v>
      </c>
      <c r="C4" s="21" t="str">
        <f t="shared" si="2"/>
        <v>LAURA ORTIZ</v>
      </c>
      <c r="D4" t="str">
        <f t="shared" si="0"/>
        <v xml:space="preserve">LAURA </v>
      </c>
      <c r="E4" t="str">
        <f t="shared" si="1"/>
        <v>ORTIZ</v>
      </c>
      <c r="F4" s="21" t="s">
        <v>885</v>
      </c>
      <c r="G4" s="22" t="s">
        <v>94</v>
      </c>
      <c r="H4" s="16" t="s">
        <v>2527</v>
      </c>
      <c r="I4" s="16" t="str">
        <f t="shared" si="3"/>
        <v>16900</v>
      </c>
      <c r="J4" s="33" t="s">
        <v>112</v>
      </c>
      <c r="K4" s="15">
        <f>VLOOKUP(J4,estados!$A$1:$B$31,2,FALSE)</f>
        <v>7</v>
      </c>
      <c r="L4" s="15" t="s">
        <v>117</v>
      </c>
      <c r="M4" s="15">
        <f>VLOOKUP(L4,Distribuidores!$A$2:$B$99,2,FALSE)</f>
        <v>15</v>
      </c>
      <c r="N4" s="15">
        <v>1</v>
      </c>
      <c r="O4" s="15">
        <v>1</v>
      </c>
      <c r="P4">
        <v>1</v>
      </c>
      <c r="Q4" s="36" t="str">
        <f t="shared" ca="1" si="4"/>
        <v>2023-10-27 17:54:22</v>
      </c>
    </row>
    <row r="5" spans="1:17" x14ac:dyDescent="0.3">
      <c r="A5">
        <v>6206</v>
      </c>
      <c r="B5" s="21" t="s">
        <v>2326</v>
      </c>
      <c r="C5" s="21" t="str">
        <f t="shared" si="2"/>
        <v>MARIANA OLVERA</v>
      </c>
      <c r="D5" t="str">
        <f t="shared" si="0"/>
        <v xml:space="preserve">MARIANA </v>
      </c>
      <c r="E5" t="str">
        <f t="shared" si="1"/>
        <v>OLVERA</v>
      </c>
      <c r="F5" s="21" t="s">
        <v>886</v>
      </c>
      <c r="G5" s="22">
        <v>29749400</v>
      </c>
      <c r="H5" s="16" t="s">
        <v>2528</v>
      </c>
      <c r="I5" s="16" t="str">
        <f t="shared" si="3"/>
        <v>08230</v>
      </c>
      <c r="J5" s="33" t="s">
        <v>112</v>
      </c>
      <c r="K5" s="15">
        <f>VLOOKUP(J5,estados!$A$1:$B$31,2,FALSE)</f>
        <v>7</v>
      </c>
      <c r="L5" s="15" t="s">
        <v>1464</v>
      </c>
      <c r="M5" s="15">
        <f>VLOOKUP(L5,Distribuidores!$A$2:$B$99,2,FALSE)</f>
        <v>12</v>
      </c>
      <c r="N5" s="21">
        <v>0</v>
      </c>
      <c r="O5" s="15">
        <v>1</v>
      </c>
      <c r="P5">
        <v>1</v>
      </c>
      <c r="Q5" s="36" t="str">
        <f t="shared" ca="1" si="4"/>
        <v>2023-10-27 17:05:30</v>
      </c>
    </row>
    <row r="6" spans="1:17" x14ac:dyDescent="0.3">
      <c r="A6">
        <v>6207</v>
      </c>
      <c r="B6" s="21" t="s">
        <v>2339</v>
      </c>
      <c r="C6" s="21" t="str">
        <f t="shared" si="2"/>
        <v>KARLA GOMEZ GONZALEZ</v>
      </c>
      <c r="D6" t="str">
        <f t="shared" si="0"/>
        <v xml:space="preserve">KARLA </v>
      </c>
      <c r="E6" t="str">
        <f t="shared" si="1"/>
        <v>GOMEZ GONZALEZ</v>
      </c>
      <c r="F6" s="21" t="s">
        <v>888</v>
      </c>
      <c r="G6" s="22">
        <v>36160000</v>
      </c>
      <c r="H6" s="16" t="s">
        <v>2529</v>
      </c>
      <c r="I6" s="16" t="str">
        <f t="shared" si="3"/>
        <v>16600</v>
      </c>
      <c r="J6" s="33" t="s">
        <v>112</v>
      </c>
      <c r="K6" s="15">
        <f>VLOOKUP(J6,estados!$A$1:$B$31,2,FALSE)</f>
        <v>7</v>
      </c>
      <c r="L6" s="15" t="s">
        <v>1466</v>
      </c>
      <c r="M6" s="15">
        <f>VLOOKUP(L6,Distribuidores!$A$2:$B$99,2,FALSE)</f>
        <v>19</v>
      </c>
      <c r="N6" s="15">
        <v>1</v>
      </c>
      <c r="O6" s="15">
        <v>1</v>
      </c>
      <c r="P6">
        <v>1</v>
      </c>
      <c r="Q6" s="36" t="str">
        <f t="shared" ca="1" si="4"/>
        <v>2023-10-27 13:60:12</v>
      </c>
    </row>
    <row r="7" spans="1:17" x14ac:dyDescent="0.3">
      <c r="A7">
        <v>6208</v>
      </c>
      <c r="B7" s="21" t="s">
        <v>2661</v>
      </c>
      <c r="C7" s="21" t="str">
        <f t="shared" si="2"/>
        <v>PHILIP SURMAN</v>
      </c>
      <c r="D7" t="str">
        <f t="shared" si="0"/>
        <v xml:space="preserve">PHILIP </v>
      </c>
      <c r="E7" t="str">
        <f t="shared" si="1"/>
        <v>SURMAN</v>
      </c>
      <c r="F7" s="21" t="s">
        <v>890</v>
      </c>
      <c r="G7" s="22" t="s">
        <v>95</v>
      </c>
      <c r="H7" s="16" t="s">
        <v>2530</v>
      </c>
      <c r="I7" s="16" t="str">
        <f t="shared" si="3"/>
        <v>16739</v>
      </c>
      <c r="J7" s="33" t="s">
        <v>112</v>
      </c>
      <c r="K7" s="15">
        <f>VLOOKUP(J7,estados!$A$1:$B$31,2,FALSE)</f>
        <v>7</v>
      </c>
      <c r="L7" s="15" t="s">
        <v>1464</v>
      </c>
      <c r="M7" s="15">
        <f>VLOOKUP(L7,Distribuidores!$A$2:$B$99,2,FALSE)</f>
        <v>12</v>
      </c>
      <c r="N7" s="15">
        <v>1</v>
      </c>
      <c r="O7" s="15">
        <v>1</v>
      </c>
      <c r="P7">
        <v>1</v>
      </c>
      <c r="Q7" s="36" t="str">
        <f t="shared" ca="1" si="4"/>
        <v>2023-10-27 20:23:25</v>
      </c>
    </row>
    <row r="8" spans="1:17" x14ac:dyDescent="0.3">
      <c r="A8">
        <v>6209</v>
      </c>
      <c r="B8" s="21" t="s">
        <v>2710</v>
      </c>
      <c r="C8" s="21" t="str">
        <f t="shared" si="2"/>
        <v>JULIETA NAVA</v>
      </c>
      <c r="D8" t="str">
        <f t="shared" si="0"/>
        <v xml:space="preserve">JULIETA </v>
      </c>
      <c r="E8" t="str">
        <f t="shared" si="1"/>
        <v>NAVA</v>
      </c>
      <c r="F8" s="21" t="s">
        <v>891</v>
      </c>
      <c r="G8" s="22">
        <v>17773299898</v>
      </c>
      <c r="H8" s="16" t="s">
        <v>2531</v>
      </c>
      <c r="I8" s="16" t="str">
        <f t="shared" si="3"/>
        <v>16420</v>
      </c>
      <c r="J8" s="33" t="s">
        <v>112</v>
      </c>
      <c r="K8" s="15">
        <f>VLOOKUP(J8,estados!$A$1:$B$31,2,FALSE)</f>
        <v>7</v>
      </c>
      <c r="L8" s="15" t="s">
        <v>1486</v>
      </c>
      <c r="M8" s="15">
        <f>VLOOKUP(L8,Distribuidores!$A$2:$B$99,2,FALSE)</f>
        <v>31</v>
      </c>
      <c r="N8" s="15">
        <v>1</v>
      </c>
      <c r="O8" s="15">
        <v>1</v>
      </c>
      <c r="P8">
        <v>1</v>
      </c>
      <c r="Q8" s="36" t="str">
        <f t="shared" ca="1" si="4"/>
        <v>2023-10-27 15:03:23</v>
      </c>
    </row>
    <row r="9" spans="1:17" x14ac:dyDescent="0.3">
      <c r="A9">
        <v>6210</v>
      </c>
      <c r="B9" s="21" t="s">
        <v>2340</v>
      </c>
      <c r="C9" s="21" t="str">
        <f t="shared" si="2"/>
        <v>ARMANDO TORRES</v>
      </c>
      <c r="D9" t="str">
        <f t="shared" si="0"/>
        <v xml:space="preserve">ARMANDO </v>
      </c>
      <c r="E9" t="str">
        <f t="shared" si="1"/>
        <v>TORRES</v>
      </c>
      <c r="F9" s="21" t="s">
        <v>893</v>
      </c>
      <c r="G9" s="22">
        <v>52647814</v>
      </c>
      <c r="H9" s="16" t="s">
        <v>2532</v>
      </c>
      <c r="I9" s="16" t="str">
        <f t="shared" si="3"/>
        <v>16620</v>
      </c>
      <c r="J9" s="33" t="s">
        <v>112</v>
      </c>
      <c r="K9" s="15">
        <f>VLOOKUP(J9,estados!$A$1:$B$31,2,FALSE)</f>
        <v>7</v>
      </c>
      <c r="L9" s="15" t="s">
        <v>114</v>
      </c>
      <c r="M9" s="15">
        <f>VLOOKUP(L9,Distribuidores!$A$2:$B$99,2,FALSE)</f>
        <v>16</v>
      </c>
      <c r="N9" s="15">
        <v>1</v>
      </c>
      <c r="O9" s="15">
        <v>1</v>
      </c>
      <c r="P9">
        <v>1</v>
      </c>
      <c r="Q9" s="36" t="str">
        <f t="shared" ca="1" si="4"/>
        <v>2023-10-27 19:23:50</v>
      </c>
    </row>
    <row r="10" spans="1:17" x14ac:dyDescent="0.3">
      <c r="A10">
        <v>6211</v>
      </c>
      <c r="B10" s="21" t="s">
        <v>2341</v>
      </c>
      <c r="C10" s="21" t="str">
        <f t="shared" si="2"/>
        <v>ANTONIO GARCIA</v>
      </c>
      <c r="D10" t="str">
        <f t="shared" si="0"/>
        <v xml:space="preserve">ANTONIO </v>
      </c>
      <c r="E10" t="str">
        <f t="shared" si="1"/>
        <v>GARCIA</v>
      </c>
      <c r="F10" s="21" t="s">
        <v>895</v>
      </c>
      <c r="G10" s="22">
        <v>52543245</v>
      </c>
      <c r="H10" s="16" t="s">
        <v>2533</v>
      </c>
      <c r="I10" s="16" t="str">
        <f t="shared" si="3"/>
        <v>05200</v>
      </c>
      <c r="J10" s="33" t="s">
        <v>112</v>
      </c>
      <c r="K10" s="15">
        <f>VLOOKUP(J10,estados!$A$1:$B$31,2,FALSE)</f>
        <v>7</v>
      </c>
      <c r="L10" s="15" t="s">
        <v>121</v>
      </c>
      <c r="M10" s="15">
        <f>VLOOKUP(L10,Distribuidores!$A$2:$B$99,2,FALSE)</f>
        <v>13</v>
      </c>
      <c r="N10" s="15">
        <v>0</v>
      </c>
      <c r="O10" s="15">
        <v>1</v>
      </c>
      <c r="P10">
        <v>1</v>
      </c>
      <c r="Q10" s="36" t="str">
        <f t="shared" ca="1" si="4"/>
        <v>2023-10-27 13:00:30</v>
      </c>
    </row>
    <row r="11" spans="1:17" x14ac:dyDescent="0.3">
      <c r="A11">
        <v>6212</v>
      </c>
      <c r="B11" s="21" t="s">
        <v>2342</v>
      </c>
      <c r="C11" s="21" t="str">
        <f t="shared" si="2"/>
        <v>JAVIER AJA</v>
      </c>
      <c r="D11" t="str">
        <f t="shared" si="0"/>
        <v xml:space="preserve">JAVIER </v>
      </c>
      <c r="E11" t="str">
        <f t="shared" si="1"/>
        <v>AJA</v>
      </c>
      <c r="F11" s="21" t="s">
        <v>897</v>
      </c>
      <c r="G11" s="22">
        <v>55437447</v>
      </c>
      <c r="H11" s="16" t="s">
        <v>2523</v>
      </c>
      <c r="I11" s="16" t="str">
        <f t="shared" si="3"/>
        <v>16000</v>
      </c>
      <c r="J11" s="33" t="s">
        <v>112</v>
      </c>
      <c r="K11" s="15">
        <f>VLOOKUP(J11,estados!$A$1:$B$31,2,FALSE)</f>
        <v>7</v>
      </c>
      <c r="L11" s="15" t="s">
        <v>116</v>
      </c>
      <c r="M11" s="15">
        <f>VLOOKUP(L11,Distribuidores!$A$2:$B$99,2,FALSE)</f>
        <v>14</v>
      </c>
      <c r="N11" s="15">
        <v>1</v>
      </c>
      <c r="O11" s="15">
        <v>1</v>
      </c>
      <c r="P11">
        <v>1</v>
      </c>
      <c r="Q11" s="36" t="str">
        <f t="shared" ca="1" si="4"/>
        <v>2023-10-27 15:24:43</v>
      </c>
    </row>
    <row r="12" spans="1:17" x14ac:dyDescent="0.3">
      <c r="A12">
        <v>6213</v>
      </c>
      <c r="B12" s="21" t="s">
        <v>2269</v>
      </c>
      <c r="C12" s="21" t="str">
        <f t="shared" si="2"/>
        <v>IRMA FROYLAN</v>
      </c>
      <c r="D12" t="str">
        <f t="shared" si="0"/>
        <v xml:space="preserve">IRMA </v>
      </c>
      <c r="E12" t="str">
        <f t="shared" si="1"/>
        <v>FROYLAN</v>
      </c>
      <c r="F12" s="21" t="s">
        <v>899</v>
      </c>
      <c r="G12" s="22">
        <v>52457080</v>
      </c>
      <c r="H12" s="16" t="s">
        <v>2534</v>
      </c>
      <c r="I12" s="16" t="str">
        <f t="shared" si="3"/>
        <v>16629</v>
      </c>
      <c r="J12" s="33" t="s">
        <v>112</v>
      </c>
      <c r="K12" s="15">
        <f>VLOOKUP(J12,estados!$A$1:$B$31,2,FALSE)</f>
        <v>7</v>
      </c>
      <c r="L12" s="15" t="s">
        <v>1463</v>
      </c>
      <c r="M12" s="15">
        <f>VLOOKUP(L12,Distribuidores!$A$2:$B$99,2,FALSE)</f>
        <v>18</v>
      </c>
      <c r="N12" s="15">
        <v>1</v>
      </c>
      <c r="O12" s="15">
        <v>1</v>
      </c>
      <c r="P12">
        <v>1</v>
      </c>
      <c r="Q12" s="36" t="str">
        <f t="shared" ca="1" si="4"/>
        <v>2023-10-27 15:33:22</v>
      </c>
    </row>
    <row r="13" spans="1:17" x14ac:dyDescent="0.3">
      <c r="A13">
        <v>6214</v>
      </c>
      <c r="B13" s="21" t="s">
        <v>900</v>
      </c>
      <c r="C13" s="21" t="str">
        <f t="shared" si="2"/>
        <v>RICARDO VELAZQUEZ</v>
      </c>
      <c r="D13" t="str">
        <f t="shared" si="0"/>
        <v xml:space="preserve">RICARDO </v>
      </c>
      <c r="E13" t="str">
        <f t="shared" si="1"/>
        <v>VELAZQUEZ</v>
      </c>
      <c r="F13" s="21" t="s">
        <v>901</v>
      </c>
      <c r="G13" s="22" t="s">
        <v>96</v>
      </c>
      <c r="H13" s="16">
        <v>16640</v>
      </c>
      <c r="I13" s="16" t="str">
        <f t="shared" si="3"/>
        <v>16640</v>
      </c>
      <c r="J13" s="15" t="s">
        <v>112</v>
      </c>
      <c r="K13" s="15">
        <f>VLOOKUP(J13,estados!$A$1:$B$31,2,FALSE)</f>
        <v>7</v>
      </c>
      <c r="L13" s="15" t="s">
        <v>116</v>
      </c>
      <c r="M13" s="15">
        <f>VLOOKUP(L13,Distribuidores!$A$2:$B$99,2,FALSE)</f>
        <v>14</v>
      </c>
      <c r="N13" s="15">
        <v>1</v>
      </c>
      <c r="O13" s="15">
        <v>1</v>
      </c>
      <c r="P13">
        <v>1</v>
      </c>
      <c r="Q13" s="36" t="str">
        <f t="shared" ca="1" si="4"/>
        <v>2023-10-27 19:39:12</v>
      </c>
    </row>
    <row r="14" spans="1:17" x14ac:dyDescent="0.3">
      <c r="A14">
        <v>6215</v>
      </c>
      <c r="B14" s="21" t="s">
        <v>902</v>
      </c>
      <c r="C14" s="21" t="str">
        <f t="shared" si="2"/>
        <v>ROBERTO GUTIERREZ</v>
      </c>
      <c r="D14" t="str">
        <f t="shared" si="0"/>
        <v xml:space="preserve">ROBERTO </v>
      </c>
      <c r="E14" t="str">
        <f t="shared" si="1"/>
        <v>GUTIERREZ</v>
      </c>
      <c r="F14" s="21" t="s">
        <v>903</v>
      </c>
      <c r="G14" s="22">
        <v>56003723</v>
      </c>
      <c r="H14" s="16">
        <v>16630</v>
      </c>
      <c r="I14" s="16" t="str">
        <f t="shared" si="3"/>
        <v>16630</v>
      </c>
      <c r="J14" s="15" t="s">
        <v>112</v>
      </c>
      <c r="K14" s="15">
        <f>VLOOKUP(J14,estados!$A$1:$B$31,2,FALSE)</f>
        <v>7</v>
      </c>
      <c r="L14" s="15" t="s">
        <v>116</v>
      </c>
      <c r="M14" s="15">
        <f>VLOOKUP(L14,Distribuidores!$A$2:$B$99,2,FALSE)</f>
        <v>14</v>
      </c>
      <c r="N14" s="15">
        <v>1</v>
      </c>
      <c r="O14" s="15">
        <v>1</v>
      </c>
      <c r="P14">
        <v>1</v>
      </c>
      <c r="Q14" s="36" t="str">
        <f t="shared" ca="1" si="4"/>
        <v>2023-10-27 20:48:00</v>
      </c>
    </row>
    <row r="15" spans="1:17" x14ac:dyDescent="0.3">
      <c r="A15">
        <v>6216</v>
      </c>
      <c r="B15" s="21" t="s">
        <v>904</v>
      </c>
      <c r="C15" s="21" t="str">
        <f t="shared" si="2"/>
        <v>PATRICIA DOMINGUEZ</v>
      </c>
      <c r="D15" t="str">
        <f t="shared" si="0"/>
        <v xml:space="preserve">PATRICIA </v>
      </c>
      <c r="E15" t="str">
        <f t="shared" si="1"/>
        <v>DOMINGUEZ</v>
      </c>
      <c r="F15" s="21" t="s">
        <v>872</v>
      </c>
      <c r="G15" s="22" t="s">
        <v>97</v>
      </c>
      <c r="H15" s="16">
        <v>16020</v>
      </c>
      <c r="I15" s="16" t="str">
        <f t="shared" si="3"/>
        <v>16020</v>
      </c>
      <c r="J15" s="15" t="s">
        <v>112</v>
      </c>
      <c r="K15" s="15">
        <f>VLOOKUP(J15,estados!$A$1:$B$31,2,FALSE)</f>
        <v>7</v>
      </c>
      <c r="L15" s="15" t="s">
        <v>1494</v>
      </c>
      <c r="M15" s="15">
        <f>VLOOKUP(L15,Distribuidores!$A$2:$B$99,2,FALSE)</f>
        <v>21</v>
      </c>
      <c r="N15" s="15">
        <v>0</v>
      </c>
      <c r="O15" s="15">
        <v>1</v>
      </c>
      <c r="P15">
        <v>1</v>
      </c>
      <c r="Q15" s="36" t="str">
        <f t="shared" ca="1" si="4"/>
        <v>2023-10-27 12:57:00</v>
      </c>
    </row>
    <row r="16" spans="1:17" x14ac:dyDescent="0.3">
      <c r="A16">
        <v>6217</v>
      </c>
      <c r="B16" s="21" t="s">
        <v>905</v>
      </c>
      <c r="C16" s="21" t="str">
        <f t="shared" si="2"/>
        <v>SANDRA LANDA</v>
      </c>
      <c r="D16" t="str">
        <f t="shared" si="0"/>
        <v xml:space="preserve">SANDRA </v>
      </c>
      <c r="E16" t="str">
        <f t="shared" si="1"/>
        <v>LANDA</v>
      </c>
      <c r="F16" s="21" t="s">
        <v>906</v>
      </c>
      <c r="G16" s="22">
        <v>50055800</v>
      </c>
      <c r="H16" s="16">
        <v>16040</v>
      </c>
      <c r="I16" s="16" t="str">
        <f t="shared" si="3"/>
        <v>16040</v>
      </c>
      <c r="J16" s="15" t="s">
        <v>112</v>
      </c>
      <c r="K16" s="15">
        <f>VLOOKUP(J16,estados!$A$1:$B$31,2,FALSE)</f>
        <v>7</v>
      </c>
      <c r="L16" s="15" t="s">
        <v>1484</v>
      </c>
      <c r="M16" s="15">
        <f>VLOOKUP(L16,Distribuidores!$A$2:$B$99,2,FALSE)</f>
        <v>11</v>
      </c>
      <c r="N16" s="15">
        <v>1</v>
      </c>
      <c r="O16" s="15">
        <v>1</v>
      </c>
      <c r="P16">
        <v>1</v>
      </c>
      <c r="Q16" s="36" t="str">
        <f t="shared" ca="1" si="4"/>
        <v>2023-10-27 19:07:41</v>
      </c>
    </row>
    <row r="17" spans="1:17" x14ac:dyDescent="0.3">
      <c r="A17">
        <v>6218</v>
      </c>
      <c r="B17" s="21" t="s">
        <v>907</v>
      </c>
      <c r="C17" s="21" t="str">
        <f t="shared" si="2"/>
        <v>YAHOR MARTINEZ</v>
      </c>
      <c r="D17" t="str">
        <f t="shared" si="0"/>
        <v xml:space="preserve">YAHOR </v>
      </c>
      <c r="E17" t="str">
        <f t="shared" si="1"/>
        <v>MARTINEZ</v>
      </c>
      <c r="F17" s="21" t="s">
        <v>908</v>
      </c>
      <c r="G17" s="22">
        <v>56151824</v>
      </c>
      <c r="H17" s="16">
        <v>5410</v>
      </c>
      <c r="I17" s="16" t="str">
        <f t="shared" si="3"/>
        <v>05410</v>
      </c>
      <c r="J17" s="15" t="s">
        <v>112</v>
      </c>
      <c r="K17" s="15">
        <f>VLOOKUP(J17,estados!$A$1:$B$31,2,FALSE)</f>
        <v>7</v>
      </c>
      <c r="L17" s="15" t="s">
        <v>1484</v>
      </c>
      <c r="M17" s="15">
        <f>VLOOKUP(L17,Distribuidores!$A$2:$B$99,2,FALSE)</f>
        <v>11</v>
      </c>
      <c r="N17" s="15">
        <v>1</v>
      </c>
      <c r="O17" s="15">
        <v>1</v>
      </c>
      <c r="P17">
        <v>1</v>
      </c>
      <c r="Q17" s="36" t="str">
        <f t="shared" ca="1" si="4"/>
        <v>2023-10-27 18:56:05</v>
      </c>
    </row>
    <row r="18" spans="1:17" x14ac:dyDescent="0.3">
      <c r="A18">
        <v>6219</v>
      </c>
      <c r="B18" s="21" t="s">
        <v>909</v>
      </c>
      <c r="C18" s="21" t="str">
        <f t="shared" si="2"/>
        <v>AURELIO GUERRERO</v>
      </c>
      <c r="D18" t="str">
        <f t="shared" si="0"/>
        <v xml:space="preserve">AURELIO </v>
      </c>
      <c r="E18" t="str">
        <f t="shared" si="1"/>
        <v>GUERRERO</v>
      </c>
      <c r="F18" s="21" t="s">
        <v>910</v>
      </c>
      <c r="G18" s="22">
        <v>5529381271</v>
      </c>
      <c r="H18" s="16">
        <v>2120</v>
      </c>
      <c r="I18" s="16" t="str">
        <f t="shared" si="3"/>
        <v>02120</v>
      </c>
      <c r="J18" s="15" t="s">
        <v>112</v>
      </c>
      <c r="K18" s="15">
        <f>VLOOKUP(J18,estados!$A$1:$B$31,2,FALSE)</f>
        <v>7</v>
      </c>
      <c r="L18" s="15" t="s">
        <v>1496</v>
      </c>
      <c r="M18" s="15">
        <f>VLOOKUP(L18,Distribuidores!$A$2:$B$99,2,FALSE)</f>
        <v>20</v>
      </c>
      <c r="N18" s="15">
        <v>1</v>
      </c>
      <c r="O18" s="15">
        <v>1</v>
      </c>
      <c r="P18">
        <v>1</v>
      </c>
      <c r="Q18" s="36" t="str">
        <f t="shared" ca="1" si="4"/>
        <v>2023-10-27 20:23:36</v>
      </c>
    </row>
    <row r="19" spans="1:17" x14ac:dyDescent="0.3">
      <c r="A19">
        <v>6220</v>
      </c>
      <c r="B19" s="21" t="s">
        <v>911</v>
      </c>
      <c r="C19" s="21" t="str">
        <f t="shared" si="2"/>
        <v>SERGIO MENDOZA</v>
      </c>
      <c r="D19" t="str">
        <f t="shared" si="0"/>
        <v xml:space="preserve">SERGIO </v>
      </c>
      <c r="E19" t="str">
        <f t="shared" si="1"/>
        <v>MENDOZA</v>
      </c>
      <c r="F19" s="21" t="s">
        <v>912</v>
      </c>
      <c r="G19" s="22">
        <v>52645024</v>
      </c>
      <c r="H19" s="16">
        <v>2490</v>
      </c>
      <c r="I19" s="16" t="str">
        <f t="shared" si="3"/>
        <v>02490</v>
      </c>
      <c r="J19" s="15" t="s">
        <v>112</v>
      </c>
      <c r="K19" s="15">
        <f>VLOOKUP(J19,estados!$A$1:$B$31,2,FALSE)</f>
        <v>7</v>
      </c>
      <c r="L19" s="15" t="s">
        <v>121</v>
      </c>
      <c r="M19" s="15">
        <f>VLOOKUP(L19,Distribuidores!$A$2:$B$99,2,FALSE)</f>
        <v>13</v>
      </c>
      <c r="N19" s="15">
        <v>0</v>
      </c>
      <c r="O19" s="15">
        <v>1</v>
      </c>
      <c r="P19">
        <v>1</v>
      </c>
      <c r="Q19" s="36" t="str">
        <f t="shared" ca="1" si="4"/>
        <v>2023-10-27 19:43:44</v>
      </c>
    </row>
    <row r="20" spans="1:17" x14ac:dyDescent="0.3">
      <c r="A20">
        <v>6221</v>
      </c>
      <c r="B20" s="21" t="s">
        <v>913</v>
      </c>
      <c r="C20" s="21" t="str">
        <f t="shared" si="2"/>
        <v>PATRICIA RDZ</v>
      </c>
      <c r="D20" t="str">
        <f t="shared" si="0"/>
        <v xml:space="preserve">PATRICIA </v>
      </c>
      <c r="E20" t="str">
        <f t="shared" si="1"/>
        <v>RDZ</v>
      </c>
      <c r="F20" s="21" t="s">
        <v>914</v>
      </c>
      <c r="G20" s="22">
        <v>55911133</v>
      </c>
      <c r="H20" s="16">
        <v>5600</v>
      </c>
      <c r="I20" s="16" t="str">
        <f t="shared" si="3"/>
        <v>05600</v>
      </c>
      <c r="J20" s="15" t="s">
        <v>112</v>
      </c>
      <c r="K20" s="15">
        <f>VLOOKUP(J20,estados!$A$1:$B$31,2,FALSE)</f>
        <v>7</v>
      </c>
      <c r="L20" s="15" t="s">
        <v>117</v>
      </c>
      <c r="M20" s="15">
        <f>VLOOKUP(L20,Distribuidores!$A$2:$B$99,2,FALSE)</f>
        <v>15</v>
      </c>
      <c r="N20" s="15">
        <v>0</v>
      </c>
      <c r="O20" s="15">
        <v>1</v>
      </c>
      <c r="P20">
        <v>1</v>
      </c>
      <c r="Q20" s="36" t="str">
        <f t="shared" ca="1" si="4"/>
        <v>2023-10-27 18:53:40</v>
      </c>
    </row>
    <row r="21" spans="1:17" x14ac:dyDescent="0.3">
      <c r="A21">
        <v>6222</v>
      </c>
      <c r="B21" s="21" t="s">
        <v>915</v>
      </c>
      <c r="C21" s="21" t="str">
        <f t="shared" si="2"/>
        <v>NANCY OSUNA</v>
      </c>
      <c r="D21" t="str">
        <f t="shared" si="0"/>
        <v xml:space="preserve">NANCY </v>
      </c>
      <c r="E21" t="str">
        <f t="shared" si="1"/>
        <v>OSUNA</v>
      </c>
      <c r="F21" s="21" t="s">
        <v>916</v>
      </c>
      <c r="G21" s="22">
        <v>56944249</v>
      </c>
      <c r="H21" s="16">
        <v>8650</v>
      </c>
      <c r="I21" s="16" t="str">
        <f t="shared" si="3"/>
        <v>08650</v>
      </c>
      <c r="J21" s="15" t="s">
        <v>112</v>
      </c>
      <c r="K21" s="15">
        <f>VLOOKUP(J21,estados!$A$1:$B$31,2,FALSE)</f>
        <v>7</v>
      </c>
      <c r="L21" s="15" t="s">
        <v>121</v>
      </c>
      <c r="M21" s="15">
        <f>VLOOKUP(L21,Distribuidores!$A$2:$B$99,2,FALSE)</f>
        <v>13</v>
      </c>
      <c r="N21" s="15">
        <v>0</v>
      </c>
      <c r="O21" s="15">
        <v>1</v>
      </c>
      <c r="P21">
        <v>1</v>
      </c>
      <c r="Q21" s="36" t="str">
        <f t="shared" ca="1" si="4"/>
        <v>2023-10-27 12:06:16</v>
      </c>
    </row>
    <row r="22" spans="1:17" x14ac:dyDescent="0.3">
      <c r="A22">
        <v>6223</v>
      </c>
      <c r="B22" s="21" t="s">
        <v>917</v>
      </c>
      <c r="C22" s="21" t="str">
        <f t="shared" si="2"/>
        <v>KRISTIAN DELGADILLO</v>
      </c>
      <c r="D22" t="str">
        <f t="shared" si="0"/>
        <v xml:space="preserve">KRISTIAN </v>
      </c>
      <c r="E22" t="str">
        <f t="shared" si="1"/>
        <v>DELGADILLO</v>
      </c>
      <c r="F22" s="21" t="s">
        <v>918</v>
      </c>
      <c r="G22" s="22">
        <v>56872627</v>
      </c>
      <c r="H22" s="16">
        <v>2700</v>
      </c>
      <c r="I22" s="16" t="str">
        <f t="shared" si="3"/>
        <v>02700</v>
      </c>
      <c r="J22" s="15" t="s">
        <v>112</v>
      </c>
      <c r="K22" s="15">
        <f>VLOOKUP(J22,estados!$A$1:$B$31,2,FALSE)</f>
        <v>7</v>
      </c>
      <c r="L22" s="15" t="s">
        <v>1496</v>
      </c>
      <c r="M22" s="15">
        <f>VLOOKUP(L22,Distribuidores!$A$2:$B$99,2,FALSE)</f>
        <v>20</v>
      </c>
      <c r="N22" s="15">
        <v>1</v>
      </c>
      <c r="O22" s="15">
        <v>1</v>
      </c>
      <c r="P22">
        <v>1</v>
      </c>
      <c r="Q22" s="36" t="str">
        <f t="shared" ca="1" si="4"/>
        <v>2023-10-27 19:18:29</v>
      </c>
    </row>
    <row r="23" spans="1:17" x14ac:dyDescent="0.3">
      <c r="A23">
        <v>6224</v>
      </c>
      <c r="B23" s="21" t="s">
        <v>919</v>
      </c>
      <c r="C23" s="21" t="str">
        <f t="shared" si="2"/>
        <v>MIRIAM TRUJANO</v>
      </c>
      <c r="D23" t="str">
        <f t="shared" si="0"/>
        <v xml:space="preserve">MIRIAM </v>
      </c>
      <c r="E23" t="str">
        <f t="shared" si="1"/>
        <v>TRUJANO</v>
      </c>
      <c r="F23" s="21" t="s">
        <v>920</v>
      </c>
      <c r="G23" s="22">
        <v>55615629</v>
      </c>
      <c r="H23" s="16">
        <v>5050</v>
      </c>
      <c r="I23" s="16" t="str">
        <f t="shared" si="3"/>
        <v>05050</v>
      </c>
      <c r="J23" s="15" t="s">
        <v>112</v>
      </c>
      <c r="K23" s="15">
        <f>VLOOKUP(J23,estados!$A$1:$B$31,2,FALSE)</f>
        <v>7</v>
      </c>
      <c r="L23" s="15" t="s">
        <v>1494</v>
      </c>
      <c r="M23" s="15">
        <f>VLOOKUP(L23,Distribuidores!$A$2:$B$99,2,FALSE)</f>
        <v>21</v>
      </c>
      <c r="N23" s="15">
        <v>1</v>
      </c>
      <c r="O23" s="15">
        <v>1</v>
      </c>
      <c r="P23">
        <v>1</v>
      </c>
      <c r="Q23" s="36" t="str">
        <f t="shared" ca="1" si="4"/>
        <v>2023-10-27 12:27:32</v>
      </c>
    </row>
    <row r="24" spans="1:17" x14ac:dyDescent="0.3">
      <c r="A24">
        <v>6225</v>
      </c>
      <c r="B24" s="21" t="s">
        <v>921</v>
      </c>
      <c r="C24" s="21" t="str">
        <f t="shared" si="2"/>
        <v>JUAN MANUEL BENZ</v>
      </c>
      <c r="D24" t="str">
        <f t="shared" si="0"/>
        <v xml:space="preserve">JUAN </v>
      </c>
      <c r="E24" t="str">
        <f t="shared" si="1"/>
        <v>MANUEL BENZ</v>
      </c>
      <c r="F24" s="21" t="s">
        <v>922</v>
      </c>
      <c r="G24" s="22">
        <v>54800970</v>
      </c>
      <c r="H24" s="16">
        <v>8220</v>
      </c>
      <c r="I24" s="16" t="str">
        <f t="shared" si="3"/>
        <v>08220</v>
      </c>
      <c r="J24" s="15" t="s">
        <v>112</v>
      </c>
      <c r="K24" s="15">
        <f>VLOOKUP(J24,estados!$A$1:$B$31,2,FALSE)</f>
        <v>7</v>
      </c>
      <c r="L24" s="15" t="s">
        <v>117</v>
      </c>
      <c r="M24" s="15">
        <f>VLOOKUP(L24,Distribuidores!$A$2:$B$99,2,FALSE)</f>
        <v>15</v>
      </c>
      <c r="N24" s="21">
        <v>0</v>
      </c>
      <c r="O24" s="15">
        <v>1</v>
      </c>
      <c r="P24">
        <v>1</v>
      </c>
      <c r="Q24" s="36" t="str">
        <f t="shared" ca="1" si="4"/>
        <v>2023-10-27 17:26:59</v>
      </c>
    </row>
    <row r="25" spans="1:17" x14ac:dyDescent="0.3">
      <c r="A25">
        <v>6226</v>
      </c>
      <c r="B25" s="21" t="s">
        <v>923</v>
      </c>
      <c r="C25" s="21" t="str">
        <f t="shared" si="2"/>
        <v>GERARDO YAÑEZ</v>
      </c>
      <c r="D25" t="str">
        <f t="shared" si="0"/>
        <v xml:space="preserve">GERARDO </v>
      </c>
      <c r="E25" t="str">
        <f t="shared" si="1"/>
        <v>YAÑEZ</v>
      </c>
      <c r="F25" s="21" t="s">
        <v>924</v>
      </c>
      <c r="G25" s="22">
        <v>52781600</v>
      </c>
      <c r="H25" s="16">
        <v>5030</v>
      </c>
      <c r="I25" s="16" t="str">
        <f t="shared" si="3"/>
        <v>05030</v>
      </c>
      <c r="J25" s="15" t="s">
        <v>112</v>
      </c>
      <c r="K25" s="15">
        <f>VLOOKUP(J25,estados!$A$1:$B$31,2,FALSE)</f>
        <v>7</v>
      </c>
      <c r="L25" s="15" t="s">
        <v>1495</v>
      </c>
      <c r="M25" s="15">
        <f>VLOOKUP(L25,Distribuidores!$A$2:$B$99,2,FALSE)</f>
        <v>17</v>
      </c>
      <c r="N25" s="15">
        <v>1</v>
      </c>
      <c r="O25" s="15">
        <v>1</v>
      </c>
      <c r="P25">
        <v>1</v>
      </c>
      <c r="Q25" s="36" t="str">
        <f t="shared" ca="1" si="4"/>
        <v>2023-10-27 18:19:38</v>
      </c>
    </row>
    <row r="26" spans="1:17" x14ac:dyDescent="0.3">
      <c r="A26">
        <v>6227</v>
      </c>
      <c r="B26" s="21" t="s">
        <v>925</v>
      </c>
      <c r="C26" s="21" t="str">
        <f t="shared" si="2"/>
        <v>TERESA GIL</v>
      </c>
      <c r="D26" t="str">
        <f t="shared" si="0"/>
        <v xml:space="preserve">TERESA </v>
      </c>
      <c r="E26" t="str">
        <f t="shared" si="1"/>
        <v>GIL</v>
      </c>
      <c r="F26" s="21" t="s">
        <v>926</v>
      </c>
      <c r="G26" s="22" t="s">
        <v>98</v>
      </c>
      <c r="H26" s="16">
        <v>2710</v>
      </c>
      <c r="I26" s="16" t="str">
        <f t="shared" si="3"/>
        <v>02710</v>
      </c>
      <c r="J26" s="15" t="s">
        <v>112</v>
      </c>
      <c r="K26" s="15">
        <f>VLOOKUP(J26,estados!$A$1:$B$31,2,FALSE)</f>
        <v>7</v>
      </c>
      <c r="L26" s="15" t="s">
        <v>1463</v>
      </c>
      <c r="M26" s="15">
        <f>VLOOKUP(L26,Distribuidores!$A$2:$B$99,2,FALSE)</f>
        <v>18</v>
      </c>
      <c r="N26" s="15">
        <v>1</v>
      </c>
      <c r="O26" s="15">
        <v>1</v>
      </c>
      <c r="P26">
        <v>1</v>
      </c>
      <c r="Q26" s="36" t="str">
        <f t="shared" ca="1" si="4"/>
        <v>2023-10-27 17:31:48</v>
      </c>
    </row>
    <row r="27" spans="1:17" x14ac:dyDescent="0.3">
      <c r="A27">
        <v>6228</v>
      </c>
      <c r="B27" s="21" t="s">
        <v>927</v>
      </c>
      <c r="C27" s="21" t="str">
        <f t="shared" si="2"/>
        <v>JOSE ROZANE</v>
      </c>
      <c r="D27" t="str">
        <f t="shared" si="0"/>
        <v xml:space="preserve">JOSE </v>
      </c>
      <c r="E27" t="str">
        <f t="shared" si="1"/>
        <v>ROZANE</v>
      </c>
      <c r="F27" s="21" t="s">
        <v>928</v>
      </c>
      <c r="G27" s="22" t="s">
        <v>99</v>
      </c>
      <c r="H27" s="16">
        <v>2010</v>
      </c>
      <c r="I27" s="16" t="str">
        <f t="shared" si="3"/>
        <v>02010</v>
      </c>
      <c r="J27" s="15" t="s">
        <v>112</v>
      </c>
      <c r="K27" s="15">
        <f>VLOOKUP(J27,estados!$A$1:$B$31,2,FALSE)</f>
        <v>7</v>
      </c>
      <c r="L27" s="15" t="s">
        <v>1495</v>
      </c>
      <c r="M27" s="15">
        <f>VLOOKUP(L27,Distribuidores!$A$2:$B$99,2,FALSE)</f>
        <v>17</v>
      </c>
      <c r="N27" s="15">
        <v>1</v>
      </c>
      <c r="O27" s="15">
        <v>1</v>
      </c>
      <c r="P27">
        <v>1</v>
      </c>
      <c r="Q27" s="36" t="str">
        <f t="shared" ca="1" si="4"/>
        <v>2023-10-27 17:37:19</v>
      </c>
    </row>
    <row r="28" spans="1:17" x14ac:dyDescent="0.3">
      <c r="A28">
        <v>6229</v>
      </c>
      <c r="B28" s="21" t="s">
        <v>929</v>
      </c>
      <c r="C28" s="21" t="str">
        <f t="shared" si="2"/>
        <v>JORGE ABEL</v>
      </c>
      <c r="D28" t="str">
        <f t="shared" si="0"/>
        <v xml:space="preserve">JORGE </v>
      </c>
      <c r="E28" t="str">
        <f t="shared" si="1"/>
        <v>ABEL</v>
      </c>
      <c r="F28" s="21" t="s">
        <v>930</v>
      </c>
      <c r="G28" s="22" t="s">
        <v>100</v>
      </c>
      <c r="H28" s="16">
        <v>2870</v>
      </c>
      <c r="I28" s="16" t="str">
        <f t="shared" si="3"/>
        <v>02870</v>
      </c>
      <c r="J28" s="15" t="s">
        <v>112</v>
      </c>
      <c r="K28" s="15">
        <f>VLOOKUP(J28,estados!$A$1:$B$31,2,FALSE)</f>
        <v>7</v>
      </c>
      <c r="L28" s="15" t="s">
        <v>1494</v>
      </c>
      <c r="M28" s="15">
        <f>VLOOKUP(L28,Distribuidores!$A$2:$B$99,2,FALSE)</f>
        <v>21</v>
      </c>
      <c r="N28" s="15">
        <v>1</v>
      </c>
      <c r="O28" s="15">
        <v>1</v>
      </c>
      <c r="P28">
        <v>1</v>
      </c>
      <c r="Q28" s="36" t="str">
        <f t="shared" ca="1" si="4"/>
        <v>2023-10-27 15:17:23</v>
      </c>
    </row>
    <row r="29" spans="1:17" x14ac:dyDescent="0.3">
      <c r="A29">
        <v>6230</v>
      </c>
      <c r="B29" s="21" t="s">
        <v>931</v>
      </c>
      <c r="C29" s="21" t="str">
        <f t="shared" si="2"/>
        <v>DIANA FRAGOSO</v>
      </c>
      <c r="D29" t="str">
        <f t="shared" si="0"/>
        <v xml:space="preserve">DIANA </v>
      </c>
      <c r="E29" t="str">
        <f t="shared" si="1"/>
        <v>FRAGOSO</v>
      </c>
      <c r="F29" s="21" t="s">
        <v>932</v>
      </c>
      <c r="G29" s="22" t="s">
        <v>101</v>
      </c>
      <c r="H29" s="16">
        <v>2040</v>
      </c>
      <c r="I29" s="16" t="str">
        <f t="shared" si="3"/>
        <v>02040</v>
      </c>
      <c r="J29" s="15" t="s">
        <v>112</v>
      </c>
      <c r="K29" s="15">
        <f>VLOOKUP(J29,estados!$A$1:$B$31,2,FALSE)</f>
        <v>7</v>
      </c>
      <c r="L29" s="15" t="s">
        <v>117</v>
      </c>
      <c r="M29" s="15">
        <f>VLOOKUP(L29,Distribuidores!$A$2:$B$99,2,FALSE)</f>
        <v>15</v>
      </c>
      <c r="N29" s="15">
        <v>0</v>
      </c>
      <c r="O29" s="15">
        <v>1</v>
      </c>
      <c r="P29">
        <v>1</v>
      </c>
      <c r="Q29" s="36" t="str">
        <f t="shared" ca="1" si="4"/>
        <v>2023-10-27 17:22:02</v>
      </c>
    </row>
    <row r="30" spans="1:17" x14ac:dyDescent="0.3">
      <c r="A30">
        <v>6231</v>
      </c>
      <c r="B30" s="21" t="s">
        <v>933</v>
      </c>
      <c r="C30" s="21" t="str">
        <f t="shared" si="2"/>
        <v>GUSTAVO LOPEZ</v>
      </c>
      <c r="D30" t="str">
        <f t="shared" si="0"/>
        <v xml:space="preserve">GUSTAVO </v>
      </c>
      <c r="E30" t="str">
        <f t="shared" si="1"/>
        <v>LOPEZ</v>
      </c>
      <c r="F30" s="21" t="s">
        <v>934</v>
      </c>
      <c r="G30" s="22">
        <v>90009094</v>
      </c>
      <c r="H30" s="16">
        <v>8300</v>
      </c>
      <c r="I30" s="16" t="str">
        <f t="shared" si="3"/>
        <v>08300</v>
      </c>
      <c r="J30" s="15" t="s">
        <v>112</v>
      </c>
      <c r="K30" s="15">
        <f>VLOOKUP(J30,estados!$A$1:$B$31,2,FALSE)</f>
        <v>7</v>
      </c>
      <c r="L30" s="15" t="s">
        <v>121</v>
      </c>
      <c r="M30" s="15">
        <f>VLOOKUP(L30,Distribuidores!$A$2:$B$99,2,FALSE)</f>
        <v>13</v>
      </c>
      <c r="N30" s="15">
        <v>1</v>
      </c>
      <c r="O30" s="15">
        <v>1</v>
      </c>
      <c r="P30">
        <v>1</v>
      </c>
      <c r="Q30" s="36" t="str">
        <f t="shared" ca="1" si="4"/>
        <v>2023-10-27 17:57:42</v>
      </c>
    </row>
    <row r="31" spans="1:17" x14ac:dyDescent="0.3">
      <c r="A31">
        <v>6232</v>
      </c>
      <c r="B31" s="21" t="s">
        <v>935</v>
      </c>
      <c r="C31" s="21" t="str">
        <f t="shared" si="2"/>
        <v>JUANA BAZURTO</v>
      </c>
      <c r="D31" t="str">
        <f t="shared" si="0"/>
        <v xml:space="preserve">JUANA </v>
      </c>
      <c r="E31" t="str">
        <f t="shared" si="1"/>
        <v>BAZURTO</v>
      </c>
      <c r="F31" s="21" t="s">
        <v>936</v>
      </c>
      <c r="G31" s="22">
        <v>53991948</v>
      </c>
      <c r="H31" s="16">
        <v>2790</v>
      </c>
      <c r="I31" s="16" t="str">
        <f t="shared" si="3"/>
        <v>02790</v>
      </c>
      <c r="J31" s="15" t="s">
        <v>112</v>
      </c>
      <c r="K31" s="15">
        <f>VLOOKUP(J31,estados!$A$1:$B$31,2,FALSE)</f>
        <v>7</v>
      </c>
      <c r="L31" s="15" t="s">
        <v>1463</v>
      </c>
      <c r="M31" s="15">
        <f>VLOOKUP(L31,Distribuidores!$A$2:$B$99,2,FALSE)</f>
        <v>18</v>
      </c>
      <c r="N31" s="15">
        <v>1</v>
      </c>
      <c r="O31" s="15">
        <v>1</v>
      </c>
      <c r="P31">
        <v>1</v>
      </c>
      <c r="Q31" s="36" t="str">
        <f t="shared" ca="1" si="4"/>
        <v>2023-10-27 13:22:20</v>
      </c>
    </row>
    <row r="32" spans="1:17" x14ac:dyDescent="0.3">
      <c r="A32">
        <v>6233</v>
      </c>
      <c r="B32" s="21" t="s">
        <v>937</v>
      </c>
      <c r="C32" s="21" t="str">
        <f t="shared" si="2"/>
        <v>CLAUDIA URIBE</v>
      </c>
      <c r="D32" t="str">
        <f t="shared" si="0"/>
        <v xml:space="preserve">CLAUDIA </v>
      </c>
      <c r="E32" t="str">
        <f t="shared" si="1"/>
        <v>URIBE</v>
      </c>
      <c r="F32" s="21" t="s">
        <v>938</v>
      </c>
      <c r="G32" s="22" t="s">
        <v>102</v>
      </c>
      <c r="H32" s="16">
        <v>2230</v>
      </c>
      <c r="I32" s="16" t="str">
        <f t="shared" si="3"/>
        <v>02230</v>
      </c>
      <c r="J32" s="15" t="s">
        <v>112</v>
      </c>
      <c r="K32" s="15">
        <f>VLOOKUP(J32,estados!$A$1:$B$31,2,FALSE)</f>
        <v>7</v>
      </c>
      <c r="L32" s="15" t="s">
        <v>1494</v>
      </c>
      <c r="M32" s="15">
        <f>VLOOKUP(L32,Distribuidores!$A$2:$B$99,2,FALSE)</f>
        <v>21</v>
      </c>
      <c r="N32" s="15">
        <v>1</v>
      </c>
      <c r="O32" s="15">
        <v>1</v>
      </c>
      <c r="P32">
        <v>1</v>
      </c>
      <c r="Q32" s="36" t="str">
        <f t="shared" ca="1" si="4"/>
        <v>2023-10-27 15:55:01</v>
      </c>
    </row>
    <row r="33" spans="1:17" x14ac:dyDescent="0.3">
      <c r="A33">
        <v>6234</v>
      </c>
      <c r="B33" s="21" t="s">
        <v>939</v>
      </c>
      <c r="C33" s="21" t="str">
        <f t="shared" si="2"/>
        <v>LUCIA LEON</v>
      </c>
      <c r="D33" t="str">
        <f t="shared" si="0"/>
        <v xml:space="preserve">LUCIA </v>
      </c>
      <c r="E33" t="str">
        <f t="shared" si="1"/>
        <v>LEON</v>
      </c>
      <c r="F33" s="21" t="s">
        <v>940</v>
      </c>
      <c r="G33" s="22" t="s">
        <v>103</v>
      </c>
      <c r="H33" s="16">
        <v>2250</v>
      </c>
      <c r="I33" s="16" t="str">
        <f t="shared" si="3"/>
        <v>02250</v>
      </c>
      <c r="J33" s="15" t="s">
        <v>112</v>
      </c>
      <c r="K33" s="15">
        <f>VLOOKUP(J33,estados!$A$1:$B$31,2,FALSE)</f>
        <v>7</v>
      </c>
      <c r="L33" s="15" t="s">
        <v>114</v>
      </c>
      <c r="M33" s="15">
        <f>VLOOKUP(L33,Distribuidores!$A$2:$B$99,2,FALSE)</f>
        <v>16</v>
      </c>
      <c r="N33" s="15">
        <v>1</v>
      </c>
      <c r="O33" s="15">
        <v>1</v>
      </c>
      <c r="P33">
        <v>1</v>
      </c>
      <c r="Q33" s="36" t="str">
        <f t="shared" ca="1" si="4"/>
        <v>2023-10-27 13:12:10</v>
      </c>
    </row>
    <row r="34" spans="1:17" x14ac:dyDescent="0.3">
      <c r="A34">
        <v>6235</v>
      </c>
      <c r="B34" s="21" t="s">
        <v>2713</v>
      </c>
      <c r="C34" s="21" t="str">
        <f t="shared" si="2"/>
        <v>OSVALDO SANCHEZ</v>
      </c>
      <c r="D34" t="str">
        <f t="shared" si="0"/>
        <v xml:space="preserve">OSVALDO </v>
      </c>
      <c r="E34" t="str">
        <f t="shared" si="1"/>
        <v>SANCHEZ</v>
      </c>
      <c r="F34" s="21" t="s">
        <v>942</v>
      </c>
      <c r="G34" s="22" t="s">
        <v>943</v>
      </c>
      <c r="H34" s="16">
        <v>8910</v>
      </c>
      <c r="I34" s="16" t="str">
        <f t="shared" si="3"/>
        <v>08910</v>
      </c>
      <c r="J34" s="15" t="s">
        <v>112</v>
      </c>
      <c r="K34" s="15">
        <f>VLOOKUP(J34,estados!$A$1:$B$31,2,FALSE)</f>
        <v>7</v>
      </c>
      <c r="L34" s="15" t="s">
        <v>1494</v>
      </c>
      <c r="M34" s="15">
        <f>VLOOKUP(L34,Distribuidores!$A$2:$B$99,2,FALSE)</f>
        <v>21</v>
      </c>
      <c r="N34" s="15">
        <v>0</v>
      </c>
      <c r="O34" s="15">
        <v>1</v>
      </c>
      <c r="P34">
        <v>1</v>
      </c>
      <c r="Q34" s="36" t="str">
        <f t="shared" ca="1" si="4"/>
        <v>2023-10-27 18:09:59</v>
      </c>
    </row>
    <row r="35" spans="1:17" x14ac:dyDescent="0.3">
      <c r="A35">
        <v>6236</v>
      </c>
      <c r="B35" s="21" t="s">
        <v>944</v>
      </c>
      <c r="C35" s="21" t="str">
        <f t="shared" si="2"/>
        <v>ROCIO DE LA CRUZ</v>
      </c>
      <c r="D35" t="str">
        <f t="shared" si="0"/>
        <v xml:space="preserve">ROCIO </v>
      </c>
      <c r="E35" t="str">
        <f t="shared" si="1"/>
        <v>DE LA CRUZ</v>
      </c>
      <c r="F35" s="21" t="s">
        <v>945</v>
      </c>
      <c r="G35" s="22">
        <v>56480111</v>
      </c>
      <c r="H35" s="16">
        <v>2770</v>
      </c>
      <c r="I35" s="16" t="str">
        <f t="shared" si="3"/>
        <v>02770</v>
      </c>
      <c r="J35" s="15" t="s">
        <v>112</v>
      </c>
      <c r="K35" s="15">
        <f>VLOOKUP(J35,estados!$A$1:$B$31,2,FALSE)</f>
        <v>7</v>
      </c>
      <c r="L35" s="15" t="s">
        <v>1494</v>
      </c>
      <c r="M35" s="15">
        <f>VLOOKUP(L35,Distribuidores!$A$2:$B$99,2,FALSE)</f>
        <v>21</v>
      </c>
      <c r="N35" s="15">
        <v>1</v>
      </c>
      <c r="O35" s="15">
        <v>1</v>
      </c>
      <c r="P35">
        <v>1</v>
      </c>
      <c r="Q35" s="36" t="str">
        <f t="shared" ca="1" si="4"/>
        <v>2023-10-27 14:35:55</v>
      </c>
    </row>
    <row r="36" spans="1:17" x14ac:dyDescent="0.3">
      <c r="A36">
        <v>6237</v>
      </c>
      <c r="B36" s="21" t="s">
        <v>946</v>
      </c>
      <c r="C36" s="21" t="str">
        <f t="shared" si="2"/>
        <v>IRASEMA RAMIREZ</v>
      </c>
      <c r="D36" t="str">
        <f t="shared" si="0"/>
        <v xml:space="preserve">IRASEMA </v>
      </c>
      <c r="E36" t="str">
        <f t="shared" si="1"/>
        <v>RAMIREZ</v>
      </c>
      <c r="F36" s="21" t="s">
        <v>947</v>
      </c>
      <c r="G36" s="22">
        <v>53680088</v>
      </c>
      <c r="H36" s="16">
        <v>2340</v>
      </c>
      <c r="I36" s="16" t="str">
        <f t="shared" si="3"/>
        <v>02340</v>
      </c>
      <c r="J36" s="15" t="s">
        <v>112</v>
      </c>
      <c r="K36" s="15">
        <f>VLOOKUP(J36,estados!$A$1:$B$31,2,FALSE)</f>
        <v>7</v>
      </c>
      <c r="L36" s="15" t="s">
        <v>117</v>
      </c>
      <c r="M36" s="15">
        <f>VLOOKUP(L36,Distribuidores!$A$2:$B$99,2,FALSE)</f>
        <v>15</v>
      </c>
      <c r="N36" s="15">
        <v>1</v>
      </c>
      <c r="O36" s="15">
        <v>1</v>
      </c>
      <c r="P36">
        <v>1</v>
      </c>
      <c r="Q36" s="36" t="str">
        <f t="shared" ca="1" si="4"/>
        <v>2023-10-27 20:14:01</v>
      </c>
    </row>
    <row r="37" spans="1:17" x14ac:dyDescent="0.3">
      <c r="A37">
        <v>6238</v>
      </c>
      <c r="B37" s="21" t="s">
        <v>2714</v>
      </c>
      <c r="C37" s="21" t="str">
        <f t="shared" si="2"/>
        <v>ALFONSO FLORES</v>
      </c>
      <c r="D37" t="str">
        <f t="shared" si="0"/>
        <v xml:space="preserve">ALFONSO </v>
      </c>
      <c r="E37" t="str">
        <f t="shared" si="1"/>
        <v>FLORES</v>
      </c>
      <c r="F37" s="21" t="s">
        <v>949</v>
      </c>
      <c r="G37" s="22">
        <v>52115163</v>
      </c>
      <c r="H37" s="16">
        <v>2140</v>
      </c>
      <c r="I37" s="16" t="str">
        <f t="shared" si="3"/>
        <v>02140</v>
      </c>
      <c r="J37" s="15" t="s">
        <v>112</v>
      </c>
      <c r="K37" s="15">
        <f>VLOOKUP(J37,estados!$A$1:$B$31,2,FALSE)</f>
        <v>7</v>
      </c>
      <c r="L37" s="15" t="s">
        <v>117</v>
      </c>
      <c r="M37" s="15">
        <f>VLOOKUP(L37,Distribuidores!$A$2:$B$99,2,FALSE)</f>
        <v>15</v>
      </c>
      <c r="N37" s="15">
        <v>1</v>
      </c>
      <c r="O37" s="15">
        <v>1</v>
      </c>
      <c r="P37">
        <v>1</v>
      </c>
      <c r="Q37" s="36" t="str">
        <f t="shared" ca="1" si="4"/>
        <v>2023-10-27 20:59:01</v>
      </c>
    </row>
    <row r="38" spans="1:17" x14ac:dyDescent="0.3">
      <c r="A38">
        <v>6239</v>
      </c>
      <c r="B38" s="21" t="s">
        <v>950</v>
      </c>
      <c r="C38" s="21" t="str">
        <f t="shared" si="2"/>
        <v>LUIS PALACIOS</v>
      </c>
      <c r="D38" t="str">
        <f t="shared" si="0"/>
        <v xml:space="preserve">LUIS </v>
      </c>
      <c r="E38" t="str">
        <f t="shared" si="1"/>
        <v>PALACIOS</v>
      </c>
      <c r="F38" s="21" t="s">
        <v>951</v>
      </c>
      <c r="G38" s="22" t="s">
        <v>104</v>
      </c>
      <c r="H38" s="16">
        <v>2760</v>
      </c>
      <c r="I38" s="16" t="str">
        <f t="shared" si="3"/>
        <v>02760</v>
      </c>
      <c r="J38" s="15" t="s">
        <v>112</v>
      </c>
      <c r="K38" s="15">
        <f>VLOOKUP(J38,estados!$A$1:$B$31,2,FALSE)</f>
        <v>7</v>
      </c>
      <c r="L38" s="15" t="s">
        <v>1463</v>
      </c>
      <c r="M38" s="15">
        <f>VLOOKUP(L38,Distribuidores!$A$2:$B$99,2,FALSE)</f>
        <v>18</v>
      </c>
      <c r="N38" s="15">
        <v>0</v>
      </c>
      <c r="O38" s="15">
        <v>1</v>
      </c>
      <c r="P38">
        <v>1</v>
      </c>
      <c r="Q38" s="36" t="str">
        <f t="shared" ca="1" si="4"/>
        <v>2023-10-27 16:55:45</v>
      </c>
    </row>
    <row r="39" spans="1:17" x14ac:dyDescent="0.3">
      <c r="A39">
        <v>6240</v>
      </c>
      <c r="B39" s="21" t="s">
        <v>952</v>
      </c>
      <c r="C39" s="21" t="str">
        <f t="shared" si="2"/>
        <v>SANDRA MOLANO</v>
      </c>
      <c r="D39" t="str">
        <f t="shared" si="0"/>
        <v xml:space="preserve">SANDRA </v>
      </c>
      <c r="E39" t="str">
        <f t="shared" si="1"/>
        <v>MOLANO</v>
      </c>
      <c r="F39" s="21" t="s">
        <v>953</v>
      </c>
      <c r="G39" s="22" t="s">
        <v>105</v>
      </c>
      <c r="H39" s="16">
        <v>2050</v>
      </c>
      <c r="I39" s="16" t="str">
        <f t="shared" si="3"/>
        <v>02050</v>
      </c>
      <c r="J39" s="15" t="s">
        <v>112</v>
      </c>
      <c r="K39" s="15">
        <f>VLOOKUP(J39,estados!$A$1:$B$31,2,FALSE)</f>
        <v>7</v>
      </c>
      <c r="L39" s="15" t="s">
        <v>120</v>
      </c>
      <c r="M39" s="15">
        <f>VLOOKUP(L39,Distribuidores!$A$2:$B$99,2,FALSE)</f>
        <v>29</v>
      </c>
      <c r="N39" s="15">
        <v>0</v>
      </c>
      <c r="O39" s="15">
        <v>1</v>
      </c>
      <c r="P39">
        <v>1</v>
      </c>
      <c r="Q39" s="36" t="str">
        <f t="shared" ca="1" si="4"/>
        <v>2023-10-27 20:44:17</v>
      </c>
    </row>
    <row r="40" spans="1:17" x14ac:dyDescent="0.3">
      <c r="A40">
        <v>6241</v>
      </c>
      <c r="B40" s="21" t="s">
        <v>954</v>
      </c>
      <c r="C40" s="21" t="str">
        <f t="shared" si="2"/>
        <v>ALBERTO CRUZ</v>
      </c>
      <c r="D40" t="str">
        <f t="shared" si="0"/>
        <v xml:space="preserve">ALBERTO </v>
      </c>
      <c r="E40" t="str">
        <f t="shared" si="1"/>
        <v>CRUZ</v>
      </c>
      <c r="F40" s="21" t="s">
        <v>955</v>
      </c>
      <c r="G40" s="22" t="s">
        <v>106</v>
      </c>
      <c r="H40" s="16">
        <v>5610</v>
      </c>
      <c r="I40" s="16" t="str">
        <f t="shared" si="3"/>
        <v>05610</v>
      </c>
      <c r="J40" s="15" t="s">
        <v>112</v>
      </c>
      <c r="K40" s="15">
        <f>VLOOKUP(J40,estados!$A$1:$B$31,2,FALSE)</f>
        <v>7</v>
      </c>
      <c r="L40" s="15" t="s">
        <v>114</v>
      </c>
      <c r="M40" s="15">
        <f>VLOOKUP(L40,Distribuidores!$A$2:$B$99,2,FALSE)</f>
        <v>16</v>
      </c>
      <c r="N40" s="15">
        <v>0</v>
      </c>
      <c r="O40" s="15">
        <v>1</v>
      </c>
      <c r="P40">
        <v>1</v>
      </c>
      <c r="Q40" s="36" t="str">
        <f t="shared" ca="1" si="4"/>
        <v>2023-10-27 14:29:52</v>
      </c>
    </row>
    <row r="41" spans="1:17" x14ac:dyDescent="0.3">
      <c r="A41">
        <v>6242</v>
      </c>
      <c r="B41" s="21" t="s">
        <v>2715</v>
      </c>
      <c r="C41" s="21" t="str">
        <f t="shared" si="2"/>
        <v>ESPERANZA RANGEL</v>
      </c>
      <c r="D41" t="str">
        <f t="shared" si="0"/>
        <v xml:space="preserve">ESPERANZA </v>
      </c>
      <c r="E41" t="str">
        <f t="shared" si="1"/>
        <v>RANGEL</v>
      </c>
      <c r="F41" s="21" t="s">
        <v>956</v>
      </c>
      <c r="G41" s="22" t="s">
        <v>107</v>
      </c>
      <c r="H41" s="16">
        <v>2750</v>
      </c>
      <c r="I41" s="16" t="str">
        <f t="shared" si="3"/>
        <v>02750</v>
      </c>
      <c r="J41" s="15" t="s">
        <v>112</v>
      </c>
      <c r="K41" s="15">
        <f>VLOOKUP(J41,estados!$A$1:$B$31,2,FALSE)</f>
        <v>7</v>
      </c>
      <c r="L41" s="15" t="s">
        <v>117</v>
      </c>
      <c r="M41" s="15">
        <f>VLOOKUP(L41,Distribuidores!$A$2:$B$99,2,FALSE)</f>
        <v>15</v>
      </c>
      <c r="N41" s="15">
        <v>1</v>
      </c>
      <c r="O41" s="15">
        <v>1</v>
      </c>
      <c r="P41">
        <v>1</v>
      </c>
      <c r="Q41" s="36" t="str">
        <f t="shared" ca="1" si="4"/>
        <v>2023-10-27 17:24:19</v>
      </c>
    </row>
    <row r="42" spans="1:17" x14ac:dyDescent="0.3">
      <c r="A42">
        <v>6243</v>
      </c>
      <c r="B42" s="21" t="s">
        <v>2716</v>
      </c>
      <c r="C42" s="21" t="str">
        <f t="shared" si="2"/>
        <v>CARMEN FLORES</v>
      </c>
      <c r="D42" t="str">
        <f t="shared" si="0"/>
        <v xml:space="preserve">CARMEN </v>
      </c>
      <c r="E42" t="str">
        <f t="shared" si="1"/>
        <v>FLORES</v>
      </c>
      <c r="F42" s="21" t="s">
        <v>957</v>
      </c>
      <c r="G42" s="22" t="s">
        <v>108</v>
      </c>
      <c r="H42" s="16">
        <v>8240</v>
      </c>
      <c r="I42" s="16" t="str">
        <f t="shared" si="3"/>
        <v>08240</v>
      </c>
      <c r="J42" s="15" t="s">
        <v>112</v>
      </c>
      <c r="K42" s="15">
        <f>VLOOKUP(J42,estados!$A$1:$B$31,2,FALSE)</f>
        <v>7</v>
      </c>
      <c r="L42" s="15" t="s">
        <v>1484</v>
      </c>
      <c r="M42" s="15">
        <f>VLOOKUP(L42,Distribuidores!$A$2:$B$99,2,FALSE)</f>
        <v>11</v>
      </c>
      <c r="N42" s="15">
        <v>1</v>
      </c>
      <c r="O42" s="15">
        <v>1</v>
      </c>
      <c r="P42">
        <v>1</v>
      </c>
      <c r="Q42" s="36" t="str">
        <f t="shared" ca="1" si="4"/>
        <v>2023-10-27 17:04:22</v>
      </c>
    </row>
    <row r="43" spans="1:17" x14ac:dyDescent="0.3">
      <c r="A43">
        <v>6244</v>
      </c>
      <c r="B43" s="21" t="s">
        <v>2717</v>
      </c>
      <c r="C43" s="21" t="str">
        <f t="shared" si="2"/>
        <v>RAQUEL RENE</v>
      </c>
      <c r="D43" t="str">
        <f t="shared" si="0"/>
        <v xml:space="preserve">RAQUEL </v>
      </c>
      <c r="E43" t="str">
        <f t="shared" si="1"/>
        <v>RENE</v>
      </c>
      <c r="F43" s="21" t="s">
        <v>958</v>
      </c>
      <c r="G43" s="22" t="s">
        <v>109</v>
      </c>
      <c r="H43" s="16">
        <v>8800</v>
      </c>
      <c r="I43" s="16" t="str">
        <f t="shared" si="3"/>
        <v>08800</v>
      </c>
      <c r="J43" s="15" t="s">
        <v>112</v>
      </c>
      <c r="K43" s="15">
        <f>VLOOKUP(J43,estados!$A$1:$B$31,2,FALSE)</f>
        <v>7</v>
      </c>
      <c r="L43" s="15" t="s">
        <v>121</v>
      </c>
      <c r="M43" s="15">
        <f>VLOOKUP(L43,Distribuidores!$A$2:$B$99,2,FALSE)</f>
        <v>13</v>
      </c>
      <c r="N43" s="21">
        <v>0</v>
      </c>
      <c r="O43" s="15">
        <v>1</v>
      </c>
      <c r="P43">
        <v>1</v>
      </c>
      <c r="Q43" s="36" t="str">
        <f t="shared" ca="1" si="4"/>
        <v>2023-10-27 18:47:41</v>
      </c>
    </row>
    <row r="44" spans="1:17" x14ac:dyDescent="0.3">
      <c r="A44">
        <v>6245</v>
      </c>
      <c r="B44" s="21" t="s">
        <v>959</v>
      </c>
      <c r="C44" s="21" t="str">
        <f t="shared" si="2"/>
        <v>ROSITA AGUIRRE</v>
      </c>
      <c r="D44" t="str">
        <f t="shared" si="0"/>
        <v xml:space="preserve">ROSITA </v>
      </c>
      <c r="E44" t="str">
        <f t="shared" si="1"/>
        <v>AGUIRRE</v>
      </c>
      <c r="F44" s="21" t="s">
        <v>960</v>
      </c>
      <c r="G44" s="22">
        <v>55413915</v>
      </c>
      <c r="H44" s="16">
        <v>2160</v>
      </c>
      <c r="I44" s="16" t="str">
        <f t="shared" si="3"/>
        <v>02160</v>
      </c>
      <c r="J44" s="15" t="s">
        <v>112</v>
      </c>
      <c r="K44" s="15">
        <f>VLOOKUP(J44,estados!$A$1:$B$31,2,FALSE)</f>
        <v>7</v>
      </c>
      <c r="L44" s="15" t="s">
        <v>1494</v>
      </c>
      <c r="M44" s="15">
        <f>VLOOKUP(L44,Distribuidores!$A$2:$B$99,2,FALSE)</f>
        <v>21</v>
      </c>
      <c r="N44" s="15">
        <v>1</v>
      </c>
      <c r="O44" s="15">
        <v>1</v>
      </c>
      <c r="P44">
        <v>1</v>
      </c>
      <c r="Q44" s="36" t="str">
        <f t="shared" ca="1" si="4"/>
        <v>2023-10-27 15:13:20</v>
      </c>
    </row>
    <row r="45" spans="1:17" x14ac:dyDescent="0.3">
      <c r="A45">
        <v>6246</v>
      </c>
      <c r="B45" s="21" t="s">
        <v>961</v>
      </c>
      <c r="C45" s="21" t="str">
        <f t="shared" si="2"/>
        <v>GUADALUPE VAZQUEZ</v>
      </c>
      <c r="D45" t="str">
        <f t="shared" si="0"/>
        <v xml:space="preserve">GUADALUPE </v>
      </c>
      <c r="E45" t="str">
        <f t="shared" si="1"/>
        <v>VAZQUEZ</v>
      </c>
      <c r="F45" s="21" t="s">
        <v>962</v>
      </c>
      <c r="G45" s="22">
        <v>55415847</v>
      </c>
      <c r="H45" s="16">
        <v>2020</v>
      </c>
      <c r="I45" s="16" t="str">
        <f t="shared" si="3"/>
        <v>02020</v>
      </c>
      <c r="J45" s="15" t="s">
        <v>112</v>
      </c>
      <c r="K45" s="15">
        <f>VLOOKUP(J45,estados!$A$1:$B$31,2,FALSE)</f>
        <v>7</v>
      </c>
      <c r="L45" s="15" t="s">
        <v>114</v>
      </c>
      <c r="M45" s="15">
        <f>VLOOKUP(L45,Distribuidores!$A$2:$B$99,2,FALSE)</f>
        <v>16</v>
      </c>
      <c r="N45" s="15">
        <v>1</v>
      </c>
      <c r="O45" s="15">
        <v>1</v>
      </c>
      <c r="P45">
        <v>1</v>
      </c>
      <c r="Q45" s="36" t="str">
        <f t="shared" ca="1" si="4"/>
        <v>2023-10-27 18:15:26</v>
      </c>
    </row>
    <row r="46" spans="1:17" x14ac:dyDescent="0.3">
      <c r="A46">
        <v>6247</v>
      </c>
      <c r="B46" s="21" t="s">
        <v>963</v>
      </c>
      <c r="C46" s="21" t="str">
        <f t="shared" si="2"/>
        <v>C.P.OCTAVIO DOMINGUEZ</v>
      </c>
      <c r="D46" t="str">
        <f t="shared" si="0"/>
        <v xml:space="preserve">C.P.OCTAVIO </v>
      </c>
      <c r="E46" t="str">
        <f t="shared" si="1"/>
        <v>DOMINGUEZ</v>
      </c>
      <c r="F46" s="21" t="s">
        <v>964</v>
      </c>
      <c r="G46" s="22">
        <v>55472111</v>
      </c>
      <c r="H46" s="16">
        <v>2080</v>
      </c>
      <c r="I46" s="16" t="str">
        <f t="shared" si="3"/>
        <v>02080</v>
      </c>
      <c r="J46" s="15" t="s">
        <v>112</v>
      </c>
      <c r="K46" s="15">
        <f>VLOOKUP(J46,estados!$A$1:$B$31,2,FALSE)</f>
        <v>7</v>
      </c>
      <c r="L46" s="15" t="s">
        <v>114</v>
      </c>
      <c r="M46" s="15">
        <f>VLOOKUP(L46,Distribuidores!$A$2:$B$99,2,FALSE)</f>
        <v>16</v>
      </c>
      <c r="N46" s="15">
        <v>1</v>
      </c>
      <c r="O46" s="15">
        <v>1</v>
      </c>
      <c r="P46">
        <v>1</v>
      </c>
      <c r="Q46" s="36" t="str">
        <f t="shared" ca="1" si="4"/>
        <v>2023-10-27 17:49:27</v>
      </c>
    </row>
    <row r="47" spans="1:17" x14ac:dyDescent="0.3">
      <c r="A47">
        <v>6248</v>
      </c>
      <c r="B47" s="21" t="s">
        <v>965</v>
      </c>
      <c r="C47" s="21" t="str">
        <f t="shared" si="2"/>
        <v>MARIO GALVAN RAMIREZ</v>
      </c>
      <c r="D47" t="str">
        <f t="shared" si="0"/>
        <v xml:space="preserve">MARIO </v>
      </c>
      <c r="E47" t="str">
        <f t="shared" si="1"/>
        <v>GALVAN RAMIREZ</v>
      </c>
      <c r="F47" s="21" t="s">
        <v>966</v>
      </c>
      <c r="G47" s="22">
        <v>55749211</v>
      </c>
      <c r="H47" s="16">
        <v>5220</v>
      </c>
      <c r="I47" s="16" t="str">
        <f t="shared" si="3"/>
        <v>05220</v>
      </c>
      <c r="J47" s="15" t="s">
        <v>112</v>
      </c>
      <c r="K47" s="15">
        <f>VLOOKUP(J47,estados!$A$1:$B$31,2,FALSE)</f>
        <v>7</v>
      </c>
      <c r="L47" s="15" t="s">
        <v>1484</v>
      </c>
      <c r="M47" s="15">
        <f>VLOOKUP(L47,Distribuidores!$A$2:$B$99,2,FALSE)</f>
        <v>11</v>
      </c>
      <c r="N47" s="15">
        <v>1</v>
      </c>
      <c r="O47" s="15">
        <v>1</v>
      </c>
      <c r="P47">
        <v>1</v>
      </c>
      <c r="Q47" s="36" t="str">
        <f t="shared" ca="1" si="4"/>
        <v>2023-10-27 19:05:49</v>
      </c>
    </row>
    <row r="48" spans="1:17" x14ac:dyDescent="0.3">
      <c r="A48">
        <v>6249</v>
      </c>
      <c r="B48" s="21" t="s">
        <v>967</v>
      </c>
      <c r="C48" s="21" t="str">
        <f t="shared" si="2"/>
        <v>NANCY PERA</v>
      </c>
      <c r="D48" t="str">
        <f t="shared" si="0"/>
        <v xml:space="preserve">NANCY </v>
      </c>
      <c r="E48" t="str">
        <f t="shared" si="1"/>
        <v>PERA</v>
      </c>
      <c r="F48" s="21" t="s">
        <v>968</v>
      </c>
      <c r="G48" s="22">
        <v>52799898</v>
      </c>
      <c r="H48" s="16">
        <v>8710</v>
      </c>
      <c r="I48" s="16" t="str">
        <f t="shared" si="3"/>
        <v>08710</v>
      </c>
      <c r="J48" s="15" t="s">
        <v>112</v>
      </c>
      <c r="K48" s="15">
        <f>VLOOKUP(J48,estados!$A$1:$B$31,2,FALSE)</f>
        <v>7</v>
      </c>
      <c r="L48" s="15" t="s">
        <v>1496</v>
      </c>
      <c r="M48" s="15">
        <f>VLOOKUP(L48,Distribuidores!$A$2:$B$99,2,FALSE)</f>
        <v>20</v>
      </c>
      <c r="N48" s="15">
        <v>0</v>
      </c>
      <c r="O48" s="15">
        <v>1</v>
      </c>
      <c r="P48">
        <v>1</v>
      </c>
      <c r="Q48" s="36" t="str">
        <f t="shared" ca="1" si="4"/>
        <v>2023-10-27 19:01:20</v>
      </c>
    </row>
    <row r="49" spans="1:17" x14ac:dyDescent="0.3">
      <c r="A49">
        <v>6250</v>
      </c>
      <c r="B49" s="21" t="s">
        <v>2718</v>
      </c>
      <c r="C49" s="21" t="str">
        <f t="shared" si="2"/>
        <v>GUILLERMO CRUZ AGUILAR</v>
      </c>
      <c r="D49" t="str">
        <f t="shared" si="0"/>
        <v xml:space="preserve">GUILLERMO </v>
      </c>
      <c r="E49" t="str">
        <f t="shared" si="1"/>
        <v>CRUZ AGUILAR</v>
      </c>
      <c r="F49" s="21" t="s">
        <v>970</v>
      </c>
      <c r="G49" s="22">
        <v>91384786</v>
      </c>
      <c r="H49" s="16">
        <v>8200</v>
      </c>
      <c r="I49" s="16" t="str">
        <f t="shared" si="3"/>
        <v>08200</v>
      </c>
      <c r="J49" s="15" t="s">
        <v>112</v>
      </c>
      <c r="K49" s="15">
        <f>VLOOKUP(J49,estados!$A$1:$B$31,2,FALSE)</f>
        <v>7</v>
      </c>
      <c r="L49" s="15" t="s">
        <v>1463</v>
      </c>
      <c r="M49" s="15">
        <f>VLOOKUP(L49,Distribuidores!$A$2:$B$99,2,FALSE)</f>
        <v>18</v>
      </c>
      <c r="N49" s="15">
        <v>1</v>
      </c>
      <c r="O49" s="15">
        <v>1</v>
      </c>
      <c r="P49">
        <v>1</v>
      </c>
      <c r="Q49" s="36" t="str">
        <f t="shared" ca="1" si="4"/>
        <v>2023-10-27 17:59:43</v>
      </c>
    </row>
    <row r="50" spans="1:17" x14ac:dyDescent="0.3">
      <c r="A50">
        <v>6251</v>
      </c>
      <c r="B50" s="21" t="s">
        <v>971</v>
      </c>
      <c r="C50" s="21" t="str">
        <f t="shared" si="2"/>
        <v>ALMA QUEZADA</v>
      </c>
      <c r="D50" t="str">
        <f t="shared" si="0"/>
        <v xml:space="preserve">ALMA </v>
      </c>
      <c r="E50" t="str">
        <f t="shared" si="1"/>
        <v>QUEZADA</v>
      </c>
      <c r="F50" s="21" t="s">
        <v>972</v>
      </c>
      <c r="G50" s="22" t="s">
        <v>110</v>
      </c>
      <c r="H50" s="16">
        <v>5730</v>
      </c>
      <c r="I50" s="16" t="str">
        <f t="shared" si="3"/>
        <v>05730</v>
      </c>
      <c r="J50" s="15" t="s">
        <v>112</v>
      </c>
      <c r="K50" s="15">
        <f>VLOOKUP(J50,estados!$A$1:$B$31,2,FALSE)</f>
        <v>7</v>
      </c>
      <c r="L50" s="15" t="s">
        <v>1494</v>
      </c>
      <c r="M50" s="15">
        <f>VLOOKUP(L50,Distribuidores!$A$2:$B$99,2,FALSE)</f>
        <v>21</v>
      </c>
      <c r="N50" s="15">
        <v>1</v>
      </c>
      <c r="O50" s="15">
        <v>1</v>
      </c>
      <c r="P50">
        <v>1</v>
      </c>
      <c r="Q50" s="36" t="str">
        <f t="shared" ca="1" si="4"/>
        <v>2023-10-27 14:05:12</v>
      </c>
    </row>
    <row r="51" spans="1:17" x14ac:dyDescent="0.3">
      <c r="A51">
        <v>6252</v>
      </c>
      <c r="B51" s="21" t="s">
        <v>973</v>
      </c>
      <c r="C51" s="21" t="str">
        <f t="shared" si="2"/>
        <v>LOURDES ACOSTA</v>
      </c>
      <c r="D51" t="str">
        <f t="shared" si="0"/>
        <v xml:space="preserve">LOURDES </v>
      </c>
      <c r="E51" t="str">
        <f t="shared" si="1"/>
        <v>ACOSTA</v>
      </c>
      <c r="F51" s="21" t="s">
        <v>974</v>
      </c>
      <c r="G51" s="22">
        <v>52581900</v>
      </c>
      <c r="H51" s="16">
        <v>8610</v>
      </c>
      <c r="I51" s="16" t="str">
        <f t="shared" si="3"/>
        <v>08610</v>
      </c>
      <c r="J51" s="15" t="s">
        <v>112</v>
      </c>
      <c r="K51" s="15">
        <f>VLOOKUP(J51,estados!$A$1:$B$31,2,FALSE)</f>
        <v>7</v>
      </c>
      <c r="L51" s="15" t="s">
        <v>116</v>
      </c>
      <c r="M51" s="15">
        <f>VLOOKUP(L51,Distribuidores!$A$2:$B$99,2,FALSE)</f>
        <v>14</v>
      </c>
      <c r="N51" s="15">
        <v>1</v>
      </c>
      <c r="O51" s="15">
        <v>1</v>
      </c>
      <c r="P51">
        <v>1</v>
      </c>
      <c r="Q51" s="36" t="str">
        <f t="shared" ca="1" si="4"/>
        <v>2023-10-27 17:57:33</v>
      </c>
    </row>
    <row r="52" spans="1:17" x14ac:dyDescent="0.3">
      <c r="A52">
        <v>6253</v>
      </c>
      <c r="B52" s="21" t="s">
        <v>975</v>
      </c>
      <c r="C52" s="21" t="str">
        <f t="shared" si="2"/>
        <v>BERENICE GARCIA</v>
      </c>
      <c r="D52" t="str">
        <f t="shared" si="0"/>
        <v xml:space="preserve">BERENICE </v>
      </c>
      <c r="E52" t="str">
        <f t="shared" si="1"/>
        <v>GARCIA</v>
      </c>
      <c r="F52" s="21" t="s">
        <v>976</v>
      </c>
      <c r="G52" s="22">
        <v>50048962</v>
      </c>
      <c r="H52" s="16">
        <v>5010</v>
      </c>
      <c r="I52" s="16" t="str">
        <f t="shared" si="3"/>
        <v>05010</v>
      </c>
      <c r="J52" s="15" t="s">
        <v>112</v>
      </c>
      <c r="K52" s="15">
        <f>VLOOKUP(J52,estados!$A$1:$B$31,2,FALSE)</f>
        <v>7</v>
      </c>
      <c r="L52" s="15" t="s">
        <v>115</v>
      </c>
      <c r="M52" s="15">
        <f>VLOOKUP(L52,Distribuidores!$A$2:$B$99,2,FALSE)</f>
        <v>33</v>
      </c>
      <c r="N52" s="15">
        <v>1</v>
      </c>
      <c r="O52" s="15">
        <v>1</v>
      </c>
      <c r="P52">
        <v>1</v>
      </c>
      <c r="Q52" s="36" t="str">
        <f t="shared" ca="1" si="4"/>
        <v>2023-10-27 18:00:02</v>
      </c>
    </row>
    <row r="53" spans="1:17" x14ac:dyDescent="0.3">
      <c r="A53">
        <v>6254</v>
      </c>
      <c r="B53" s="21" t="s">
        <v>909</v>
      </c>
      <c r="C53" s="21" t="str">
        <f t="shared" si="2"/>
        <v>AURELIO GUERRERO</v>
      </c>
      <c r="D53" t="str">
        <f t="shared" si="0"/>
        <v xml:space="preserve">AURELIO </v>
      </c>
      <c r="E53" t="str">
        <f t="shared" si="1"/>
        <v>GUERRERO</v>
      </c>
      <c r="F53" s="21" t="s">
        <v>977</v>
      </c>
      <c r="G53" s="22">
        <v>5582630281</v>
      </c>
      <c r="H53" s="16">
        <v>16604</v>
      </c>
      <c r="I53" s="16" t="str">
        <f t="shared" si="3"/>
        <v>16604</v>
      </c>
      <c r="J53" s="15" t="s">
        <v>112</v>
      </c>
      <c r="K53" s="15">
        <f>VLOOKUP(J53,estados!$A$1:$B$31,2,FALSE)</f>
        <v>7</v>
      </c>
      <c r="L53" s="15" t="s">
        <v>1466</v>
      </c>
      <c r="M53" s="15">
        <f>VLOOKUP(L53,Distribuidores!$A$2:$B$99,2,FALSE)</f>
        <v>19</v>
      </c>
      <c r="N53" s="15">
        <v>0</v>
      </c>
      <c r="O53" s="15">
        <v>1</v>
      </c>
      <c r="P53">
        <v>1</v>
      </c>
      <c r="Q53" s="36" t="str">
        <f t="shared" ca="1" si="4"/>
        <v>2023-10-27 12:01:33</v>
      </c>
    </row>
    <row r="54" spans="1:17" x14ac:dyDescent="0.3">
      <c r="A54">
        <v>6255</v>
      </c>
      <c r="B54" s="21" t="s">
        <v>978</v>
      </c>
      <c r="C54" s="21" t="str">
        <f t="shared" si="2"/>
        <v>MIREYA PEREZ</v>
      </c>
      <c r="D54" t="str">
        <f t="shared" si="0"/>
        <v xml:space="preserve">MIREYA </v>
      </c>
      <c r="E54" t="str">
        <f t="shared" si="1"/>
        <v>PEREZ</v>
      </c>
      <c r="F54" s="21" t="s">
        <v>979</v>
      </c>
      <c r="G54" s="22">
        <v>58649970</v>
      </c>
      <c r="H54" s="16">
        <v>8500</v>
      </c>
      <c r="I54" s="16" t="str">
        <f t="shared" si="3"/>
        <v>08500</v>
      </c>
      <c r="J54" s="15" t="s">
        <v>112</v>
      </c>
      <c r="K54" s="15">
        <f>VLOOKUP(J54,estados!$A$1:$B$31,2,FALSE)</f>
        <v>7</v>
      </c>
      <c r="L54" s="15" t="s">
        <v>121</v>
      </c>
      <c r="M54" s="15">
        <f>VLOOKUP(L54,Distribuidores!$A$2:$B$99,2,FALSE)</f>
        <v>13</v>
      </c>
      <c r="N54" s="15">
        <v>1</v>
      </c>
      <c r="O54" s="15">
        <v>1</v>
      </c>
      <c r="P54">
        <v>1</v>
      </c>
      <c r="Q54" s="36" t="str">
        <f t="shared" ca="1" si="4"/>
        <v>2023-10-27 19:19:14</v>
      </c>
    </row>
    <row r="55" spans="1:17" x14ac:dyDescent="0.3">
      <c r="A55">
        <v>6256</v>
      </c>
      <c r="B55" s="21" t="s">
        <v>980</v>
      </c>
      <c r="C55" s="21" t="str">
        <f t="shared" si="2"/>
        <v>JESUS VELASCO</v>
      </c>
      <c r="D55" t="str">
        <f t="shared" si="0"/>
        <v xml:space="preserve">JESUS </v>
      </c>
      <c r="E55" t="str">
        <f t="shared" si="1"/>
        <v>VELASCO</v>
      </c>
      <c r="F55" s="21" t="s">
        <v>981</v>
      </c>
      <c r="G55" s="22">
        <v>55982881</v>
      </c>
      <c r="H55" s="16">
        <v>8770</v>
      </c>
      <c r="I55" s="16" t="str">
        <f t="shared" si="3"/>
        <v>08770</v>
      </c>
      <c r="J55" s="15" t="s">
        <v>112</v>
      </c>
      <c r="K55" s="15">
        <f>VLOOKUP(J55,estados!$A$1:$B$31,2,FALSE)</f>
        <v>7</v>
      </c>
      <c r="L55" s="15" t="s">
        <v>1463</v>
      </c>
      <c r="M55" s="15">
        <f>VLOOKUP(L55,Distribuidores!$A$2:$B$99,2,FALSE)</f>
        <v>18</v>
      </c>
      <c r="N55" s="15">
        <v>1</v>
      </c>
      <c r="O55" s="15">
        <v>1</v>
      </c>
      <c r="P55">
        <v>1</v>
      </c>
      <c r="Q55" s="36" t="str">
        <f t="shared" ca="1" si="4"/>
        <v>2023-10-27 16:22:59</v>
      </c>
    </row>
    <row r="56" spans="1:17" x14ac:dyDescent="0.3">
      <c r="A56">
        <v>6257</v>
      </c>
      <c r="B56" s="21" t="s">
        <v>982</v>
      </c>
      <c r="C56" s="21" t="str">
        <f t="shared" si="2"/>
        <v>ARMANDO MARQUEZ</v>
      </c>
      <c r="D56" t="str">
        <f t="shared" si="0"/>
        <v xml:space="preserve">ARMANDO </v>
      </c>
      <c r="E56" t="str">
        <f t="shared" si="1"/>
        <v>MARQUEZ</v>
      </c>
      <c r="F56" s="21" t="s">
        <v>983</v>
      </c>
      <c r="G56" s="22">
        <v>52825478</v>
      </c>
      <c r="H56" s="16">
        <v>2900</v>
      </c>
      <c r="I56" s="16" t="str">
        <f t="shared" si="3"/>
        <v>02900</v>
      </c>
      <c r="J56" s="15" t="s">
        <v>112</v>
      </c>
      <c r="K56" s="15">
        <f>VLOOKUP(J56,estados!$A$1:$B$31,2,FALSE)</f>
        <v>7</v>
      </c>
      <c r="L56" s="15" t="s">
        <v>121</v>
      </c>
      <c r="M56" s="15">
        <f>VLOOKUP(L56,Distribuidores!$A$2:$B$99,2,FALSE)</f>
        <v>13</v>
      </c>
      <c r="N56" s="15">
        <v>1</v>
      </c>
      <c r="O56" s="15">
        <v>1</v>
      </c>
      <c r="P56">
        <v>1</v>
      </c>
      <c r="Q56" s="36" t="str">
        <f t="shared" ca="1" si="4"/>
        <v>2023-10-27 15:20:21</v>
      </c>
    </row>
    <row r="57" spans="1:17" x14ac:dyDescent="0.3">
      <c r="A57">
        <v>6258</v>
      </c>
      <c r="B57" s="21" t="s">
        <v>984</v>
      </c>
      <c r="C57" s="21" t="str">
        <f t="shared" si="2"/>
        <v>MARLEN RINCON</v>
      </c>
      <c r="D57" t="str">
        <f t="shared" si="0"/>
        <v xml:space="preserve">MARLEN </v>
      </c>
      <c r="E57" t="str">
        <f t="shared" si="1"/>
        <v>RINCON</v>
      </c>
      <c r="F57" s="21" t="s">
        <v>985</v>
      </c>
      <c r="G57" s="22">
        <v>5582063812</v>
      </c>
      <c r="H57" s="16">
        <v>2420</v>
      </c>
      <c r="I57" s="16" t="str">
        <f t="shared" si="3"/>
        <v>02420</v>
      </c>
      <c r="J57" s="15" t="s">
        <v>112</v>
      </c>
      <c r="K57" s="15">
        <f>VLOOKUP(J57,estados!$A$1:$B$31,2,FALSE)</f>
        <v>7</v>
      </c>
      <c r="L57" s="15" t="s">
        <v>1494</v>
      </c>
      <c r="M57" s="15">
        <f>VLOOKUP(L57,Distribuidores!$A$2:$B$99,2,FALSE)</f>
        <v>21</v>
      </c>
      <c r="N57" s="15">
        <v>0</v>
      </c>
      <c r="O57" s="15">
        <v>1</v>
      </c>
      <c r="P57">
        <v>1</v>
      </c>
      <c r="Q57" s="36" t="str">
        <f t="shared" ca="1" si="4"/>
        <v>2023-10-27 19:53:22</v>
      </c>
    </row>
    <row r="58" spans="1:17" x14ac:dyDescent="0.3">
      <c r="A58">
        <v>6259</v>
      </c>
      <c r="B58" s="21" t="s">
        <v>986</v>
      </c>
      <c r="C58" s="21" t="str">
        <f t="shared" si="2"/>
        <v>NATALIA ARRIAGA</v>
      </c>
      <c r="D58" t="str">
        <f t="shared" si="0"/>
        <v xml:space="preserve">NATALIA </v>
      </c>
      <c r="E58" t="str">
        <f t="shared" si="1"/>
        <v>ARRIAGA</v>
      </c>
      <c r="F58" s="21" t="s">
        <v>987</v>
      </c>
      <c r="G58" s="22">
        <v>58998888</v>
      </c>
      <c r="H58" s="16">
        <v>2020</v>
      </c>
      <c r="I58" s="16" t="str">
        <f t="shared" si="3"/>
        <v>02020</v>
      </c>
      <c r="J58" s="15" t="s">
        <v>112</v>
      </c>
      <c r="K58" s="15">
        <f>VLOOKUP(J58,estados!$A$1:$B$31,2,FALSE)</f>
        <v>7</v>
      </c>
      <c r="L58" s="15" t="s">
        <v>1495</v>
      </c>
      <c r="M58" s="15">
        <f>VLOOKUP(L58,Distribuidores!$A$2:$B$99,2,FALSE)</f>
        <v>17</v>
      </c>
      <c r="N58" s="15">
        <v>0</v>
      </c>
      <c r="O58" s="15">
        <v>1</v>
      </c>
      <c r="P58">
        <v>1</v>
      </c>
      <c r="Q58" s="36" t="str">
        <f t="shared" ca="1" si="4"/>
        <v>2023-10-27 14:07:20</v>
      </c>
    </row>
    <row r="59" spans="1:17" x14ac:dyDescent="0.3">
      <c r="A59">
        <v>6260</v>
      </c>
      <c r="B59" s="21" t="s">
        <v>988</v>
      </c>
      <c r="C59" s="21" t="str">
        <f t="shared" si="2"/>
        <v>ROCIO SANCHEZ</v>
      </c>
      <c r="D59" t="str">
        <f t="shared" si="0"/>
        <v xml:space="preserve">ROCIO </v>
      </c>
      <c r="E59" t="str">
        <f t="shared" si="1"/>
        <v>SANCHEZ</v>
      </c>
      <c r="F59" s="21" t="s">
        <v>989</v>
      </c>
      <c r="G59" s="22">
        <v>53560493</v>
      </c>
      <c r="H59" s="16">
        <v>5410</v>
      </c>
      <c r="I59" s="16" t="str">
        <f t="shared" si="3"/>
        <v>05410</v>
      </c>
      <c r="J59" s="15" t="s">
        <v>112</v>
      </c>
      <c r="K59" s="15">
        <f>VLOOKUP(J59,estados!$A$1:$B$31,2,FALSE)</f>
        <v>7</v>
      </c>
      <c r="L59" s="15" t="s">
        <v>1463</v>
      </c>
      <c r="M59" s="15">
        <f>VLOOKUP(L59,Distribuidores!$A$2:$B$99,2,FALSE)</f>
        <v>18</v>
      </c>
      <c r="N59" s="15">
        <v>0</v>
      </c>
      <c r="O59" s="15">
        <v>1</v>
      </c>
      <c r="P59">
        <v>1</v>
      </c>
      <c r="Q59" s="36" t="str">
        <f t="shared" ca="1" si="4"/>
        <v>2023-10-27 19:18:09</v>
      </c>
    </row>
    <row r="60" spans="1:17" x14ac:dyDescent="0.3">
      <c r="A60">
        <v>6261</v>
      </c>
      <c r="B60" s="21" t="s">
        <v>990</v>
      </c>
      <c r="C60" s="21" t="str">
        <f t="shared" si="2"/>
        <v>LUZ MA PEREZ MTZ</v>
      </c>
      <c r="D60" t="str">
        <f t="shared" si="0"/>
        <v xml:space="preserve">LUZ </v>
      </c>
      <c r="E60" t="str">
        <f t="shared" si="1"/>
        <v>MA PEREZ MTZ</v>
      </c>
      <c r="F60" s="21" t="s">
        <v>991</v>
      </c>
      <c r="G60" s="22">
        <v>53660800</v>
      </c>
      <c r="H60" s="16">
        <v>5260</v>
      </c>
      <c r="I60" s="16" t="str">
        <f t="shared" si="3"/>
        <v>05260</v>
      </c>
      <c r="J60" s="15" t="s">
        <v>112</v>
      </c>
      <c r="K60" s="15">
        <f>VLOOKUP(J60,estados!$A$1:$B$31,2,FALSE)</f>
        <v>7</v>
      </c>
      <c r="L60" s="15" t="s">
        <v>1494</v>
      </c>
      <c r="M60" s="15">
        <f>VLOOKUP(L60,Distribuidores!$A$2:$B$99,2,FALSE)</f>
        <v>21</v>
      </c>
      <c r="N60" s="15">
        <v>1</v>
      </c>
      <c r="O60" s="15">
        <v>1</v>
      </c>
      <c r="P60">
        <v>1</v>
      </c>
      <c r="Q60" s="36" t="str">
        <f t="shared" ca="1" si="4"/>
        <v>2023-10-27 12:35:42</v>
      </c>
    </row>
    <row r="61" spans="1:17" x14ac:dyDescent="0.3">
      <c r="A61">
        <v>6262</v>
      </c>
      <c r="B61" s="21" t="s">
        <v>992</v>
      </c>
      <c r="C61" s="21" t="str">
        <f t="shared" si="2"/>
        <v>JESSICA ZAMUDIO</v>
      </c>
      <c r="D61" t="str">
        <f t="shared" si="0"/>
        <v xml:space="preserve">JESSICA </v>
      </c>
      <c r="E61" t="str">
        <f t="shared" si="1"/>
        <v>ZAMUDIO</v>
      </c>
      <c r="F61" s="21" t="s">
        <v>993</v>
      </c>
      <c r="G61" s="22">
        <v>50932222</v>
      </c>
      <c r="H61" s="16">
        <v>5348</v>
      </c>
      <c r="I61" s="16" t="str">
        <f t="shared" si="3"/>
        <v>05348</v>
      </c>
      <c r="J61" s="15" t="s">
        <v>112</v>
      </c>
      <c r="K61" s="15">
        <f>VLOOKUP(J61,estados!$A$1:$B$31,2,FALSE)</f>
        <v>7</v>
      </c>
      <c r="L61" s="15" t="s">
        <v>116</v>
      </c>
      <c r="M61" s="15">
        <f>VLOOKUP(L61,Distribuidores!$A$2:$B$99,2,FALSE)</f>
        <v>14</v>
      </c>
      <c r="N61" s="15">
        <v>1</v>
      </c>
      <c r="O61" s="15">
        <v>1</v>
      </c>
      <c r="P61">
        <v>1</v>
      </c>
      <c r="Q61" s="36" t="str">
        <f t="shared" ca="1" si="4"/>
        <v>2023-10-27 20:51:39</v>
      </c>
    </row>
    <row r="62" spans="1:17" x14ac:dyDescent="0.3">
      <c r="A62">
        <v>6263</v>
      </c>
      <c r="B62" s="21" t="s">
        <v>994</v>
      </c>
      <c r="C62" s="21" t="str">
        <f t="shared" si="2"/>
        <v>ARTURO RUIZ</v>
      </c>
      <c r="D62" t="str">
        <f t="shared" si="0"/>
        <v xml:space="preserve">ARTURO </v>
      </c>
      <c r="E62" t="str">
        <f t="shared" si="1"/>
        <v>RUIZ</v>
      </c>
      <c r="F62" s="21" t="s">
        <v>995</v>
      </c>
      <c r="G62" s="22">
        <v>55216708</v>
      </c>
      <c r="H62" s="16">
        <v>5780</v>
      </c>
      <c r="I62" s="16" t="str">
        <f t="shared" si="3"/>
        <v>05780</v>
      </c>
      <c r="J62" s="15" t="s">
        <v>112</v>
      </c>
      <c r="K62" s="15">
        <f>VLOOKUP(J62,estados!$A$1:$B$31,2,FALSE)</f>
        <v>7</v>
      </c>
      <c r="L62" s="15" t="s">
        <v>116</v>
      </c>
      <c r="M62" s="15">
        <f>VLOOKUP(L62,Distribuidores!$A$2:$B$99,2,FALSE)</f>
        <v>14</v>
      </c>
      <c r="N62" s="21">
        <v>0</v>
      </c>
      <c r="O62" s="15">
        <v>1</v>
      </c>
      <c r="P62">
        <v>1</v>
      </c>
      <c r="Q62" s="36" t="str">
        <f t="shared" ca="1" si="4"/>
        <v>2023-10-27 12:18:57</v>
      </c>
    </row>
    <row r="63" spans="1:17" x14ac:dyDescent="0.3">
      <c r="A63">
        <v>6264</v>
      </c>
      <c r="B63" s="21" t="s">
        <v>793</v>
      </c>
      <c r="C63" s="21" t="str">
        <f t="shared" si="2"/>
        <v>GABRIELA LANDETA</v>
      </c>
      <c r="D63" t="str">
        <f t="shared" si="0"/>
        <v xml:space="preserve">GABRIELA </v>
      </c>
      <c r="E63" t="str">
        <f t="shared" si="1"/>
        <v>LANDETA</v>
      </c>
      <c r="F63" s="21" t="s">
        <v>996</v>
      </c>
      <c r="G63" s="22" t="s">
        <v>111</v>
      </c>
      <c r="H63" s="16">
        <v>2910</v>
      </c>
      <c r="I63" s="16" t="str">
        <f t="shared" si="3"/>
        <v>02910</v>
      </c>
      <c r="J63" s="15" t="s">
        <v>112</v>
      </c>
      <c r="K63" s="15">
        <f>VLOOKUP(J63,estados!$A$1:$B$31,2,FALSE)</f>
        <v>7</v>
      </c>
      <c r="L63" s="15" t="s">
        <v>121</v>
      </c>
      <c r="M63" s="15">
        <f>VLOOKUP(L63,Distribuidores!$A$2:$B$99,2,FALSE)</f>
        <v>13</v>
      </c>
      <c r="N63" s="15">
        <v>1</v>
      </c>
      <c r="O63" s="15">
        <v>1</v>
      </c>
      <c r="P63">
        <v>1</v>
      </c>
      <c r="Q63" s="36" t="str">
        <f t="shared" ca="1" si="4"/>
        <v>2023-10-27 13:06:51</v>
      </c>
    </row>
    <row r="64" spans="1:17" x14ac:dyDescent="0.3">
      <c r="A64">
        <v>6265</v>
      </c>
      <c r="B64" s="21" t="s">
        <v>997</v>
      </c>
      <c r="C64" s="21" t="str">
        <f t="shared" si="2"/>
        <v>MIRIAM HERNANDEZ</v>
      </c>
      <c r="D64" t="str">
        <f t="shared" si="0"/>
        <v xml:space="preserve">MIRIAM </v>
      </c>
      <c r="E64" t="str">
        <f t="shared" si="1"/>
        <v>HERNANDEZ</v>
      </c>
      <c r="F64" s="21" t="s">
        <v>998</v>
      </c>
      <c r="G64" s="22">
        <v>50897800</v>
      </c>
      <c r="H64" s="16">
        <v>5269</v>
      </c>
      <c r="I64" s="16" t="str">
        <f t="shared" si="3"/>
        <v>05269</v>
      </c>
      <c r="J64" s="15" t="s">
        <v>112</v>
      </c>
      <c r="K64" s="15">
        <f>VLOOKUP(J64,estados!$A$1:$B$31,2,FALSE)</f>
        <v>7</v>
      </c>
      <c r="L64" s="15" t="s">
        <v>1484</v>
      </c>
      <c r="M64" s="15">
        <f>VLOOKUP(L64,Distribuidores!$A$2:$B$99,2,FALSE)</f>
        <v>11</v>
      </c>
      <c r="N64" s="15">
        <v>1</v>
      </c>
      <c r="O64" s="15">
        <v>1</v>
      </c>
      <c r="P64">
        <v>1</v>
      </c>
      <c r="Q64" s="36" t="str">
        <f t="shared" ca="1" si="4"/>
        <v>2023-10-27 14:32:07</v>
      </c>
    </row>
    <row r="65" spans="1:17" x14ac:dyDescent="0.3">
      <c r="A65">
        <v>6266</v>
      </c>
      <c r="B65" s="21" t="s">
        <v>999</v>
      </c>
      <c r="C65" s="21" t="str">
        <f t="shared" si="2"/>
        <v>JOSE MARIO GARCIA</v>
      </c>
      <c r="D65" t="str">
        <f t="shared" si="0"/>
        <v xml:space="preserve">JOSE </v>
      </c>
      <c r="E65" t="str">
        <f t="shared" si="1"/>
        <v>MARIO GARCIA</v>
      </c>
      <c r="F65" s="21" t="s">
        <v>1000</v>
      </c>
      <c r="G65" s="22">
        <v>52541297</v>
      </c>
      <c r="H65" s="16">
        <v>2920</v>
      </c>
      <c r="I65" s="16" t="str">
        <f t="shared" si="3"/>
        <v>02920</v>
      </c>
      <c r="J65" s="15" t="s">
        <v>112</v>
      </c>
      <c r="K65" s="15">
        <f>VLOOKUP(J65,estados!$A$1:$B$31,2,FALSE)</f>
        <v>7</v>
      </c>
      <c r="L65" s="15" t="s">
        <v>1494</v>
      </c>
      <c r="M65" s="15">
        <f>VLOOKUP(L65,Distribuidores!$A$2:$B$99,2,FALSE)</f>
        <v>21</v>
      </c>
      <c r="N65" s="15">
        <v>1</v>
      </c>
      <c r="O65" s="15">
        <v>1</v>
      </c>
      <c r="P65">
        <v>1</v>
      </c>
      <c r="Q65" s="36" t="str">
        <f t="shared" ca="1" si="4"/>
        <v>2023-10-27 17:30:29</v>
      </c>
    </row>
    <row r="66" spans="1:17" x14ac:dyDescent="0.3">
      <c r="A66">
        <v>6267</v>
      </c>
      <c r="B66" s="21" t="s">
        <v>1003</v>
      </c>
      <c r="C66" s="21" t="str">
        <f t="shared" si="2"/>
        <v>MA DEL CARMEN RAMON</v>
      </c>
      <c r="D66" t="s">
        <v>2719</v>
      </c>
      <c r="E66" t="s">
        <v>2720</v>
      </c>
      <c r="F66" s="21" t="s">
        <v>1004</v>
      </c>
      <c r="G66" s="22">
        <v>5552736102</v>
      </c>
      <c r="H66" s="16">
        <v>2970</v>
      </c>
      <c r="I66" s="16" t="str">
        <f t="shared" si="3"/>
        <v>02970</v>
      </c>
      <c r="J66" s="15" t="s">
        <v>112</v>
      </c>
      <c r="K66" s="15">
        <f>VLOOKUP(J66,estados!$A$1:$B$31,2,FALSE)</f>
        <v>7</v>
      </c>
      <c r="L66" s="15" t="s">
        <v>1484</v>
      </c>
      <c r="M66" s="15">
        <f>VLOOKUP(L66,Distribuidores!$A$2:$B$99,2,FALSE)</f>
        <v>11</v>
      </c>
      <c r="N66" s="15">
        <v>1</v>
      </c>
      <c r="O66" s="15">
        <v>1</v>
      </c>
      <c r="P66">
        <v>1</v>
      </c>
      <c r="Q66" s="36" t="str">
        <f t="shared" ca="1" si="4"/>
        <v>2023-10-27 12:29:10</v>
      </c>
    </row>
    <row r="67" spans="1:17" x14ac:dyDescent="0.3">
      <c r="A67">
        <v>6268</v>
      </c>
      <c r="B67" s="21" t="s">
        <v>1006</v>
      </c>
      <c r="C67" s="21" t="str">
        <f t="shared" ref="C67:C130" si="5">TRIM(B67)</f>
        <v>ALEJANDRA COLIN</v>
      </c>
      <c r="D67" t="str">
        <f t="shared" ref="D67:D129" si="6">LEFT(C67, SEARCH(" ",C67,1))</f>
        <v xml:space="preserve">ALEJANDRA </v>
      </c>
      <c r="E67" t="str">
        <f t="shared" ref="E67:E129" si="7">RIGHT(C67,LEN(C67)-SEARCH(" ",C67,1))</f>
        <v>COLIN</v>
      </c>
      <c r="F67" s="21" t="s">
        <v>1007</v>
      </c>
      <c r="G67" s="22">
        <v>53301085</v>
      </c>
      <c r="H67" s="17">
        <v>76807</v>
      </c>
      <c r="I67" s="16" t="str">
        <f t="shared" ref="I67:I130" si="8">TEXT(H67,"00000")</f>
        <v>76807</v>
      </c>
      <c r="J67" s="15" t="s">
        <v>112</v>
      </c>
      <c r="K67" s="15">
        <f>VLOOKUP(J67,estados!$A$1:$B$31,2,FALSE)</f>
        <v>7</v>
      </c>
      <c r="L67" s="15" t="s">
        <v>117</v>
      </c>
      <c r="M67" s="15">
        <f>VLOOKUP(L67,Distribuidores!$A$2:$B$99,2,FALSE)</f>
        <v>15</v>
      </c>
      <c r="N67" s="15">
        <v>0</v>
      </c>
      <c r="O67" s="15">
        <v>1</v>
      </c>
      <c r="P67">
        <v>1</v>
      </c>
      <c r="Q67" s="36" t="str">
        <f t="shared" ref="Q67:Q130" ca="1" si="9">_xlfn.CONCAT("2023-10-27 ",RANDBETWEEN(12,20),":",TEXT(RANDBETWEEN(0,60),"00"),":",TEXT(RANDBETWEEN(0,60),"00"))</f>
        <v>2023-10-27 16:12:08</v>
      </c>
    </row>
    <row r="68" spans="1:17" x14ac:dyDescent="0.3">
      <c r="A68">
        <v>6269</v>
      </c>
      <c r="B68" s="21" t="s">
        <v>1008</v>
      </c>
      <c r="C68" s="21" t="str">
        <f t="shared" si="5"/>
        <v>VERONICA LOPEZ ALCANTARA</v>
      </c>
      <c r="D68" t="str">
        <f t="shared" si="6"/>
        <v xml:space="preserve">VERONICA </v>
      </c>
      <c r="E68" t="str">
        <f t="shared" si="7"/>
        <v>LOPEZ ALCANTARA</v>
      </c>
      <c r="F68" s="21" t="s">
        <v>1009</v>
      </c>
      <c r="G68" s="22" t="s">
        <v>1246</v>
      </c>
      <c r="H68" s="17">
        <v>54715</v>
      </c>
      <c r="I68" s="16" t="str">
        <f t="shared" si="8"/>
        <v>54715</v>
      </c>
      <c r="J68" s="15" t="s">
        <v>112</v>
      </c>
      <c r="K68" s="15">
        <f>VLOOKUP(J68,estados!$A$1:$B$31,2,FALSE)</f>
        <v>7</v>
      </c>
      <c r="L68" s="15" t="s">
        <v>1466</v>
      </c>
      <c r="M68" s="15">
        <f>VLOOKUP(L68,Distribuidores!$A$2:$B$99,2,FALSE)</f>
        <v>19</v>
      </c>
      <c r="N68" s="15">
        <v>1</v>
      </c>
      <c r="O68" s="15">
        <v>1</v>
      </c>
      <c r="P68">
        <v>1</v>
      </c>
      <c r="Q68" s="36" t="str">
        <f t="shared" ca="1" si="9"/>
        <v>2023-10-27 17:60:39</v>
      </c>
    </row>
    <row r="69" spans="1:17" x14ac:dyDescent="0.3">
      <c r="A69">
        <v>6270</v>
      </c>
      <c r="B69" s="21" t="s">
        <v>1010</v>
      </c>
      <c r="C69" s="21" t="str">
        <f t="shared" si="5"/>
        <v>SANTIAGO HINOJOSA GAXIOLA</v>
      </c>
      <c r="D69" t="str">
        <f t="shared" si="6"/>
        <v xml:space="preserve">SANTIAGO </v>
      </c>
      <c r="E69" t="str">
        <f t="shared" si="7"/>
        <v>HINOJOSA GAXIOLA</v>
      </c>
      <c r="F69" s="21" t="s">
        <v>1011</v>
      </c>
      <c r="G69" s="22">
        <v>52110152</v>
      </c>
      <c r="H69" s="17">
        <v>54030</v>
      </c>
      <c r="I69" s="16" t="str">
        <f t="shared" si="8"/>
        <v>54030</v>
      </c>
      <c r="J69" s="15" t="s">
        <v>112</v>
      </c>
      <c r="K69" s="15">
        <f>VLOOKUP(J69,estados!$A$1:$B$31,2,FALSE)</f>
        <v>7</v>
      </c>
      <c r="L69" s="15" t="s">
        <v>121</v>
      </c>
      <c r="M69" s="15">
        <f>VLOOKUP(L69,Distribuidores!$A$2:$B$99,2,FALSE)</f>
        <v>13</v>
      </c>
      <c r="N69" s="15">
        <v>1</v>
      </c>
      <c r="O69" s="15">
        <v>1</v>
      </c>
      <c r="P69">
        <v>1</v>
      </c>
      <c r="Q69" s="36" t="str">
        <f t="shared" ca="1" si="9"/>
        <v>2023-10-27 20:00:23</v>
      </c>
    </row>
    <row r="70" spans="1:17" x14ac:dyDescent="0.3">
      <c r="A70">
        <v>6271</v>
      </c>
      <c r="B70" s="21" t="s">
        <v>829</v>
      </c>
      <c r="C70" s="21" t="str">
        <f t="shared" si="5"/>
        <v>VERONICA GONZALEZ</v>
      </c>
      <c r="D70" t="str">
        <f t="shared" si="6"/>
        <v xml:space="preserve">VERONICA </v>
      </c>
      <c r="E70" t="str">
        <f t="shared" si="7"/>
        <v>GONZALEZ</v>
      </c>
      <c r="F70" s="21" t="s">
        <v>1012</v>
      </c>
      <c r="G70" s="22">
        <v>5541298472</v>
      </c>
      <c r="H70" s="17">
        <v>11570</v>
      </c>
      <c r="I70" s="16" t="str">
        <f t="shared" si="8"/>
        <v>11570</v>
      </c>
      <c r="J70" s="15" t="s">
        <v>112</v>
      </c>
      <c r="K70" s="15">
        <f>VLOOKUP(J70,estados!$A$1:$B$31,2,FALSE)</f>
        <v>7</v>
      </c>
      <c r="L70" s="15" t="s">
        <v>1463</v>
      </c>
      <c r="M70" s="15">
        <f>VLOOKUP(L70,Distribuidores!$A$2:$B$99,2,FALSE)</f>
        <v>18</v>
      </c>
      <c r="N70" s="15">
        <v>1</v>
      </c>
      <c r="O70" s="15">
        <v>1</v>
      </c>
      <c r="P70">
        <v>1</v>
      </c>
      <c r="Q70" s="36" t="str">
        <f t="shared" ca="1" si="9"/>
        <v>2023-10-27 12:39:05</v>
      </c>
    </row>
    <row r="71" spans="1:17" x14ac:dyDescent="0.3">
      <c r="A71">
        <v>6272</v>
      </c>
      <c r="B71" s="21" t="s">
        <v>1013</v>
      </c>
      <c r="C71" s="21" t="str">
        <f t="shared" si="5"/>
        <v>TANIA GARCIA</v>
      </c>
      <c r="D71" t="str">
        <f t="shared" si="6"/>
        <v xml:space="preserve">TANIA </v>
      </c>
      <c r="E71" t="str">
        <f t="shared" si="7"/>
        <v>GARCIA</v>
      </c>
      <c r="F71" s="21" t="s">
        <v>1014</v>
      </c>
      <c r="G71" s="22">
        <v>52608400</v>
      </c>
      <c r="H71" s="17">
        <v>6600</v>
      </c>
      <c r="I71" s="16" t="str">
        <f t="shared" si="8"/>
        <v>06600</v>
      </c>
      <c r="J71" s="15" t="s">
        <v>112</v>
      </c>
      <c r="K71" s="15">
        <f>VLOOKUP(J71,estados!$A$1:$B$31,2,FALSE)</f>
        <v>7</v>
      </c>
      <c r="L71" s="15" t="s">
        <v>1494</v>
      </c>
      <c r="M71" s="15">
        <f>VLOOKUP(L71,Distribuidores!$A$2:$B$99,2,FALSE)</f>
        <v>21</v>
      </c>
      <c r="N71" s="15">
        <v>1</v>
      </c>
      <c r="O71" s="15">
        <v>1</v>
      </c>
      <c r="P71">
        <v>1</v>
      </c>
      <c r="Q71" s="36" t="str">
        <f t="shared" ca="1" si="9"/>
        <v>2023-10-27 14:14:48</v>
      </c>
    </row>
    <row r="72" spans="1:17" x14ac:dyDescent="0.3">
      <c r="A72">
        <v>6273</v>
      </c>
      <c r="B72" s="21" t="s">
        <v>1015</v>
      </c>
      <c r="C72" s="21" t="str">
        <f t="shared" si="5"/>
        <v>AURORA VELASCO</v>
      </c>
      <c r="D72" t="str">
        <f t="shared" si="6"/>
        <v xml:space="preserve">AURORA </v>
      </c>
      <c r="E72" t="str">
        <f t="shared" si="7"/>
        <v>VELASCO</v>
      </c>
      <c r="F72" s="21" t="s">
        <v>1016</v>
      </c>
      <c r="G72" s="22">
        <v>10844747</v>
      </c>
      <c r="H72" s="17">
        <v>1710</v>
      </c>
      <c r="I72" s="16" t="str">
        <f t="shared" si="8"/>
        <v>01710</v>
      </c>
      <c r="J72" s="15" t="s">
        <v>112</v>
      </c>
      <c r="K72" s="15">
        <f>VLOOKUP(J72,estados!$A$1:$B$31,2,FALSE)</f>
        <v>7</v>
      </c>
      <c r="L72" s="15" t="s">
        <v>1496</v>
      </c>
      <c r="M72" s="15">
        <f>VLOOKUP(L72,Distribuidores!$A$2:$B$99,2,FALSE)</f>
        <v>20</v>
      </c>
      <c r="N72" s="15">
        <v>0</v>
      </c>
      <c r="O72" s="15">
        <v>1</v>
      </c>
      <c r="P72">
        <v>1</v>
      </c>
      <c r="Q72" s="36" t="str">
        <f t="shared" ca="1" si="9"/>
        <v>2023-10-27 18:16:41</v>
      </c>
    </row>
    <row r="73" spans="1:17" x14ac:dyDescent="0.3">
      <c r="A73">
        <v>6274</v>
      </c>
      <c r="B73" s="21" t="s">
        <v>1017</v>
      </c>
      <c r="C73" s="21" t="str">
        <f t="shared" si="5"/>
        <v>CESAR MENDOZA</v>
      </c>
      <c r="D73" t="str">
        <f t="shared" si="6"/>
        <v xml:space="preserve">CESAR </v>
      </c>
      <c r="E73" t="str">
        <f t="shared" si="7"/>
        <v>MENDOZA</v>
      </c>
      <c r="F73" s="21" t="s">
        <v>1018</v>
      </c>
      <c r="G73" s="22">
        <v>55437509</v>
      </c>
      <c r="H73" s="17">
        <v>11590</v>
      </c>
      <c r="I73" s="16" t="str">
        <f t="shared" si="8"/>
        <v>11590</v>
      </c>
      <c r="J73" s="15" t="s">
        <v>112</v>
      </c>
      <c r="K73" s="15">
        <f>VLOOKUP(J73,estados!$A$1:$B$31,2,FALSE)</f>
        <v>7</v>
      </c>
      <c r="L73" s="15" t="s">
        <v>1495</v>
      </c>
      <c r="M73" s="15">
        <f>VLOOKUP(L73,Distribuidores!$A$2:$B$99,2,FALSE)</f>
        <v>17</v>
      </c>
      <c r="N73" s="15">
        <v>1</v>
      </c>
      <c r="O73" s="15">
        <v>1</v>
      </c>
      <c r="P73">
        <v>1</v>
      </c>
      <c r="Q73" s="36" t="str">
        <f t="shared" ca="1" si="9"/>
        <v>2023-10-27 19:54:21</v>
      </c>
    </row>
    <row r="74" spans="1:17" x14ac:dyDescent="0.3">
      <c r="A74">
        <v>6275</v>
      </c>
      <c r="B74" s="21" t="s">
        <v>1019</v>
      </c>
      <c r="C74" s="21" t="str">
        <f t="shared" si="5"/>
        <v>GERMAN MOJICA</v>
      </c>
      <c r="D74" t="str">
        <f t="shared" si="6"/>
        <v xml:space="preserve">GERMAN </v>
      </c>
      <c r="E74" t="str">
        <f t="shared" si="7"/>
        <v>MOJICA</v>
      </c>
      <c r="F74" s="21" t="s">
        <v>1020</v>
      </c>
      <c r="G74" s="22">
        <v>52077198</v>
      </c>
      <c r="H74" s="17">
        <v>8500</v>
      </c>
      <c r="I74" s="16" t="str">
        <f t="shared" si="8"/>
        <v>08500</v>
      </c>
      <c r="J74" s="15" t="s">
        <v>112</v>
      </c>
      <c r="K74" s="15">
        <f>VLOOKUP(J74,estados!$A$1:$B$31,2,FALSE)</f>
        <v>7</v>
      </c>
      <c r="L74" s="15" t="s">
        <v>114</v>
      </c>
      <c r="M74" s="15">
        <f>VLOOKUP(L74,Distribuidores!$A$2:$B$99,2,FALSE)</f>
        <v>16</v>
      </c>
      <c r="N74" s="15">
        <v>1</v>
      </c>
      <c r="O74" s="15">
        <v>1</v>
      </c>
      <c r="P74">
        <v>1</v>
      </c>
      <c r="Q74" s="36" t="str">
        <f t="shared" ca="1" si="9"/>
        <v>2023-10-27 19:28:20</v>
      </c>
    </row>
    <row r="75" spans="1:17" x14ac:dyDescent="0.3">
      <c r="A75">
        <v>6276</v>
      </c>
      <c r="B75" s="21" t="s">
        <v>1021</v>
      </c>
      <c r="C75" s="21" t="str">
        <f t="shared" si="5"/>
        <v>CONSUELO ROCHA</v>
      </c>
      <c r="D75" t="str">
        <f t="shared" si="6"/>
        <v xml:space="preserve">CONSUELO </v>
      </c>
      <c r="E75" t="str">
        <f t="shared" si="7"/>
        <v>ROCHA</v>
      </c>
      <c r="F75" s="21" t="s">
        <v>1022</v>
      </c>
      <c r="G75" s="22">
        <v>55618646</v>
      </c>
      <c r="H75" s="17">
        <v>6600</v>
      </c>
      <c r="I75" s="16" t="str">
        <f t="shared" si="8"/>
        <v>06600</v>
      </c>
      <c r="J75" s="15" t="s">
        <v>112</v>
      </c>
      <c r="K75" s="15">
        <f>VLOOKUP(J75,estados!$A$1:$B$31,2,FALSE)</f>
        <v>7</v>
      </c>
      <c r="L75" s="15" t="s">
        <v>1484</v>
      </c>
      <c r="M75" s="15">
        <f>VLOOKUP(L75,Distribuidores!$A$2:$B$99,2,FALSE)</f>
        <v>11</v>
      </c>
      <c r="N75" s="15">
        <v>1</v>
      </c>
      <c r="O75" s="15">
        <v>1</v>
      </c>
      <c r="P75">
        <v>1</v>
      </c>
      <c r="Q75" s="36" t="str">
        <f t="shared" ca="1" si="9"/>
        <v>2023-10-27 17:23:48</v>
      </c>
    </row>
    <row r="76" spans="1:17" x14ac:dyDescent="0.3">
      <c r="A76">
        <v>6277</v>
      </c>
      <c r="B76" s="21" t="s">
        <v>1023</v>
      </c>
      <c r="C76" s="21" t="str">
        <f t="shared" si="5"/>
        <v>CLAUDIA GOMEZ</v>
      </c>
      <c r="D76" t="str">
        <f t="shared" si="6"/>
        <v xml:space="preserve">CLAUDIA </v>
      </c>
      <c r="E76" t="str">
        <f t="shared" si="7"/>
        <v>GOMEZ</v>
      </c>
      <c r="F76" s="21" t="s">
        <v>1024</v>
      </c>
      <c r="G76" s="22">
        <v>12536200</v>
      </c>
      <c r="H76" s="17">
        <v>56130</v>
      </c>
      <c r="I76" s="16" t="str">
        <f t="shared" si="8"/>
        <v>56130</v>
      </c>
      <c r="J76" s="15" t="s">
        <v>112</v>
      </c>
      <c r="K76" s="15">
        <f>VLOOKUP(J76,estados!$A$1:$B$31,2,FALSE)</f>
        <v>7</v>
      </c>
      <c r="L76" s="15" t="s">
        <v>1496</v>
      </c>
      <c r="M76" s="15">
        <f>VLOOKUP(L76,Distribuidores!$A$2:$B$99,2,FALSE)</f>
        <v>20</v>
      </c>
      <c r="N76" s="15">
        <v>0</v>
      </c>
      <c r="O76" s="15">
        <v>1</v>
      </c>
      <c r="P76">
        <v>1</v>
      </c>
      <c r="Q76" s="36" t="str">
        <f t="shared" ca="1" si="9"/>
        <v>2023-10-27 18:03:21</v>
      </c>
    </row>
    <row r="77" spans="1:17" x14ac:dyDescent="0.3">
      <c r="A77">
        <v>6278</v>
      </c>
      <c r="B77" s="21" t="s">
        <v>1025</v>
      </c>
      <c r="C77" s="21" t="str">
        <f t="shared" si="5"/>
        <v>ALONSO RAMIREZ BAYON</v>
      </c>
      <c r="D77" t="str">
        <f t="shared" si="6"/>
        <v xml:space="preserve">ALONSO </v>
      </c>
      <c r="E77" t="str">
        <f t="shared" si="7"/>
        <v>RAMIREZ BAYON</v>
      </c>
      <c r="F77" s="21" t="s">
        <v>1026</v>
      </c>
      <c r="G77" s="22">
        <v>51022390</v>
      </c>
      <c r="H77" s="17">
        <v>8500</v>
      </c>
      <c r="I77" s="16" t="str">
        <f t="shared" si="8"/>
        <v>08500</v>
      </c>
      <c r="J77" s="15" t="s">
        <v>112</v>
      </c>
      <c r="K77" s="15">
        <f>VLOOKUP(J77,estados!$A$1:$B$31,2,FALSE)</f>
        <v>7</v>
      </c>
      <c r="L77" s="15" t="s">
        <v>117</v>
      </c>
      <c r="M77" s="15">
        <f>VLOOKUP(L77,Distribuidores!$A$2:$B$99,2,FALSE)</f>
        <v>15</v>
      </c>
      <c r="N77" s="15">
        <v>0</v>
      </c>
      <c r="O77" s="15">
        <v>1</v>
      </c>
      <c r="P77">
        <v>1</v>
      </c>
      <c r="Q77" s="36" t="str">
        <f t="shared" ca="1" si="9"/>
        <v>2023-10-27 18:01:32</v>
      </c>
    </row>
    <row r="78" spans="1:17" x14ac:dyDescent="0.3">
      <c r="A78">
        <v>6279</v>
      </c>
      <c r="B78" s="21" t="s">
        <v>1027</v>
      </c>
      <c r="C78" s="21" t="str">
        <f t="shared" si="5"/>
        <v>RICARDO SALAZAR</v>
      </c>
      <c r="D78" t="str">
        <f t="shared" si="6"/>
        <v xml:space="preserve">RICARDO </v>
      </c>
      <c r="E78" t="str">
        <f t="shared" si="7"/>
        <v>SALAZAR</v>
      </c>
      <c r="F78" s="21" t="s">
        <v>1028</v>
      </c>
      <c r="G78" s="22">
        <v>54426000</v>
      </c>
      <c r="H78" s="17">
        <v>11529</v>
      </c>
      <c r="I78" s="16" t="str">
        <f t="shared" si="8"/>
        <v>11529</v>
      </c>
      <c r="J78" s="15" t="s">
        <v>112</v>
      </c>
      <c r="K78" s="15">
        <f>VLOOKUP(J78,estados!$A$1:$B$31,2,FALSE)</f>
        <v>7</v>
      </c>
      <c r="L78" s="15" t="s">
        <v>118</v>
      </c>
      <c r="M78" s="15">
        <f>VLOOKUP(L78,Distribuidores!$A$2:$B$99,2,FALSE)</f>
        <v>32</v>
      </c>
      <c r="N78" s="15">
        <v>0</v>
      </c>
      <c r="O78" s="15">
        <v>1</v>
      </c>
      <c r="P78">
        <v>1</v>
      </c>
      <c r="Q78" s="36" t="str">
        <f t="shared" ca="1" si="9"/>
        <v>2023-10-27 17:58:02</v>
      </c>
    </row>
    <row r="79" spans="1:17" x14ac:dyDescent="0.3">
      <c r="A79">
        <v>6280</v>
      </c>
      <c r="B79" s="21" t="s">
        <v>2721</v>
      </c>
      <c r="C79" s="21" t="str">
        <f t="shared" si="5"/>
        <v>OSCAR OSORIO RAMIREZ</v>
      </c>
      <c r="D79" t="str">
        <f t="shared" si="6"/>
        <v xml:space="preserve">OSCAR </v>
      </c>
      <c r="E79" t="str">
        <f t="shared" si="7"/>
        <v>OSORIO RAMIREZ</v>
      </c>
      <c r="F79" s="21" t="s">
        <v>1030</v>
      </c>
      <c r="G79" s="22" t="s">
        <v>1247</v>
      </c>
      <c r="H79" s="17">
        <v>57130</v>
      </c>
      <c r="I79" s="16" t="str">
        <f t="shared" si="8"/>
        <v>57130</v>
      </c>
      <c r="J79" s="15" t="s">
        <v>112</v>
      </c>
      <c r="K79" s="15">
        <f>VLOOKUP(J79,estados!$A$1:$B$31,2,FALSE)</f>
        <v>7</v>
      </c>
      <c r="L79" s="15" t="s">
        <v>121</v>
      </c>
      <c r="M79" s="15">
        <f>VLOOKUP(L79,Distribuidores!$A$2:$B$99,2,FALSE)</f>
        <v>13</v>
      </c>
      <c r="N79" s="15">
        <v>1</v>
      </c>
      <c r="O79" s="15">
        <v>1</v>
      </c>
      <c r="P79">
        <v>1</v>
      </c>
      <c r="Q79" s="36" t="str">
        <f t="shared" ca="1" si="9"/>
        <v>2023-10-27 20:31:17</v>
      </c>
    </row>
    <row r="80" spans="1:17" x14ac:dyDescent="0.3">
      <c r="A80">
        <v>6281</v>
      </c>
      <c r="B80" s="21" t="s">
        <v>2722</v>
      </c>
      <c r="C80" s="21" t="str">
        <f t="shared" si="5"/>
        <v>CARLOS GARRIDO GOMEZ</v>
      </c>
      <c r="D80" t="str">
        <f t="shared" si="6"/>
        <v xml:space="preserve">CARLOS </v>
      </c>
      <c r="E80" t="str">
        <f t="shared" si="7"/>
        <v>GARRIDO GOMEZ</v>
      </c>
      <c r="F80" s="21" t="s">
        <v>1032</v>
      </c>
      <c r="G80" s="22" t="s">
        <v>1248</v>
      </c>
      <c r="H80" s="17">
        <v>4360</v>
      </c>
      <c r="I80" s="16" t="str">
        <f t="shared" si="8"/>
        <v>04360</v>
      </c>
      <c r="J80" s="15" t="s">
        <v>112</v>
      </c>
      <c r="K80" s="15">
        <f>VLOOKUP(J80,estados!$A$1:$B$31,2,FALSE)</f>
        <v>7</v>
      </c>
      <c r="L80" s="15" t="s">
        <v>1484</v>
      </c>
      <c r="M80" s="15">
        <f>VLOOKUP(L80,Distribuidores!$A$2:$B$99,2,FALSE)</f>
        <v>11</v>
      </c>
      <c r="N80" s="15">
        <v>1</v>
      </c>
      <c r="O80" s="15">
        <v>1</v>
      </c>
      <c r="P80">
        <v>1</v>
      </c>
      <c r="Q80" s="36" t="str">
        <f t="shared" ca="1" si="9"/>
        <v>2023-10-27 14:19:39</v>
      </c>
    </row>
    <row r="81" spans="1:17" x14ac:dyDescent="0.3">
      <c r="A81">
        <v>6282</v>
      </c>
      <c r="B81" s="21" t="s">
        <v>1033</v>
      </c>
      <c r="C81" s="21" t="str">
        <f t="shared" si="5"/>
        <v>ANGELICA PEREZ</v>
      </c>
      <c r="D81" t="str">
        <f t="shared" si="6"/>
        <v xml:space="preserve">ANGELICA </v>
      </c>
      <c r="E81" t="str">
        <f t="shared" si="7"/>
        <v>PEREZ</v>
      </c>
      <c r="F81" s="21" t="s">
        <v>1034</v>
      </c>
      <c r="G81" s="22">
        <v>85039940</v>
      </c>
      <c r="H81" s="17">
        <v>10600</v>
      </c>
      <c r="I81" s="16" t="str">
        <f t="shared" si="8"/>
        <v>10600</v>
      </c>
      <c r="J81" s="15" t="s">
        <v>112</v>
      </c>
      <c r="K81" s="15">
        <f>VLOOKUP(J81,estados!$A$1:$B$31,2,FALSE)</f>
        <v>7</v>
      </c>
      <c r="L81" s="15" t="s">
        <v>121</v>
      </c>
      <c r="M81" s="15">
        <f>VLOOKUP(L81,Distribuidores!$A$2:$B$99,2,FALSE)</f>
        <v>13</v>
      </c>
      <c r="N81" s="21">
        <v>0</v>
      </c>
      <c r="O81" s="15">
        <v>1</v>
      </c>
      <c r="P81">
        <v>1</v>
      </c>
      <c r="Q81" s="36" t="str">
        <f t="shared" ca="1" si="9"/>
        <v>2023-10-27 20:15:09</v>
      </c>
    </row>
    <row r="82" spans="1:17" x14ac:dyDescent="0.3">
      <c r="A82">
        <v>6283</v>
      </c>
      <c r="B82" s="21" t="s">
        <v>2723</v>
      </c>
      <c r="C82" s="21" t="str">
        <f t="shared" si="5"/>
        <v>EDGAR RENDON RAMIREZ</v>
      </c>
      <c r="D82" t="str">
        <f t="shared" si="6"/>
        <v xml:space="preserve">EDGAR </v>
      </c>
      <c r="E82" t="str">
        <f t="shared" si="7"/>
        <v>RENDON RAMIREZ</v>
      </c>
      <c r="F82" s="21" t="s">
        <v>1036</v>
      </c>
      <c r="G82" s="22" t="s">
        <v>1249</v>
      </c>
      <c r="H82" s="17">
        <v>91190</v>
      </c>
      <c r="I82" s="16" t="str">
        <f t="shared" si="8"/>
        <v>91190</v>
      </c>
      <c r="J82" s="15" t="s">
        <v>112</v>
      </c>
      <c r="K82" s="15">
        <f>VLOOKUP(J82,estados!$A$1:$B$31,2,FALSE)</f>
        <v>7</v>
      </c>
      <c r="L82" s="15" t="s">
        <v>1495</v>
      </c>
      <c r="M82" s="15">
        <f>VLOOKUP(L82,Distribuidores!$A$2:$B$99,2,FALSE)</f>
        <v>17</v>
      </c>
      <c r="N82" s="15">
        <v>1</v>
      </c>
      <c r="O82" s="15">
        <v>1</v>
      </c>
      <c r="P82">
        <v>1</v>
      </c>
      <c r="Q82" s="36" t="str">
        <f t="shared" ca="1" si="9"/>
        <v>2023-10-27 19:41:13</v>
      </c>
    </row>
    <row r="83" spans="1:17" x14ac:dyDescent="0.3">
      <c r="A83">
        <v>6284</v>
      </c>
      <c r="B83" s="21" t="s">
        <v>1037</v>
      </c>
      <c r="C83" s="21" t="str">
        <f t="shared" si="5"/>
        <v>PAULINA HERNANDEZ</v>
      </c>
      <c r="D83" t="str">
        <f t="shared" si="6"/>
        <v xml:space="preserve">PAULINA </v>
      </c>
      <c r="E83" t="str">
        <f t="shared" si="7"/>
        <v>HERNANDEZ</v>
      </c>
      <c r="F83" s="21" t="s">
        <v>1038</v>
      </c>
      <c r="G83" s="22" t="s">
        <v>1250</v>
      </c>
      <c r="H83" s="17">
        <v>13360</v>
      </c>
      <c r="I83" s="16" t="str">
        <f t="shared" si="8"/>
        <v>13360</v>
      </c>
      <c r="J83" s="15" t="s">
        <v>112</v>
      </c>
      <c r="K83" s="15">
        <f>VLOOKUP(J83,estados!$A$1:$B$31,2,FALSE)</f>
        <v>7</v>
      </c>
      <c r="L83" s="15" t="s">
        <v>114</v>
      </c>
      <c r="M83" s="15">
        <f>VLOOKUP(L83,Distribuidores!$A$2:$B$99,2,FALSE)</f>
        <v>16</v>
      </c>
      <c r="N83" s="15">
        <v>1</v>
      </c>
      <c r="O83" s="15">
        <v>1</v>
      </c>
      <c r="P83">
        <v>1</v>
      </c>
      <c r="Q83" s="36" t="str">
        <f t="shared" ca="1" si="9"/>
        <v>2023-10-27 16:56:32</v>
      </c>
    </row>
    <row r="84" spans="1:17" x14ac:dyDescent="0.3">
      <c r="A84">
        <v>6285</v>
      </c>
      <c r="B84" s="21" t="s">
        <v>1039</v>
      </c>
      <c r="C84" s="21" t="str">
        <f t="shared" si="5"/>
        <v>ADRIAN MARIN</v>
      </c>
      <c r="D84" t="str">
        <f t="shared" si="6"/>
        <v xml:space="preserve">ADRIAN </v>
      </c>
      <c r="E84" t="str">
        <f t="shared" si="7"/>
        <v>MARIN</v>
      </c>
      <c r="F84" s="21" t="s">
        <v>1040</v>
      </c>
      <c r="G84" s="22">
        <v>51170190</v>
      </c>
      <c r="H84" s="17">
        <v>54770</v>
      </c>
      <c r="I84" s="16" t="str">
        <f t="shared" si="8"/>
        <v>54770</v>
      </c>
      <c r="J84" s="15" t="s">
        <v>112</v>
      </c>
      <c r="K84" s="15">
        <f>VLOOKUP(J84,estados!$A$1:$B$31,2,FALSE)</f>
        <v>7</v>
      </c>
      <c r="L84" s="15" t="s">
        <v>1496</v>
      </c>
      <c r="M84" s="15">
        <f>VLOOKUP(L84,Distribuidores!$A$2:$B$99,2,FALSE)</f>
        <v>20</v>
      </c>
      <c r="N84" s="15">
        <v>1</v>
      </c>
      <c r="O84" s="15">
        <v>1</v>
      </c>
      <c r="P84">
        <v>1</v>
      </c>
      <c r="Q84" s="36" t="str">
        <f t="shared" ca="1" si="9"/>
        <v>2023-10-27 13:18:15</v>
      </c>
    </row>
    <row r="85" spans="1:17" x14ac:dyDescent="0.3">
      <c r="A85">
        <v>6286</v>
      </c>
      <c r="B85" s="21" t="s">
        <v>1041</v>
      </c>
      <c r="C85" s="21" t="str">
        <f t="shared" si="5"/>
        <v>ELIZABETH COUTIÑO</v>
      </c>
      <c r="D85" t="str">
        <f t="shared" si="6"/>
        <v xml:space="preserve">ELIZABETH </v>
      </c>
      <c r="E85" t="str">
        <f t="shared" si="7"/>
        <v>COUTIÑO</v>
      </c>
      <c r="F85" s="21" t="s">
        <v>1042</v>
      </c>
      <c r="G85" s="22">
        <v>56583051</v>
      </c>
      <c r="H85" s="17">
        <v>62160</v>
      </c>
      <c r="I85" s="16" t="str">
        <f t="shared" si="8"/>
        <v>62160</v>
      </c>
      <c r="J85" s="15" t="s">
        <v>112</v>
      </c>
      <c r="K85" s="15">
        <f>VLOOKUP(J85,estados!$A$1:$B$31,2,FALSE)</f>
        <v>7</v>
      </c>
      <c r="L85" s="15" t="s">
        <v>116</v>
      </c>
      <c r="M85" s="15">
        <f>VLOOKUP(L85,Distribuidores!$A$2:$B$99,2,FALSE)</f>
        <v>14</v>
      </c>
      <c r="N85" s="15">
        <v>1</v>
      </c>
      <c r="O85" s="15">
        <v>1</v>
      </c>
      <c r="P85">
        <v>1</v>
      </c>
      <c r="Q85" s="36" t="str">
        <f t="shared" ca="1" si="9"/>
        <v>2023-10-27 18:10:50</v>
      </c>
    </row>
    <row r="86" spans="1:17" x14ac:dyDescent="0.3">
      <c r="A86">
        <v>6287</v>
      </c>
      <c r="B86" s="21" t="s">
        <v>1043</v>
      </c>
      <c r="C86" s="21" t="str">
        <f t="shared" si="5"/>
        <v>NORMA MIRANDA</v>
      </c>
      <c r="D86" t="str">
        <f t="shared" si="6"/>
        <v xml:space="preserve">NORMA </v>
      </c>
      <c r="E86" t="str">
        <f t="shared" si="7"/>
        <v>MIRANDA</v>
      </c>
      <c r="F86" s="21" t="s">
        <v>1044</v>
      </c>
      <c r="G86" s="22">
        <v>55448760</v>
      </c>
      <c r="H86" s="17">
        <v>11320</v>
      </c>
      <c r="I86" s="16" t="str">
        <f t="shared" si="8"/>
        <v>11320</v>
      </c>
      <c r="J86" s="15" t="s">
        <v>112</v>
      </c>
      <c r="K86" s="15">
        <f>VLOOKUP(J86,estados!$A$1:$B$31,2,FALSE)</f>
        <v>7</v>
      </c>
      <c r="L86" s="15" t="s">
        <v>114</v>
      </c>
      <c r="M86" s="15">
        <f>VLOOKUP(L86,Distribuidores!$A$2:$B$99,2,FALSE)</f>
        <v>16</v>
      </c>
      <c r="N86" s="15">
        <v>0</v>
      </c>
      <c r="O86" s="15">
        <v>1</v>
      </c>
      <c r="P86">
        <v>1</v>
      </c>
      <c r="Q86" s="36" t="str">
        <f t="shared" ca="1" si="9"/>
        <v>2023-10-27 20:24:05</v>
      </c>
    </row>
    <row r="87" spans="1:17" x14ac:dyDescent="0.3">
      <c r="A87">
        <v>6288</v>
      </c>
      <c r="B87" s="21" t="s">
        <v>1045</v>
      </c>
      <c r="C87" s="21" t="str">
        <f t="shared" si="5"/>
        <v>MONICA FLORES</v>
      </c>
      <c r="D87" t="str">
        <f t="shared" si="6"/>
        <v xml:space="preserve">MONICA </v>
      </c>
      <c r="E87" t="str">
        <f t="shared" si="7"/>
        <v>FLORES</v>
      </c>
      <c r="F87" s="21" t="s">
        <v>1046</v>
      </c>
      <c r="G87" s="22">
        <v>52816231</v>
      </c>
      <c r="H87" s="17">
        <v>15300</v>
      </c>
      <c r="I87" s="16" t="str">
        <f t="shared" si="8"/>
        <v>15300</v>
      </c>
      <c r="J87" s="15" t="s">
        <v>112</v>
      </c>
      <c r="K87" s="15">
        <f>VLOOKUP(J87,estados!$A$1:$B$31,2,FALSE)</f>
        <v>7</v>
      </c>
      <c r="L87" s="15" t="s">
        <v>1463</v>
      </c>
      <c r="M87" s="15">
        <f>VLOOKUP(L87,Distribuidores!$A$2:$B$99,2,FALSE)</f>
        <v>18</v>
      </c>
      <c r="N87" s="15">
        <v>1</v>
      </c>
      <c r="O87" s="15">
        <v>1</v>
      </c>
      <c r="P87">
        <v>1</v>
      </c>
      <c r="Q87" s="36" t="str">
        <f t="shared" ca="1" si="9"/>
        <v>2023-10-27 14:08:34</v>
      </c>
    </row>
    <row r="88" spans="1:17" x14ac:dyDescent="0.3">
      <c r="A88">
        <v>6289</v>
      </c>
      <c r="B88" s="21" t="s">
        <v>1047</v>
      </c>
      <c r="C88" s="21" t="str">
        <f t="shared" si="5"/>
        <v>RAYMUNDO LANA</v>
      </c>
      <c r="D88" t="str">
        <f t="shared" si="6"/>
        <v xml:space="preserve">RAYMUNDO </v>
      </c>
      <c r="E88" t="str">
        <f t="shared" si="7"/>
        <v>LANA</v>
      </c>
      <c r="F88" s="21" t="s">
        <v>1048</v>
      </c>
      <c r="G88" s="22" t="s">
        <v>1251</v>
      </c>
      <c r="H88" s="17">
        <v>1000</v>
      </c>
      <c r="I88" s="16" t="str">
        <f t="shared" si="8"/>
        <v>01000</v>
      </c>
      <c r="J88" s="15" t="s">
        <v>112</v>
      </c>
      <c r="K88" s="15">
        <f>VLOOKUP(J88,estados!$A$1:$B$31,2,FALSE)</f>
        <v>7</v>
      </c>
      <c r="L88" s="15" t="s">
        <v>116</v>
      </c>
      <c r="M88" s="15">
        <f>VLOOKUP(L88,Distribuidores!$A$2:$B$99,2,FALSE)</f>
        <v>14</v>
      </c>
      <c r="N88" s="15">
        <v>1</v>
      </c>
      <c r="O88" s="15">
        <v>1</v>
      </c>
      <c r="P88">
        <v>1</v>
      </c>
      <c r="Q88" s="36" t="str">
        <f t="shared" ca="1" si="9"/>
        <v>2023-10-27 17:38:41</v>
      </c>
    </row>
    <row r="89" spans="1:17" x14ac:dyDescent="0.3">
      <c r="A89">
        <v>6290</v>
      </c>
      <c r="B89" s="21" t="s">
        <v>1049</v>
      </c>
      <c r="C89" s="21" t="str">
        <f t="shared" si="5"/>
        <v>ALEJANDRO COTA</v>
      </c>
      <c r="D89" t="str">
        <f t="shared" si="6"/>
        <v xml:space="preserve">ALEJANDRO </v>
      </c>
      <c r="E89" t="str">
        <f t="shared" si="7"/>
        <v>COTA</v>
      </c>
      <c r="F89" s="21" t="s">
        <v>1050</v>
      </c>
      <c r="G89" s="22">
        <v>5531139106</v>
      </c>
      <c r="H89" s="17">
        <v>11590</v>
      </c>
      <c r="I89" s="16" t="str">
        <f t="shared" si="8"/>
        <v>11590</v>
      </c>
      <c r="J89" s="15" t="s">
        <v>112</v>
      </c>
      <c r="K89" s="15">
        <f>VLOOKUP(J89,estados!$A$1:$B$31,2,FALSE)</f>
        <v>7</v>
      </c>
      <c r="L89" s="15" t="s">
        <v>1464</v>
      </c>
      <c r="M89" s="15">
        <f>VLOOKUP(L89,Distribuidores!$A$2:$B$99,2,FALSE)</f>
        <v>12</v>
      </c>
      <c r="N89" s="15">
        <v>1</v>
      </c>
      <c r="O89" s="15">
        <v>1</v>
      </c>
      <c r="P89">
        <v>1</v>
      </c>
      <c r="Q89" s="36" t="str">
        <f t="shared" ca="1" si="9"/>
        <v>2023-10-27 16:15:26</v>
      </c>
    </row>
    <row r="90" spans="1:17" x14ac:dyDescent="0.3">
      <c r="A90">
        <v>6291</v>
      </c>
      <c r="B90" s="21" t="s">
        <v>1051</v>
      </c>
      <c r="C90" s="21" t="str">
        <f t="shared" si="5"/>
        <v>JONATHAN SOLORIO</v>
      </c>
      <c r="D90" t="str">
        <f t="shared" si="6"/>
        <v xml:space="preserve">JONATHAN </v>
      </c>
      <c r="E90" t="str">
        <f t="shared" si="7"/>
        <v>SOLORIO</v>
      </c>
      <c r="F90" s="21" t="s">
        <v>1052</v>
      </c>
      <c r="G90" s="22">
        <v>36401215</v>
      </c>
      <c r="H90" s="17">
        <v>52928</v>
      </c>
      <c r="I90" s="16" t="str">
        <f t="shared" si="8"/>
        <v>52928</v>
      </c>
      <c r="J90" s="15" t="s">
        <v>112</v>
      </c>
      <c r="K90" s="15">
        <f>VLOOKUP(J90,estados!$A$1:$B$31,2,FALSE)</f>
        <v>7</v>
      </c>
      <c r="L90" s="15" t="s">
        <v>1465</v>
      </c>
      <c r="M90" s="15">
        <f>VLOOKUP(L90,Distribuidores!$A$2:$B$99,2,FALSE)</f>
        <v>69</v>
      </c>
      <c r="N90" s="15">
        <v>1</v>
      </c>
      <c r="O90" s="15">
        <v>1</v>
      </c>
      <c r="P90">
        <v>1</v>
      </c>
      <c r="Q90" s="36" t="str">
        <f t="shared" ca="1" si="9"/>
        <v>2023-10-27 13:45:32</v>
      </c>
    </row>
    <row r="91" spans="1:17" x14ac:dyDescent="0.3">
      <c r="A91">
        <v>6292</v>
      </c>
      <c r="B91" s="21" t="s">
        <v>2724</v>
      </c>
      <c r="C91" s="21" t="str">
        <f t="shared" si="5"/>
        <v>CARLO CESAR GONZALEZ GARCIA</v>
      </c>
      <c r="D91" t="s">
        <v>2725</v>
      </c>
      <c r="E91" s="21" t="s">
        <v>2726</v>
      </c>
      <c r="F91" s="21" t="s">
        <v>1054</v>
      </c>
      <c r="G91" s="22">
        <v>77726410349</v>
      </c>
      <c r="H91" s="17">
        <v>62230</v>
      </c>
      <c r="I91" s="16" t="str">
        <f t="shared" si="8"/>
        <v>62230</v>
      </c>
      <c r="J91" s="15" t="s">
        <v>122</v>
      </c>
      <c r="K91" s="15">
        <f>VLOOKUP(J91,estados!$A$1:$B$31,2,FALSE)</f>
        <v>17</v>
      </c>
      <c r="L91" s="15" t="s">
        <v>1465</v>
      </c>
      <c r="M91" s="15">
        <f>VLOOKUP(L91,Distribuidores!$A$2:$B$99,2,FALSE)</f>
        <v>69</v>
      </c>
      <c r="N91" s="15">
        <v>0</v>
      </c>
      <c r="O91" s="15">
        <v>1</v>
      </c>
      <c r="P91">
        <v>1</v>
      </c>
      <c r="Q91" s="36" t="str">
        <f t="shared" ca="1" si="9"/>
        <v>2023-10-27 14:56:31</v>
      </c>
    </row>
    <row r="92" spans="1:17" x14ac:dyDescent="0.3">
      <c r="A92">
        <v>6293</v>
      </c>
      <c r="B92" s="21" t="s">
        <v>1055</v>
      </c>
      <c r="C92" s="21" t="str">
        <f t="shared" si="5"/>
        <v>VICTOR QUIROZ</v>
      </c>
      <c r="D92" t="str">
        <f t="shared" si="6"/>
        <v xml:space="preserve">VICTOR </v>
      </c>
      <c r="E92" t="str">
        <f t="shared" si="7"/>
        <v>QUIROZ</v>
      </c>
      <c r="F92" s="21" t="s">
        <v>1056</v>
      </c>
      <c r="G92" s="22">
        <v>5502839823</v>
      </c>
      <c r="H92" s="16">
        <v>8610</v>
      </c>
      <c r="I92" s="16" t="str">
        <f t="shared" si="8"/>
        <v>08610</v>
      </c>
      <c r="J92" s="15" t="s">
        <v>112</v>
      </c>
      <c r="K92" s="15">
        <f>VLOOKUP(J92,estados!$A$1:$B$31,2,FALSE)</f>
        <v>7</v>
      </c>
      <c r="L92" s="15" t="s">
        <v>1464</v>
      </c>
      <c r="M92" s="15">
        <f>VLOOKUP(L92,Distribuidores!$A$2:$B$99,2,FALSE)</f>
        <v>12</v>
      </c>
      <c r="N92" s="15">
        <v>1</v>
      </c>
      <c r="O92" s="15">
        <v>1</v>
      </c>
      <c r="P92">
        <v>1</v>
      </c>
      <c r="Q92" s="36" t="str">
        <f t="shared" ca="1" si="9"/>
        <v>2023-10-27 20:55:18</v>
      </c>
    </row>
    <row r="93" spans="1:17" x14ac:dyDescent="0.3">
      <c r="A93">
        <v>6294</v>
      </c>
      <c r="B93" s="21" t="s">
        <v>1057</v>
      </c>
      <c r="C93" s="21" t="str">
        <f t="shared" si="5"/>
        <v>ARMANDO CRUZ</v>
      </c>
      <c r="D93" t="str">
        <f t="shared" si="6"/>
        <v xml:space="preserve">ARMANDO </v>
      </c>
      <c r="E93" t="str">
        <f t="shared" si="7"/>
        <v>CRUZ</v>
      </c>
      <c r="F93" s="21" t="s">
        <v>1058</v>
      </c>
      <c r="G93" s="22">
        <v>15000530</v>
      </c>
      <c r="H93" s="16">
        <v>5730</v>
      </c>
      <c r="I93" s="16" t="str">
        <f t="shared" si="8"/>
        <v>05730</v>
      </c>
      <c r="J93" s="15" t="s">
        <v>112</v>
      </c>
      <c r="K93" s="15">
        <f>VLOOKUP(J93,estados!$A$1:$B$31,2,FALSE)</f>
        <v>7</v>
      </c>
      <c r="L93" s="15" t="s">
        <v>1466</v>
      </c>
      <c r="M93" s="15">
        <f>VLOOKUP(L93,Distribuidores!$A$2:$B$99,2,FALSE)</f>
        <v>19</v>
      </c>
      <c r="N93" s="15">
        <v>1</v>
      </c>
      <c r="O93" s="15">
        <v>1</v>
      </c>
      <c r="P93">
        <v>1</v>
      </c>
      <c r="Q93" s="36" t="str">
        <f t="shared" ca="1" si="9"/>
        <v>2023-10-27 17:37:38</v>
      </c>
    </row>
    <row r="94" spans="1:17" x14ac:dyDescent="0.3">
      <c r="A94">
        <v>6295</v>
      </c>
      <c r="B94" s="21" t="s">
        <v>2727</v>
      </c>
      <c r="C94" s="21" t="str">
        <f t="shared" si="5"/>
        <v>CHANTAL JACOBO LOPEZ</v>
      </c>
      <c r="D94" t="str">
        <f t="shared" si="6"/>
        <v xml:space="preserve">CHANTAL </v>
      </c>
      <c r="E94" t="str">
        <f t="shared" si="7"/>
        <v>JACOBO LOPEZ</v>
      </c>
      <c r="F94" s="21" t="s">
        <v>1060</v>
      </c>
      <c r="G94" s="22">
        <v>91779090</v>
      </c>
      <c r="H94" s="16">
        <v>8200</v>
      </c>
      <c r="I94" s="16" t="str">
        <f t="shared" si="8"/>
        <v>08200</v>
      </c>
      <c r="J94" s="15" t="s">
        <v>112</v>
      </c>
      <c r="K94" s="15">
        <f>VLOOKUP(J94,estados!$A$1:$B$31,2,FALSE)</f>
        <v>7</v>
      </c>
      <c r="L94" s="15" t="s">
        <v>1465</v>
      </c>
      <c r="M94" s="15">
        <f>VLOOKUP(L94,Distribuidores!$A$2:$B$99,2,FALSE)</f>
        <v>69</v>
      </c>
      <c r="N94" s="15">
        <v>1</v>
      </c>
      <c r="O94" s="15">
        <v>1</v>
      </c>
      <c r="P94">
        <v>1</v>
      </c>
      <c r="Q94" s="36" t="str">
        <f t="shared" ca="1" si="9"/>
        <v>2023-10-27 14:18:45</v>
      </c>
    </row>
    <row r="95" spans="1:17" x14ac:dyDescent="0.3">
      <c r="A95">
        <v>6296</v>
      </c>
      <c r="B95" s="21" t="s">
        <v>1061</v>
      </c>
      <c r="C95" s="21" t="str">
        <f t="shared" si="5"/>
        <v>JUAN CARLOS GARCIA</v>
      </c>
      <c r="D95" t="str">
        <f t="shared" si="6"/>
        <v xml:space="preserve">JUAN </v>
      </c>
      <c r="E95" t="str">
        <f t="shared" si="7"/>
        <v>CARLOS GARCIA</v>
      </c>
      <c r="F95" s="21" t="s">
        <v>1062</v>
      </c>
      <c r="G95" s="22">
        <v>59159283</v>
      </c>
      <c r="H95" s="16">
        <v>8710</v>
      </c>
      <c r="I95" s="16" t="str">
        <f t="shared" si="8"/>
        <v>08710</v>
      </c>
      <c r="J95" s="15" t="s">
        <v>112</v>
      </c>
      <c r="K95" s="15">
        <f>VLOOKUP(J95,estados!$A$1:$B$31,2,FALSE)</f>
        <v>7</v>
      </c>
      <c r="L95" s="15" t="s">
        <v>1465</v>
      </c>
      <c r="M95" s="15">
        <f>VLOOKUP(L95,Distribuidores!$A$2:$B$99,2,FALSE)</f>
        <v>69</v>
      </c>
      <c r="N95" s="15">
        <v>0</v>
      </c>
      <c r="O95" s="15">
        <v>1</v>
      </c>
      <c r="P95">
        <v>1</v>
      </c>
      <c r="Q95" s="36" t="str">
        <f t="shared" ca="1" si="9"/>
        <v>2023-10-27 18:30:59</v>
      </c>
    </row>
    <row r="96" spans="1:17" x14ac:dyDescent="0.3">
      <c r="A96">
        <v>6297</v>
      </c>
      <c r="B96" s="21" t="s">
        <v>2728</v>
      </c>
      <c r="C96" s="21" t="str">
        <f t="shared" si="5"/>
        <v>IVONNE VAZQUEZ</v>
      </c>
      <c r="D96" t="str">
        <f t="shared" si="6"/>
        <v xml:space="preserve">IVONNE </v>
      </c>
      <c r="E96" t="str">
        <f t="shared" si="7"/>
        <v>VAZQUEZ</v>
      </c>
      <c r="F96" s="21" t="s">
        <v>1064</v>
      </c>
      <c r="G96" s="22" t="s">
        <v>1252</v>
      </c>
      <c r="H96" s="16">
        <v>5220</v>
      </c>
      <c r="I96" s="16" t="str">
        <f t="shared" si="8"/>
        <v>05220</v>
      </c>
      <c r="J96" s="15" t="s">
        <v>112</v>
      </c>
      <c r="K96" s="15">
        <f>VLOOKUP(J96,estados!$A$1:$B$31,2,FALSE)</f>
        <v>7</v>
      </c>
      <c r="L96" s="15" t="s">
        <v>1465</v>
      </c>
      <c r="M96" s="15">
        <f>VLOOKUP(L96,Distribuidores!$A$2:$B$99,2,FALSE)</f>
        <v>69</v>
      </c>
      <c r="N96" s="15">
        <v>0</v>
      </c>
      <c r="O96" s="15">
        <v>1</v>
      </c>
      <c r="P96">
        <v>1</v>
      </c>
      <c r="Q96" s="36" t="str">
        <f t="shared" ca="1" si="9"/>
        <v>2023-10-27 15:57:08</v>
      </c>
    </row>
    <row r="97" spans="1:17" x14ac:dyDescent="0.3">
      <c r="A97">
        <v>6298</v>
      </c>
      <c r="B97" s="21" t="s">
        <v>127</v>
      </c>
      <c r="C97" s="21" t="str">
        <f t="shared" si="5"/>
        <v>JORGE HERNANDEZ</v>
      </c>
      <c r="D97" t="str">
        <f t="shared" si="6"/>
        <v xml:space="preserve">JORGE </v>
      </c>
      <c r="E97" t="str">
        <f t="shared" si="7"/>
        <v>HERNANDEZ</v>
      </c>
      <c r="F97" s="21" t="s">
        <v>1065</v>
      </c>
      <c r="G97" s="22">
        <v>59987030</v>
      </c>
      <c r="H97" s="16">
        <v>2080</v>
      </c>
      <c r="I97" s="16" t="str">
        <f t="shared" si="8"/>
        <v>02080</v>
      </c>
      <c r="J97" s="15" t="s">
        <v>112</v>
      </c>
      <c r="K97" s="15">
        <f>VLOOKUP(J97,estados!$A$1:$B$31,2,FALSE)</f>
        <v>7</v>
      </c>
      <c r="L97" s="15" t="s">
        <v>1467</v>
      </c>
      <c r="M97" s="15">
        <f>VLOOKUP(L97,Distribuidores!$A$2:$B$99,2,FALSE)</f>
        <v>68</v>
      </c>
      <c r="N97" s="15">
        <v>0</v>
      </c>
      <c r="O97" s="15">
        <v>1</v>
      </c>
      <c r="P97">
        <v>1</v>
      </c>
      <c r="Q97" s="36" t="str">
        <f t="shared" ca="1" si="9"/>
        <v>2023-10-27 20:16:25</v>
      </c>
    </row>
    <row r="98" spans="1:17" x14ac:dyDescent="0.3">
      <c r="A98">
        <v>6299</v>
      </c>
      <c r="B98" s="21" t="s">
        <v>1066</v>
      </c>
      <c r="C98" s="21" t="str">
        <f t="shared" si="5"/>
        <v>ANAIS G</v>
      </c>
      <c r="D98" t="str">
        <f t="shared" si="6"/>
        <v xml:space="preserve">ANAIS </v>
      </c>
      <c r="E98" t="str">
        <f t="shared" si="7"/>
        <v>G</v>
      </c>
      <c r="F98" s="21" t="s">
        <v>1067</v>
      </c>
      <c r="G98" s="22" t="s">
        <v>1253</v>
      </c>
      <c r="H98" s="16">
        <v>2020</v>
      </c>
      <c r="I98" s="16" t="str">
        <f t="shared" si="8"/>
        <v>02020</v>
      </c>
      <c r="J98" s="15" t="s">
        <v>112</v>
      </c>
      <c r="K98" s="15">
        <f>VLOOKUP(J98,estados!$A$1:$B$31,2,FALSE)</f>
        <v>7</v>
      </c>
      <c r="L98" s="15" t="s">
        <v>1465</v>
      </c>
      <c r="M98" s="15">
        <f>VLOOKUP(L98,Distribuidores!$A$2:$B$99,2,FALSE)</f>
        <v>69</v>
      </c>
      <c r="N98" s="15">
        <v>1</v>
      </c>
      <c r="O98" s="15">
        <v>1</v>
      </c>
      <c r="P98">
        <v>1</v>
      </c>
      <c r="Q98" s="36" t="str">
        <f t="shared" ca="1" si="9"/>
        <v>2023-10-27 15:60:31</v>
      </c>
    </row>
    <row r="99" spans="1:17" x14ac:dyDescent="0.3">
      <c r="A99">
        <v>6300</v>
      </c>
      <c r="B99" s="21" t="s">
        <v>2729</v>
      </c>
      <c r="C99" s="21" t="str">
        <f t="shared" si="5"/>
        <v>JUAN MANUEL PAULIN HUERTA</v>
      </c>
      <c r="D99" s="21" t="s">
        <v>2249</v>
      </c>
      <c r="E99" s="21" t="s">
        <v>2730</v>
      </c>
      <c r="F99" s="21" t="s">
        <v>1069</v>
      </c>
      <c r="G99" s="22" t="s">
        <v>1254</v>
      </c>
      <c r="H99" s="16">
        <v>16080</v>
      </c>
      <c r="I99" s="16" t="str">
        <f t="shared" si="8"/>
        <v>16080</v>
      </c>
      <c r="J99" s="15" t="s">
        <v>112</v>
      </c>
      <c r="K99" s="15">
        <f>VLOOKUP(J99,estados!$A$1:$B$31,2,FALSE)</f>
        <v>7</v>
      </c>
      <c r="L99" s="15" t="s">
        <v>1468</v>
      </c>
      <c r="M99" s="15">
        <f>VLOOKUP(L99,Distribuidores!$A$2:$B$99,2,FALSE)</f>
        <v>70</v>
      </c>
      <c r="N99" s="15">
        <v>1</v>
      </c>
      <c r="O99" s="15">
        <v>1</v>
      </c>
      <c r="P99">
        <v>1</v>
      </c>
      <c r="Q99" s="36" t="str">
        <f t="shared" ca="1" si="9"/>
        <v>2023-10-27 18:28:08</v>
      </c>
    </row>
    <row r="100" spans="1:17" x14ac:dyDescent="0.3">
      <c r="A100">
        <v>6301</v>
      </c>
      <c r="B100" s="21" t="s">
        <v>1070</v>
      </c>
      <c r="C100" s="21" t="str">
        <f t="shared" si="5"/>
        <v>RICARDO GARDUÑO</v>
      </c>
      <c r="D100" t="str">
        <f t="shared" si="6"/>
        <v xml:space="preserve">RICARDO </v>
      </c>
      <c r="E100" t="str">
        <f t="shared" si="7"/>
        <v>GARDUÑO</v>
      </c>
      <c r="F100" s="21" t="s">
        <v>1071</v>
      </c>
      <c r="G100" s="22">
        <v>52335200</v>
      </c>
      <c r="H100" s="16">
        <v>16040</v>
      </c>
      <c r="I100" s="16" t="str">
        <f t="shared" si="8"/>
        <v>16040</v>
      </c>
      <c r="J100" s="15" t="s">
        <v>112</v>
      </c>
      <c r="K100" s="15">
        <f>VLOOKUP(J100,estados!$A$1:$B$31,2,FALSE)</f>
        <v>7</v>
      </c>
      <c r="L100" s="15" t="s">
        <v>1467</v>
      </c>
      <c r="M100" s="15">
        <f>VLOOKUP(L100,Distribuidores!$A$2:$B$99,2,FALSE)</f>
        <v>68</v>
      </c>
      <c r="N100" s="21">
        <v>0</v>
      </c>
      <c r="O100" s="15">
        <v>1</v>
      </c>
      <c r="P100">
        <v>1</v>
      </c>
      <c r="Q100" s="36" t="str">
        <f t="shared" ca="1" si="9"/>
        <v>2023-10-27 15:06:60</v>
      </c>
    </row>
    <row r="101" spans="1:17" x14ac:dyDescent="0.3">
      <c r="A101">
        <v>6302</v>
      </c>
      <c r="B101" s="21" t="s">
        <v>2731</v>
      </c>
      <c r="C101" s="21" t="str">
        <f t="shared" si="5"/>
        <v>MA. DE JESUS ARZATE</v>
      </c>
      <c r="D101" s="21" t="s">
        <v>2733</v>
      </c>
      <c r="E101" s="21" t="s">
        <v>2732</v>
      </c>
      <c r="F101" s="21" t="s">
        <v>1073</v>
      </c>
      <c r="G101" s="22" t="s">
        <v>1255</v>
      </c>
      <c r="H101" s="16">
        <v>16020</v>
      </c>
      <c r="I101" s="16" t="str">
        <f t="shared" si="8"/>
        <v>16020</v>
      </c>
      <c r="J101" s="15" t="s">
        <v>112</v>
      </c>
      <c r="K101" s="15">
        <f>VLOOKUP(J101,estados!$A$1:$B$31,2,FALSE)</f>
        <v>7</v>
      </c>
      <c r="L101" s="15" t="s">
        <v>1469</v>
      </c>
      <c r="M101" s="15">
        <f>VLOOKUP(L101,Distribuidores!$A$2:$B$99,2,FALSE)</f>
        <v>71</v>
      </c>
      <c r="N101" s="15">
        <v>1</v>
      </c>
      <c r="O101" s="15">
        <v>1</v>
      </c>
      <c r="P101">
        <v>1</v>
      </c>
      <c r="Q101" s="36" t="str">
        <f t="shared" ca="1" si="9"/>
        <v>2023-10-27 12:60:15</v>
      </c>
    </row>
    <row r="102" spans="1:17" x14ac:dyDescent="0.3">
      <c r="A102">
        <v>6303</v>
      </c>
      <c r="B102" s="21" t="s">
        <v>1074</v>
      </c>
      <c r="C102" s="21" t="str">
        <f t="shared" si="5"/>
        <v>ROBERTO GUEVARA</v>
      </c>
      <c r="D102" t="str">
        <f t="shared" si="6"/>
        <v xml:space="preserve">ROBERTO </v>
      </c>
      <c r="E102" t="str">
        <f t="shared" si="7"/>
        <v>GUEVARA</v>
      </c>
      <c r="F102" s="21" t="s">
        <v>1075</v>
      </c>
      <c r="G102" s="22" t="s">
        <v>1256</v>
      </c>
      <c r="H102" s="16">
        <v>16010</v>
      </c>
      <c r="I102" s="16" t="str">
        <f t="shared" si="8"/>
        <v>16010</v>
      </c>
      <c r="J102" s="15" t="s">
        <v>112</v>
      </c>
      <c r="K102" s="15">
        <f>VLOOKUP(J102,estados!$A$1:$B$31,2,FALSE)</f>
        <v>7</v>
      </c>
      <c r="L102" s="15" t="s">
        <v>1467</v>
      </c>
      <c r="M102" s="15">
        <f>VLOOKUP(L102,Distribuidores!$A$2:$B$99,2,FALSE)</f>
        <v>68</v>
      </c>
      <c r="N102" s="15">
        <v>1</v>
      </c>
      <c r="O102" s="15">
        <v>1</v>
      </c>
      <c r="P102">
        <v>1</v>
      </c>
      <c r="Q102" s="36" t="str">
        <f t="shared" ca="1" si="9"/>
        <v>2023-10-27 17:17:03</v>
      </c>
    </row>
    <row r="103" spans="1:17" x14ac:dyDescent="0.3">
      <c r="A103">
        <v>6304</v>
      </c>
      <c r="B103" s="21" t="s">
        <v>1076</v>
      </c>
      <c r="C103" s="21" t="str">
        <f t="shared" si="5"/>
        <v>NANCY BERBER</v>
      </c>
      <c r="D103" t="str">
        <f t="shared" si="6"/>
        <v xml:space="preserve">NANCY </v>
      </c>
      <c r="E103" t="str">
        <f t="shared" si="7"/>
        <v>BERBER</v>
      </c>
      <c r="F103" s="21" t="s">
        <v>1077</v>
      </c>
      <c r="G103" s="22" t="s">
        <v>1257</v>
      </c>
      <c r="H103" s="16">
        <v>16000</v>
      </c>
      <c r="I103" s="16" t="str">
        <f t="shared" si="8"/>
        <v>16000</v>
      </c>
      <c r="J103" s="15" t="s">
        <v>112</v>
      </c>
      <c r="K103" s="15">
        <f>VLOOKUP(J103,estados!$A$1:$B$31,2,FALSE)</f>
        <v>7</v>
      </c>
      <c r="L103" s="15" t="s">
        <v>1465</v>
      </c>
      <c r="M103" s="15">
        <f>VLOOKUP(L103,Distribuidores!$A$2:$B$99,2,FALSE)</f>
        <v>69</v>
      </c>
      <c r="N103" s="15">
        <v>1</v>
      </c>
      <c r="O103" s="15">
        <v>1</v>
      </c>
      <c r="P103">
        <v>1</v>
      </c>
      <c r="Q103" s="36" t="str">
        <f t="shared" ca="1" si="9"/>
        <v>2023-10-27 12:10:32</v>
      </c>
    </row>
    <row r="104" spans="1:17" x14ac:dyDescent="0.3">
      <c r="A104">
        <v>6305</v>
      </c>
      <c r="B104" s="21" t="s">
        <v>2734</v>
      </c>
      <c r="C104" s="21" t="str">
        <f t="shared" si="5"/>
        <v>RAFAEL ESPINOZA</v>
      </c>
      <c r="D104" t="str">
        <f t="shared" si="6"/>
        <v xml:space="preserve">RAFAEL </v>
      </c>
      <c r="E104" t="str">
        <f t="shared" si="7"/>
        <v>ESPINOZA</v>
      </c>
      <c r="F104" s="21" t="s">
        <v>1079</v>
      </c>
      <c r="G104" s="22">
        <v>52724203</v>
      </c>
      <c r="H104" s="16">
        <v>16000</v>
      </c>
      <c r="I104" s="16" t="str">
        <f t="shared" si="8"/>
        <v>16000</v>
      </c>
      <c r="J104" s="15" t="s">
        <v>112</v>
      </c>
      <c r="K104" s="15">
        <f>VLOOKUP(J104,estados!$A$1:$B$31,2,FALSE)</f>
        <v>7</v>
      </c>
      <c r="L104" s="15" t="s">
        <v>1465</v>
      </c>
      <c r="M104" s="15">
        <f>VLOOKUP(L104,Distribuidores!$A$2:$B$99,2,FALSE)</f>
        <v>69</v>
      </c>
      <c r="N104" s="15">
        <v>1</v>
      </c>
      <c r="O104" s="15">
        <v>1</v>
      </c>
      <c r="P104">
        <v>1</v>
      </c>
      <c r="Q104" s="36" t="str">
        <f t="shared" ca="1" si="9"/>
        <v>2023-10-27 18:26:57</v>
      </c>
    </row>
    <row r="105" spans="1:17" x14ac:dyDescent="0.3">
      <c r="A105">
        <v>6306</v>
      </c>
      <c r="B105" s="21" t="s">
        <v>1080</v>
      </c>
      <c r="C105" s="21" t="str">
        <f t="shared" si="5"/>
        <v>JULIO CESAR MACARENO</v>
      </c>
      <c r="D105" s="21" t="s">
        <v>2268</v>
      </c>
      <c r="E105" s="21" t="s">
        <v>2735</v>
      </c>
      <c r="F105" s="21" t="s">
        <v>1081</v>
      </c>
      <c r="G105" s="22">
        <v>53840839</v>
      </c>
      <c r="H105" s="16">
        <v>8930</v>
      </c>
      <c r="I105" s="16" t="str">
        <f t="shared" si="8"/>
        <v>08930</v>
      </c>
      <c r="J105" s="15" t="s">
        <v>112</v>
      </c>
      <c r="K105" s="15">
        <f>VLOOKUP(J105,estados!$A$1:$B$31,2,FALSE)</f>
        <v>7</v>
      </c>
      <c r="L105" s="15" t="s">
        <v>1470</v>
      </c>
      <c r="M105" s="15">
        <f>VLOOKUP(L105,Distribuidores!$A$2:$B$99,2,FALSE)</f>
        <v>67</v>
      </c>
      <c r="N105" s="15">
        <v>0</v>
      </c>
      <c r="O105" s="15">
        <v>1</v>
      </c>
      <c r="P105">
        <v>1</v>
      </c>
      <c r="Q105" s="36" t="str">
        <f t="shared" ca="1" si="9"/>
        <v>2023-10-27 13:01:44</v>
      </c>
    </row>
    <row r="106" spans="1:17" x14ac:dyDescent="0.3">
      <c r="A106">
        <v>6307</v>
      </c>
      <c r="B106" s="21" t="s">
        <v>2736</v>
      </c>
      <c r="C106" s="21" t="str">
        <f t="shared" si="5"/>
        <v>RUTH FERNANDEZ</v>
      </c>
      <c r="D106" t="str">
        <f t="shared" si="6"/>
        <v xml:space="preserve">RUTH </v>
      </c>
      <c r="E106" t="str">
        <f t="shared" si="7"/>
        <v>FERNANDEZ</v>
      </c>
      <c r="F106" s="21" t="s">
        <v>1083</v>
      </c>
      <c r="G106" s="22" t="s">
        <v>1258</v>
      </c>
      <c r="H106" s="16">
        <v>8920</v>
      </c>
      <c r="I106" s="16" t="str">
        <f t="shared" si="8"/>
        <v>08920</v>
      </c>
      <c r="J106" s="15" t="s">
        <v>112</v>
      </c>
      <c r="K106" s="15">
        <f>VLOOKUP(J106,estados!$A$1:$B$31,2,FALSE)</f>
        <v>7</v>
      </c>
      <c r="L106" s="15" t="s">
        <v>1465</v>
      </c>
      <c r="M106" s="15">
        <f>VLOOKUP(L106,Distribuidores!$A$2:$B$99,2,FALSE)</f>
        <v>69</v>
      </c>
      <c r="N106" s="15">
        <v>1</v>
      </c>
      <c r="O106" s="15">
        <v>1</v>
      </c>
      <c r="P106">
        <v>1</v>
      </c>
      <c r="Q106" s="36" t="str">
        <f t="shared" ca="1" si="9"/>
        <v>2023-10-27 16:23:24</v>
      </c>
    </row>
    <row r="107" spans="1:17" x14ac:dyDescent="0.3">
      <c r="A107">
        <v>6308</v>
      </c>
      <c r="B107" s="21" t="s">
        <v>2737</v>
      </c>
      <c r="C107" s="21" t="str">
        <f t="shared" si="5"/>
        <v>GUADALUPE JAUREGUI</v>
      </c>
      <c r="D107" t="str">
        <f t="shared" si="6"/>
        <v xml:space="preserve">GUADALUPE </v>
      </c>
      <c r="E107" t="str">
        <f t="shared" si="7"/>
        <v>JAUREGUI</v>
      </c>
      <c r="F107" s="21" t="s">
        <v>1083</v>
      </c>
      <c r="G107" s="22" t="s">
        <v>1258</v>
      </c>
      <c r="H107" s="16">
        <v>8910</v>
      </c>
      <c r="I107" s="16" t="str">
        <f t="shared" si="8"/>
        <v>08910</v>
      </c>
      <c r="J107" s="15" t="s">
        <v>112</v>
      </c>
      <c r="K107" s="15">
        <f>VLOOKUP(J107,estados!$A$1:$B$31,2,FALSE)</f>
        <v>7</v>
      </c>
      <c r="L107" s="15" t="s">
        <v>1468</v>
      </c>
      <c r="M107" s="15">
        <f>VLOOKUP(L107,Distribuidores!$A$2:$B$99,2,FALSE)</f>
        <v>70</v>
      </c>
      <c r="N107" s="15">
        <v>1</v>
      </c>
      <c r="O107" s="15">
        <v>1</v>
      </c>
      <c r="P107">
        <v>1</v>
      </c>
      <c r="Q107" s="36" t="str">
        <f t="shared" ca="1" si="9"/>
        <v>2023-10-27 16:35:13</v>
      </c>
    </row>
    <row r="108" spans="1:17" x14ac:dyDescent="0.3">
      <c r="A108">
        <v>6309</v>
      </c>
      <c r="B108" s="21" t="s">
        <v>2738</v>
      </c>
      <c r="C108" s="21" t="str">
        <f t="shared" si="5"/>
        <v>ARMANDO GRANADOS</v>
      </c>
      <c r="D108" t="str">
        <f t="shared" si="6"/>
        <v xml:space="preserve">ARMANDO </v>
      </c>
      <c r="E108" t="str">
        <f t="shared" si="7"/>
        <v>GRANADOS</v>
      </c>
      <c r="F108" s="21" t="s">
        <v>1083</v>
      </c>
      <c r="G108" s="22" t="s">
        <v>1258</v>
      </c>
      <c r="H108" s="16">
        <v>8900</v>
      </c>
      <c r="I108" s="16" t="str">
        <f t="shared" si="8"/>
        <v>08900</v>
      </c>
      <c r="J108" s="15" t="s">
        <v>112</v>
      </c>
      <c r="K108" s="15">
        <f>VLOOKUP(J108,estados!$A$1:$B$31,2,FALSE)</f>
        <v>7</v>
      </c>
      <c r="L108" s="15" t="s">
        <v>1465</v>
      </c>
      <c r="M108" s="15">
        <f>VLOOKUP(L108,Distribuidores!$A$2:$B$99,2,FALSE)</f>
        <v>69</v>
      </c>
      <c r="N108" s="15">
        <v>1</v>
      </c>
      <c r="O108" s="15">
        <v>1</v>
      </c>
      <c r="P108">
        <v>1</v>
      </c>
      <c r="Q108" s="36" t="str">
        <f t="shared" ca="1" si="9"/>
        <v>2023-10-27 16:38:18</v>
      </c>
    </row>
    <row r="109" spans="1:17" x14ac:dyDescent="0.3">
      <c r="A109">
        <v>6310</v>
      </c>
      <c r="B109" s="21" t="s">
        <v>2739</v>
      </c>
      <c r="C109" s="21" t="str">
        <f t="shared" si="5"/>
        <v>JESUS ARNULFO GALINDO MARTINEZ</v>
      </c>
      <c r="D109" s="21" t="s">
        <v>2740</v>
      </c>
      <c r="E109" s="21" t="s">
        <v>2741</v>
      </c>
      <c r="F109" s="21" t="s">
        <v>1083</v>
      </c>
      <c r="G109" s="22" t="s">
        <v>1258</v>
      </c>
      <c r="H109" s="16">
        <v>8840</v>
      </c>
      <c r="I109" s="16" t="str">
        <f t="shared" si="8"/>
        <v>08840</v>
      </c>
      <c r="J109" s="15" t="s">
        <v>112</v>
      </c>
      <c r="K109" s="15">
        <f>VLOOKUP(J109,estados!$A$1:$B$31,2,FALSE)</f>
        <v>7</v>
      </c>
      <c r="L109" s="15" t="s">
        <v>1465</v>
      </c>
      <c r="M109" s="15">
        <f>VLOOKUP(L109,Distribuidores!$A$2:$B$99,2,FALSE)</f>
        <v>69</v>
      </c>
      <c r="N109" s="15">
        <v>1</v>
      </c>
      <c r="O109" s="15">
        <v>1</v>
      </c>
      <c r="P109">
        <v>1</v>
      </c>
      <c r="Q109" s="36" t="str">
        <f t="shared" ca="1" si="9"/>
        <v>2023-10-27 18:07:42</v>
      </c>
    </row>
    <row r="110" spans="1:17" x14ac:dyDescent="0.3">
      <c r="A110">
        <v>6311</v>
      </c>
      <c r="B110" s="21" t="s">
        <v>2742</v>
      </c>
      <c r="C110" s="21" t="str">
        <f t="shared" si="5"/>
        <v>RODOLFO PILLADO</v>
      </c>
      <c r="D110" t="str">
        <f t="shared" si="6"/>
        <v xml:space="preserve">RODOLFO </v>
      </c>
      <c r="E110" t="str">
        <f t="shared" si="7"/>
        <v>PILLADO</v>
      </c>
      <c r="F110" s="21" t="s">
        <v>1083</v>
      </c>
      <c r="G110" s="22" t="s">
        <v>1258</v>
      </c>
      <c r="H110" s="16">
        <v>8830</v>
      </c>
      <c r="I110" s="16" t="str">
        <f t="shared" si="8"/>
        <v>08830</v>
      </c>
      <c r="J110" s="15" t="s">
        <v>112</v>
      </c>
      <c r="K110" s="15">
        <f>VLOOKUP(J110,estados!$A$1:$B$31,2,FALSE)</f>
        <v>7</v>
      </c>
      <c r="L110" s="15" t="s">
        <v>1471</v>
      </c>
      <c r="M110" s="15">
        <f>VLOOKUP(L110,Distribuidores!$A$2:$B$99,2,FALSE)</f>
        <v>90</v>
      </c>
      <c r="N110" s="15">
        <v>0</v>
      </c>
      <c r="O110" s="15">
        <v>1</v>
      </c>
      <c r="P110">
        <v>1</v>
      </c>
      <c r="Q110" s="36" t="str">
        <f t="shared" ca="1" si="9"/>
        <v>2023-10-27 12:18:32</v>
      </c>
    </row>
    <row r="111" spans="1:17" x14ac:dyDescent="0.3">
      <c r="A111">
        <v>6312</v>
      </c>
      <c r="B111" s="21" t="s">
        <v>2743</v>
      </c>
      <c r="C111" s="21" t="str">
        <f t="shared" si="5"/>
        <v>JULISSA ARNAIS</v>
      </c>
      <c r="D111" t="str">
        <f t="shared" si="6"/>
        <v xml:space="preserve">JULISSA </v>
      </c>
      <c r="E111" t="str">
        <f t="shared" si="7"/>
        <v>ARNAIS</v>
      </c>
      <c r="F111" s="21" t="s">
        <v>1083</v>
      </c>
      <c r="G111" s="22" t="s">
        <v>1258</v>
      </c>
      <c r="H111" s="16">
        <v>8810</v>
      </c>
      <c r="I111" s="16" t="str">
        <f t="shared" si="8"/>
        <v>08810</v>
      </c>
      <c r="J111" s="15" t="s">
        <v>112</v>
      </c>
      <c r="K111" s="15">
        <f>VLOOKUP(J111,estados!$A$1:$B$31,2,FALSE)</f>
        <v>7</v>
      </c>
      <c r="L111" s="15" t="s">
        <v>1472</v>
      </c>
      <c r="M111" s="15">
        <f>VLOOKUP(L111,Distribuidores!$A$2:$B$99,2,FALSE)</f>
        <v>91</v>
      </c>
      <c r="N111" s="15">
        <v>1</v>
      </c>
      <c r="O111" s="15">
        <v>1</v>
      </c>
      <c r="P111">
        <v>1</v>
      </c>
      <c r="Q111" s="36" t="str">
        <f t="shared" ca="1" si="9"/>
        <v>2023-10-27 20:34:22</v>
      </c>
    </row>
    <row r="112" spans="1:17" x14ac:dyDescent="0.3">
      <c r="A112">
        <v>6313</v>
      </c>
      <c r="B112" s="21" t="s">
        <v>2744</v>
      </c>
      <c r="C112" s="21" t="str">
        <f t="shared" si="5"/>
        <v>EDUARDO GOMEZ</v>
      </c>
      <c r="D112" t="str">
        <f t="shared" si="6"/>
        <v xml:space="preserve">EDUARDO </v>
      </c>
      <c r="E112" t="str">
        <f t="shared" si="7"/>
        <v>GOMEZ</v>
      </c>
      <c r="F112" s="21" t="s">
        <v>1090</v>
      </c>
      <c r="G112" s="22">
        <v>52798500</v>
      </c>
      <c r="H112" s="16">
        <v>8800</v>
      </c>
      <c r="I112" s="16" t="str">
        <f t="shared" si="8"/>
        <v>08800</v>
      </c>
      <c r="J112" s="15" t="s">
        <v>112</v>
      </c>
      <c r="K112" s="15">
        <f>VLOOKUP(J112,estados!$A$1:$B$31,2,FALSE)</f>
        <v>7</v>
      </c>
      <c r="L112" s="15" t="s">
        <v>1471</v>
      </c>
      <c r="M112" s="15">
        <f>VLOOKUP(L112,Distribuidores!$A$2:$B$99,2,FALSE)</f>
        <v>90</v>
      </c>
      <c r="N112" s="15">
        <v>1</v>
      </c>
      <c r="O112" s="15">
        <v>1</v>
      </c>
      <c r="P112">
        <v>1</v>
      </c>
      <c r="Q112" s="36" t="str">
        <f t="shared" ca="1" si="9"/>
        <v>2023-10-27 18:34:59</v>
      </c>
    </row>
    <row r="113" spans="1:17" x14ac:dyDescent="0.3">
      <c r="A113">
        <v>6314</v>
      </c>
      <c r="B113" s="21" t="s">
        <v>1091</v>
      </c>
      <c r="C113" s="21" t="str">
        <f t="shared" si="5"/>
        <v>ELENA HDEZ</v>
      </c>
      <c r="D113" t="str">
        <f t="shared" si="6"/>
        <v xml:space="preserve">ELENA </v>
      </c>
      <c r="E113" t="str">
        <f t="shared" si="7"/>
        <v>HDEZ</v>
      </c>
      <c r="F113" s="21" t="s">
        <v>1092</v>
      </c>
      <c r="G113" s="22" t="s">
        <v>1259</v>
      </c>
      <c r="H113" s="16">
        <v>8770</v>
      </c>
      <c r="I113" s="16" t="str">
        <f t="shared" si="8"/>
        <v>08770</v>
      </c>
      <c r="J113" s="15" t="s">
        <v>112</v>
      </c>
      <c r="K113" s="15">
        <f>VLOOKUP(J113,estados!$A$1:$B$31,2,FALSE)</f>
        <v>7</v>
      </c>
      <c r="L113" s="15" t="s">
        <v>1471</v>
      </c>
      <c r="M113" s="15">
        <f>VLOOKUP(L113,Distribuidores!$A$2:$B$99,2,FALSE)</f>
        <v>90</v>
      </c>
      <c r="N113" s="15">
        <v>1</v>
      </c>
      <c r="O113" s="15">
        <v>1</v>
      </c>
      <c r="P113">
        <v>1</v>
      </c>
      <c r="Q113" s="36" t="str">
        <f t="shared" ca="1" si="9"/>
        <v>2023-10-27 13:06:24</v>
      </c>
    </row>
    <row r="114" spans="1:17" x14ac:dyDescent="0.3">
      <c r="A114">
        <v>6315</v>
      </c>
      <c r="B114" s="21" t="s">
        <v>1093</v>
      </c>
      <c r="C114" s="21" t="str">
        <f t="shared" si="5"/>
        <v>ESTELA GONZALEZ</v>
      </c>
      <c r="D114" t="str">
        <f t="shared" si="6"/>
        <v xml:space="preserve">ESTELA </v>
      </c>
      <c r="E114" t="str">
        <f t="shared" si="7"/>
        <v>GONZALEZ</v>
      </c>
      <c r="F114" s="21" t="s">
        <v>1094</v>
      </c>
      <c r="G114" s="22">
        <v>52773322</v>
      </c>
      <c r="H114" s="16">
        <v>8760</v>
      </c>
      <c r="I114" s="16" t="str">
        <f t="shared" si="8"/>
        <v>08760</v>
      </c>
      <c r="J114" s="15" t="s">
        <v>112</v>
      </c>
      <c r="K114" s="15">
        <f>VLOOKUP(J114,estados!$A$1:$B$31,2,FALSE)</f>
        <v>7</v>
      </c>
      <c r="L114" s="15" t="s">
        <v>1473</v>
      </c>
      <c r="M114" s="15">
        <f>VLOOKUP(L114,Distribuidores!$A$2:$B$99,2,FALSE)</f>
        <v>92</v>
      </c>
      <c r="N114" s="15">
        <v>0</v>
      </c>
      <c r="O114" s="15">
        <v>1</v>
      </c>
      <c r="P114">
        <v>1</v>
      </c>
      <c r="Q114" s="36" t="str">
        <f t="shared" ca="1" si="9"/>
        <v>2023-10-27 13:54:29</v>
      </c>
    </row>
    <row r="115" spans="1:17" x14ac:dyDescent="0.3">
      <c r="A115">
        <v>6316</v>
      </c>
      <c r="B115" s="21" t="s">
        <v>1095</v>
      </c>
      <c r="C115" s="21" t="str">
        <f t="shared" si="5"/>
        <v>ADRIAN VARGAS</v>
      </c>
      <c r="D115" t="str">
        <f t="shared" si="6"/>
        <v xml:space="preserve">ADRIAN </v>
      </c>
      <c r="E115" t="str">
        <f t="shared" si="7"/>
        <v>VARGAS</v>
      </c>
      <c r="F115" s="21" t="s">
        <v>1096</v>
      </c>
      <c r="G115" s="22">
        <v>58249467</v>
      </c>
      <c r="H115" s="16">
        <v>8760</v>
      </c>
      <c r="I115" s="16" t="str">
        <f t="shared" si="8"/>
        <v>08760</v>
      </c>
      <c r="J115" s="15" t="s">
        <v>112</v>
      </c>
      <c r="K115" s="15">
        <f>VLOOKUP(J115,estados!$A$1:$B$31,2,FALSE)</f>
        <v>7</v>
      </c>
      <c r="L115" s="15" t="s">
        <v>1471</v>
      </c>
      <c r="M115" s="15">
        <f>VLOOKUP(L115,Distribuidores!$A$2:$B$99,2,FALSE)</f>
        <v>90</v>
      </c>
      <c r="N115" s="15">
        <v>0</v>
      </c>
      <c r="O115" s="15">
        <v>1</v>
      </c>
      <c r="P115">
        <v>1</v>
      </c>
      <c r="Q115" s="36" t="str">
        <f t="shared" ca="1" si="9"/>
        <v>2023-10-27 13:12:58</v>
      </c>
    </row>
    <row r="116" spans="1:17" x14ac:dyDescent="0.3">
      <c r="A116">
        <v>6317</v>
      </c>
      <c r="B116" s="21" t="s">
        <v>1097</v>
      </c>
      <c r="C116" s="21" t="str">
        <f t="shared" si="5"/>
        <v>MARICELA SOTO B</v>
      </c>
      <c r="D116" t="str">
        <f t="shared" si="6"/>
        <v xml:space="preserve">MARICELA </v>
      </c>
      <c r="E116" t="str">
        <f t="shared" si="7"/>
        <v>SOTO B</v>
      </c>
      <c r="F116" s="21" t="s">
        <v>1098</v>
      </c>
      <c r="G116" s="22" t="s">
        <v>1260</v>
      </c>
      <c r="H116" s="18">
        <v>12345</v>
      </c>
      <c r="I116" s="16" t="str">
        <f t="shared" si="8"/>
        <v>12345</v>
      </c>
      <c r="J116" s="15" t="s">
        <v>112</v>
      </c>
      <c r="K116" s="15">
        <f>VLOOKUP(J116,estados!$A$1:$B$31,2,FALSE)</f>
        <v>7</v>
      </c>
      <c r="L116" s="15" t="s">
        <v>1467</v>
      </c>
      <c r="M116" s="15">
        <f>VLOOKUP(L116,Distribuidores!$A$2:$B$99,2,FALSE)</f>
        <v>68</v>
      </c>
      <c r="N116" s="15">
        <v>0</v>
      </c>
      <c r="O116" s="15">
        <v>1</v>
      </c>
      <c r="P116">
        <v>1</v>
      </c>
      <c r="Q116" s="36" t="str">
        <f t="shared" ca="1" si="9"/>
        <v>2023-10-27 16:09:13</v>
      </c>
    </row>
    <row r="117" spans="1:17" x14ac:dyDescent="0.3">
      <c r="A117">
        <v>6318</v>
      </c>
      <c r="B117" s="21" t="s">
        <v>1099</v>
      </c>
      <c r="C117" s="21" t="str">
        <f t="shared" si="5"/>
        <v>ADRIANA CANO</v>
      </c>
      <c r="D117" t="str">
        <f t="shared" si="6"/>
        <v xml:space="preserve">ADRIANA </v>
      </c>
      <c r="E117" t="str">
        <f t="shared" si="7"/>
        <v>CANO</v>
      </c>
      <c r="F117" s="21" t="s">
        <v>1100</v>
      </c>
      <c r="G117" s="22">
        <v>53861800</v>
      </c>
      <c r="H117" s="19">
        <v>12345</v>
      </c>
      <c r="I117" s="16" t="str">
        <f t="shared" si="8"/>
        <v>12345</v>
      </c>
      <c r="J117" s="15" t="s">
        <v>112</v>
      </c>
      <c r="K117" s="15">
        <f>VLOOKUP(J117,estados!$A$1:$B$31,2,FALSE)</f>
        <v>7</v>
      </c>
      <c r="L117" s="15" t="s">
        <v>1465</v>
      </c>
      <c r="M117" s="15">
        <f>VLOOKUP(L117,Distribuidores!$A$2:$B$99,2,FALSE)</f>
        <v>69</v>
      </c>
      <c r="N117" s="15">
        <v>1</v>
      </c>
      <c r="O117" s="15">
        <v>1</v>
      </c>
      <c r="P117">
        <v>1</v>
      </c>
      <c r="Q117" s="36" t="str">
        <f t="shared" ca="1" si="9"/>
        <v>2023-10-27 20:48:47</v>
      </c>
    </row>
    <row r="118" spans="1:17" x14ac:dyDescent="0.3">
      <c r="A118">
        <v>6319</v>
      </c>
      <c r="B118" s="21" t="s">
        <v>1101</v>
      </c>
      <c r="C118" s="21" t="str">
        <f t="shared" si="5"/>
        <v>DAVID FLORES</v>
      </c>
      <c r="D118" t="str">
        <f t="shared" si="6"/>
        <v xml:space="preserve">DAVID </v>
      </c>
      <c r="E118" t="str">
        <f t="shared" si="7"/>
        <v>FLORES</v>
      </c>
      <c r="F118" s="21" t="s">
        <v>1102</v>
      </c>
      <c r="G118" s="22">
        <v>56941519</v>
      </c>
      <c r="H118" s="19">
        <v>12345</v>
      </c>
      <c r="I118" s="16" t="str">
        <f t="shared" si="8"/>
        <v>12345</v>
      </c>
      <c r="J118" s="15" t="s">
        <v>112</v>
      </c>
      <c r="K118" s="15">
        <f>VLOOKUP(J118,estados!$A$1:$B$31,2,FALSE)</f>
        <v>7</v>
      </c>
      <c r="L118" s="15" t="s">
        <v>1465</v>
      </c>
      <c r="M118" s="15">
        <f>VLOOKUP(L118,Distribuidores!$A$2:$B$99,2,FALSE)</f>
        <v>69</v>
      </c>
      <c r="N118" s="15">
        <v>1</v>
      </c>
      <c r="O118" s="15">
        <v>1</v>
      </c>
      <c r="P118">
        <v>1</v>
      </c>
      <c r="Q118" s="36" t="str">
        <f t="shared" ca="1" si="9"/>
        <v>2023-10-27 12:29:23</v>
      </c>
    </row>
    <row r="119" spans="1:17" x14ac:dyDescent="0.3">
      <c r="A119">
        <v>6320</v>
      </c>
      <c r="B119" s="21" t="s">
        <v>1103</v>
      </c>
      <c r="C119" s="21" t="str">
        <f t="shared" si="5"/>
        <v>AIDE FLORES</v>
      </c>
      <c r="D119" t="str">
        <f t="shared" si="6"/>
        <v xml:space="preserve">AIDE </v>
      </c>
      <c r="E119" t="str">
        <f t="shared" si="7"/>
        <v>FLORES</v>
      </c>
      <c r="F119" s="21" t="s">
        <v>1104</v>
      </c>
      <c r="G119" s="22">
        <v>57620085</v>
      </c>
      <c r="H119" s="19">
        <v>12345</v>
      </c>
      <c r="I119" s="16" t="str">
        <f t="shared" si="8"/>
        <v>12345</v>
      </c>
      <c r="J119" s="15" t="s">
        <v>112</v>
      </c>
      <c r="K119" s="15">
        <f>VLOOKUP(J119,estados!$A$1:$B$31,2,FALSE)</f>
        <v>7</v>
      </c>
      <c r="L119" s="15" t="s">
        <v>1467</v>
      </c>
      <c r="M119" s="15">
        <f>VLOOKUP(L119,Distribuidores!$A$2:$B$99,2,FALSE)</f>
        <v>68</v>
      </c>
      <c r="N119" s="21">
        <v>0</v>
      </c>
      <c r="O119" s="15">
        <v>1</v>
      </c>
      <c r="P119">
        <v>1</v>
      </c>
      <c r="Q119" s="36" t="str">
        <f t="shared" ca="1" si="9"/>
        <v>2023-10-27 15:50:07</v>
      </c>
    </row>
    <row r="120" spans="1:17" x14ac:dyDescent="0.3">
      <c r="A120">
        <v>6321</v>
      </c>
      <c r="B120" s="21" t="s">
        <v>1105</v>
      </c>
      <c r="C120" s="21" t="str">
        <f t="shared" si="5"/>
        <v>KARINA BOLAÑOS</v>
      </c>
      <c r="D120" t="str">
        <f t="shared" si="6"/>
        <v xml:space="preserve">KARINA </v>
      </c>
      <c r="E120" t="str">
        <f t="shared" si="7"/>
        <v>BOLAÑOS</v>
      </c>
      <c r="F120" s="21" t="s">
        <v>1106</v>
      </c>
      <c r="G120" s="22">
        <v>50891480</v>
      </c>
      <c r="H120" s="19">
        <v>12345</v>
      </c>
      <c r="I120" s="16" t="str">
        <f t="shared" si="8"/>
        <v>12345</v>
      </c>
      <c r="J120" s="15" t="s">
        <v>112</v>
      </c>
      <c r="K120" s="15">
        <f>VLOOKUP(J120,estados!$A$1:$B$31,2,FALSE)</f>
        <v>7</v>
      </c>
      <c r="L120" s="15" t="s">
        <v>1467</v>
      </c>
      <c r="M120" s="15">
        <f>VLOOKUP(L120,Distribuidores!$A$2:$B$99,2,FALSE)</f>
        <v>68</v>
      </c>
      <c r="N120" s="15">
        <v>1</v>
      </c>
      <c r="O120" s="15">
        <v>1</v>
      </c>
      <c r="P120">
        <v>1</v>
      </c>
      <c r="Q120" s="36" t="str">
        <f t="shared" ca="1" si="9"/>
        <v>2023-10-27 19:07:34</v>
      </c>
    </row>
    <row r="121" spans="1:17" x14ac:dyDescent="0.3">
      <c r="A121">
        <v>6322</v>
      </c>
      <c r="B121" s="21" t="s">
        <v>1107</v>
      </c>
      <c r="C121" s="21" t="str">
        <f t="shared" si="5"/>
        <v>LIDIA VAZQUEZ</v>
      </c>
      <c r="D121" t="str">
        <f t="shared" si="6"/>
        <v xml:space="preserve">LIDIA </v>
      </c>
      <c r="E121" t="str">
        <f t="shared" si="7"/>
        <v>VAZQUEZ</v>
      </c>
      <c r="F121" s="21" t="s">
        <v>1108</v>
      </c>
      <c r="G121" s="22">
        <v>54453000</v>
      </c>
      <c r="H121" s="19">
        <v>12345</v>
      </c>
      <c r="I121" s="16" t="str">
        <f t="shared" si="8"/>
        <v>12345</v>
      </c>
      <c r="J121" s="15" t="s">
        <v>112</v>
      </c>
      <c r="K121" s="15">
        <f>VLOOKUP(J121,estados!$A$1:$B$31,2,FALSE)</f>
        <v>7</v>
      </c>
      <c r="L121" s="15" t="s">
        <v>1474</v>
      </c>
      <c r="M121" s="15">
        <f>VLOOKUP(L121,Distribuidores!$A$2:$B$99,2,FALSE)</f>
        <v>89</v>
      </c>
      <c r="N121" s="15">
        <v>1</v>
      </c>
      <c r="O121" s="15">
        <v>1</v>
      </c>
      <c r="P121">
        <v>1</v>
      </c>
      <c r="Q121" s="36" t="str">
        <f t="shared" ca="1" si="9"/>
        <v>2023-10-27 13:39:60</v>
      </c>
    </row>
    <row r="122" spans="1:17" x14ac:dyDescent="0.3">
      <c r="A122">
        <v>6323</v>
      </c>
      <c r="B122" s="21" t="s">
        <v>2745</v>
      </c>
      <c r="C122" s="21" t="str">
        <f t="shared" si="5"/>
        <v>BRENDA PEÑALOSA</v>
      </c>
      <c r="D122" t="str">
        <f t="shared" si="6"/>
        <v xml:space="preserve">BRENDA </v>
      </c>
      <c r="E122" t="str">
        <f t="shared" si="7"/>
        <v>PEÑALOSA</v>
      </c>
      <c r="F122" s="21" t="s">
        <v>1110</v>
      </c>
      <c r="G122" s="22">
        <v>53872143</v>
      </c>
      <c r="H122" s="18">
        <v>45118</v>
      </c>
      <c r="I122" s="16" t="str">
        <f t="shared" si="8"/>
        <v>45118</v>
      </c>
      <c r="J122" s="15" t="s">
        <v>112</v>
      </c>
      <c r="K122" s="15">
        <f>VLOOKUP(J122,estados!$A$1:$B$31,2,FALSE)</f>
        <v>7</v>
      </c>
      <c r="L122" s="15" t="s">
        <v>1474</v>
      </c>
      <c r="M122" s="15">
        <f>VLOOKUP(L122,Distribuidores!$A$2:$B$99,2,FALSE)</f>
        <v>89</v>
      </c>
      <c r="N122" s="15">
        <v>1</v>
      </c>
      <c r="O122" s="15">
        <v>1</v>
      </c>
      <c r="P122">
        <v>1</v>
      </c>
      <c r="Q122" s="36" t="str">
        <f t="shared" ca="1" si="9"/>
        <v>2023-10-27 13:46:00</v>
      </c>
    </row>
    <row r="123" spans="1:17" x14ac:dyDescent="0.3">
      <c r="A123">
        <v>6324</v>
      </c>
      <c r="B123" s="21" t="s">
        <v>2746</v>
      </c>
      <c r="C123" s="21" t="str">
        <f t="shared" si="5"/>
        <v>ROSALBA MARTINEZ</v>
      </c>
      <c r="D123" t="str">
        <f t="shared" si="6"/>
        <v xml:space="preserve">ROSALBA </v>
      </c>
      <c r="E123" t="str">
        <f t="shared" si="7"/>
        <v>MARTINEZ</v>
      </c>
      <c r="F123" s="21" t="s">
        <v>1112</v>
      </c>
      <c r="G123" s="22">
        <v>15413361</v>
      </c>
      <c r="H123" s="18">
        <v>9060</v>
      </c>
      <c r="I123" s="16" t="str">
        <f t="shared" si="8"/>
        <v>09060</v>
      </c>
      <c r="J123" s="15" t="s">
        <v>112</v>
      </c>
      <c r="K123" s="15">
        <f>VLOOKUP(J123,estados!$A$1:$B$31,2,FALSE)</f>
        <v>7</v>
      </c>
      <c r="L123" s="15" t="s">
        <v>1474</v>
      </c>
      <c r="M123" s="15">
        <f>VLOOKUP(L123,Distribuidores!$A$2:$B$99,2,FALSE)</f>
        <v>89</v>
      </c>
      <c r="N123" s="15">
        <v>1</v>
      </c>
      <c r="O123" s="15">
        <v>1</v>
      </c>
      <c r="P123">
        <v>1</v>
      </c>
      <c r="Q123" s="36" t="str">
        <f t="shared" ca="1" si="9"/>
        <v>2023-10-27 15:57:40</v>
      </c>
    </row>
    <row r="124" spans="1:17" x14ac:dyDescent="0.3">
      <c r="A124">
        <v>6325</v>
      </c>
      <c r="B124" s="21" t="s">
        <v>1113</v>
      </c>
      <c r="C124" s="21" t="str">
        <f t="shared" si="5"/>
        <v>ROSY MUNOZ</v>
      </c>
      <c r="D124" t="str">
        <f t="shared" si="6"/>
        <v xml:space="preserve">ROSY </v>
      </c>
      <c r="E124" t="str">
        <f t="shared" si="7"/>
        <v>MUNOZ</v>
      </c>
      <c r="F124" s="21" t="s">
        <v>1114</v>
      </c>
      <c r="G124" s="22">
        <v>55887110</v>
      </c>
      <c r="H124" s="18">
        <v>78676</v>
      </c>
      <c r="I124" s="16" t="str">
        <f t="shared" si="8"/>
        <v>78676</v>
      </c>
      <c r="J124" s="15" t="s">
        <v>112</v>
      </c>
      <c r="K124" s="15">
        <f>VLOOKUP(J124,estados!$A$1:$B$31,2,FALSE)</f>
        <v>7</v>
      </c>
      <c r="L124" s="15" t="s">
        <v>1474</v>
      </c>
      <c r="M124" s="15">
        <f>VLOOKUP(L124,Distribuidores!$A$2:$B$99,2,FALSE)</f>
        <v>89</v>
      </c>
      <c r="N124" s="15">
        <v>0</v>
      </c>
      <c r="O124" s="15">
        <v>1</v>
      </c>
      <c r="P124">
        <v>1</v>
      </c>
      <c r="Q124" s="36" t="str">
        <f t="shared" ca="1" si="9"/>
        <v>2023-10-27 17:31:37</v>
      </c>
    </row>
    <row r="125" spans="1:17" x14ac:dyDescent="0.3">
      <c r="A125">
        <v>6326</v>
      </c>
      <c r="B125" s="21" t="s">
        <v>1115</v>
      </c>
      <c r="C125" s="21" t="str">
        <f t="shared" si="5"/>
        <v>CAROLINA SEGOVIANO</v>
      </c>
      <c r="D125" t="str">
        <f t="shared" si="6"/>
        <v xml:space="preserve">CAROLINA </v>
      </c>
      <c r="E125" t="str">
        <f t="shared" si="7"/>
        <v>SEGOVIANO</v>
      </c>
      <c r="F125" s="21" t="s">
        <v>1116</v>
      </c>
      <c r="G125" s="22" t="s">
        <v>1261</v>
      </c>
      <c r="H125" s="18">
        <v>88250</v>
      </c>
      <c r="I125" s="16" t="str">
        <f t="shared" si="8"/>
        <v>88250</v>
      </c>
      <c r="J125" s="15" t="s">
        <v>112</v>
      </c>
      <c r="K125" s="15">
        <f>VLOOKUP(J125,estados!$A$1:$B$31,2,FALSE)</f>
        <v>7</v>
      </c>
      <c r="L125" s="15" t="s">
        <v>1474</v>
      </c>
      <c r="M125" s="15">
        <f>VLOOKUP(L125,Distribuidores!$A$2:$B$99,2,FALSE)</f>
        <v>89</v>
      </c>
      <c r="N125" s="15">
        <v>1</v>
      </c>
      <c r="O125" s="15">
        <v>1</v>
      </c>
      <c r="P125">
        <v>1</v>
      </c>
      <c r="Q125" s="36" t="str">
        <f t="shared" ca="1" si="9"/>
        <v>2023-10-27 18:58:13</v>
      </c>
    </row>
    <row r="126" spans="1:17" x14ac:dyDescent="0.3">
      <c r="A126">
        <v>6327</v>
      </c>
      <c r="B126" s="21" t="s">
        <v>1117</v>
      </c>
      <c r="C126" s="21" t="str">
        <f t="shared" si="5"/>
        <v>REBECA DE LA FUENTE DE SANTOS</v>
      </c>
      <c r="D126" t="str">
        <f t="shared" si="6"/>
        <v xml:space="preserve">REBECA </v>
      </c>
      <c r="E126" t="str">
        <f t="shared" si="7"/>
        <v>DE LA FUENTE DE SANTOS</v>
      </c>
      <c r="F126" s="21" t="s">
        <v>1118</v>
      </c>
      <c r="G126" s="22" t="s">
        <v>1262</v>
      </c>
      <c r="H126" s="18">
        <v>88250</v>
      </c>
      <c r="I126" s="16" t="str">
        <f t="shared" si="8"/>
        <v>88250</v>
      </c>
      <c r="J126" s="15" t="s">
        <v>112</v>
      </c>
      <c r="K126" s="15">
        <f>VLOOKUP(J126,estados!$A$1:$B$31,2,FALSE)</f>
        <v>7</v>
      </c>
      <c r="L126" s="15" t="s">
        <v>1465</v>
      </c>
      <c r="M126" s="15">
        <f>VLOOKUP(L126,Distribuidores!$A$2:$B$99,2,FALSE)</f>
        <v>69</v>
      </c>
      <c r="N126" s="15">
        <v>1</v>
      </c>
      <c r="O126" s="15">
        <v>1</v>
      </c>
      <c r="P126">
        <v>1</v>
      </c>
      <c r="Q126" s="36" t="str">
        <f t="shared" ca="1" si="9"/>
        <v>2023-10-27 17:32:06</v>
      </c>
    </row>
    <row r="127" spans="1:17" x14ac:dyDescent="0.3">
      <c r="A127">
        <v>6328</v>
      </c>
      <c r="B127" s="21" t="s">
        <v>1119</v>
      </c>
      <c r="C127" s="21" t="str">
        <f t="shared" si="5"/>
        <v>JOEL RODRIGUEZ</v>
      </c>
      <c r="D127" t="str">
        <f t="shared" si="6"/>
        <v xml:space="preserve">JOEL </v>
      </c>
      <c r="E127" t="str">
        <f t="shared" si="7"/>
        <v>RODRIGUEZ</v>
      </c>
      <c r="F127" s="21" t="s">
        <v>1120</v>
      </c>
      <c r="G127" s="22">
        <v>57719200</v>
      </c>
      <c r="H127" s="18">
        <v>1710</v>
      </c>
      <c r="I127" s="16" t="str">
        <f t="shared" si="8"/>
        <v>01710</v>
      </c>
      <c r="J127" s="15" t="s">
        <v>112</v>
      </c>
      <c r="K127" s="15">
        <f>VLOOKUP(J127,estados!$A$1:$B$31,2,FALSE)</f>
        <v>7</v>
      </c>
      <c r="L127" s="15" t="s">
        <v>1465</v>
      </c>
      <c r="M127" s="15">
        <f>VLOOKUP(L127,Distribuidores!$A$2:$B$99,2,FALSE)</f>
        <v>69</v>
      </c>
      <c r="N127" s="15">
        <v>1</v>
      </c>
      <c r="O127" s="15">
        <v>1</v>
      </c>
      <c r="P127">
        <v>1</v>
      </c>
      <c r="Q127" s="36" t="str">
        <f t="shared" ca="1" si="9"/>
        <v>2023-10-27 19:24:22</v>
      </c>
    </row>
    <row r="128" spans="1:17" x14ac:dyDescent="0.3">
      <c r="A128">
        <v>6329</v>
      </c>
      <c r="B128" s="21" t="s">
        <v>1121</v>
      </c>
      <c r="C128" s="21" t="str">
        <f t="shared" si="5"/>
        <v>KARLA PACHUCA</v>
      </c>
      <c r="D128" t="str">
        <f t="shared" si="6"/>
        <v xml:space="preserve">KARLA </v>
      </c>
      <c r="E128" t="str">
        <f t="shared" si="7"/>
        <v>PACHUCA</v>
      </c>
      <c r="F128" s="21" t="s">
        <v>1122</v>
      </c>
      <c r="G128" s="22">
        <v>55162319</v>
      </c>
      <c r="H128" s="18">
        <v>2110</v>
      </c>
      <c r="I128" s="16" t="str">
        <f t="shared" si="8"/>
        <v>02110</v>
      </c>
      <c r="J128" s="15" t="s">
        <v>112</v>
      </c>
      <c r="K128" s="15">
        <f>VLOOKUP(J128,estados!$A$1:$B$31,2,FALSE)</f>
        <v>7</v>
      </c>
      <c r="L128" s="15" t="s">
        <v>1474</v>
      </c>
      <c r="M128" s="15">
        <f>VLOOKUP(L128,Distribuidores!$A$2:$B$99,2,FALSE)</f>
        <v>89</v>
      </c>
      <c r="N128" s="15">
        <v>1</v>
      </c>
      <c r="O128" s="15">
        <v>1</v>
      </c>
      <c r="P128">
        <v>1</v>
      </c>
      <c r="Q128" s="36" t="str">
        <f t="shared" ca="1" si="9"/>
        <v>2023-10-27 19:10:01</v>
      </c>
    </row>
    <row r="129" spans="1:17" x14ac:dyDescent="0.3">
      <c r="A129">
        <v>6330</v>
      </c>
      <c r="B129" s="21" t="s">
        <v>1123</v>
      </c>
      <c r="C129" s="21" t="str">
        <f t="shared" si="5"/>
        <v>VIANEY AGUAS</v>
      </c>
      <c r="D129" t="str">
        <f t="shared" si="6"/>
        <v xml:space="preserve">VIANEY </v>
      </c>
      <c r="E129" t="str">
        <f t="shared" si="7"/>
        <v>AGUAS</v>
      </c>
      <c r="F129" s="21" t="s">
        <v>1122</v>
      </c>
      <c r="G129" s="22">
        <v>55611312</v>
      </c>
      <c r="H129" s="18">
        <v>76269</v>
      </c>
      <c r="I129" s="16" t="str">
        <f t="shared" si="8"/>
        <v>76269</v>
      </c>
      <c r="J129" s="15" t="s">
        <v>112</v>
      </c>
      <c r="K129" s="15">
        <f>VLOOKUP(J129,estados!$A$1:$B$31,2,FALSE)</f>
        <v>7</v>
      </c>
      <c r="L129" s="15" t="s">
        <v>1474</v>
      </c>
      <c r="M129" s="15">
        <f>VLOOKUP(L129,Distribuidores!$A$2:$B$99,2,FALSE)</f>
        <v>89</v>
      </c>
      <c r="N129" s="15">
        <v>0</v>
      </c>
      <c r="O129" s="15">
        <v>1</v>
      </c>
      <c r="P129">
        <v>1</v>
      </c>
      <c r="Q129" s="36" t="str">
        <f t="shared" ca="1" si="9"/>
        <v>2023-10-27 12:24:45</v>
      </c>
    </row>
    <row r="130" spans="1:17" x14ac:dyDescent="0.3">
      <c r="A130">
        <v>6331</v>
      </c>
      <c r="B130" s="21" t="s">
        <v>1124</v>
      </c>
      <c r="C130" s="21" t="str">
        <f t="shared" si="5"/>
        <v>IRMA GOVEA</v>
      </c>
      <c r="D130" t="str">
        <f t="shared" ref="D130:D193" si="10">LEFT(C130, SEARCH(" ",C130,1))</f>
        <v xml:space="preserve">IRMA </v>
      </c>
      <c r="E130" t="str">
        <f t="shared" ref="E130:E193" si="11">RIGHT(C130,LEN(C130)-SEARCH(" ",C130,1))</f>
        <v>GOVEA</v>
      </c>
      <c r="F130" s="21" t="s">
        <v>1122</v>
      </c>
      <c r="G130" s="22">
        <v>54801400</v>
      </c>
      <c r="H130" s="18">
        <v>2110</v>
      </c>
      <c r="I130" s="16" t="str">
        <f t="shared" si="8"/>
        <v>02110</v>
      </c>
      <c r="J130" s="15" t="s">
        <v>112</v>
      </c>
      <c r="K130" s="15">
        <f>VLOOKUP(J130,estados!$A$1:$B$31,2,FALSE)</f>
        <v>7</v>
      </c>
      <c r="L130" s="15" t="s">
        <v>1474</v>
      </c>
      <c r="M130" s="15">
        <f>VLOOKUP(L130,Distribuidores!$A$2:$B$99,2,FALSE)</f>
        <v>89</v>
      </c>
      <c r="N130" s="15">
        <v>1</v>
      </c>
      <c r="O130" s="15">
        <v>1</v>
      </c>
      <c r="P130">
        <v>1</v>
      </c>
      <c r="Q130" s="36" t="str">
        <f t="shared" ca="1" si="9"/>
        <v>2023-10-27 14:09:44</v>
      </c>
    </row>
    <row r="131" spans="1:17" x14ac:dyDescent="0.3">
      <c r="A131">
        <v>6332</v>
      </c>
      <c r="B131" s="21" t="s">
        <v>1125</v>
      </c>
      <c r="C131" s="21" t="str">
        <f t="shared" ref="C131:C194" si="12">TRIM(B131)</f>
        <v>AGNI OLIVIA</v>
      </c>
      <c r="D131" t="str">
        <f t="shared" si="10"/>
        <v xml:space="preserve">AGNI </v>
      </c>
      <c r="E131" t="str">
        <f t="shared" si="11"/>
        <v>OLIVIA</v>
      </c>
      <c r="F131" s="21" t="s">
        <v>1126</v>
      </c>
      <c r="G131" s="22" t="s">
        <v>1263</v>
      </c>
      <c r="H131" s="18">
        <v>1710</v>
      </c>
      <c r="I131" s="16" t="str">
        <f t="shared" ref="I131:I194" si="13">TEXT(H131,"00000")</f>
        <v>01710</v>
      </c>
      <c r="J131" s="15" t="s">
        <v>112</v>
      </c>
      <c r="K131" s="15">
        <f>VLOOKUP(J131,estados!$A$1:$B$31,2,FALSE)</f>
        <v>7</v>
      </c>
      <c r="L131" s="15" t="s">
        <v>1474</v>
      </c>
      <c r="M131" s="15">
        <f>VLOOKUP(L131,Distribuidores!$A$2:$B$99,2,FALSE)</f>
        <v>89</v>
      </c>
      <c r="N131" s="15">
        <v>1</v>
      </c>
      <c r="O131" s="15">
        <v>1</v>
      </c>
      <c r="P131">
        <v>1</v>
      </c>
      <c r="Q131" s="36" t="str">
        <f t="shared" ref="Q131:Q194" ca="1" si="14">_xlfn.CONCAT("2023-10-27 ",RANDBETWEEN(12,20),":",TEXT(RANDBETWEEN(0,60),"00"),":",TEXT(RANDBETWEEN(0,60),"00"))</f>
        <v>2023-10-27 15:19:60</v>
      </c>
    </row>
    <row r="132" spans="1:17" x14ac:dyDescent="0.3">
      <c r="A132">
        <v>6333</v>
      </c>
      <c r="B132" s="21" t="s">
        <v>1127</v>
      </c>
      <c r="C132" s="21" t="str">
        <f t="shared" si="12"/>
        <v>ROBERTO HERNANDEZ</v>
      </c>
      <c r="D132" t="str">
        <f t="shared" si="10"/>
        <v xml:space="preserve">ROBERTO </v>
      </c>
      <c r="E132" t="str">
        <f t="shared" si="11"/>
        <v>HERNANDEZ</v>
      </c>
      <c r="F132" s="21" t="s">
        <v>1128</v>
      </c>
      <c r="G132" s="22" t="s">
        <v>1264</v>
      </c>
      <c r="H132" s="18">
        <v>55090</v>
      </c>
      <c r="I132" s="16" t="str">
        <f t="shared" si="13"/>
        <v>55090</v>
      </c>
      <c r="J132" s="15" t="s">
        <v>112</v>
      </c>
      <c r="K132" s="15">
        <f>VLOOKUP(J132,estados!$A$1:$B$31,2,FALSE)</f>
        <v>7</v>
      </c>
      <c r="L132" s="15" t="s">
        <v>1474</v>
      </c>
      <c r="M132" s="15">
        <f>VLOOKUP(L132,Distribuidores!$A$2:$B$99,2,FALSE)</f>
        <v>89</v>
      </c>
      <c r="N132" s="15">
        <v>1</v>
      </c>
      <c r="O132" s="15">
        <v>1</v>
      </c>
      <c r="P132">
        <v>1</v>
      </c>
      <c r="Q132" s="36" t="str">
        <f t="shared" ca="1" si="14"/>
        <v>2023-10-27 19:16:11</v>
      </c>
    </row>
    <row r="133" spans="1:17" x14ac:dyDescent="0.3">
      <c r="A133">
        <v>6334</v>
      </c>
      <c r="B133" s="21" t="s">
        <v>1129</v>
      </c>
      <c r="C133" s="21" t="str">
        <f t="shared" si="12"/>
        <v>BELEN HERNANDEZ</v>
      </c>
      <c r="D133" t="str">
        <f t="shared" si="10"/>
        <v xml:space="preserve">BELEN </v>
      </c>
      <c r="E133" t="str">
        <f t="shared" si="11"/>
        <v>HERNANDEZ</v>
      </c>
      <c r="F133" s="21" t="s">
        <v>1130</v>
      </c>
      <c r="G133" s="22">
        <v>58880400</v>
      </c>
      <c r="H133" s="18">
        <v>1800</v>
      </c>
      <c r="I133" s="16" t="str">
        <f t="shared" si="13"/>
        <v>01800</v>
      </c>
      <c r="J133" s="15" t="s">
        <v>112</v>
      </c>
      <c r="K133" s="15">
        <f>VLOOKUP(J133,estados!$A$1:$B$31,2,FALSE)</f>
        <v>7</v>
      </c>
      <c r="L133" s="15" t="s">
        <v>1474</v>
      </c>
      <c r="M133" s="15">
        <f>VLOOKUP(L133,Distribuidores!$A$2:$B$99,2,FALSE)</f>
        <v>89</v>
      </c>
      <c r="N133" s="15">
        <v>0</v>
      </c>
      <c r="O133" s="15">
        <v>1</v>
      </c>
      <c r="P133">
        <v>1</v>
      </c>
      <c r="Q133" s="36" t="str">
        <f t="shared" ca="1" si="14"/>
        <v>2023-10-27 20:28:56</v>
      </c>
    </row>
    <row r="134" spans="1:17" x14ac:dyDescent="0.3">
      <c r="A134">
        <v>6335</v>
      </c>
      <c r="B134" s="21" t="s">
        <v>1131</v>
      </c>
      <c r="C134" s="21" t="str">
        <f t="shared" si="12"/>
        <v>KOEUN VIVIANA LEE</v>
      </c>
      <c r="D134" t="str">
        <f t="shared" si="10"/>
        <v xml:space="preserve">KOEUN </v>
      </c>
      <c r="E134" t="str">
        <f t="shared" si="11"/>
        <v>VIVIANA LEE</v>
      </c>
      <c r="F134" s="21" t="s">
        <v>1132</v>
      </c>
      <c r="G134" s="22">
        <v>11024885</v>
      </c>
      <c r="H134" s="18">
        <v>11320</v>
      </c>
      <c r="I134" s="16" t="str">
        <f t="shared" si="13"/>
        <v>11320</v>
      </c>
      <c r="J134" s="15" t="s">
        <v>112</v>
      </c>
      <c r="K134" s="15">
        <f>VLOOKUP(J134,estados!$A$1:$B$31,2,FALSE)</f>
        <v>7</v>
      </c>
      <c r="L134" s="15" t="s">
        <v>1474</v>
      </c>
      <c r="M134" s="15">
        <f>VLOOKUP(L134,Distribuidores!$A$2:$B$99,2,FALSE)</f>
        <v>89</v>
      </c>
      <c r="N134" s="15">
        <v>0</v>
      </c>
      <c r="O134" s="15">
        <v>1</v>
      </c>
      <c r="P134">
        <v>1</v>
      </c>
      <c r="Q134" s="36" t="str">
        <f t="shared" ca="1" si="14"/>
        <v>2023-10-27 20:16:34</v>
      </c>
    </row>
    <row r="135" spans="1:17" x14ac:dyDescent="0.3">
      <c r="A135">
        <v>6336</v>
      </c>
      <c r="B135" s="21" t="s">
        <v>1133</v>
      </c>
      <c r="C135" s="21" t="str">
        <f t="shared" si="12"/>
        <v>BERENICE ALVARADO CRUZ</v>
      </c>
      <c r="D135" t="str">
        <f t="shared" si="10"/>
        <v xml:space="preserve">BERENICE </v>
      </c>
      <c r="E135" t="str">
        <f t="shared" si="11"/>
        <v>ALVARADO CRUZ</v>
      </c>
      <c r="F135" s="21" t="s">
        <v>1134</v>
      </c>
      <c r="G135" s="22">
        <v>50903300</v>
      </c>
      <c r="H135" s="18">
        <v>65505</v>
      </c>
      <c r="I135" s="16" t="str">
        <f t="shared" si="13"/>
        <v>65505</v>
      </c>
      <c r="J135" s="15" t="s">
        <v>112</v>
      </c>
      <c r="K135" s="15">
        <f>VLOOKUP(J135,estados!$A$1:$B$31,2,FALSE)</f>
        <v>7</v>
      </c>
      <c r="L135" s="15" t="s">
        <v>1465</v>
      </c>
      <c r="M135" s="15">
        <f>VLOOKUP(L135,Distribuidores!$A$2:$B$99,2,FALSE)</f>
        <v>69</v>
      </c>
      <c r="N135" s="15">
        <v>0</v>
      </c>
      <c r="O135" s="15">
        <v>1</v>
      </c>
      <c r="P135">
        <v>1</v>
      </c>
      <c r="Q135" s="36" t="str">
        <f t="shared" ca="1" si="14"/>
        <v>2023-10-27 18:27:35</v>
      </c>
    </row>
    <row r="136" spans="1:17" x14ac:dyDescent="0.3">
      <c r="A136">
        <v>6337</v>
      </c>
      <c r="B136" s="21" t="s">
        <v>1135</v>
      </c>
      <c r="C136" s="21" t="str">
        <f t="shared" si="12"/>
        <v>NORMA AGUILERA</v>
      </c>
      <c r="D136" t="str">
        <f t="shared" si="10"/>
        <v xml:space="preserve">NORMA </v>
      </c>
      <c r="E136" t="str">
        <f t="shared" si="11"/>
        <v>AGUILERA</v>
      </c>
      <c r="F136" s="21" t="s">
        <v>1136</v>
      </c>
      <c r="G136" s="22" t="s">
        <v>1265</v>
      </c>
      <c r="H136" s="18">
        <v>3920</v>
      </c>
      <c r="I136" s="16" t="str">
        <f t="shared" si="13"/>
        <v>03920</v>
      </c>
      <c r="J136" s="15" t="s">
        <v>112</v>
      </c>
      <c r="K136" s="15">
        <f>VLOOKUP(J136,estados!$A$1:$B$31,2,FALSE)</f>
        <v>7</v>
      </c>
      <c r="L136" s="15" t="s">
        <v>1467</v>
      </c>
      <c r="M136" s="15">
        <f>VLOOKUP(L136,Distribuidores!$A$2:$B$99,2,FALSE)</f>
        <v>68</v>
      </c>
      <c r="N136" s="15">
        <v>1</v>
      </c>
      <c r="O136" s="15">
        <v>1</v>
      </c>
      <c r="P136">
        <v>1</v>
      </c>
      <c r="Q136" s="36" t="str">
        <f t="shared" ca="1" si="14"/>
        <v>2023-10-27 14:53:54</v>
      </c>
    </row>
    <row r="137" spans="1:17" x14ac:dyDescent="0.3">
      <c r="A137">
        <v>6338</v>
      </c>
      <c r="B137" s="21" t="s">
        <v>1137</v>
      </c>
      <c r="C137" s="21" t="str">
        <f t="shared" si="12"/>
        <v>GEOVANI HERRERA</v>
      </c>
      <c r="D137" t="str">
        <f t="shared" si="10"/>
        <v xml:space="preserve">GEOVANI </v>
      </c>
      <c r="E137" t="str">
        <f t="shared" si="11"/>
        <v>HERRERA</v>
      </c>
      <c r="F137" s="21" t="s">
        <v>1138</v>
      </c>
      <c r="G137" s="22">
        <v>23134131</v>
      </c>
      <c r="H137" s="18">
        <v>3600</v>
      </c>
      <c r="I137" s="16" t="str">
        <f t="shared" si="13"/>
        <v>03600</v>
      </c>
      <c r="J137" s="15" t="s">
        <v>112</v>
      </c>
      <c r="K137" s="15">
        <f>VLOOKUP(J137,estados!$A$1:$B$31,2,FALSE)</f>
        <v>7</v>
      </c>
      <c r="L137" s="15" t="s">
        <v>117</v>
      </c>
      <c r="M137" s="15">
        <f>VLOOKUP(L137,Distribuidores!$A$2:$B$99,2,FALSE)</f>
        <v>15</v>
      </c>
      <c r="N137" s="15">
        <v>1</v>
      </c>
      <c r="O137" s="15">
        <v>1</v>
      </c>
      <c r="P137">
        <v>1</v>
      </c>
      <c r="Q137" s="36" t="str">
        <f t="shared" ca="1" si="14"/>
        <v>2023-10-27 20:24:42</v>
      </c>
    </row>
    <row r="138" spans="1:17" x14ac:dyDescent="0.3">
      <c r="A138">
        <v>6339</v>
      </c>
      <c r="B138" s="21" t="s">
        <v>2747</v>
      </c>
      <c r="C138" s="21" t="str">
        <f t="shared" si="12"/>
        <v>MAXIMILIANO HERNANDEZ P</v>
      </c>
      <c r="D138" t="str">
        <f t="shared" si="10"/>
        <v xml:space="preserve">MAXIMILIANO </v>
      </c>
      <c r="E138" t="str">
        <f t="shared" si="11"/>
        <v>HERNANDEZ P</v>
      </c>
      <c r="F138" s="21" t="s">
        <v>1140</v>
      </c>
      <c r="G138" s="22">
        <v>27890432</v>
      </c>
      <c r="H138" s="18">
        <v>53840</v>
      </c>
      <c r="I138" s="16" t="str">
        <f t="shared" si="13"/>
        <v>53840</v>
      </c>
      <c r="J138" s="15" t="s">
        <v>112</v>
      </c>
      <c r="K138" s="15">
        <f>VLOOKUP(J138,estados!$A$1:$B$31,2,FALSE)</f>
        <v>7</v>
      </c>
      <c r="L138" s="15" t="s">
        <v>1471</v>
      </c>
      <c r="M138" s="15">
        <f>VLOOKUP(L138,Distribuidores!$A$2:$B$99,2,FALSE)</f>
        <v>90</v>
      </c>
      <c r="N138" s="21">
        <v>0</v>
      </c>
      <c r="O138" s="15">
        <v>1</v>
      </c>
      <c r="P138">
        <v>1</v>
      </c>
      <c r="Q138" s="36" t="str">
        <f t="shared" ca="1" si="14"/>
        <v>2023-10-27 19:22:26</v>
      </c>
    </row>
    <row r="139" spans="1:17" x14ac:dyDescent="0.3">
      <c r="A139">
        <v>6340</v>
      </c>
      <c r="B139" s="21" t="s">
        <v>1141</v>
      </c>
      <c r="C139" s="21" t="str">
        <f t="shared" si="12"/>
        <v>JANINA DIAZ</v>
      </c>
      <c r="D139" t="str">
        <f t="shared" si="10"/>
        <v xml:space="preserve">JANINA </v>
      </c>
      <c r="E139" t="str">
        <f t="shared" si="11"/>
        <v>DIAZ</v>
      </c>
      <c r="F139" s="21" t="s">
        <v>1142</v>
      </c>
      <c r="G139" s="22">
        <v>10835050</v>
      </c>
      <c r="H139" s="18">
        <v>52786</v>
      </c>
      <c r="I139" s="16" t="str">
        <f t="shared" si="13"/>
        <v>52786</v>
      </c>
      <c r="J139" s="15" t="s">
        <v>112</v>
      </c>
      <c r="K139" s="15">
        <f>VLOOKUP(J139,estados!$A$1:$B$31,2,FALSE)</f>
        <v>7</v>
      </c>
      <c r="L139" s="15" t="s">
        <v>1471</v>
      </c>
      <c r="M139" s="15">
        <f>VLOOKUP(L139,Distribuidores!$A$2:$B$99,2,FALSE)</f>
        <v>90</v>
      </c>
      <c r="N139" s="15">
        <v>1</v>
      </c>
      <c r="O139" s="15">
        <v>1</v>
      </c>
      <c r="P139">
        <v>1</v>
      </c>
      <c r="Q139" s="36" t="str">
        <f t="shared" ca="1" si="14"/>
        <v>2023-10-27 16:56:07</v>
      </c>
    </row>
    <row r="140" spans="1:17" x14ac:dyDescent="0.3">
      <c r="A140">
        <v>6341</v>
      </c>
      <c r="B140" s="21" t="s">
        <v>1143</v>
      </c>
      <c r="C140" s="21" t="str">
        <f t="shared" si="12"/>
        <v>SANTIAGO CUAIK</v>
      </c>
      <c r="D140" t="str">
        <f t="shared" si="10"/>
        <v xml:space="preserve">SANTIAGO </v>
      </c>
      <c r="E140" t="str">
        <f t="shared" si="11"/>
        <v>CUAIK</v>
      </c>
      <c r="F140" s="21" t="s">
        <v>1144</v>
      </c>
      <c r="G140" s="22">
        <v>41623860</v>
      </c>
      <c r="H140" s="18">
        <v>6170</v>
      </c>
      <c r="I140" s="16" t="str">
        <f t="shared" si="13"/>
        <v>06170</v>
      </c>
      <c r="J140" s="15" t="s">
        <v>112</v>
      </c>
      <c r="K140" s="15">
        <f>VLOOKUP(J140,estados!$A$1:$B$31,2,FALSE)</f>
        <v>7</v>
      </c>
      <c r="L140" s="15" t="s">
        <v>1472</v>
      </c>
      <c r="M140" s="15">
        <f>VLOOKUP(L140,Distribuidores!$A$2:$B$99,2,FALSE)</f>
        <v>91</v>
      </c>
      <c r="N140" s="15">
        <v>1</v>
      </c>
      <c r="O140" s="15">
        <v>1</v>
      </c>
      <c r="P140">
        <v>1</v>
      </c>
      <c r="Q140" s="36" t="str">
        <f t="shared" ca="1" si="14"/>
        <v>2023-10-27 17:55:43</v>
      </c>
    </row>
    <row r="141" spans="1:17" x14ac:dyDescent="0.3">
      <c r="A141">
        <v>6342</v>
      </c>
      <c r="B141" s="21" t="s">
        <v>1145</v>
      </c>
      <c r="C141" s="21" t="str">
        <f t="shared" si="12"/>
        <v>FRANCISCO PUENTE</v>
      </c>
      <c r="D141" t="str">
        <f t="shared" si="10"/>
        <v xml:space="preserve">FRANCISCO </v>
      </c>
      <c r="E141" t="str">
        <f t="shared" si="11"/>
        <v>PUENTE</v>
      </c>
      <c r="F141" s="21" t="s">
        <v>1146</v>
      </c>
      <c r="G141" s="22">
        <v>52342565</v>
      </c>
      <c r="H141" s="18">
        <v>57100</v>
      </c>
      <c r="I141" s="16" t="str">
        <f t="shared" si="13"/>
        <v>57100</v>
      </c>
      <c r="J141" s="15" t="s">
        <v>112</v>
      </c>
      <c r="K141" s="15">
        <f>VLOOKUP(J141,estados!$A$1:$B$31,2,FALSE)</f>
        <v>7</v>
      </c>
      <c r="L141" s="15" t="s">
        <v>1471</v>
      </c>
      <c r="M141" s="15">
        <f>VLOOKUP(L141,Distribuidores!$A$2:$B$99,2,FALSE)</f>
        <v>90</v>
      </c>
      <c r="N141" s="15">
        <v>1</v>
      </c>
      <c r="O141" s="15">
        <v>1</v>
      </c>
      <c r="P141">
        <v>1</v>
      </c>
      <c r="Q141" s="36" t="str">
        <f t="shared" ca="1" si="14"/>
        <v>2023-10-27 15:52:39</v>
      </c>
    </row>
    <row r="142" spans="1:17" x14ac:dyDescent="0.3">
      <c r="A142">
        <v>6343</v>
      </c>
      <c r="B142" s="21" t="s">
        <v>2748</v>
      </c>
      <c r="C142" s="21" t="str">
        <f t="shared" si="12"/>
        <v>MARTIN GARCIA</v>
      </c>
      <c r="D142" t="str">
        <f t="shared" si="10"/>
        <v xml:space="preserve">MARTIN </v>
      </c>
      <c r="E142" t="str">
        <f t="shared" si="11"/>
        <v>GARCIA</v>
      </c>
      <c r="F142" s="21" t="s">
        <v>1148</v>
      </c>
      <c r="G142" s="22">
        <v>57524917</v>
      </c>
      <c r="H142" s="18">
        <v>3100</v>
      </c>
      <c r="I142" s="16" t="str">
        <f t="shared" si="13"/>
        <v>03100</v>
      </c>
      <c r="J142" s="15" t="s">
        <v>112</v>
      </c>
      <c r="K142" s="15">
        <f>VLOOKUP(J142,estados!$A$1:$B$31,2,FALSE)</f>
        <v>7</v>
      </c>
      <c r="L142" s="15" t="s">
        <v>1475</v>
      </c>
      <c r="M142" s="15">
        <f>VLOOKUP(L142,Distribuidores!$A$2:$B$99,2,FALSE)</f>
        <v>65</v>
      </c>
      <c r="N142" s="15">
        <v>1</v>
      </c>
      <c r="O142" s="15">
        <v>1</v>
      </c>
      <c r="P142">
        <v>1</v>
      </c>
      <c r="Q142" s="36" t="str">
        <f t="shared" ca="1" si="14"/>
        <v>2023-10-27 19:17:21</v>
      </c>
    </row>
    <row r="143" spans="1:17" x14ac:dyDescent="0.3">
      <c r="A143">
        <v>6344</v>
      </c>
      <c r="B143" s="21" t="s">
        <v>2749</v>
      </c>
      <c r="C143" s="21" t="str">
        <f t="shared" si="12"/>
        <v>ADOLFO CARRILLO</v>
      </c>
      <c r="D143" t="str">
        <f t="shared" si="10"/>
        <v xml:space="preserve">ADOLFO </v>
      </c>
      <c r="E143" t="str">
        <f t="shared" si="11"/>
        <v>CARRILLO</v>
      </c>
      <c r="F143" s="21" t="s">
        <v>1150</v>
      </c>
      <c r="G143" s="22">
        <v>53997475</v>
      </c>
      <c r="H143" s="18">
        <v>53100</v>
      </c>
      <c r="I143" s="16" t="str">
        <f t="shared" si="13"/>
        <v>53100</v>
      </c>
      <c r="J143" s="15" t="s">
        <v>112</v>
      </c>
      <c r="K143" s="15">
        <f>VLOOKUP(J143,estados!$A$1:$B$31,2,FALSE)</f>
        <v>7</v>
      </c>
      <c r="L143" s="15" t="s">
        <v>1465</v>
      </c>
      <c r="M143" s="15">
        <f>VLOOKUP(L143,Distribuidores!$A$2:$B$99,2,FALSE)</f>
        <v>69</v>
      </c>
      <c r="N143" s="15">
        <v>0</v>
      </c>
      <c r="O143" s="15">
        <v>1</v>
      </c>
      <c r="P143">
        <v>1</v>
      </c>
      <c r="Q143" s="36" t="str">
        <f t="shared" ca="1" si="14"/>
        <v>2023-10-27 13:01:57</v>
      </c>
    </row>
    <row r="144" spans="1:17" x14ac:dyDescent="0.3">
      <c r="A144">
        <v>6345</v>
      </c>
      <c r="B144" s="21" t="s">
        <v>1151</v>
      </c>
      <c r="C144" s="21" t="str">
        <f t="shared" si="12"/>
        <v>SERVANDO JIMENEZ RAMIREZ</v>
      </c>
      <c r="D144" t="str">
        <f t="shared" si="10"/>
        <v xml:space="preserve">SERVANDO </v>
      </c>
      <c r="E144" t="str">
        <f t="shared" si="11"/>
        <v>JIMENEZ RAMIREZ</v>
      </c>
      <c r="F144" s="21" t="s">
        <v>1152</v>
      </c>
      <c r="G144" s="22" t="s">
        <v>1266</v>
      </c>
      <c r="H144" s="18">
        <v>78428</v>
      </c>
      <c r="I144" s="16" t="str">
        <f t="shared" si="13"/>
        <v>78428</v>
      </c>
      <c r="J144" s="15" t="s">
        <v>112</v>
      </c>
      <c r="K144" s="15">
        <f>VLOOKUP(J144,estados!$A$1:$B$31,2,FALSE)</f>
        <v>7</v>
      </c>
      <c r="L144" s="15" t="s">
        <v>1465</v>
      </c>
      <c r="M144" s="15">
        <f>VLOOKUP(L144,Distribuidores!$A$2:$B$99,2,FALSE)</f>
        <v>69</v>
      </c>
      <c r="N144" s="15">
        <v>1</v>
      </c>
      <c r="O144" s="15">
        <v>1</v>
      </c>
      <c r="P144">
        <v>1</v>
      </c>
      <c r="Q144" s="36" t="str">
        <f t="shared" ca="1" si="14"/>
        <v>2023-10-27 12:04:46</v>
      </c>
    </row>
    <row r="145" spans="1:17" x14ac:dyDescent="0.3">
      <c r="A145">
        <v>6346</v>
      </c>
      <c r="B145" s="21" t="s">
        <v>1153</v>
      </c>
      <c r="C145" s="21" t="str">
        <f t="shared" si="12"/>
        <v>MA EUGENIA CHAVEZ</v>
      </c>
      <c r="D145" t="str">
        <f t="shared" si="10"/>
        <v xml:space="preserve">MA </v>
      </c>
      <c r="E145" t="str">
        <f t="shared" si="11"/>
        <v>EUGENIA CHAVEZ</v>
      </c>
      <c r="F145" s="21" t="s">
        <v>1154</v>
      </c>
      <c r="G145" s="22" t="s">
        <v>1267</v>
      </c>
      <c r="H145" s="18">
        <v>3100</v>
      </c>
      <c r="I145" s="16" t="str">
        <f t="shared" si="13"/>
        <v>03100</v>
      </c>
      <c r="J145" s="15" t="s">
        <v>112</v>
      </c>
      <c r="K145" s="15">
        <f>VLOOKUP(J145,estados!$A$1:$B$31,2,FALSE)</f>
        <v>7</v>
      </c>
      <c r="L145" s="15" t="s">
        <v>1475</v>
      </c>
      <c r="M145" s="15">
        <f>VLOOKUP(L145,Distribuidores!$A$2:$B$99,2,FALSE)</f>
        <v>65</v>
      </c>
      <c r="N145" s="15">
        <v>1</v>
      </c>
      <c r="O145" s="15">
        <v>1</v>
      </c>
      <c r="P145">
        <v>1</v>
      </c>
      <c r="Q145" s="36" t="str">
        <f t="shared" ca="1" si="14"/>
        <v>2023-10-27 20:12:24</v>
      </c>
    </row>
    <row r="146" spans="1:17" x14ac:dyDescent="0.3">
      <c r="A146">
        <v>6347</v>
      </c>
      <c r="B146" s="21" t="s">
        <v>1155</v>
      </c>
      <c r="C146" s="21" t="str">
        <f t="shared" si="12"/>
        <v>LETICIA ALONSO RAMIREZ</v>
      </c>
      <c r="D146" t="str">
        <f t="shared" si="10"/>
        <v xml:space="preserve">LETICIA </v>
      </c>
      <c r="E146" t="str">
        <f t="shared" si="11"/>
        <v>ALONSO RAMIREZ</v>
      </c>
      <c r="F146" s="21" t="s">
        <v>1156</v>
      </c>
      <c r="G146" s="22">
        <v>52543645</v>
      </c>
      <c r="H146" s="18">
        <v>57170</v>
      </c>
      <c r="I146" s="16" t="str">
        <f t="shared" si="13"/>
        <v>57170</v>
      </c>
      <c r="J146" s="15" t="s">
        <v>112</v>
      </c>
      <c r="K146" s="15">
        <f>VLOOKUP(J146,estados!$A$1:$B$31,2,FALSE)</f>
        <v>7</v>
      </c>
      <c r="L146" s="15" t="s">
        <v>1465</v>
      </c>
      <c r="M146" s="15">
        <f>VLOOKUP(L146,Distribuidores!$A$2:$B$99,2,FALSE)</f>
        <v>69</v>
      </c>
      <c r="N146" s="15">
        <v>1</v>
      </c>
      <c r="O146" s="15">
        <v>1</v>
      </c>
      <c r="P146">
        <v>1</v>
      </c>
      <c r="Q146" s="36" t="str">
        <f t="shared" ca="1" si="14"/>
        <v>2023-10-27 12:44:08</v>
      </c>
    </row>
    <row r="147" spans="1:17" x14ac:dyDescent="0.3">
      <c r="A147">
        <v>6348</v>
      </c>
      <c r="B147" s="21" t="s">
        <v>1157</v>
      </c>
      <c r="C147" s="21" t="str">
        <f t="shared" si="12"/>
        <v>ROBERTO VARGAS</v>
      </c>
      <c r="D147" t="str">
        <f t="shared" si="10"/>
        <v xml:space="preserve">ROBERTO </v>
      </c>
      <c r="E147" t="str">
        <f t="shared" si="11"/>
        <v>VARGAS</v>
      </c>
      <c r="F147" s="21" t="s">
        <v>1158</v>
      </c>
      <c r="G147" s="22" t="s">
        <v>1268</v>
      </c>
      <c r="H147" s="18">
        <v>9850</v>
      </c>
      <c r="I147" s="16" t="str">
        <f t="shared" si="13"/>
        <v>09850</v>
      </c>
      <c r="J147" s="15" t="s">
        <v>112</v>
      </c>
      <c r="K147" s="15">
        <f>VLOOKUP(J147,estados!$A$1:$B$31,2,FALSE)</f>
        <v>7</v>
      </c>
      <c r="L147" s="15" t="s">
        <v>1471</v>
      </c>
      <c r="M147" s="15">
        <f>VLOOKUP(L147,Distribuidores!$A$2:$B$99,2,FALSE)</f>
        <v>90</v>
      </c>
      <c r="N147" s="15">
        <v>1</v>
      </c>
      <c r="O147" s="15">
        <v>1</v>
      </c>
      <c r="P147">
        <v>1</v>
      </c>
      <c r="Q147" s="36" t="str">
        <f t="shared" ca="1" si="14"/>
        <v>2023-10-27 16:28:60</v>
      </c>
    </row>
    <row r="148" spans="1:17" x14ac:dyDescent="0.3">
      <c r="A148">
        <v>6349</v>
      </c>
      <c r="B148" s="21" t="s">
        <v>1159</v>
      </c>
      <c r="C148" s="21" t="str">
        <f t="shared" si="12"/>
        <v>FRANCO MINICHINI SHEDID</v>
      </c>
      <c r="D148" t="str">
        <f t="shared" si="10"/>
        <v xml:space="preserve">FRANCO </v>
      </c>
      <c r="E148" t="str">
        <f t="shared" si="11"/>
        <v>MINICHINI SHEDID</v>
      </c>
      <c r="F148" s="21" t="s">
        <v>1160</v>
      </c>
      <c r="G148" s="22">
        <v>50149000</v>
      </c>
      <c r="H148" s="18">
        <v>62584</v>
      </c>
      <c r="I148" s="16" t="str">
        <f t="shared" si="13"/>
        <v>62584</v>
      </c>
      <c r="J148" s="15" t="s">
        <v>112</v>
      </c>
      <c r="K148" s="15">
        <f>VLOOKUP(J148,estados!$A$1:$B$31,2,FALSE)</f>
        <v>7</v>
      </c>
      <c r="L148" s="15" t="s">
        <v>1466</v>
      </c>
      <c r="M148" s="15">
        <f>VLOOKUP(L148,Distribuidores!$A$2:$B$99,2,FALSE)</f>
        <v>19</v>
      </c>
      <c r="N148" s="15">
        <v>0</v>
      </c>
      <c r="O148" s="15">
        <v>1</v>
      </c>
      <c r="P148">
        <v>1</v>
      </c>
      <c r="Q148" s="36" t="str">
        <f t="shared" ca="1" si="14"/>
        <v>2023-10-27 17:06:22</v>
      </c>
    </row>
    <row r="149" spans="1:17" x14ac:dyDescent="0.3">
      <c r="A149">
        <v>6350</v>
      </c>
      <c r="B149" s="21" t="s">
        <v>2750</v>
      </c>
      <c r="C149" s="21" t="str">
        <f t="shared" si="12"/>
        <v>MARIA GABRIELA SALCIDO COTA</v>
      </c>
      <c r="D149" s="21" t="s">
        <v>2752</v>
      </c>
      <c r="E149" s="21" t="s">
        <v>2751</v>
      </c>
      <c r="F149" s="21" t="s">
        <v>1162</v>
      </c>
      <c r="G149" s="22">
        <v>96889051</v>
      </c>
      <c r="H149" s="18">
        <v>55767</v>
      </c>
      <c r="I149" s="16" t="str">
        <f t="shared" si="13"/>
        <v>55767</v>
      </c>
      <c r="J149" s="15" t="s">
        <v>112</v>
      </c>
      <c r="K149" s="15">
        <f>VLOOKUP(J149,estados!$A$1:$B$31,2,FALSE)</f>
        <v>7</v>
      </c>
      <c r="L149" s="15" t="s">
        <v>1476</v>
      </c>
      <c r="M149" s="15">
        <f>VLOOKUP(L149,Distribuidores!$A$2:$B$99,2,FALSE)</f>
        <v>48</v>
      </c>
      <c r="N149" s="15">
        <v>1</v>
      </c>
      <c r="O149" s="15">
        <v>1</v>
      </c>
      <c r="P149">
        <v>1</v>
      </c>
      <c r="Q149" s="36" t="str">
        <f t="shared" ca="1" si="14"/>
        <v>2023-10-27 16:42:20</v>
      </c>
    </row>
    <row r="150" spans="1:17" x14ac:dyDescent="0.3">
      <c r="A150">
        <v>6351</v>
      </c>
      <c r="B150" s="21" t="s">
        <v>1163</v>
      </c>
      <c r="C150" s="21" t="str">
        <f t="shared" si="12"/>
        <v>MIGUEL ANGEL ESPINDOLA</v>
      </c>
      <c r="D150" s="21" t="s">
        <v>2754</v>
      </c>
      <c r="E150" s="21" t="s">
        <v>2753</v>
      </c>
      <c r="F150" s="21" t="s">
        <v>1164</v>
      </c>
      <c r="G150" s="22" t="s">
        <v>1269</v>
      </c>
      <c r="H150" s="18">
        <v>53400</v>
      </c>
      <c r="I150" s="16" t="str">
        <f t="shared" si="13"/>
        <v>53400</v>
      </c>
      <c r="J150" s="15" t="s">
        <v>112</v>
      </c>
      <c r="K150" s="15">
        <f>VLOOKUP(J150,estados!$A$1:$B$31,2,FALSE)</f>
        <v>7</v>
      </c>
      <c r="L150" s="15" t="s">
        <v>1477</v>
      </c>
      <c r="M150" s="15">
        <f>VLOOKUP(L150,Distribuidores!$A$2:$B$99,2,FALSE)</f>
        <v>25</v>
      </c>
      <c r="N150" s="15">
        <v>1</v>
      </c>
      <c r="O150" s="15">
        <v>1</v>
      </c>
      <c r="P150">
        <v>1</v>
      </c>
      <c r="Q150" s="36" t="str">
        <f t="shared" ca="1" si="14"/>
        <v>2023-10-27 16:14:10</v>
      </c>
    </row>
    <row r="151" spans="1:17" x14ac:dyDescent="0.3">
      <c r="A151">
        <v>6352</v>
      </c>
      <c r="B151" s="21" t="s">
        <v>1165</v>
      </c>
      <c r="C151" s="21" t="str">
        <f t="shared" si="12"/>
        <v>MARIA DEL CARMEN TORRES AYALA</v>
      </c>
      <c r="D151" s="21" t="s">
        <v>2755</v>
      </c>
      <c r="E151" s="21" t="s">
        <v>2756</v>
      </c>
      <c r="F151" s="21" t="s">
        <v>1166</v>
      </c>
      <c r="G151" s="22">
        <v>53544270</v>
      </c>
      <c r="H151" s="18">
        <v>62560</v>
      </c>
      <c r="I151" s="16" t="str">
        <f t="shared" si="13"/>
        <v>62560</v>
      </c>
      <c r="J151" s="15" t="s">
        <v>112</v>
      </c>
      <c r="K151" s="15">
        <f>VLOOKUP(J151,estados!$A$1:$B$31,2,FALSE)</f>
        <v>7</v>
      </c>
      <c r="L151" s="15" t="s">
        <v>1477</v>
      </c>
      <c r="M151" s="15">
        <f>VLOOKUP(L151,Distribuidores!$A$2:$B$99,2,FALSE)</f>
        <v>25</v>
      </c>
      <c r="N151" s="15">
        <v>1</v>
      </c>
      <c r="O151" s="15">
        <v>1</v>
      </c>
      <c r="P151">
        <v>1</v>
      </c>
      <c r="Q151" s="36" t="str">
        <f t="shared" ca="1" si="14"/>
        <v>2023-10-27 13:14:19</v>
      </c>
    </row>
    <row r="152" spans="1:17" x14ac:dyDescent="0.3">
      <c r="A152">
        <v>6353</v>
      </c>
      <c r="B152" s="21" t="s">
        <v>1167</v>
      </c>
      <c r="C152" s="21" t="str">
        <f t="shared" si="12"/>
        <v>ROCIO CERVATES</v>
      </c>
      <c r="D152" t="str">
        <f t="shared" si="10"/>
        <v xml:space="preserve">ROCIO </v>
      </c>
      <c r="E152" t="str">
        <f t="shared" si="11"/>
        <v>CERVATES</v>
      </c>
      <c r="F152" s="21" t="s">
        <v>1168</v>
      </c>
      <c r="G152" s="22" t="s">
        <v>1270</v>
      </c>
      <c r="H152" s="18">
        <v>62180</v>
      </c>
      <c r="I152" s="16" t="str">
        <f t="shared" si="13"/>
        <v>62180</v>
      </c>
      <c r="J152" s="15" t="s">
        <v>112</v>
      </c>
      <c r="K152" s="15">
        <f>VLOOKUP(J152,estados!$A$1:$B$31,2,FALSE)</f>
        <v>7</v>
      </c>
      <c r="L152" s="15" t="s">
        <v>1477</v>
      </c>
      <c r="M152" s="15">
        <f>VLOOKUP(L152,Distribuidores!$A$2:$B$99,2,FALSE)</f>
        <v>25</v>
      </c>
      <c r="N152" s="15">
        <v>0</v>
      </c>
      <c r="O152" s="15">
        <v>1</v>
      </c>
      <c r="P152">
        <v>1</v>
      </c>
      <c r="Q152" s="36" t="str">
        <f t="shared" ca="1" si="14"/>
        <v>2023-10-27 12:40:19</v>
      </c>
    </row>
    <row r="153" spans="1:17" x14ac:dyDescent="0.3">
      <c r="A153">
        <v>6354</v>
      </c>
      <c r="B153" s="21" t="s">
        <v>1169</v>
      </c>
      <c r="C153" s="21" t="str">
        <f t="shared" si="12"/>
        <v>ANELI GOLDHAHN</v>
      </c>
      <c r="D153" t="str">
        <f t="shared" si="10"/>
        <v xml:space="preserve">ANELI </v>
      </c>
      <c r="E153" t="str">
        <f t="shared" si="11"/>
        <v>GOLDHAHN</v>
      </c>
      <c r="F153" s="21" t="s">
        <v>1170</v>
      </c>
      <c r="G153" s="22" t="s">
        <v>1271</v>
      </c>
      <c r="H153" s="18">
        <v>62847</v>
      </c>
      <c r="I153" s="16" t="str">
        <f t="shared" si="13"/>
        <v>62847</v>
      </c>
      <c r="J153" s="15" t="s">
        <v>112</v>
      </c>
      <c r="K153" s="15">
        <f>VLOOKUP(J153,estados!$A$1:$B$31,2,FALSE)</f>
        <v>7</v>
      </c>
      <c r="L153" s="15" t="s">
        <v>1478</v>
      </c>
      <c r="M153" s="15">
        <f>VLOOKUP(L153,Distribuidores!$A$2:$B$99,2,FALSE)</f>
        <v>49</v>
      </c>
      <c r="N153" s="15">
        <v>0</v>
      </c>
      <c r="O153" s="15">
        <v>1</v>
      </c>
      <c r="P153">
        <v>1</v>
      </c>
      <c r="Q153" s="36" t="str">
        <f t="shared" ca="1" si="14"/>
        <v>2023-10-27 17:20:04</v>
      </c>
    </row>
    <row r="154" spans="1:17" x14ac:dyDescent="0.3">
      <c r="A154">
        <v>6355</v>
      </c>
      <c r="B154" s="21" t="s">
        <v>1171</v>
      </c>
      <c r="C154" s="21" t="str">
        <f t="shared" si="12"/>
        <v>OSWALDO IGLESIAS</v>
      </c>
      <c r="D154" t="str">
        <f t="shared" si="10"/>
        <v xml:space="preserve">OSWALDO </v>
      </c>
      <c r="E154" t="str">
        <f t="shared" si="11"/>
        <v>IGLESIAS</v>
      </c>
      <c r="F154" s="21" t="s">
        <v>1172</v>
      </c>
      <c r="G154" s="22">
        <v>53662253</v>
      </c>
      <c r="H154" s="18">
        <v>62585</v>
      </c>
      <c r="I154" s="16" t="str">
        <f t="shared" si="13"/>
        <v>62585</v>
      </c>
      <c r="J154" s="15" t="s">
        <v>112</v>
      </c>
      <c r="K154" s="15">
        <f>VLOOKUP(J154,estados!$A$1:$B$31,2,FALSE)</f>
        <v>7</v>
      </c>
      <c r="L154" s="15" t="s">
        <v>1479</v>
      </c>
      <c r="M154" s="15">
        <f>VLOOKUP(L154,Distribuidores!$A$2:$B$99,2,FALSE)</f>
        <v>46</v>
      </c>
      <c r="N154" s="15">
        <v>0</v>
      </c>
      <c r="O154" s="15">
        <v>1</v>
      </c>
      <c r="P154">
        <v>1</v>
      </c>
      <c r="Q154" s="36" t="str">
        <f t="shared" ca="1" si="14"/>
        <v>2023-10-27 14:46:16</v>
      </c>
    </row>
    <row r="155" spans="1:17" x14ac:dyDescent="0.3">
      <c r="A155">
        <v>6356</v>
      </c>
      <c r="B155" s="21" t="s">
        <v>1173</v>
      </c>
      <c r="C155" s="21" t="str">
        <f t="shared" si="12"/>
        <v>CECILIA MARTINEZ</v>
      </c>
      <c r="D155" t="str">
        <f t="shared" si="10"/>
        <v xml:space="preserve">CECILIA </v>
      </c>
      <c r="E155" t="str">
        <f t="shared" si="11"/>
        <v>MARTINEZ</v>
      </c>
      <c r="F155" s="21" t="s">
        <v>1174</v>
      </c>
      <c r="G155" s="22" t="s">
        <v>1272</v>
      </c>
      <c r="H155" s="18">
        <v>54127</v>
      </c>
      <c r="I155" s="16" t="str">
        <f t="shared" si="13"/>
        <v>54127</v>
      </c>
      <c r="J155" s="15" t="s">
        <v>112</v>
      </c>
      <c r="K155" s="15">
        <f>VLOOKUP(J155,estados!$A$1:$B$31,2,FALSE)</f>
        <v>7</v>
      </c>
      <c r="L155" s="15" t="s">
        <v>1478</v>
      </c>
      <c r="M155" s="15">
        <f>VLOOKUP(L155,Distribuidores!$A$2:$B$99,2,FALSE)</f>
        <v>49</v>
      </c>
      <c r="N155" s="15">
        <v>1</v>
      </c>
      <c r="O155" s="15">
        <v>1</v>
      </c>
      <c r="P155">
        <v>1</v>
      </c>
      <c r="Q155" s="36" t="str">
        <f t="shared" ca="1" si="14"/>
        <v>2023-10-27 16:03:52</v>
      </c>
    </row>
    <row r="156" spans="1:17" x14ac:dyDescent="0.3">
      <c r="A156">
        <v>6357</v>
      </c>
      <c r="B156" s="21" t="s">
        <v>1175</v>
      </c>
      <c r="C156" s="21" t="str">
        <f t="shared" si="12"/>
        <v>TATIANA SANDOVAL</v>
      </c>
      <c r="D156" t="str">
        <f t="shared" si="10"/>
        <v xml:space="preserve">TATIANA </v>
      </c>
      <c r="E156" t="str">
        <f t="shared" si="11"/>
        <v>SANDOVAL</v>
      </c>
      <c r="F156" s="21" t="s">
        <v>1176</v>
      </c>
      <c r="G156" s="22">
        <v>55593978</v>
      </c>
      <c r="H156" s="18">
        <v>15630</v>
      </c>
      <c r="I156" s="16" t="str">
        <f t="shared" si="13"/>
        <v>15630</v>
      </c>
      <c r="J156" s="15" t="s">
        <v>112</v>
      </c>
      <c r="K156" s="15">
        <f>VLOOKUP(J156,estados!$A$1:$B$31,2,FALSE)</f>
        <v>7</v>
      </c>
      <c r="L156" s="15" t="s">
        <v>1480</v>
      </c>
      <c r="M156" s="15">
        <f>VLOOKUP(L156,Distribuidores!$A$2:$B$99,2,FALSE)</f>
        <v>47</v>
      </c>
      <c r="N156" s="15">
        <v>1</v>
      </c>
      <c r="O156" s="15">
        <v>1</v>
      </c>
      <c r="P156">
        <v>1</v>
      </c>
      <c r="Q156" s="36" t="str">
        <f t="shared" ca="1" si="14"/>
        <v>2023-10-27 13:33:02</v>
      </c>
    </row>
    <row r="157" spans="1:17" x14ac:dyDescent="0.3">
      <c r="A157">
        <v>6358</v>
      </c>
      <c r="B157" s="21" t="s">
        <v>1177</v>
      </c>
      <c r="C157" s="21" t="str">
        <f t="shared" si="12"/>
        <v>.SRAEL JUAREZ</v>
      </c>
      <c r="D157" t="str">
        <f t="shared" si="10"/>
        <v xml:space="preserve">.SRAEL </v>
      </c>
      <c r="E157" t="str">
        <f t="shared" si="11"/>
        <v>JUAREZ</v>
      </c>
      <c r="F157" s="21" t="s">
        <v>1178</v>
      </c>
      <c r="G157" s="22">
        <v>56991999</v>
      </c>
      <c r="H157" s="18">
        <v>94557</v>
      </c>
      <c r="I157" s="16" t="str">
        <f t="shared" si="13"/>
        <v>94557</v>
      </c>
      <c r="J157" s="15" t="s">
        <v>112</v>
      </c>
      <c r="K157" s="15">
        <f>VLOOKUP(J157,estados!$A$1:$B$31,2,FALSE)</f>
        <v>7</v>
      </c>
      <c r="L157" s="15" t="s">
        <v>1480</v>
      </c>
      <c r="M157" s="15">
        <f>VLOOKUP(L157,Distribuidores!$A$2:$B$99,2,FALSE)</f>
        <v>47</v>
      </c>
      <c r="N157" s="21">
        <v>0</v>
      </c>
      <c r="O157" s="15">
        <v>1</v>
      </c>
      <c r="P157">
        <v>1</v>
      </c>
      <c r="Q157" s="36" t="str">
        <f t="shared" ca="1" si="14"/>
        <v>2023-10-27 20:05:00</v>
      </c>
    </row>
    <row r="158" spans="1:17" x14ac:dyDescent="0.3">
      <c r="A158">
        <v>6359</v>
      </c>
      <c r="B158" s="21" t="s">
        <v>1179</v>
      </c>
      <c r="C158" s="21" t="str">
        <f t="shared" si="12"/>
        <v>MARIO MARTIN</v>
      </c>
      <c r="D158" t="str">
        <f t="shared" si="10"/>
        <v xml:space="preserve">MARIO </v>
      </c>
      <c r="E158" t="str">
        <f t="shared" si="11"/>
        <v>MARTIN</v>
      </c>
      <c r="F158" s="21" t="s">
        <v>1180</v>
      </c>
      <c r="G158" s="22">
        <v>55964848</v>
      </c>
      <c r="H158" s="18">
        <v>6140</v>
      </c>
      <c r="I158" s="16" t="str">
        <f t="shared" si="13"/>
        <v>06140</v>
      </c>
      <c r="J158" s="15" t="s">
        <v>112</v>
      </c>
      <c r="K158" s="15">
        <f>VLOOKUP(J158,estados!$A$1:$B$31,2,FALSE)</f>
        <v>7</v>
      </c>
      <c r="L158" s="15" t="s">
        <v>1481</v>
      </c>
      <c r="M158" s="15">
        <f>VLOOKUP(L158,Distribuidores!$A$2:$B$99,2,FALSE)</f>
        <v>50</v>
      </c>
      <c r="N158" s="15">
        <v>1</v>
      </c>
      <c r="O158" s="15">
        <v>1</v>
      </c>
      <c r="P158">
        <v>1</v>
      </c>
      <c r="Q158" s="36" t="str">
        <f t="shared" ca="1" si="14"/>
        <v>2023-10-27 19:34:56</v>
      </c>
    </row>
    <row r="159" spans="1:17" x14ac:dyDescent="0.3">
      <c r="A159">
        <v>6360</v>
      </c>
      <c r="B159" s="21" t="s">
        <v>1181</v>
      </c>
      <c r="C159" s="21" t="str">
        <f t="shared" si="12"/>
        <v>OSCAR VILCHIS</v>
      </c>
      <c r="D159" t="str">
        <f t="shared" si="10"/>
        <v xml:space="preserve">OSCAR </v>
      </c>
      <c r="E159" t="str">
        <f t="shared" si="11"/>
        <v>VILCHIS</v>
      </c>
      <c r="F159" s="21" t="s">
        <v>1182</v>
      </c>
      <c r="G159" s="22">
        <v>56669796</v>
      </c>
      <c r="H159" s="18">
        <v>76168</v>
      </c>
      <c r="I159" s="16" t="str">
        <f t="shared" si="13"/>
        <v>76168</v>
      </c>
      <c r="J159" s="15" t="s">
        <v>112</v>
      </c>
      <c r="K159" s="15">
        <f>VLOOKUP(J159,estados!$A$1:$B$31,2,FALSE)</f>
        <v>7</v>
      </c>
      <c r="L159" s="15" t="s">
        <v>1479</v>
      </c>
      <c r="M159" s="15">
        <f>VLOOKUP(L159,Distribuidores!$A$2:$B$99,2,FALSE)</f>
        <v>46</v>
      </c>
      <c r="N159" s="15">
        <v>1</v>
      </c>
      <c r="O159" s="15">
        <v>1</v>
      </c>
      <c r="P159">
        <v>1</v>
      </c>
      <c r="Q159" s="36" t="str">
        <f t="shared" ca="1" si="14"/>
        <v>2023-10-27 15:20:40</v>
      </c>
    </row>
    <row r="160" spans="1:17" x14ac:dyDescent="0.3">
      <c r="A160">
        <v>6361</v>
      </c>
      <c r="B160" s="21" t="s">
        <v>1183</v>
      </c>
      <c r="C160" s="21" t="str">
        <f t="shared" si="12"/>
        <v>FABIOLA BARBOSA</v>
      </c>
      <c r="D160" t="str">
        <f t="shared" si="10"/>
        <v xml:space="preserve">FABIOLA </v>
      </c>
      <c r="E160" t="str">
        <f t="shared" si="11"/>
        <v>BARBOSA</v>
      </c>
      <c r="F160" s="21" t="s">
        <v>1245</v>
      </c>
      <c r="G160" s="22">
        <v>5582619263</v>
      </c>
      <c r="H160" s="18">
        <v>7810</v>
      </c>
      <c r="I160" s="16" t="str">
        <f t="shared" si="13"/>
        <v>07810</v>
      </c>
      <c r="J160" s="15" t="s">
        <v>112</v>
      </c>
      <c r="K160" s="15">
        <f>VLOOKUP(J160,estados!$A$1:$B$31,2,FALSE)</f>
        <v>7</v>
      </c>
      <c r="L160" s="15" t="s">
        <v>1480</v>
      </c>
      <c r="M160" s="15">
        <f>VLOOKUP(L160,Distribuidores!$A$2:$B$99,2,FALSE)</f>
        <v>47</v>
      </c>
      <c r="N160" s="15">
        <v>1</v>
      </c>
      <c r="O160" s="15">
        <v>1</v>
      </c>
      <c r="P160">
        <v>1</v>
      </c>
      <c r="Q160" s="36" t="str">
        <f t="shared" ca="1" si="14"/>
        <v>2023-10-27 16:25:24</v>
      </c>
    </row>
    <row r="161" spans="1:17" x14ac:dyDescent="0.3">
      <c r="A161">
        <v>6362</v>
      </c>
      <c r="B161" s="21" t="s">
        <v>1184</v>
      </c>
      <c r="C161" s="21" t="str">
        <f t="shared" si="12"/>
        <v>CARLOS SOLORZANO</v>
      </c>
      <c r="D161" t="str">
        <f t="shared" si="10"/>
        <v xml:space="preserve">CARLOS </v>
      </c>
      <c r="E161" t="str">
        <f t="shared" si="11"/>
        <v>SOLORZANO</v>
      </c>
      <c r="F161" s="21" t="s">
        <v>1185</v>
      </c>
      <c r="G161" s="22">
        <v>55111564</v>
      </c>
      <c r="H161" s="18">
        <v>4929</v>
      </c>
      <c r="I161" s="16" t="str">
        <f t="shared" si="13"/>
        <v>04929</v>
      </c>
      <c r="J161" s="15" t="s">
        <v>112</v>
      </c>
      <c r="K161" s="15">
        <f>VLOOKUP(J161,estados!$A$1:$B$31,2,FALSE)</f>
        <v>7</v>
      </c>
      <c r="L161" s="15" t="s">
        <v>1480</v>
      </c>
      <c r="M161" s="15">
        <f>VLOOKUP(L161,Distribuidores!$A$2:$B$99,2,FALSE)</f>
        <v>47</v>
      </c>
      <c r="N161" s="15">
        <v>1</v>
      </c>
      <c r="O161" s="15">
        <v>1</v>
      </c>
      <c r="P161">
        <v>1</v>
      </c>
      <c r="Q161" s="36" t="str">
        <f t="shared" ca="1" si="14"/>
        <v>2023-10-27 12:32:55</v>
      </c>
    </row>
    <row r="162" spans="1:17" x14ac:dyDescent="0.3">
      <c r="A162">
        <v>6363</v>
      </c>
      <c r="B162" s="21" t="s">
        <v>1186</v>
      </c>
      <c r="C162" s="21" t="str">
        <f t="shared" si="12"/>
        <v>JOSE LUIS BECEDILLAS</v>
      </c>
      <c r="D162" t="str">
        <f t="shared" si="10"/>
        <v xml:space="preserve">JOSE </v>
      </c>
      <c r="E162" t="str">
        <f t="shared" si="11"/>
        <v>LUIS BECEDILLAS</v>
      </c>
      <c r="F162" s="21" t="s">
        <v>1187</v>
      </c>
      <c r="G162" s="22">
        <v>25206566</v>
      </c>
      <c r="H162" s="18">
        <v>78433</v>
      </c>
      <c r="I162" s="16" t="str">
        <f t="shared" si="13"/>
        <v>78433</v>
      </c>
      <c r="J162" s="15" t="s">
        <v>112</v>
      </c>
      <c r="K162" s="15">
        <f>VLOOKUP(J162,estados!$A$1:$B$31,2,FALSE)</f>
        <v>7</v>
      </c>
      <c r="L162" s="15" t="s">
        <v>1481</v>
      </c>
      <c r="M162" s="15">
        <f>VLOOKUP(L162,Distribuidores!$A$2:$B$99,2,FALSE)</f>
        <v>50</v>
      </c>
      <c r="N162" s="15">
        <v>0</v>
      </c>
      <c r="O162" s="15">
        <v>1</v>
      </c>
      <c r="P162">
        <v>1</v>
      </c>
      <c r="Q162" s="36" t="str">
        <f t="shared" ca="1" si="14"/>
        <v>2023-10-27 14:54:48</v>
      </c>
    </row>
    <row r="163" spans="1:17" x14ac:dyDescent="0.3">
      <c r="A163">
        <v>6364</v>
      </c>
      <c r="B163" s="21" t="s">
        <v>1188</v>
      </c>
      <c r="C163" s="21" t="str">
        <f t="shared" si="12"/>
        <v>FERNANDO TAMEZ</v>
      </c>
      <c r="D163" t="str">
        <f t="shared" si="10"/>
        <v xml:space="preserve">FERNANDO </v>
      </c>
      <c r="E163" t="str">
        <f t="shared" si="11"/>
        <v>TAMEZ</v>
      </c>
      <c r="F163" s="21" t="s">
        <v>1189</v>
      </c>
      <c r="G163" s="22">
        <v>38710865</v>
      </c>
      <c r="H163" s="18">
        <v>12345</v>
      </c>
      <c r="I163" s="16" t="str">
        <f t="shared" si="13"/>
        <v>12345</v>
      </c>
      <c r="J163" s="15" t="s">
        <v>112</v>
      </c>
      <c r="K163" s="15">
        <f>VLOOKUP(J163,estados!$A$1:$B$31,2,FALSE)</f>
        <v>7</v>
      </c>
      <c r="L163" s="15" t="s">
        <v>1480</v>
      </c>
      <c r="M163" s="15">
        <f>VLOOKUP(L163,Distribuidores!$A$2:$B$99,2,FALSE)</f>
        <v>47</v>
      </c>
      <c r="N163" s="15">
        <v>1</v>
      </c>
      <c r="O163" s="15">
        <v>1</v>
      </c>
      <c r="P163">
        <v>1</v>
      </c>
      <c r="Q163" s="36" t="str">
        <f t="shared" ca="1" si="14"/>
        <v>2023-10-27 20:29:01</v>
      </c>
    </row>
    <row r="164" spans="1:17" x14ac:dyDescent="0.3">
      <c r="A164">
        <v>6365</v>
      </c>
      <c r="B164" s="21" t="s">
        <v>1190</v>
      </c>
      <c r="C164" s="21" t="str">
        <f t="shared" si="12"/>
        <v>ALMA BENITEZ</v>
      </c>
      <c r="D164" t="str">
        <f t="shared" si="10"/>
        <v xml:space="preserve">ALMA </v>
      </c>
      <c r="E164" t="str">
        <f t="shared" si="11"/>
        <v>BENITEZ</v>
      </c>
      <c r="F164" s="21" t="s">
        <v>1191</v>
      </c>
      <c r="G164" s="22">
        <v>52809834</v>
      </c>
      <c r="H164" s="18">
        <v>2800</v>
      </c>
      <c r="I164" s="16" t="str">
        <f t="shared" si="13"/>
        <v>02800</v>
      </c>
      <c r="J164" s="15" t="s">
        <v>112</v>
      </c>
      <c r="K164" s="15">
        <f>VLOOKUP(J164,estados!$A$1:$B$31,2,FALSE)</f>
        <v>7</v>
      </c>
      <c r="L164" s="15" t="s">
        <v>1478</v>
      </c>
      <c r="M164" s="15">
        <f>VLOOKUP(L164,Distribuidores!$A$2:$B$99,2,FALSE)</f>
        <v>49</v>
      </c>
      <c r="N164" s="15">
        <v>1</v>
      </c>
      <c r="O164" s="15">
        <v>1</v>
      </c>
      <c r="P164">
        <v>1</v>
      </c>
      <c r="Q164" s="36" t="str">
        <f t="shared" ca="1" si="14"/>
        <v>2023-10-27 17:39:44</v>
      </c>
    </row>
    <row r="165" spans="1:17" x14ac:dyDescent="0.3">
      <c r="A165">
        <v>6366</v>
      </c>
      <c r="B165" s="21" t="s">
        <v>2757</v>
      </c>
      <c r="C165" s="21" t="str">
        <f t="shared" si="12"/>
        <v>FERNANDO LOPEZ</v>
      </c>
      <c r="D165" t="str">
        <f t="shared" si="10"/>
        <v xml:space="preserve">FERNANDO </v>
      </c>
      <c r="E165" t="str">
        <f t="shared" si="11"/>
        <v>LOPEZ</v>
      </c>
      <c r="F165" s="21" t="s">
        <v>1193</v>
      </c>
      <c r="G165" s="22">
        <v>55258672</v>
      </c>
      <c r="H165" s="18">
        <v>3710</v>
      </c>
      <c r="I165" s="16" t="str">
        <f t="shared" si="13"/>
        <v>03710</v>
      </c>
      <c r="J165" s="15" t="s">
        <v>112</v>
      </c>
      <c r="K165" s="15">
        <f>VLOOKUP(J165,estados!$A$1:$B$31,2,FALSE)</f>
        <v>7</v>
      </c>
      <c r="L165" s="15" t="s">
        <v>1476</v>
      </c>
      <c r="M165" s="15">
        <f>VLOOKUP(L165,Distribuidores!$A$2:$B$99,2,FALSE)</f>
        <v>48</v>
      </c>
      <c r="N165" s="15">
        <v>1</v>
      </c>
      <c r="O165" s="15">
        <v>1</v>
      </c>
      <c r="P165">
        <v>1</v>
      </c>
      <c r="Q165" s="36" t="str">
        <f t="shared" ca="1" si="14"/>
        <v>2023-10-27 13:43:18</v>
      </c>
    </row>
    <row r="166" spans="1:17" x14ac:dyDescent="0.3">
      <c r="A166">
        <v>6367</v>
      </c>
      <c r="B166" s="21" t="s">
        <v>1194</v>
      </c>
      <c r="C166" s="21" t="str">
        <f t="shared" si="12"/>
        <v>JAIME CHAVEZ</v>
      </c>
      <c r="D166" t="str">
        <f t="shared" si="10"/>
        <v xml:space="preserve">JAIME </v>
      </c>
      <c r="E166" t="str">
        <f t="shared" si="11"/>
        <v>CHAVEZ</v>
      </c>
      <c r="F166" s="21" t="s">
        <v>1195</v>
      </c>
      <c r="G166" s="22">
        <v>55238690</v>
      </c>
      <c r="H166" s="18">
        <v>54150</v>
      </c>
      <c r="I166" s="16" t="str">
        <f t="shared" si="13"/>
        <v>54150</v>
      </c>
      <c r="J166" s="15" t="s">
        <v>112</v>
      </c>
      <c r="K166" s="15">
        <f>VLOOKUP(J166,estados!$A$1:$B$31,2,FALSE)</f>
        <v>7</v>
      </c>
      <c r="L166" s="15" t="s">
        <v>1480</v>
      </c>
      <c r="M166" s="15">
        <f>VLOOKUP(L166,Distribuidores!$A$2:$B$99,2,FALSE)</f>
        <v>47</v>
      </c>
      <c r="N166" s="15">
        <v>1</v>
      </c>
      <c r="O166" s="15">
        <v>1</v>
      </c>
      <c r="P166">
        <v>1</v>
      </c>
      <c r="Q166" s="36" t="str">
        <f t="shared" ca="1" si="14"/>
        <v>2023-10-27 14:08:20</v>
      </c>
    </row>
    <row r="167" spans="1:17" x14ac:dyDescent="0.3">
      <c r="A167">
        <v>6368</v>
      </c>
      <c r="B167" s="21" t="s">
        <v>1196</v>
      </c>
      <c r="C167" s="21" t="str">
        <f t="shared" si="12"/>
        <v>VERONICA MARQUEZ</v>
      </c>
      <c r="D167" t="str">
        <f t="shared" si="10"/>
        <v xml:space="preserve">VERONICA </v>
      </c>
      <c r="E167" t="str">
        <f t="shared" si="11"/>
        <v>MARQUEZ</v>
      </c>
      <c r="F167" s="21" t="s">
        <v>1197</v>
      </c>
      <c r="G167" s="22">
        <v>13131717</v>
      </c>
      <c r="H167" s="18">
        <v>6030</v>
      </c>
      <c r="I167" s="16" t="str">
        <f t="shared" si="13"/>
        <v>06030</v>
      </c>
      <c r="J167" s="15" t="s">
        <v>112</v>
      </c>
      <c r="K167" s="15">
        <f>VLOOKUP(J167,estados!$A$1:$B$31,2,FALSE)</f>
        <v>7</v>
      </c>
      <c r="L167" s="15" t="s">
        <v>1476</v>
      </c>
      <c r="M167" s="15">
        <f>VLOOKUP(L167,Distribuidores!$A$2:$B$99,2,FALSE)</f>
        <v>48</v>
      </c>
      <c r="N167" s="15">
        <v>0</v>
      </c>
      <c r="O167" s="15">
        <v>1</v>
      </c>
      <c r="P167">
        <v>1</v>
      </c>
      <c r="Q167" s="36" t="str">
        <f t="shared" ca="1" si="14"/>
        <v>2023-10-27 20:35:37</v>
      </c>
    </row>
    <row r="168" spans="1:17" x14ac:dyDescent="0.3">
      <c r="A168">
        <v>6369</v>
      </c>
      <c r="B168" s="21" t="s">
        <v>1198</v>
      </c>
      <c r="C168" s="21" t="str">
        <f t="shared" si="12"/>
        <v>MARIANA SANDOVAL</v>
      </c>
      <c r="D168" t="str">
        <f t="shared" si="10"/>
        <v xml:space="preserve">MARIANA </v>
      </c>
      <c r="E168" t="str">
        <f t="shared" si="11"/>
        <v>SANDOVAL</v>
      </c>
      <c r="F168" s="21" t="s">
        <v>1199</v>
      </c>
      <c r="G168" s="22">
        <v>52115339</v>
      </c>
      <c r="H168" s="18">
        <v>78430</v>
      </c>
      <c r="I168" s="16" t="str">
        <f t="shared" si="13"/>
        <v>78430</v>
      </c>
      <c r="J168" s="15" t="s">
        <v>112</v>
      </c>
      <c r="K168" s="15">
        <f>VLOOKUP(J168,estados!$A$1:$B$31,2,FALSE)</f>
        <v>7</v>
      </c>
      <c r="L168" s="15" t="s">
        <v>1480</v>
      </c>
      <c r="M168" s="15">
        <f>VLOOKUP(L168,Distribuidores!$A$2:$B$99,2,FALSE)</f>
        <v>47</v>
      </c>
      <c r="N168" s="15">
        <v>1</v>
      </c>
      <c r="O168" s="15">
        <v>1</v>
      </c>
      <c r="P168">
        <v>1</v>
      </c>
      <c r="Q168" s="36" t="str">
        <f t="shared" ca="1" si="14"/>
        <v>2023-10-27 16:58:00</v>
      </c>
    </row>
    <row r="169" spans="1:17" x14ac:dyDescent="0.3">
      <c r="A169">
        <v>6370</v>
      </c>
      <c r="B169" s="21" t="s">
        <v>2758</v>
      </c>
      <c r="C169" s="21" t="str">
        <f t="shared" si="12"/>
        <v>ARTURO OLVERA</v>
      </c>
      <c r="D169" t="str">
        <f t="shared" si="10"/>
        <v xml:space="preserve">ARTURO </v>
      </c>
      <c r="E169" t="str">
        <f t="shared" si="11"/>
        <v>OLVERA</v>
      </c>
      <c r="F169" s="21" t="s">
        <v>1201</v>
      </c>
      <c r="G169" s="22">
        <v>52114453</v>
      </c>
      <c r="H169" s="18">
        <v>94997</v>
      </c>
      <c r="I169" s="16" t="str">
        <f t="shared" si="13"/>
        <v>94997</v>
      </c>
      <c r="J169" s="15" t="s">
        <v>112</v>
      </c>
      <c r="K169" s="15">
        <f>VLOOKUP(J169,estados!$A$1:$B$31,2,FALSE)</f>
        <v>7</v>
      </c>
      <c r="L169" s="15" t="s">
        <v>1480</v>
      </c>
      <c r="M169" s="15">
        <f>VLOOKUP(L169,Distribuidores!$A$2:$B$99,2,FALSE)</f>
        <v>47</v>
      </c>
      <c r="N169" s="15">
        <v>1</v>
      </c>
      <c r="O169" s="15">
        <v>1</v>
      </c>
      <c r="P169">
        <v>1</v>
      </c>
      <c r="Q169" s="36" t="str">
        <f t="shared" ca="1" si="14"/>
        <v>2023-10-27 12:52:52</v>
      </c>
    </row>
    <row r="170" spans="1:17" x14ac:dyDescent="0.3">
      <c r="A170">
        <v>6371</v>
      </c>
      <c r="B170" s="21" t="s">
        <v>1202</v>
      </c>
      <c r="C170" s="21" t="str">
        <f t="shared" si="12"/>
        <v>CARLOS VARGAS</v>
      </c>
      <c r="D170" t="str">
        <f t="shared" si="10"/>
        <v xml:space="preserve">CARLOS </v>
      </c>
      <c r="E170" t="str">
        <f t="shared" si="11"/>
        <v>VARGAS</v>
      </c>
      <c r="F170" s="21" t="s">
        <v>1203</v>
      </c>
      <c r="G170" s="22">
        <v>56420182</v>
      </c>
      <c r="H170" s="18">
        <v>78430</v>
      </c>
      <c r="I170" s="16" t="str">
        <f t="shared" si="13"/>
        <v>78430</v>
      </c>
      <c r="J170" s="15" t="s">
        <v>112</v>
      </c>
      <c r="K170" s="15">
        <f>VLOOKUP(J170,estados!$A$1:$B$31,2,FALSE)</f>
        <v>7</v>
      </c>
      <c r="L170" s="15" t="s">
        <v>1478</v>
      </c>
      <c r="M170" s="15">
        <f>VLOOKUP(L170,Distribuidores!$A$2:$B$99,2,FALSE)</f>
        <v>49</v>
      </c>
      <c r="N170" s="15">
        <v>1</v>
      </c>
      <c r="O170" s="15">
        <v>1</v>
      </c>
      <c r="P170">
        <v>1</v>
      </c>
      <c r="Q170" s="36" t="str">
        <f t="shared" ca="1" si="14"/>
        <v>2023-10-27 15:49:56</v>
      </c>
    </row>
    <row r="171" spans="1:17" x14ac:dyDescent="0.3">
      <c r="A171">
        <v>6372</v>
      </c>
      <c r="B171" s="21" t="s">
        <v>1204</v>
      </c>
      <c r="C171" s="21" t="str">
        <f t="shared" si="12"/>
        <v>PAULINA SANTILLAN</v>
      </c>
      <c r="D171" t="str">
        <f t="shared" si="10"/>
        <v xml:space="preserve">PAULINA </v>
      </c>
      <c r="E171" t="str">
        <f t="shared" si="11"/>
        <v>SANTILLAN</v>
      </c>
      <c r="F171" s="21" t="s">
        <v>1205</v>
      </c>
      <c r="G171" s="22">
        <v>13238700</v>
      </c>
      <c r="H171" s="18">
        <v>15620</v>
      </c>
      <c r="I171" s="16" t="str">
        <f t="shared" si="13"/>
        <v>15620</v>
      </c>
      <c r="J171" s="15" t="s">
        <v>112</v>
      </c>
      <c r="K171" s="15">
        <f>VLOOKUP(J171,estados!$A$1:$B$31,2,FALSE)</f>
        <v>7</v>
      </c>
      <c r="L171" s="15" t="s">
        <v>1480</v>
      </c>
      <c r="M171" s="15">
        <f>VLOOKUP(L171,Distribuidores!$A$2:$B$99,2,FALSE)</f>
        <v>47</v>
      </c>
      <c r="N171" s="15">
        <v>0</v>
      </c>
      <c r="O171" s="15">
        <v>1</v>
      </c>
      <c r="P171">
        <v>1</v>
      </c>
      <c r="Q171" s="36" t="str">
        <f t="shared" ca="1" si="14"/>
        <v>2023-10-27 15:56:58</v>
      </c>
    </row>
    <row r="172" spans="1:17" x14ac:dyDescent="0.3">
      <c r="A172">
        <v>6373</v>
      </c>
      <c r="B172" s="21" t="s">
        <v>1206</v>
      </c>
      <c r="C172" s="21" t="str">
        <f t="shared" si="12"/>
        <v>ALEJANDRO CASTAÑEDA</v>
      </c>
      <c r="D172" t="str">
        <f t="shared" si="10"/>
        <v xml:space="preserve">ALEJANDRO </v>
      </c>
      <c r="E172" t="str">
        <f t="shared" si="11"/>
        <v>CASTAÑEDA</v>
      </c>
      <c r="F172" s="21" t="s">
        <v>1207</v>
      </c>
      <c r="G172" s="22">
        <v>55173020</v>
      </c>
      <c r="H172" s="18">
        <v>83220</v>
      </c>
      <c r="I172" s="16" t="str">
        <f t="shared" si="13"/>
        <v>83220</v>
      </c>
      <c r="J172" s="15" t="s">
        <v>112</v>
      </c>
      <c r="K172" s="15">
        <f>VLOOKUP(J172,estados!$A$1:$B$31,2,FALSE)</f>
        <v>7</v>
      </c>
      <c r="L172" s="15" t="s">
        <v>1478</v>
      </c>
      <c r="M172" s="15">
        <f>VLOOKUP(L172,Distribuidores!$A$2:$B$99,2,FALSE)</f>
        <v>49</v>
      </c>
      <c r="N172" s="15">
        <v>0</v>
      </c>
      <c r="O172" s="15">
        <v>1</v>
      </c>
      <c r="P172">
        <v>1</v>
      </c>
      <c r="Q172" s="36" t="str">
        <f t="shared" ca="1" si="14"/>
        <v>2023-10-27 15:17:24</v>
      </c>
    </row>
    <row r="173" spans="1:17" x14ac:dyDescent="0.3">
      <c r="A173">
        <v>6374</v>
      </c>
      <c r="B173" s="21" t="s">
        <v>1208</v>
      </c>
      <c r="C173" s="21" t="str">
        <f t="shared" si="12"/>
        <v>ROCIO GUTIERREZ</v>
      </c>
      <c r="D173" t="str">
        <f t="shared" si="10"/>
        <v xml:space="preserve">ROCIO </v>
      </c>
      <c r="E173" t="str">
        <f t="shared" si="11"/>
        <v>GUTIERREZ</v>
      </c>
      <c r="F173" s="21" t="s">
        <v>1209</v>
      </c>
      <c r="G173" s="22">
        <v>53905021</v>
      </c>
      <c r="H173" s="18">
        <v>83220</v>
      </c>
      <c r="I173" s="16" t="str">
        <f t="shared" si="13"/>
        <v>83220</v>
      </c>
      <c r="J173" s="15" t="s">
        <v>112</v>
      </c>
      <c r="K173" s="15">
        <f>VLOOKUP(J173,estados!$A$1:$B$31,2,FALSE)</f>
        <v>7</v>
      </c>
      <c r="L173" s="15" t="s">
        <v>1478</v>
      </c>
      <c r="M173" s="15">
        <f>VLOOKUP(L173,Distribuidores!$A$2:$B$99,2,FALSE)</f>
        <v>49</v>
      </c>
      <c r="N173" s="15">
        <v>0</v>
      </c>
      <c r="O173" s="15">
        <v>1</v>
      </c>
      <c r="P173">
        <v>1</v>
      </c>
      <c r="Q173" s="36" t="str">
        <f t="shared" ca="1" si="14"/>
        <v>2023-10-27 16:37:09</v>
      </c>
    </row>
    <row r="174" spans="1:17" x14ac:dyDescent="0.3">
      <c r="A174">
        <v>6375</v>
      </c>
      <c r="B174" s="21" t="s">
        <v>1210</v>
      </c>
      <c r="C174" s="21" t="str">
        <f t="shared" si="12"/>
        <v>GUADALUPE SALDAÑA</v>
      </c>
      <c r="D174" t="str">
        <f t="shared" si="10"/>
        <v xml:space="preserve">GUADALUPE </v>
      </c>
      <c r="E174" t="str">
        <f t="shared" si="11"/>
        <v>SALDAÑA</v>
      </c>
      <c r="F174" s="21" t="s">
        <v>1211</v>
      </c>
      <c r="G174" s="22">
        <v>25938253</v>
      </c>
      <c r="H174" s="18">
        <v>54618</v>
      </c>
      <c r="I174" s="16" t="str">
        <f t="shared" si="13"/>
        <v>54618</v>
      </c>
      <c r="J174" s="15" t="s">
        <v>112</v>
      </c>
      <c r="K174" s="15">
        <f>VLOOKUP(J174,estados!$A$1:$B$31,2,FALSE)</f>
        <v>7</v>
      </c>
      <c r="L174" s="15" t="s">
        <v>1482</v>
      </c>
      <c r="M174" s="15">
        <f>VLOOKUP(L174,Distribuidores!$A$2:$B$99,2,FALSE)</f>
        <v>51</v>
      </c>
      <c r="N174" s="15">
        <v>1</v>
      </c>
      <c r="O174" s="15">
        <v>1</v>
      </c>
      <c r="P174">
        <v>1</v>
      </c>
      <c r="Q174" s="36" t="str">
        <f t="shared" ca="1" si="14"/>
        <v>2023-10-27 20:09:22</v>
      </c>
    </row>
    <row r="175" spans="1:17" x14ac:dyDescent="0.3">
      <c r="A175">
        <v>6376</v>
      </c>
      <c r="B175" s="21" t="s">
        <v>126</v>
      </c>
      <c r="C175" s="21" t="str">
        <f t="shared" si="12"/>
        <v>JOSE LUIS FLORES</v>
      </c>
      <c r="D175" t="str">
        <f t="shared" si="10"/>
        <v xml:space="preserve">JOSE </v>
      </c>
      <c r="E175" t="str">
        <f t="shared" si="11"/>
        <v>LUIS FLORES</v>
      </c>
      <c r="F175" s="21" t="s">
        <v>1212</v>
      </c>
      <c r="G175" s="22">
        <v>62696685</v>
      </c>
      <c r="H175" s="18">
        <v>15300</v>
      </c>
      <c r="I175" s="16" t="str">
        <f t="shared" si="13"/>
        <v>15300</v>
      </c>
      <c r="J175" s="15" t="s">
        <v>112</v>
      </c>
      <c r="K175" s="15">
        <f>VLOOKUP(J175,estados!$A$1:$B$31,2,FALSE)</f>
        <v>7</v>
      </c>
      <c r="L175" s="15" t="s">
        <v>1478</v>
      </c>
      <c r="M175" s="15">
        <f>VLOOKUP(L175,Distribuidores!$A$2:$B$99,2,FALSE)</f>
        <v>49</v>
      </c>
      <c r="N175" s="15">
        <v>1</v>
      </c>
      <c r="O175" s="15">
        <v>1</v>
      </c>
      <c r="P175">
        <v>1</v>
      </c>
      <c r="Q175" s="36" t="str">
        <f t="shared" ca="1" si="14"/>
        <v>2023-10-27 20:30:59</v>
      </c>
    </row>
    <row r="176" spans="1:17" x14ac:dyDescent="0.3">
      <c r="A176">
        <v>6377</v>
      </c>
      <c r="B176" s="21" t="s">
        <v>1213</v>
      </c>
      <c r="C176" s="21" t="str">
        <f t="shared" si="12"/>
        <v>DORA ESTRADA</v>
      </c>
      <c r="D176" t="str">
        <f t="shared" si="10"/>
        <v xml:space="preserve">DORA </v>
      </c>
      <c r="E176" t="str">
        <f t="shared" si="11"/>
        <v>ESTRADA</v>
      </c>
      <c r="F176" s="21" t="s">
        <v>1214</v>
      </c>
      <c r="G176" s="22">
        <v>52931879</v>
      </c>
      <c r="H176" s="18">
        <v>2800</v>
      </c>
      <c r="I176" s="16" t="str">
        <f t="shared" si="13"/>
        <v>02800</v>
      </c>
      <c r="J176" s="15" t="s">
        <v>112</v>
      </c>
      <c r="K176" s="15">
        <f>VLOOKUP(J176,estados!$A$1:$B$31,2,FALSE)</f>
        <v>7</v>
      </c>
      <c r="L176" s="15" t="s">
        <v>1480</v>
      </c>
      <c r="M176" s="15">
        <f>VLOOKUP(L176,Distribuidores!$A$2:$B$99,2,FALSE)</f>
        <v>47</v>
      </c>
      <c r="N176" s="21">
        <v>0</v>
      </c>
      <c r="O176" s="15">
        <v>1</v>
      </c>
      <c r="P176">
        <v>1</v>
      </c>
      <c r="Q176" s="36" t="str">
        <f t="shared" ca="1" si="14"/>
        <v>2023-10-27 15:01:36</v>
      </c>
    </row>
    <row r="177" spans="1:17" x14ac:dyDescent="0.3">
      <c r="A177">
        <v>6378</v>
      </c>
      <c r="B177" s="21" t="s">
        <v>1215</v>
      </c>
      <c r="C177" s="21" t="str">
        <f t="shared" si="12"/>
        <v>ROCIO URRIETA</v>
      </c>
      <c r="D177" t="str">
        <f t="shared" si="10"/>
        <v xml:space="preserve">ROCIO </v>
      </c>
      <c r="E177" t="str">
        <f t="shared" si="11"/>
        <v>URRIETA</v>
      </c>
      <c r="F177" s="21" t="s">
        <v>1216</v>
      </c>
      <c r="G177" s="22">
        <v>56137803</v>
      </c>
      <c r="H177" s="18">
        <v>2710</v>
      </c>
      <c r="I177" s="16" t="str">
        <f t="shared" si="13"/>
        <v>02710</v>
      </c>
      <c r="J177" s="15" t="s">
        <v>112</v>
      </c>
      <c r="K177" s="15">
        <f>VLOOKUP(J177,estados!$A$1:$B$31,2,FALSE)</f>
        <v>7</v>
      </c>
      <c r="L177" s="15" t="s">
        <v>1478</v>
      </c>
      <c r="M177" s="15">
        <f>VLOOKUP(L177,Distribuidores!$A$2:$B$99,2,FALSE)</f>
        <v>49</v>
      </c>
      <c r="N177" s="15">
        <v>1</v>
      </c>
      <c r="O177" s="15">
        <v>1</v>
      </c>
      <c r="P177">
        <v>1</v>
      </c>
      <c r="Q177" s="36" t="str">
        <f t="shared" ca="1" si="14"/>
        <v>2023-10-27 16:08:55</v>
      </c>
    </row>
    <row r="178" spans="1:17" x14ac:dyDescent="0.3">
      <c r="A178">
        <v>6379</v>
      </c>
      <c r="B178" s="21" t="s">
        <v>1217</v>
      </c>
      <c r="C178" s="21" t="str">
        <f t="shared" si="12"/>
        <v>LORENZA CORTINA</v>
      </c>
      <c r="D178" t="str">
        <f t="shared" si="10"/>
        <v xml:space="preserve">LORENZA </v>
      </c>
      <c r="E178" t="str">
        <f t="shared" si="11"/>
        <v>CORTINA</v>
      </c>
      <c r="F178" s="21" t="s">
        <v>1218</v>
      </c>
      <c r="G178" s="22">
        <v>10848460</v>
      </c>
      <c r="H178" s="18">
        <v>76900</v>
      </c>
      <c r="I178" s="16" t="str">
        <f t="shared" si="13"/>
        <v>76900</v>
      </c>
      <c r="J178" s="15" t="s">
        <v>112</v>
      </c>
      <c r="K178" s="15">
        <f>VLOOKUP(J178,estados!$A$1:$B$31,2,FALSE)</f>
        <v>7</v>
      </c>
      <c r="L178" s="15" t="s">
        <v>1476</v>
      </c>
      <c r="M178" s="15">
        <f>VLOOKUP(L178,Distribuidores!$A$2:$B$99,2,FALSE)</f>
        <v>48</v>
      </c>
      <c r="N178" s="15">
        <v>1</v>
      </c>
      <c r="O178" s="15">
        <v>1</v>
      </c>
      <c r="P178">
        <v>1</v>
      </c>
      <c r="Q178" s="36" t="str">
        <f t="shared" ca="1" si="14"/>
        <v>2023-10-27 14:28:59</v>
      </c>
    </row>
    <row r="179" spans="1:17" x14ac:dyDescent="0.3">
      <c r="A179">
        <v>6380</v>
      </c>
      <c r="B179" s="21" t="s">
        <v>1219</v>
      </c>
      <c r="C179" s="21" t="str">
        <f t="shared" si="12"/>
        <v>MARCOS AGUILAR</v>
      </c>
      <c r="D179" t="str">
        <f t="shared" si="10"/>
        <v xml:space="preserve">MARCOS </v>
      </c>
      <c r="E179" t="str">
        <f t="shared" si="11"/>
        <v>AGUILAR</v>
      </c>
      <c r="F179" s="21" t="s">
        <v>1220</v>
      </c>
      <c r="G179" s="22">
        <v>53747270</v>
      </c>
      <c r="H179" s="18">
        <v>2110</v>
      </c>
      <c r="I179" s="16" t="str">
        <f t="shared" si="13"/>
        <v>02110</v>
      </c>
      <c r="J179" s="15" t="s">
        <v>112</v>
      </c>
      <c r="K179" s="15">
        <f>VLOOKUP(J179,estados!$A$1:$B$31,2,FALSE)</f>
        <v>7</v>
      </c>
      <c r="L179" s="15" t="s">
        <v>1483</v>
      </c>
      <c r="M179" s="15">
        <f>VLOOKUP(L179,Distribuidores!$A$2:$B$99,2,FALSE)</f>
        <v>55</v>
      </c>
      <c r="N179" s="15">
        <v>1</v>
      </c>
      <c r="O179" s="15">
        <v>1</v>
      </c>
      <c r="P179">
        <v>1</v>
      </c>
      <c r="Q179" s="36" t="str">
        <f t="shared" ca="1" si="14"/>
        <v>2023-10-27 14:08:51</v>
      </c>
    </row>
    <row r="180" spans="1:17" x14ac:dyDescent="0.3">
      <c r="A180">
        <v>6381</v>
      </c>
      <c r="B180" s="21" t="s">
        <v>1221</v>
      </c>
      <c r="C180" s="21" t="str">
        <f t="shared" si="12"/>
        <v>MIRIAM CALDERON</v>
      </c>
      <c r="D180" t="str">
        <f t="shared" si="10"/>
        <v xml:space="preserve">MIRIAM </v>
      </c>
      <c r="E180" t="str">
        <f t="shared" si="11"/>
        <v>CALDERON</v>
      </c>
      <c r="F180" s="21" t="s">
        <v>1222</v>
      </c>
      <c r="G180" s="22">
        <v>55167274</v>
      </c>
      <c r="H180" s="18">
        <v>53126</v>
      </c>
      <c r="I180" s="16" t="str">
        <f t="shared" si="13"/>
        <v>53126</v>
      </c>
      <c r="J180" s="15" t="s">
        <v>112</v>
      </c>
      <c r="K180" s="15">
        <f>VLOOKUP(J180,estados!$A$1:$B$31,2,FALSE)</f>
        <v>7</v>
      </c>
      <c r="L180" s="15" t="s">
        <v>1478</v>
      </c>
      <c r="M180" s="15">
        <f>VLOOKUP(L180,Distribuidores!$A$2:$B$99,2,FALSE)</f>
        <v>49</v>
      </c>
      <c r="N180" s="15">
        <v>1</v>
      </c>
      <c r="O180" s="15">
        <v>1</v>
      </c>
      <c r="P180">
        <v>1</v>
      </c>
      <c r="Q180" s="36" t="str">
        <f t="shared" ca="1" si="14"/>
        <v>2023-10-27 13:60:31</v>
      </c>
    </row>
    <row r="181" spans="1:17" x14ac:dyDescent="0.3">
      <c r="A181">
        <v>6382</v>
      </c>
      <c r="B181" s="21" t="s">
        <v>1223</v>
      </c>
      <c r="C181" s="21" t="str">
        <f t="shared" si="12"/>
        <v>LETICIA CRUZ</v>
      </c>
      <c r="D181" t="str">
        <f t="shared" si="10"/>
        <v xml:space="preserve">LETICIA </v>
      </c>
      <c r="E181" t="str">
        <f t="shared" si="11"/>
        <v>CRUZ</v>
      </c>
      <c r="F181" s="21" t="s">
        <v>1224</v>
      </c>
      <c r="G181" s="22">
        <v>11063721</v>
      </c>
      <c r="H181" s="18">
        <v>52994</v>
      </c>
      <c r="I181" s="16" t="str">
        <f t="shared" si="13"/>
        <v>52994</v>
      </c>
      <c r="J181" s="15" t="s">
        <v>112</v>
      </c>
      <c r="K181" s="15">
        <f>VLOOKUP(J181,estados!$A$1:$B$31,2,FALSE)</f>
        <v>7</v>
      </c>
      <c r="L181" s="15" t="s">
        <v>1484</v>
      </c>
      <c r="M181" s="15">
        <f>VLOOKUP(L181,Distribuidores!$A$2:$B$99,2,FALSE)</f>
        <v>11</v>
      </c>
      <c r="N181" s="15">
        <v>0</v>
      </c>
      <c r="O181" s="15">
        <v>1</v>
      </c>
      <c r="P181">
        <v>1</v>
      </c>
      <c r="Q181" s="36" t="str">
        <f t="shared" ca="1" si="14"/>
        <v>2023-10-27 17:29:41</v>
      </c>
    </row>
    <row r="182" spans="1:17" x14ac:dyDescent="0.3">
      <c r="A182">
        <v>6383</v>
      </c>
      <c r="B182" s="21" t="s">
        <v>1225</v>
      </c>
      <c r="C182" s="21" t="str">
        <f t="shared" si="12"/>
        <v>HORACIO SALDIVAR</v>
      </c>
      <c r="D182" t="str">
        <f t="shared" si="10"/>
        <v xml:space="preserve">HORACIO </v>
      </c>
      <c r="E182" t="str">
        <f t="shared" si="11"/>
        <v>SALDIVAR</v>
      </c>
      <c r="F182" s="21" t="s">
        <v>1226</v>
      </c>
      <c r="G182" s="22">
        <v>55560348</v>
      </c>
      <c r="H182" s="18">
        <v>54714</v>
      </c>
      <c r="I182" s="16" t="str">
        <f t="shared" si="13"/>
        <v>54714</v>
      </c>
      <c r="J182" s="15" t="s">
        <v>112</v>
      </c>
      <c r="K182" s="15">
        <f>VLOOKUP(J182,estados!$A$1:$B$31,2,FALSE)</f>
        <v>7</v>
      </c>
      <c r="L182" s="15" t="s">
        <v>1485</v>
      </c>
      <c r="M182" s="15">
        <f>VLOOKUP(L182,Distribuidores!$A$2:$B$99,2,FALSE)</f>
        <v>43</v>
      </c>
      <c r="N182" s="15">
        <v>1</v>
      </c>
      <c r="O182" s="15">
        <v>1</v>
      </c>
      <c r="P182">
        <v>1</v>
      </c>
      <c r="Q182" s="36" t="str">
        <f t="shared" ca="1" si="14"/>
        <v>2023-10-27 20:32:20</v>
      </c>
    </row>
    <row r="183" spans="1:17" x14ac:dyDescent="0.3">
      <c r="A183">
        <v>6384</v>
      </c>
      <c r="B183" s="21" t="s">
        <v>1227</v>
      </c>
      <c r="C183" s="21" t="str">
        <f t="shared" si="12"/>
        <v>LUIS BELENDEZ</v>
      </c>
      <c r="D183" t="str">
        <f t="shared" si="10"/>
        <v xml:space="preserve">LUIS </v>
      </c>
      <c r="E183" t="str">
        <f t="shared" si="11"/>
        <v>BELENDEZ</v>
      </c>
      <c r="F183" s="21" t="s">
        <v>1228</v>
      </c>
      <c r="G183" s="22">
        <v>67230262</v>
      </c>
      <c r="H183" s="18">
        <v>2710</v>
      </c>
      <c r="I183" s="16" t="str">
        <f t="shared" si="13"/>
        <v>02710</v>
      </c>
      <c r="J183" s="15" t="s">
        <v>112</v>
      </c>
      <c r="K183" s="15">
        <f>VLOOKUP(J183,estados!$A$1:$B$31,2,FALSE)</f>
        <v>7</v>
      </c>
      <c r="L183" s="15" t="s">
        <v>1486</v>
      </c>
      <c r="M183" s="15">
        <f>VLOOKUP(L183,Distribuidores!$A$2:$B$99,2,FALSE)</f>
        <v>31</v>
      </c>
      <c r="N183" s="15">
        <v>1</v>
      </c>
      <c r="O183" s="15">
        <v>1</v>
      </c>
      <c r="P183">
        <v>1</v>
      </c>
      <c r="Q183" s="36" t="str">
        <f t="shared" ca="1" si="14"/>
        <v>2023-10-27 12:56:24</v>
      </c>
    </row>
    <row r="184" spans="1:17" x14ac:dyDescent="0.3">
      <c r="A184">
        <v>6385</v>
      </c>
      <c r="B184" s="21" t="s">
        <v>1229</v>
      </c>
      <c r="C184" s="21" t="str">
        <f t="shared" si="12"/>
        <v>KARLA PEREZ</v>
      </c>
      <c r="D184" t="str">
        <f t="shared" si="10"/>
        <v xml:space="preserve">KARLA </v>
      </c>
      <c r="E184" t="str">
        <f t="shared" si="11"/>
        <v>PEREZ</v>
      </c>
      <c r="F184" s="21" t="s">
        <v>1230</v>
      </c>
      <c r="G184" s="22">
        <v>91832460</v>
      </c>
      <c r="H184" s="18">
        <v>54769</v>
      </c>
      <c r="I184" s="16" t="str">
        <f t="shared" si="13"/>
        <v>54769</v>
      </c>
      <c r="J184" s="15" t="s">
        <v>112</v>
      </c>
      <c r="K184" s="15">
        <f>VLOOKUP(J184,estados!$A$1:$B$31,2,FALSE)</f>
        <v>7</v>
      </c>
      <c r="L184" s="15" t="s">
        <v>1485</v>
      </c>
      <c r="M184" s="15">
        <f>VLOOKUP(L184,Distribuidores!$A$2:$B$99,2,FALSE)</f>
        <v>43</v>
      </c>
      <c r="N184" s="15">
        <v>1</v>
      </c>
      <c r="O184" s="15">
        <v>1</v>
      </c>
      <c r="P184">
        <v>1</v>
      </c>
      <c r="Q184" s="36" t="str">
        <f t="shared" ca="1" si="14"/>
        <v>2023-10-27 19:58:23</v>
      </c>
    </row>
    <row r="185" spans="1:17" x14ac:dyDescent="0.3">
      <c r="A185">
        <v>6386</v>
      </c>
      <c r="B185" s="21" t="s">
        <v>1231</v>
      </c>
      <c r="C185" s="21" t="str">
        <f t="shared" si="12"/>
        <v>RODRIGO ALVAREZ</v>
      </c>
      <c r="D185" t="str">
        <f t="shared" si="10"/>
        <v xml:space="preserve">RODRIGO </v>
      </c>
      <c r="E185" t="str">
        <f t="shared" si="11"/>
        <v>ALVAREZ</v>
      </c>
      <c r="F185" s="21" t="s">
        <v>1148</v>
      </c>
      <c r="G185" s="22">
        <v>22829210</v>
      </c>
      <c r="H185" s="18">
        <v>54715</v>
      </c>
      <c r="I185" s="16" t="str">
        <f t="shared" si="13"/>
        <v>54715</v>
      </c>
      <c r="J185" s="15" t="s">
        <v>112</v>
      </c>
      <c r="K185" s="15">
        <f>VLOOKUP(J185,estados!$A$1:$B$31,2,FALSE)</f>
        <v>7</v>
      </c>
      <c r="L185" s="15" t="s">
        <v>1485</v>
      </c>
      <c r="M185" s="15">
        <f>VLOOKUP(L185,Distribuidores!$A$2:$B$99,2,FALSE)</f>
        <v>43</v>
      </c>
      <c r="N185" s="15">
        <v>1</v>
      </c>
      <c r="O185" s="15">
        <v>1</v>
      </c>
      <c r="P185">
        <v>1</v>
      </c>
      <c r="Q185" s="36" t="str">
        <f t="shared" ca="1" si="14"/>
        <v>2023-10-27 16:42:49</v>
      </c>
    </row>
    <row r="186" spans="1:17" x14ac:dyDescent="0.3">
      <c r="A186">
        <v>6387</v>
      </c>
      <c r="B186" s="21" t="s">
        <v>1232</v>
      </c>
      <c r="C186" s="21" t="str">
        <f t="shared" si="12"/>
        <v>ARIELA RAMIREZ</v>
      </c>
      <c r="D186" t="str">
        <f t="shared" si="10"/>
        <v xml:space="preserve">ARIELA </v>
      </c>
      <c r="E186" t="str">
        <f t="shared" si="11"/>
        <v>RAMIREZ</v>
      </c>
      <c r="F186" s="21" t="s">
        <v>1148</v>
      </c>
      <c r="G186" s="22">
        <v>50959500</v>
      </c>
      <c r="H186" s="18">
        <v>1710</v>
      </c>
      <c r="I186" s="16" t="str">
        <f t="shared" si="13"/>
        <v>01710</v>
      </c>
      <c r="J186" s="15" t="s">
        <v>112</v>
      </c>
      <c r="K186" s="15">
        <f>VLOOKUP(J186,estados!$A$1:$B$31,2,FALSE)</f>
        <v>7</v>
      </c>
      <c r="L186" s="15" t="s">
        <v>1485</v>
      </c>
      <c r="M186" s="15">
        <f>VLOOKUP(L186,Distribuidores!$A$2:$B$99,2,FALSE)</f>
        <v>43</v>
      </c>
      <c r="N186" s="15">
        <v>0</v>
      </c>
      <c r="O186" s="15">
        <v>1</v>
      </c>
      <c r="P186">
        <v>1</v>
      </c>
      <c r="Q186" s="36" t="str">
        <f t="shared" ca="1" si="14"/>
        <v>2023-10-27 16:43:00</v>
      </c>
    </row>
    <row r="187" spans="1:17" x14ac:dyDescent="0.3">
      <c r="A187">
        <v>6388</v>
      </c>
      <c r="B187" s="21" t="s">
        <v>2759</v>
      </c>
      <c r="C187" s="21" t="str">
        <f t="shared" si="12"/>
        <v>LUIS GRANADOS</v>
      </c>
      <c r="D187" t="str">
        <f t="shared" si="10"/>
        <v xml:space="preserve">LUIS </v>
      </c>
      <c r="E187" t="str">
        <f t="shared" si="11"/>
        <v>GRANADOS</v>
      </c>
      <c r="F187" s="21" t="s">
        <v>1234</v>
      </c>
      <c r="G187" s="22">
        <v>63633042</v>
      </c>
      <c r="H187" s="18">
        <v>45150</v>
      </c>
      <c r="I187" s="16" t="str">
        <f t="shared" si="13"/>
        <v>45150</v>
      </c>
      <c r="J187" s="15" t="s">
        <v>112</v>
      </c>
      <c r="K187" s="15">
        <f>VLOOKUP(J187,estados!$A$1:$B$31,2,FALSE)</f>
        <v>7</v>
      </c>
      <c r="L187" s="15" t="s">
        <v>1485</v>
      </c>
      <c r="M187" s="15">
        <f>VLOOKUP(L187,Distribuidores!$A$2:$B$99,2,FALSE)</f>
        <v>43</v>
      </c>
      <c r="N187" s="15">
        <v>1</v>
      </c>
      <c r="O187" s="15">
        <v>1</v>
      </c>
      <c r="P187">
        <v>1</v>
      </c>
      <c r="Q187" s="36" t="str">
        <f t="shared" ca="1" si="14"/>
        <v>2023-10-27 14:01:00</v>
      </c>
    </row>
    <row r="188" spans="1:17" x14ac:dyDescent="0.3">
      <c r="A188">
        <v>6389</v>
      </c>
      <c r="B188" s="21" t="s">
        <v>1235</v>
      </c>
      <c r="C188" s="21" t="str">
        <f t="shared" si="12"/>
        <v>MARIA DE LA LUZ MARTINEZ</v>
      </c>
      <c r="D188" s="21" t="s">
        <v>2761</v>
      </c>
      <c r="E188" s="21" t="s">
        <v>2343</v>
      </c>
      <c r="F188" s="21" t="s">
        <v>1236</v>
      </c>
      <c r="G188" s="22">
        <v>55987721</v>
      </c>
      <c r="H188" s="18">
        <v>11320</v>
      </c>
      <c r="I188" s="16" t="str">
        <f t="shared" si="13"/>
        <v>11320</v>
      </c>
      <c r="J188" s="15" t="s">
        <v>112</v>
      </c>
      <c r="K188" s="15">
        <f>VLOOKUP(J188,estados!$A$1:$B$31,2,FALSE)</f>
        <v>7</v>
      </c>
      <c r="L188" s="15" t="s">
        <v>1485</v>
      </c>
      <c r="M188" s="15">
        <f>VLOOKUP(L188,Distribuidores!$A$2:$B$99,2,FALSE)</f>
        <v>43</v>
      </c>
      <c r="N188" s="15">
        <v>1</v>
      </c>
      <c r="O188" s="15">
        <v>1</v>
      </c>
      <c r="P188">
        <v>1</v>
      </c>
      <c r="Q188" s="36" t="str">
        <f t="shared" ca="1" si="14"/>
        <v>2023-10-27 18:59:51</v>
      </c>
    </row>
    <row r="189" spans="1:17" x14ac:dyDescent="0.3">
      <c r="A189">
        <v>6390</v>
      </c>
      <c r="B189" s="21" t="s">
        <v>2760</v>
      </c>
      <c r="C189" s="21" t="str">
        <f t="shared" si="12"/>
        <v>JONATHAN OLVERA</v>
      </c>
      <c r="D189" t="str">
        <f t="shared" si="10"/>
        <v xml:space="preserve">JONATHAN </v>
      </c>
      <c r="E189" t="str">
        <f t="shared" si="11"/>
        <v>OLVERA</v>
      </c>
      <c r="F189" s="21" t="s">
        <v>1022</v>
      </c>
      <c r="G189" s="22">
        <v>26420230</v>
      </c>
      <c r="H189" s="18">
        <v>7730</v>
      </c>
      <c r="I189" s="16" t="str">
        <f t="shared" si="13"/>
        <v>07730</v>
      </c>
      <c r="J189" s="15" t="s">
        <v>112</v>
      </c>
      <c r="K189" s="15">
        <f>VLOOKUP(J189,estados!$A$1:$B$31,2,FALSE)</f>
        <v>7</v>
      </c>
      <c r="L189" s="15" t="s">
        <v>1485</v>
      </c>
      <c r="M189" s="15">
        <f>VLOOKUP(L189,Distribuidores!$A$2:$B$99,2,FALSE)</f>
        <v>43</v>
      </c>
      <c r="N189" s="15">
        <v>1</v>
      </c>
      <c r="O189" s="15">
        <v>1</v>
      </c>
      <c r="P189">
        <v>1</v>
      </c>
      <c r="Q189" s="36" t="str">
        <f t="shared" ca="1" si="14"/>
        <v>2023-10-27 19:12:20</v>
      </c>
    </row>
    <row r="190" spans="1:17" x14ac:dyDescent="0.3">
      <c r="A190">
        <v>6391</v>
      </c>
      <c r="B190" s="21" t="s">
        <v>2762</v>
      </c>
      <c r="C190" s="21" t="str">
        <f t="shared" si="12"/>
        <v>ELIAS RAMOS</v>
      </c>
      <c r="D190" t="str">
        <f t="shared" si="10"/>
        <v xml:space="preserve">ELIAS </v>
      </c>
      <c r="E190" t="str">
        <f t="shared" si="11"/>
        <v>RAMOS</v>
      </c>
      <c r="F190" s="21" t="s">
        <v>1022</v>
      </c>
      <c r="G190" s="22">
        <v>55452016</v>
      </c>
      <c r="H190" s="18">
        <v>12345</v>
      </c>
      <c r="I190" s="16" t="str">
        <f t="shared" si="13"/>
        <v>12345</v>
      </c>
      <c r="J190" s="15" t="s">
        <v>112</v>
      </c>
      <c r="K190" s="15">
        <f>VLOOKUP(J190,estados!$A$1:$B$31,2,FALSE)</f>
        <v>7</v>
      </c>
      <c r="L190" s="15" t="s">
        <v>1485</v>
      </c>
      <c r="M190" s="15">
        <f>VLOOKUP(L190,Distribuidores!$A$2:$B$99,2,FALSE)</f>
        <v>43</v>
      </c>
      <c r="N190" s="15">
        <v>0</v>
      </c>
      <c r="O190" s="15">
        <v>1</v>
      </c>
      <c r="P190">
        <v>1</v>
      </c>
      <c r="Q190" s="36" t="str">
        <f t="shared" ca="1" si="14"/>
        <v>2023-10-27 12:09:22</v>
      </c>
    </row>
    <row r="191" spans="1:17" x14ac:dyDescent="0.3">
      <c r="A191">
        <v>6392</v>
      </c>
      <c r="B191" s="21" t="s">
        <v>1239</v>
      </c>
      <c r="C191" s="21" t="str">
        <f t="shared" si="12"/>
        <v>LESLI MANRRIQUE</v>
      </c>
      <c r="D191" t="str">
        <f t="shared" si="10"/>
        <v xml:space="preserve">LESLI </v>
      </c>
      <c r="E191" t="str">
        <f t="shared" si="11"/>
        <v>MANRRIQUE</v>
      </c>
      <c r="F191" s="21" t="s">
        <v>1240</v>
      </c>
      <c r="G191" s="22">
        <v>52929837</v>
      </c>
      <c r="H191" s="18">
        <v>72100</v>
      </c>
      <c r="I191" s="16" t="str">
        <f t="shared" si="13"/>
        <v>72100</v>
      </c>
      <c r="J191" s="15" t="s">
        <v>112</v>
      </c>
      <c r="K191" s="15">
        <f>VLOOKUP(J191,estados!$A$1:$B$31,2,FALSE)</f>
        <v>7</v>
      </c>
      <c r="L191" s="15" t="s">
        <v>1485</v>
      </c>
      <c r="M191" s="15">
        <f>VLOOKUP(L191,Distribuidores!$A$2:$B$99,2,FALSE)</f>
        <v>43</v>
      </c>
      <c r="N191" s="15">
        <v>0</v>
      </c>
      <c r="O191" s="15">
        <v>1</v>
      </c>
      <c r="P191">
        <v>1</v>
      </c>
      <c r="Q191" s="36" t="str">
        <f t="shared" ca="1" si="14"/>
        <v>2023-10-27 20:27:16</v>
      </c>
    </row>
    <row r="192" spans="1:17" x14ac:dyDescent="0.3">
      <c r="A192">
        <v>6393</v>
      </c>
      <c r="B192" s="21" t="s">
        <v>1241</v>
      </c>
      <c r="C192" s="21" t="str">
        <f t="shared" si="12"/>
        <v>DULCE CAMPOS</v>
      </c>
      <c r="D192" t="str">
        <f t="shared" si="10"/>
        <v xml:space="preserve">DULCE </v>
      </c>
      <c r="E192" t="str">
        <f t="shared" si="11"/>
        <v>CAMPOS</v>
      </c>
      <c r="F192" s="21" t="s">
        <v>1242</v>
      </c>
      <c r="G192" s="22">
        <v>56060532</v>
      </c>
      <c r="H192" s="18">
        <v>72706</v>
      </c>
      <c r="I192" s="16" t="str">
        <f t="shared" si="13"/>
        <v>72706</v>
      </c>
      <c r="J192" s="15" t="s">
        <v>112</v>
      </c>
      <c r="K192" s="15">
        <f>VLOOKUP(J192,estados!$A$1:$B$31,2,FALSE)</f>
        <v>7</v>
      </c>
      <c r="L192" s="15" t="s">
        <v>1485</v>
      </c>
      <c r="M192" s="15">
        <f>VLOOKUP(L192,Distribuidores!$A$2:$B$99,2,FALSE)</f>
        <v>43</v>
      </c>
      <c r="N192" s="15">
        <v>0</v>
      </c>
      <c r="O192" s="15">
        <v>1</v>
      </c>
      <c r="P192">
        <v>1</v>
      </c>
      <c r="Q192" s="36" t="str">
        <f t="shared" ca="1" si="14"/>
        <v>2023-10-27 13:38:50</v>
      </c>
    </row>
    <row r="193" spans="1:17" x14ac:dyDescent="0.3">
      <c r="A193">
        <v>6394</v>
      </c>
      <c r="B193" s="21" t="s">
        <v>2763</v>
      </c>
      <c r="C193" s="21" t="str">
        <f t="shared" si="12"/>
        <v>ANDREA SOLIS</v>
      </c>
      <c r="D193" t="str">
        <f t="shared" si="10"/>
        <v xml:space="preserve">ANDREA </v>
      </c>
      <c r="E193" t="str">
        <f t="shared" si="11"/>
        <v>SOLIS</v>
      </c>
      <c r="F193" s="21" t="s">
        <v>1244</v>
      </c>
      <c r="G193" s="22" t="s">
        <v>1273</v>
      </c>
      <c r="H193" s="18">
        <v>54715</v>
      </c>
      <c r="I193" s="16" t="str">
        <f t="shared" si="13"/>
        <v>54715</v>
      </c>
      <c r="J193" s="15" t="s">
        <v>112</v>
      </c>
      <c r="K193" s="15">
        <f>VLOOKUP(J193,estados!$A$1:$B$31,2,FALSE)</f>
        <v>7</v>
      </c>
      <c r="L193" s="15" t="s">
        <v>1485</v>
      </c>
      <c r="M193" s="15">
        <f>VLOOKUP(L193,Distribuidores!$A$2:$B$99,2,FALSE)</f>
        <v>43</v>
      </c>
      <c r="N193" s="15">
        <v>1</v>
      </c>
      <c r="O193" s="15">
        <v>1</v>
      </c>
      <c r="P193">
        <v>1</v>
      </c>
      <c r="Q193" s="36" t="str">
        <f t="shared" ca="1" si="14"/>
        <v>2023-10-27 17:39:21</v>
      </c>
    </row>
    <row r="194" spans="1:17" x14ac:dyDescent="0.3">
      <c r="A194">
        <v>6395</v>
      </c>
      <c r="B194" s="21" t="s">
        <v>128</v>
      </c>
      <c r="C194" s="21" t="str">
        <f t="shared" si="12"/>
        <v>ANA KARINA</v>
      </c>
      <c r="D194" t="str">
        <f t="shared" ref="D194:D257" si="15">LEFT(C194, SEARCH(" ",C194,1))</f>
        <v xml:space="preserve">ANA </v>
      </c>
      <c r="E194" t="str">
        <f t="shared" ref="E194:E257" si="16">RIGHT(C194,LEN(C194)-SEARCH(" ",C194,1))</f>
        <v>KARINA</v>
      </c>
      <c r="F194" s="21" t="s">
        <v>129</v>
      </c>
      <c r="G194" s="22">
        <v>55223250</v>
      </c>
      <c r="H194" s="18">
        <v>53100</v>
      </c>
      <c r="I194" s="16" t="str">
        <f t="shared" si="13"/>
        <v>53100</v>
      </c>
      <c r="J194" s="15" t="s">
        <v>112</v>
      </c>
      <c r="K194" s="15">
        <f>VLOOKUP(J194,estados!$A$1:$B$31,2,FALSE)</f>
        <v>7</v>
      </c>
      <c r="L194" s="15" t="s">
        <v>1485</v>
      </c>
      <c r="M194" s="15">
        <f>VLOOKUP(L194,Distribuidores!$A$2:$B$99,2,FALSE)</f>
        <v>43</v>
      </c>
      <c r="N194" s="15">
        <v>1</v>
      </c>
      <c r="O194" s="15">
        <v>1</v>
      </c>
      <c r="P194">
        <v>1</v>
      </c>
      <c r="Q194" s="36" t="str">
        <f t="shared" ca="1" si="14"/>
        <v>2023-10-27 16:02:22</v>
      </c>
    </row>
    <row r="195" spans="1:17" x14ac:dyDescent="0.3">
      <c r="A195">
        <v>6396</v>
      </c>
      <c r="B195" s="21" t="s">
        <v>130</v>
      </c>
      <c r="C195" s="21" t="str">
        <f t="shared" ref="C195:C258" si="17">TRIM(B195)</f>
        <v>MACIEL ARIAS</v>
      </c>
      <c r="D195" t="str">
        <f t="shared" si="15"/>
        <v xml:space="preserve">MACIEL </v>
      </c>
      <c r="E195" t="str">
        <f t="shared" si="16"/>
        <v>ARIAS</v>
      </c>
      <c r="F195" s="21" t="s">
        <v>131</v>
      </c>
      <c r="G195" s="22" t="s">
        <v>1277</v>
      </c>
      <c r="H195" s="18">
        <v>14340</v>
      </c>
      <c r="I195" s="16" t="str">
        <f t="shared" ref="I195:I258" si="18">TEXT(H195,"00000")</f>
        <v>14340</v>
      </c>
      <c r="J195" s="15" t="s">
        <v>112</v>
      </c>
      <c r="K195" s="15">
        <f>VLOOKUP(J195,estados!$A$1:$B$31,2,FALSE)</f>
        <v>7</v>
      </c>
      <c r="L195" s="15" t="s">
        <v>1485</v>
      </c>
      <c r="M195" s="15">
        <f>VLOOKUP(L195,Distribuidores!$A$2:$B$99,2,FALSE)</f>
        <v>43</v>
      </c>
      <c r="N195" s="21">
        <v>0</v>
      </c>
      <c r="O195" s="15">
        <v>1</v>
      </c>
      <c r="P195">
        <v>1</v>
      </c>
      <c r="Q195" s="36" t="str">
        <f t="shared" ref="Q195:Q258" ca="1" si="19">_xlfn.CONCAT("2023-10-27 ",RANDBETWEEN(12,20),":",TEXT(RANDBETWEEN(0,60),"00"),":",TEXT(RANDBETWEEN(0,60),"00"))</f>
        <v>2023-10-27 13:08:50</v>
      </c>
    </row>
    <row r="196" spans="1:17" x14ac:dyDescent="0.3">
      <c r="A196">
        <v>6397</v>
      </c>
      <c r="B196" s="21" t="s">
        <v>2764</v>
      </c>
      <c r="C196" s="21" t="str">
        <f t="shared" si="17"/>
        <v>JOSE RAMIREZ TAPIA</v>
      </c>
      <c r="D196" t="str">
        <f t="shared" si="15"/>
        <v xml:space="preserve">JOSE </v>
      </c>
      <c r="E196" t="str">
        <f t="shared" si="16"/>
        <v>RAMIREZ TAPIA</v>
      </c>
      <c r="F196" s="21" t="s">
        <v>1274</v>
      </c>
      <c r="G196" s="22">
        <v>82646294</v>
      </c>
      <c r="H196" s="18">
        <v>66036</v>
      </c>
      <c r="I196" s="16" t="str">
        <f t="shared" si="18"/>
        <v>66036</v>
      </c>
      <c r="J196" s="15" t="s">
        <v>112</v>
      </c>
      <c r="K196" s="15">
        <f>VLOOKUP(J196,estados!$A$1:$B$31,2,FALSE)</f>
        <v>7</v>
      </c>
      <c r="L196" s="15" t="s">
        <v>1483</v>
      </c>
      <c r="M196" s="15">
        <f>VLOOKUP(L196,Distribuidores!$A$2:$B$99,2,FALSE)</f>
        <v>55</v>
      </c>
      <c r="N196" s="15">
        <v>1</v>
      </c>
      <c r="O196" s="15">
        <v>1</v>
      </c>
      <c r="P196">
        <v>1</v>
      </c>
      <c r="Q196" s="36" t="str">
        <f t="shared" ca="1" si="19"/>
        <v>2023-10-27 18:28:24</v>
      </c>
    </row>
    <row r="197" spans="1:17" x14ac:dyDescent="0.3">
      <c r="A197">
        <v>6398</v>
      </c>
      <c r="B197" s="21" t="s">
        <v>2765</v>
      </c>
      <c r="C197" s="21" t="str">
        <f t="shared" si="17"/>
        <v>IMELDA ROSAS</v>
      </c>
      <c r="D197" t="str">
        <f t="shared" si="15"/>
        <v xml:space="preserve">IMELDA </v>
      </c>
      <c r="E197" t="str">
        <f t="shared" si="16"/>
        <v>ROSAS</v>
      </c>
      <c r="F197" s="21" t="s">
        <v>1275</v>
      </c>
      <c r="G197" s="22">
        <v>72486194</v>
      </c>
      <c r="H197" s="18">
        <v>6170</v>
      </c>
      <c r="I197" s="16" t="str">
        <f t="shared" si="18"/>
        <v>06170</v>
      </c>
      <c r="J197" s="15" t="s">
        <v>112</v>
      </c>
      <c r="K197" s="15">
        <f>VLOOKUP(J197,estados!$A$1:$B$31,2,FALSE)</f>
        <v>7</v>
      </c>
      <c r="L197" s="15" t="s">
        <v>1483</v>
      </c>
      <c r="M197" s="15">
        <f>VLOOKUP(L197,Distribuidores!$A$2:$B$99,2,FALSE)</f>
        <v>55</v>
      </c>
      <c r="N197" s="15">
        <v>1</v>
      </c>
      <c r="O197" s="15">
        <v>1</v>
      </c>
      <c r="P197">
        <v>1</v>
      </c>
      <c r="Q197" s="36" t="str">
        <f t="shared" ca="1" si="19"/>
        <v>2023-10-27 15:05:25</v>
      </c>
    </row>
    <row r="198" spans="1:17" x14ac:dyDescent="0.3">
      <c r="A198">
        <v>6399</v>
      </c>
      <c r="B198" s="21" t="s">
        <v>2766</v>
      </c>
      <c r="C198" s="21" t="str">
        <f t="shared" si="17"/>
        <v>DANIEL VILLENA AGUILERA</v>
      </c>
      <c r="D198" t="str">
        <f t="shared" si="15"/>
        <v xml:space="preserve">DANIEL </v>
      </c>
      <c r="E198" t="str">
        <f t="shared" si="16"/>
        <v>VILLENA AGUILERA</v>
      </c>
      <c r="F198" s="21" t="s">
        <v>1276</v>
      </c>
      <c r="G198" s="22">
        <v>777625403</v>
      </c>
      <c r="H198" s="18">
        <v>3700</v>
      </c>
      <c r="I198" s="16" t="str">
        <f t="shared" si="18"/>
        <v>03700</v>
      </c>
      <c r="J198" s="15" t="s">
        <v>112</v>
      </c>
      <c r="K198" s="15">
        <f>VLOOKUP(J198,estados!$A$1:$B$31,2,FALSE)</f>
        <v>7</v>
      </c>
      <c r="L198" s="15" t="s">
        <v>1483</v>
      </c>
      <c r="M198" s="15">
        <f>VLOOKUP(L198,Distribuidores!$A$2:$B$99,2,FALSE)</f>
        <v>55</v>
      </c>
      <c r="N198" s="15">
        <v>1</v>
      </c>
      <c r="O198" s="15">
        <v>1</v>
      </c>
      <c r="P198">
        <v>1</v>
      </c>
      <c r="Q198" s="36" t="str">
        <f t="shared" ca="1" si="19"/>
        <v>2023-10-27 18:58:37</v>
      </c>
    </row>
    <row r="199" spans="1:17" x14ac:dyDescent="0.3">
      <c r="A199">
        <v>6400</v>
      </c>
      <c r="B199" s="21" t="s">
        <v>2767</v>
      </c>
      <c r="C199" s="21" t="str">
        <f t="shared" si="17"/>
        <v>HECTOR AGUILERA</v>
      </c>
      <c r="D199" t="str">
        <f t="shared" si="15"/>
        <v xml:space="preserve">HECTOR </v>
      </c>
      <c r="E199" t="str">
        <f t="shared" si="16"/>
        <v>AGUILERA</v>
      </c>
      <c r="F199" s="21" t="s">
        <v>131</v>
      </c>
      <c r="G199" s="22">
        <v>5560328432</v>
      </c>
      <c r="H199" s="18">
        <v>9890</v>
      </c>
      <c r="I199" s="16" t="str">
        <f t="shared" si="18"/>
        <v>09890</v>
      </c>
      <c r="J199" s="15" t="s">
        <v>112</v>
      </c>
      <c r="K199" s="15">
        <f>VLOOKUP(J199,estados!$A$1:$B$31,2,FALSE)</f>
        <v>7</v>
      </c>
      <c r="L199" s="15" t="s">
        <v>1483</v>
      </c>
      <c r="M199" s="15">
        <f>VLOOKUP(L199,Distribuidores!$A$2:$B$99,2,FALSE)</f>
        <v>55</v>
      </c>
      <c r="N199" s="15">
        <v>1</v>
      </c>
      <c r="O199" s="15">
        <v>1</v>
      </c>
      <c r="P199">
        <v>1</v>
      </c>
      <c r="Q199" s="36" t="str">
        <f t="shared" ca="1" si="19"/>
        <v>2023-10-27 20:29:45</v>
      </c>
    </row>
    <row r="200" spans="1:17" x14ac:dyDescent="0.3">
      <c r="A200">
        <v>6401</v>
      </c>
      <c r="B200" s="21" t="s">
        <v>2768</v>
      </c>
      <c r="C200" s="21" t="str">
        <f t="shared" si="17"/>
        <v>JORGE TORRES</v>
      </c>
      <c r="D200" t="str">
        <f t="shared" si="15"/>
        <v xml:space="preserve">JORGE </v>
      </c>
      <c r="E200" t="str">
        <f t="shared" si="16"/>
        <v>TORRES</v>
      </c>
      <c r="F200" s="21" t="s">
        <v>131</v>
      </c>
      <c r="G200" s="22">
        <v>55827362</v>
      </c>
      <c r="H200" s="18">
        <v>64753</v>
      </c>
      <c r="I200" s="16" t="str">
        <f t="shared" si="18"/>
        <v>64753</v>
      </c>
      <c r="J200" s="15" t="s">
        <v>112</v>
      </c>
      <c r="K200" s="15">
        <f>VLOOKUP(J200,estados!$A$1:$B$31,2,FALSE)</f>
        <v>7</v>
      </c>
      <c r="L200" s="15" t="s">
        <v>1487</v>
      </c>
      <c r="M200" s="15">
        <f>VLOOKUP(L200,Distribuidores!$A$2:$B$99,2,FALSE)</f>
        <v>77</v>
      </c>
      <c r="N200" s="15">
        <v>0</v>
      </c>
      <c r="O200" s="15">
        <v>1</v>
      </c>
      <c r="P200">
        <v>1</v>
      </c>
      <c r="Q200" s="36" t="str">
        <f t="shared" ca="1" si="19"/>
        <v>2023-10-27 17:46:58</v>
      </c>
    </row>
    <row r="201" spans="1:17" x14ac:dyDescent="0.3">
      <c r="A201">
        <v>6402</v>
      </c>
      <c r="B201" s="21" t="s">
        <v>137</v>
      </c>
      <c r="C201" s="21" t="str">
        <f t="shared" si="17"/>
        <v>MARIBEL GARCIA</v>
      </c>
      <c r="D201" t="str">
        <f t="shared" si="15"/>
        <v xml:space="preserve">MARIBEL </v>
      </c>
      <c r="E201" t="str">
        <f t="shared" si="16"/>
        <v>GARCIA</v>
      </c>
      <c r="F201" s="21" t="s">
        <v>138</v>
      </c>
      <c r="G201" s="22">
        <v>91496500</v>
      </c>
      <c r="H201" s="18">
        <v>12345</v>
      </c>
      <c r="I201" s="16" t="str">
        <f t="shared" si="18"/>
        <v>12345</v>
      </c>
      <c r="J201" s="15" t="s">
        <v>112</v>
      </c>
      <c r="K201" s="15">
        <f>VLOOKUP(J201,estados!$A$1:$B$31,2,FALSE)</f>
        <v>7</v>
      </c>
      <c r="L201" s="15" t="s">
        <v>1488</v>
      </c>
      <c r="M201" s="15">
        <f>VLOOKUP(L201,Distribuidores!$A$2:$B$99,2,FALSE)</f>
        <v>74</v>
      </c>
      <c r="N201" s="15">
        <v>1</v>
      </c>
      <c r="O201" s="15">
        <v>1</v>
      </c>
      <c r="P201">
        <v>1</v>
      </c>
      <c r="Q201" s="36" t="str">
        <f t="shared" ca="1" si="19"/>
        <v>2023-10-27 19:47:02</v>
      </c>
    </row>
    <row r="202" spans="1:17" x14ac:dyDescent="0.3">
      <c r="A202">
        <v>6403</v>
      </c>
      <c r="B202" s="21" t="s">
        <v>139</v>
      </c>
      <c r="C202" s="21" t="str">
        <f t="shared" si="17"/>
        <v>RICARDO VARGAS</v>
      </c>
      <c r="D202" t="str">
        <f t="shared" si="15"/>
        <v xml:space="preserve">RICARDO </v>
      </c>
      <c r="E202" t="str">
        <f t="shared" si="16"/>
        <v>VARGAS</v>
      </c>
      <c r="F202" s="21" t="s">
        <v>140</v>
      </c>
      <c r="G202" s="22" t="s">
        <v>1278</v>
      </c>
      <c r="H202" s="18">
        <v>3520</v>
      </c>
      <c r="I202" s="16" t="str">
        <f t="shared" si="18"/>
        <v>03520</v>
      </c>
      <c r="J202" s="15" t="s">
        <v>112</v>
      </c>
      <c r="K202" s="15">
        <f>VLOOKUP(J202,estados!$A$1:$B$31,2,FALSE)</f>
        <v>7</v>
      </c>
      <c r="L202" s="15" t="s">
        <v>1487</v>
      </c>
      <c r="M202" s="15">
        <f>VLOOKUP(L202,Distribuidores!$A$2:$B$99,2,FALSE)</f>
        <v>77</v>
      </c>
      <c r="N202" s="15">
        <v>1</v>
      </c>
      <c r="O202" s="15">
        <v>1</v>
      </c>
      <c r="P202">
        <v>1</v>
      </c>
      <c r="Q202" s="36" t="str">
        <f t="shared" ca="1" si="19"/>
        <v>2023-10-27 16:54:06</v>
      </c>
    </row>
    <row r="203" spans="1:17" x14ac:dyDescent="0.3">
      <c r="A203">
        <v>6404</v>
      </c>
      <c r="B203" s="21" t="s">
        <v>141</v>
      </c>
      <c r="C203" s="21" t="str">
        <f t="shared" si="17"/>
        <v>ALICIA TALANCON</v>
      </c>
      <c r="D203" t="str">
        <f t="shared" si="15"/>
        <v xml:space="preserve">ALICIA </v>
      </c>
      <c r="E203" t="str">
        <f t="shared" si="16"/>
        <v>TALANCON</v>
      </c>
      <c r="F203" s="21" t="s">
        <v>142</v>
      </c>
      <c r="G203" s="22" t="s">
        <v>1279</v>
      </c>
      <c r="H203" s="18">
        <v>3810</v>
      </c>
      <c r="I203" s="16" t="str">
        <f t="shared" si="18"/>
        <v>03810</v>
      </c>
      <c r="J203" s="15" t="s">
        <v>112</v>
      </c>
      <c r="K203" s="15">
        <f>VLOOKUP(J203,estados!$A$1:$B$31,2,FALSE)</f>
        <v>7</v>
      </c>
      <c r="L203" s="15" t="s">
        <v>1487</v>
      </c>
      <c r="M203" s="15">
        <f>VLOOKUP(L203,Distribuidores!$A$2:$B$99,2,FALSE)</f>
        <v>77</v>
      </c>
      <c r="N203" s="15">
        <v>1</v>
      </c>
      <c r="O203" s="15">
        <v>1</v>
      </c>
      <c r="P203">
        <v>1</v>
      </c>
      <c r="Q203" s="36" t="str">
        <f t="shared" ca="1" si="19"/>
        <v>2023-10-27 19:08:18</v>
      </c>
    </row>
    <row r="204" spans="1:17" x14ac:dyDescent="0.3">
      <c r="A204">
        <v>6405</v>
      </c>
      <c r="B204" s="21" t="s">
        <v>143</v>
      </c>
      <c r="C204" s="21" t="str">
        <f t="shared" si="17"/>
        <v>OLIVIA JUEREZ MORENO</v>
      </c>
      <c r="D204" t="str">
        <f t="shared" si="15"/>
        <v xml:space="preserve">OLIVIA </v>
      </c>
      <c r="E204" t="str">
        <f t="shared" si="16"/>
        <v>JUEREZ MORENO</v>
      </c>
      <c r="F204" s="21" t="s">
        <v>144</v>
      </c>
      <c r="G204" s="22" t="s">
        <v>1280</v>
      </c>
      <c r="H204" s="18">
        <v>78394</v>
      </c>
      <c r="I204" s="16" t="str">
        <f t="shared" si="18"/>
        <v>78394</v>
      </c>
      <c r="J204" s="15" t="s">
        <v>112</v>
      </c>
      <c r="K204" s="15">
        <f>VLOOKUP(J204,estados!$A$1:$B$31,2,FALSE)</f>
        <v>7</v>
      </c>
      <c r="L204" s="15" t="s">
        <v>1487</v>
      </c>
      <c r="M204" s="15">
        <f>VLOOKUP(L204,Distribuidores!$A$2:$B$99,2,FALSE)</f>
        <v>77</v>
      </c>
      <c r="N204" s="15">
        <v>1</v>
      </c>
      <c r="O204" s="15">
        <v>1</v>
      </c>
      <c r="P204">
        <v>1</v>
      </c>
      <c r="Q204" s="36" t="str">
        <f t="shared" ca="1" si="19"/>
        <v>2023-10-27 19:48:49</v>
      </c>
    </row>
    <row r="205" spans="1:17" x14ac:dyDescent="0.3">
      <c r="A205">
        <v>6406</v>
      </c>
      <c r="B205" s="21" t="s">
        <v>2769</v>
      </c>
      <c r="C205" s="21" t="str">
        <f t="shared" si="17"/>
        <v>VICTOR HUGO HERNANDEZ ORTIZ</v>
      </c>
      <c r="D205" t="s">
        <v>2771</v>
      </c>
      <c r="E205" t="s">
        <v>2770</v>
      </c>
      <c r="F205" s="21" t="s">
        <v>146</v>
      </c>
      <c r="G205" s="22" t="s">
        <v>1281</v>
      </c>
      <c r="H205" s="18">
        <v>88209</v>
      </c>
      <c r="I205" s="16" t="str">
        <f t="shared" si="18"/>
        <v>88209</v>
      </c>
      <c r="J205" s="15" t="s">
        <v>112</v>
      </c>
      <c r="K205" s="15">
        <f>VLOOKUP(J205,estados!$A$1:$B$31,2,FALSE)</f>
        <v>7</v>
      </c>
      <c r="L205" s="15" t="s">
        <v>1487</v>
      </c>
      <c r="M205" s="15">
        <f>VLOOKUP(L205,Distribuidores!$A$2:$B$99,2,FALSE)</f>
        <v>77</v>
      </c>
      <c r="N205" s="15">
        <v>0</v>
      </c>
      <c r="O205" s="15">
        <v>1</v>
      </c>
      <c r="P205">
        <v>1</v>
      </c>
      <c r="Q205" s="36" t="str">
        <f t="shared" ca="1" si="19"/>
        <v>2023-10-27 12:07:04</v>
      </c>
    </row>
    <row r="206" spans="1:17" x14ac:dyDescent="0.3">
      <c r="A206">
        <v>6407</v>
      </c>
      <c r="B206" s="21" t="s">
        <v>2772</v>
      </c>
      <c r="C206" s="21" t="str">
        <f t="shared" si="17"/>
        <v>GERARDO ANDERE</v>
      </c>
      <c r="D206" t="str">
        <f t="shared" si="15"/>
        <v xml:space="preserve">GERARDO </v>
      </c>
      <c r="E206" t="str">
        <f t="shared" si="16"/>
        <v>ANDERE</v>
      </c>
      <c r="F206" s="21" t="s">
        <v>148</v>
      </c>
      <c r="G206" s="22">
        <v>10550000</v>
      </c>
      <c r="H206" s="18">
        <v>8810</v>
      </c>
      <c r="I206" s="16" t="str">
        <f t="shared" si="18"/>
        <v>08810</v>
      </c>
      <c r="J206" s="15" t="s">
        <v>112</v>
      </c>
      <c r="K206" s="15">
        <f>VLOOKUP(J206,estados!$A$1:$B$31,2,FALSE)</f>
        <v>7</v>
      </c>
      <c r="L206" s="15" t="s">
        <v>1489</v>
      </c>
      <c r="M206" s="15">
        <f>VLOOKUP(L206,Distribuidores!$A$2:$B$99,2,FALSE)</f>
        <v>78</v>
      </c>
      <c r="N206" s="15">
        <v>1</v>
      </c>
      <c r="O206" s="15">
        <v>1</v>
      </c>
      <c r="P206">
        <v>1</v>
      </c>
      <c r="Q206" s="36" t="str">
        <f t="shared" ca="1" si="19"/>
        <v>2023-10-27 12:06:55</v>
      </c>
    </row>
    <row r="207" spans="1:17" x14ac:dyDescent="0.3">
      <c r="A207">
        <v>6408</v>
      </c>
      <c r="B207" s="21" t="s">
        <v>149</v>
      </c>
      <c r="C207" s="21" t="str">
        <f t="shared" si="17"/>
        <v>ARMANDO REYES</v>
      </c>
      <c r="D207" t="str">
        <f t="shared" si="15"/>
        <v xml:space="preserve">ARMANDO </v>
      </c>
      <c r="E207" t="str">
        <f t="shared" si="16"/>
        <v>REYES</v>
      </c>
      <c r="F207" s="21" t="s">
        <v>150</v>
      </c>
      <c r="G207" s="22">
        <v>44440011</v>
      </c>
      <c r="H207" s="18">
        <v>72830</v>
      </c>
      <c r="I207" s="16" t="str">
        <f t="shared" si="18"/>
        <v>72830</v>
      </c>
      <c r="J207" s="15" t="s">
        <v>112</v>
      </c>
      <c r="K207" s="15">
        <f>VLOOKUP(J207,estados!$A$1:$B$31,2,FALSE)</f>
        <v>7</v>
      </c>
      <c r="L207" s="15" t="s">
        <v>1487</v>
      </c>
      <c r="M207" s="15">
        <f>VLOOKUP(L207,Distribuidores!$A$2:$B$99,2,FALSE)</f>
        <v>77</v>
      </c>
      <c r="N207" s="15">
        <v>1</v>
      </c>
      <c r="O207" s="15">
        <v>1</v>
      </c>
      <c r="P207">
        <v>1</v>
      </c>
      <c r="Q207" s="36" t="str">
        <f t="shared" ca="1" si="19"/>
        <v>2023-10-27 20:37:22</v>
      </c>
    </row>
    <row r="208" spans="1:17" x14ac:dyDescent="0.3">
      <c r="A208">
        <v>6409</v>
      </c>
      <c r="B208" s="21" t="s">
        <v>151</v>
      </c>
      <c r="C208" s="21" t="str">
        <f t="shared" si="17"/>
        <v>MARIO GALVEZ</v>
      </c>
      <c r="D208" t="str">
        <f t="shared" si="15"/>
        <v xml:space="preserve">MARIO </v>
      </c>
      <c r="E208" t="str">
        <f t="shared" si="16"/>
        <v>GALVEZ</v>
      </c>
      <c r="F208" s="21" t="s">
        <v>152</v>
      </c>
      <c r="G208" s="22">
        <v>56577271</v>
      </c>
      <c r="H208" s="18">
        <v>2110</v>
      </c>
      <c r="I208" s="16" t="str">
        <f t="shared" si="18"/>
        <v>02110</v>
      </c>
      <c r="J208" s="15" t="s">
        <v>112</v>
      </c>
      <c r="K208" s="15">
        <f>VLOOKUP(J208,estados!$A$1:$B$31,2,FALSE)</f>
        <v>7</v>
      </c>
      <c r="L208" s="15" t="s">
        <v>1489</v>
      </c>
      <c r="M208" s="15">
        <f>VLOOKUP(L208,Distribuidores!$A$2:$B$99,2,FALSE)</f>
        <v>78</v>
      </c>
      <c r="N208" s="15">
        <v>1</v>
      </c>
      <c r="O208" s="15">
        <v>1</v>
      </c>
      <c r="P208">
        <v>1</v>
      </c>
      <c r="Q208" s="36" t="str">
        <f t="shared" ca="1" si="19"/>
        <v>2023-10-27 14:12:33</v>
      </c>
    </row>
    <row r="209" spans="1:17" x14ac:dyDescent="0.3">
      <c r="A209">
        <v>6410</v>
      </c>
      <c r="B209" s="21" t="s">
        <v>153</v>
      </c>
      <c r="C209" s="21" t="str">
        <f t="shared" si="17"/>
        <v>CARLOS VEGA</v>
      </c>
      <c r="D209" t="str">
        <f t="shared" si="15"/>
        <v xml:space="preserve">CARLOS </v>
      </c>
      <c r="E209" t="str">
        <f t="shared" si="16"/>
        <v>VEGA</v>
      </c>
      <c r="F209" s="21" t="s">
        <v>154</v>
      </c>
      <c r="G209" s="22">
        <v>580318000</v>
      </c>
      <c r="H209" s="18">
        <v>11200</v>
      </c>
      <c r="I209" s="16" t="str">
        <f t="shared" si="18"/>
        <v>11200</v>
      </c>
      <c r="J209" s="15" t="s">
        <v>112</v>
      </c>
      <c r="K209" s="15">
        <f>VLOOKUP(J209,estados!$A$1:$B$31,2,FALSE)</f>
        <v>7</v>
      </c>
      <c r="L209" s="15" t="s">
        <v>1487</v>
      </c>
      <c r="M209" s="15">
        <f>VLOOKUP(L209,Distribuidores!$A$2:$B$99,2,FALSE)</f>
        <v>77</v>
      </c>
      <c r="N209" s="15">
        <v>0</v>
      </c>
      <c r="O209" s="15">
        <v>1</v>
      </c>
      <c r="P209">
        <v>1</v>
      </c>
      <c r="Q209" s="36" t="str">
        <f t="shared" ca="1" si="19"/>
        <v>2023-10-27 14:03:57</v>
      </c>
    </row>
    <row r="210" spans="1:17" x14ac:dyDescent="0.3">
      <c r="A210">
        <v>6411</v>
      </c>
      <c r="B210" s="21" t="s">
        <v>155</v>
      </c>
      <c r="C210" s="21" t="str">
        <f t="shared" si="17"/>
        <v>ERNESTO DOMINGUEZ</v>
      </c>
      <c r="D210" t="str">
        <f t="shared" si="15"/>
        <v xml:space="preserve">ERNESTO </v>
      </c>
      <c r="E210" t="str">
        <f t="shared" si="16"/>
        <v>DOMINGUEZ</v>
      </c>
      <c r="F210" s="21" t="s">
        <v>156</v>
      </c>
      <c r="G210" s="22">
        <v>16685375</v>
      </c>
      <c r="H210" s="18">
        <v>7810</v>
      </c>
      <c r="I210" s="16" t="str">
        <f t="shared" si="18"/>
        <v>07810</v>
      </c>
      <c r="J210" s="15" t="s">
        <v>112</v>
      </c>
      <c r="K210" s="15">
        <f>VLOOKUP(J210,estados!$A$1:$B$31,2,FALSE)</f>
        <v>7</v>
      </c>
      <c r="L210" s="15" t="s">
        <v>1487</v>
      </c>
      <c r="M210" s="15">
        <f>VLOOKUP(L210,Distribuidores!$A$2:$B$99,2,FALSE)</f>
        <v>77</v>
      </c>
      <c r="N210" s="15">
        <v>0</v>
      </c>
      <c r="O210" s="15">
        <v>1</v>
      </c>
      <c r="P210">
        <v>1</v>
      </c>
      <c r="Q210" s="36" t="str">
        <f t="shared" ca="1" si="19"/>
        <v>2023-10-27 13:34:34</v>
      </c>
    </row>
    <row r="211" spans="1:17" x14ac:dyDescent="0.3">
      <c r="A211">
        <v>6412</v>
      </c>
      <c r="B211" s="21" t="s">
        <v>157</v>
      </c>
      <c r="C211" s="21" t="str">
        <f t="shared" si="17"/>
        <v>MARCO FLORES</v>
      </c>
      <c r="D211" t="str">
        <f t="shared" si="15"/>
        <v xml:space="preserve">MARCO </v>
      </c>
      <c r="E211" t="str">
        <f t="shared" si="16"/>
        <v>FLORES</v>
      </c>
      <c r="F211" s="21" t="s">
        <v>158</v>
      </c>
      <c r="G211" s="22">
        <v>33323637</v>
      </c>
      <c r="H211" s="18">
        <v>54766</v>
      </c>
      <c r="I211" s="16" t="str">
        <f t="shared" si="18"/>
        <v>54766</v>
      </c>
      <c r="J211" s="15" t="s">
        <v>112</v>
      </c>
      <c r="K211" s="15">
        <f>VLOOKUP(J211,estados!$A$1:$B$31,2,FALSE)</f>
        <v>7</v>
      </c>
      <c r="L211" s="15" t="s">
        <v>1485</v>
      </c>
      <c r="M211" s="15">
        <f>VLOOKUP(L211,Distribuidores!$A$2:$B$99,2,FALSE)</f>
        <v>43</v>
      </c>
      <c r="N211" s="15">
        <v>0</v>
      </c>
      <c r="O211" s="15">
        <v>1</v>
      </c>
      <c r="P211">
        <v>1</v>
      </c>
      <c r="Q211" s="36" t="str">
        <f t="shared" ca="1" si="19"/>
        <v>2023-10-27 19:58:21</v>
      </c>
    </row>
    <row r="212" spans="1:17" x14ac:dyDescent="0.3">
      <c r="A212">
        <v>6413</v>
      </c>
      <c r="B212" s="21" t="s">
        <v>159</v>
      </c>
      <c r="C212" s="21" t="str">
        <f t="shared" si="17"/>
        <v>CARLOS MENDOZA</v>
      </c>
      <c r="D212" t="str">
        <f t="shared" si="15"/>
        <v xml:space="preserve">CARLOS </v>
      </c>
      <c r="E212" t="str">
        <f t="shared" si="16"/>
        <v>MENDOZA</v>
      </c>
      <c r="F212" s="21" t="s">
        <v>160</v>
      </c>
      <c r="G212" s="22">
        <v>52002300</v>
      </c>
      <c r="H212" s="18">
        <v>50230</v>
      </c>
      <c r="I212" s="16" t="str">
        <f t="shared" si="18"/>
        <v>50230</v>
      </c>
      <c r="J212" s="15" t="s">
        <v>112</v>
      </c>
      <c r="K212" s="15">
        <f>VLOOKUP(J212,estados!$A$1:$B$31,2,FALSE)</f>
        <v>7</v>
      </c>
      <c r="L212" s="15" t="s">
        <v>1485</v>
      </c>
      <c r="M212" s="15">
        <f>VLOOKUP(L212,Distribuidores!$A$2:$B$99,2,FALSE)</f>
        <v>43</v>
      </c>
      <c r="N212" s="15">
        <v>1</v>
      </c>
      <c r="O212" s="15">
        <v>1</v>
      </c>
      <c r="P212">
        <v>1</v>
      </c>
      <c r="Q212" s="36" t="str">
        <f t="shared" ca="1" si="19"/>
        <v>2023-10-27 16:25:26</v>
      </c>
    </row>
    <row r="213" spans="1:17" x14ac:dyDescent="0.3">
      <c r="A213">
        <v>6414</v>
      </c>
      <c r="B213" s="21" t="s">
        <v>161</v>
      </c>
      <c r="C213" s="21" t="str">
        <f t="shared" si="17"/>
        <v>JESSICA VEZQUEZ</v>
      </c>
      <c r="D213" t="str">
        <f t="shared" si="15"/>
        <v xml:space="preserve">JESSICA </v>
      </c>
      <c r="E213" t="str">
        <f t="shared" si="16"/>
        <v>VEZQUEZ</v>
      </c>
      <c r="F213" s="21" t="s">
        <v>162</v>
      </c>
      <c r="G213" s="22">
        <v>55360212</v>
      </c>
      <c r="H213" s="18">
        <v>6170</v>
      </c>
      <c r="I213" s="16" t="str">
        <f t="shared" si="18"/>
        <v>06170</v>
      </c>
      <c r="J213" s="15" t="s">
        <v>112</v>
      </c>
      <c r="K213" s="15">
        <f>VLOOKUP(J213,estados!$A$1:$B$31,2,FALSE)</f>
        <v>7</v>
      </c>
      <c r="L213" s="15" t="s">
        <v>1485</v>
      </c>
      <c r="M213" s="15">
        <f>VLOOKUP(L213,Distribuidores!$A$2:$B$99,2,FALSE)</f>
        <v>43</v>
      </c>
      <c r="N213" s="15">
        <v>1</v>
      </c>
      <c r="O213" s="15">
        <v>1</v>
      </c>
      <c r="P213">
        <v>1</v>
      </c>
      <c r="Q213" s="36" t="str">
        <f t="shared" ca="1" si="19"/>
        <v>2023-10-27 13:12:02</v>
      </c>
    </row>
    <row r="214" spans="1:17" x14ac:dyDescent="0.3">
      <c r="A214">
        <v>6415</v>
      </c>
      <c r="B214" s="21" t="s">
        <v>163</v>
      </c>
      <c r="C214" s="21" t="str">
        <f t="shared" si="17"/>
        <v>MIGUEL LUNA COLCHADO</v>
      </c>
      <c r="D214" t="str">
        <f t="shared" si="15"/>
        <v xml:space="preserve">MIGUEL </v>
      </c>
      <c r="E214" t="str">
        <f t="shared" si="16"/>
        <v>LUNA COLCHADO</v>
      </c>
      <c r="F214" s="21" t="s">
        <v>164</v>
      </c>
      <c r="G214" s="22">
        <v>52623100</v>
      </c>
      <c r="H214" s="18">
        <v>55730</v>
      </c>
      <c r="I214" s="16" t="str">
        <f t="shared" si="18"/>
        <v>55730</v>
      </c>
      <c r="J214" s="15" t="s">
        <v>112</v>
      </c>
      <c r="K214" s="15">
        <f>VLOOKUP(J214,estados!$A$1:$B$31,2,FALSE)</f>
        <v>7</v>
      </c>
      <c r="L214" s="15" t="s">
        <v>1490</v>
      </c>
      <c r="M214" s="15">
        <f>VLOOKUP(L214,Distribuidores!$A$2:$B$99,2,FALSE)</f>
        <v>1</v>
      </c>
      <c r="N214" s="21">
        <v>0</v>
      </c>
      <c r="O214" s="15">
        <v>1</v>
      </c>
      <c r="P214">
        <v>1</v>
      </c>
      <c r="Q214" s="36" t="str">
        <f t="shared" ca="1" si="19"/>
        <v>2023-10-27 13:56:32</v>
      </c>
    </row>
    <row r="215" spans="1:17" x14ac:dyDescent="0.3">
      <c r="A215">
        <v>6416</v>
      </c>
      <c r="B215" s="21" t="s">
        <v>165</v>
      </c>
      <c r="C215" s="21" t="str">
        <f t="shared" si="17"/>
        <v>MARGARITA ALCANTARA</v>
      </c>
      <c r="D215" t="str">
        <f t="shared" si="15"/>
        <v xml:space="preserve">MARGARITA </v>
      </c>
      <c r="E215" t="str">
        <f t="shared" si="16"/>
        <v>ALCANTARA</v>
      </c>
      <c r="F215" s="21" t="s">
        <v>166</v>
      </c>
      <c r="G215" s="22">
        <v>55667171</v>
      </c>
      <c r="H215" s="18">
        <v>14610</v>
      </c>
      <c r="I215" s="16" t="str">
        <f t="shared" si="18"/>
        <v>14610</v>
      </c>
      <c r="J215" s="15" t="s">
        <v>112</v>
      </c>
      <c r="K215" s="15">
        <f>VLOOKUP(J215,estados!$A$1:$B$31,2,FALSE)</f>
        <v>7</v>
      </c>
      <c r="L215" s="15" t="s">
        <v>1490</v>
      </c>
      <c r="M215" s="15">
        <f>VLOOKUP(L215,Distribuidores!$A$2:$B$99,2,FALSE)</f>
        <v>1</v>
      </c>
      <c r="N215" s="15">
        <v>1</v>
      </c>
      <c r="O215" s="15">
        <v>1</v>
      </c>
      <c r="P215">
        <v>1</v>
      </c>
      <c r="Q215" s="36" t="str">
        <f t="shared" ca="1" si="19"/>
        <v>2023-10-27 20:12:43</v>
      </c>
    </row>
    <row r="216" spans="1:17" x14ac:dyDescent="0.3">
      <c r="A216">
        <v>6417</v>
      </c>
      <c r="B216" s="21" t="s">
        <v>167</v>
      </c>
      <c r="C216" s="21" t="str">
        <f t="shared" si="17"/>
        <v>JANNETH JIMENEZ</v>
      </c>
      <c r="D216" t="str">
        <f t="shared" si="15"/>
        <v xml:space="preserve">JANNETH </v>
      </c>
      <c r="E216" t="str">
        <f t="shared" si="16"/>
        <v>JIMENEZ</v>
      </c>
      <c r="F216" s="21" t="s">
        <v>168</v>
      </c>
      <c r="G216" s="22">
        <v>52926089</v>
      </c>
      <c r="H216" s="18">
        <v>54769</v>
      </c>
      <c r="I216" s="16" t="str">
        <f t="shared" si="18"/>
        <v>54769</v>
      </c>
      <c r="J216" s="15" t="s">
        <v>112</v>
      </c>
      <c r="K216" s="15">
        <f>VLOOKUP(J216,estados!$A$1:$B$31,2,FALSE)</f>
        <v>7</v>
      </c>
      <c r="L216" s="15" t="s">
        <v>1485</v>
      </c>
      <c r="M216" s="15">
        <f>VLOOKUP(L216,Distribuidores!$A$2:$B$99,2,FALSE)</f>
        <v>43</v>
      </c>
      <c r="N216" s="15">
        <v>1</v>
      </c>
      <c r="O216" s="15">
        <v>1</v>
      </c>
      <c r="P216">
        <v>1</v>
      </c>
      <c r="Q216" s="36" t="str">
        <f t="shared" ca="1" si="19"/>
        <v>2023-10-27 16:47:10</v>
      </c>
    </row>
    <row r="217" spans="1:17" x14ac:dyDescent="0.3">
      <c r="A217">
        <v>6418</v>
      </c>
      <c r="B217" s="21" t="s">
        <v>169</v>
      </c>
      <c r="C217" s="21" t="str">
        <f t="shared" si="17"/>
        <v>LETICIA DELGADO ALEJANDRE</v>
      </c>
      <c r="D217" t="str">
        <f t="shared" si="15"/>
        <v xml:space="preserve">LETICIA </v>
      </c>
      <c r="E217" t="str">
        <f t="shared" si="16"/>
        <v>DELGADO ALEJANDRE</v>
      </c>
      <c r="F217" s="21" t="s">
        <v>170</v>
      </c>
      <c r="G217" s="22">
        <v>43333457</v>
      </c>
      <c r="H217" s="18">
        <v>3720</v>
      </c>
      <c r="I217" s="16" t="str">
        <f t="shared" si="18"/>
        <v>03720</v>
      </c>
      <c r="J217" s="15" t="s">
        <v>112</v>
      </c>
      <c r="K217" s="15">
        <f>VLOOKUP(J217,estados!$A$1:$B$31,2,FALSE)</f>
        <v>7</v>
      </c>
      <c r="L217" s="15" t="s">
        <v>1485</v>
      </c>
      <c r="M217" s="15">
        <f>VLOOKUP(L217,Distribuidores!$A$2:$B$99,2,FALSE)</f>
        <v>43</v>
      </c>
      <c r="N217" s="15">
        <v>1</v>
      </c>
      <c r="O217" s="15">
        <v>1</v>
      </c>
      <c r="P217">
        <v>1</v>
      </c>
      <c r="Q217" s="36" t="str">
        <f t="shared" ca="1" si="19"/>
        <v>2023-10-27 18:24:14</v>
      </c>
    </row>
    <row r="218" spans="1:17" x14ac:dyDescent="0.3">
      <c r="A218">
        <v>6419</v>
      </c>
      <c r="B218" s="21" t="s">
        <v>171</v>
      </c>
      <c r="C218" s="21" t="str">
        <f t="shared" si="17"/>
        <v>GUILLERMINA NARVAEZ</v>
      </c>
      <c r="D218" t="str">
        <f t="shared" si="15"/>
        <v xml:space="preserve">GUILLERMINA </v>
      </c>
      <c r="E218" t="str">
        <f t="shared" si="16"/>
        <v>NARVAEZ</v>
      </c>
      <c r="F218" s="21" t="s">
        <v>172</v>
      </c>
      <c r="G218" s="22">
        <v>50968400</v>
      </c>
      <c r="H218" s="18">
        <v>2970</v>
      </c>
      <c r="I218" s="16" t="str">
        <f t="shared" si="18"/>
        <v>02970</v>
      </c>
      <c r="J218" s="15" t="s">
        <v>112</v>
      </c>
      <c r="K218" s="15">
        <f>VLOOKUP(J218,estados!$A$1:$B$31,2,FALSE)</f>
        <v>7</v>
      </c>
      <c r="L218" s="15" t="s">
        <v>1485</v>
      </c>
      <c r="M218" s="15">
        <f>VLOOKUP(L218,Distribuidores!$A$2:$B$99,2,FALSE)</f>
        <v>43</v>
      </c>
      <c r="N218" s="15">
        <v>1</v>
      </c>
      <c r="O218" s="15">
        <v>1</v>
      </c>
      <c r="P218">
        <v>1</v>
      </c>
      <c r="Q218" s="36" t="str">
        <f t="shared" ca="1" si="19"/>
        <v>2023-10-27 18:29:23</v>
      </c>
    </row>
    <row r="219" spans="1:17" x14ac:dyDescent="0.3">
      <c r="A219">
        <v>6420</v>
      </c>
      <c r="B219" s="21" t="s">
        <v>173</v>
      </c>
      <c r="C219" s="21" t="str">
        <f t="shared" si="17"/>
        <v>FRANCISCO RUIZ</v>
      </c>
      <c r="D219" t="str">
        <f t="shared" si="15"/>
        <v xml:space="preserve">FRANCISCO </v>
      </c>
      <c r="E219" t="str">
        <f t="shared" si="16"/>
        <v>RUIZ</v>
      </c>
      <c r="F219" s="21" t="s">
        <v>174</v>
      </c>
      <c r="G219" s="22">
        <v>52605996</v>
      </c>
      <c r="H219" s="18">
        <v>2800</v>
      </c>
      <c r="I219" s="16" t="str">
        <f t="shared" si="18"/>
        <v>02800</v>
      </c>
      <c r="J219" s="15" t="s">
        <v>112</v>
      </c>
      <c r="K219" s="15">
        <f>VLOOKUP(J219,estados!$A$1:$B$31,2,FALSE)</f>
        <v>7</v>
      </c>
      <c r="L219" s="15" t="s">
        <v>1485</v>
      </c>
      <c r="M219" s="15">
        <f>VLOOKUP(L219,Distribuidores!$A$2:$B$99,2,FALSE)</f>
        <v>43</v>
      </c>
      <c r="N219" s="15">
        <v>0</v>
      </c>
      <c r="O219" s="15">
        <v>1</v>
      </c>
      <c r="P219">
        <v>1</v>
      </c>
      <c r="Q219" s="36" t="str">
        <f t="shared" ca="1" si="19"/>
        <v>2023-10-27 18:08:40</v>
      </c>
    </row>
    <row r="220" spans="1:17" x14ac:dyDescent="0.3">
      <c r="A220">
        <v>6421</v>
      </c>
      <c r="B220" s="21" t="s">
        <v>175</v>
      </c>
      <c r="C220" s="21" t="str">
        <f t="shared" si="17"/>
        <v>REBECA ANTONIO</v>
      </c>
      <c r="D220" t="str">
        <f t="shared" si="15"/>
        <v xml:space="preserve">REBECA </v>
      </c>
      <c r="E220" t="str">
        <f t="shared" si="16"/>
        <v>ANTONIO</v>
      </c>
      <c r="F220" s="21" t="s">
        <v>176</v>
      </c>
      <c r="G220" s="22">
        <v>52614660</v>
      </c>
      <c r="H220" s="18">
        <v>1840</v>
      </c>
      <c r="I220" s="16" t="str">
        <f t="shared" si="18"/>
        <v>01840</v>
      </c>
      <c r="J220" s="15" t="s">
        <v>112</v>
      </c>
      <c r="K220" s="15">
        <f>VLOOKUP(J220,estados!$A$1:$B$31,2,FALSE)</f>
        <v>7</v>
      </c>
      <c r="L220" s="15" t="s">
        <v>1485</v>
      </c>
      <c r="M220" s="15">
        <f>VLOOKUP(L220,Distribuidores!$A$2:$B$99,2,FALSE)</f>
        <v>43</v>
      </c>
      <c r="N220" s="15">
        <v>1</v>
      </c>
      <c r="O220" s="15">
        <v>1</v>
      </c>
      <c r="P220">
        <v>1</v>
      </c>
      <c r="Q220" s="36" t="str">
        <f t="shared" ca="1" si="19"/>
        <v>2023-10-27 17:19:23</v>
      </c>
    </row>
    <row r="221" spans="1:17" x14ac:dyDescent="0.3">
      <c r="A221">
        <v>6422</v>
      </c>
      <c r="B221" s="21" t="s">
        <v>177</v>
      </c>
      <c r="C221" s="21" t="str">
        <f t="shared" si="17"/>
        <v>ADRIANA ROA</v>
      </c>
      <c r="D221" t="str">
        <f t="shared" si="15"/>
        <v xml:space="preserve">ADRIANA </v>
      </c>
      <c r="E221" t="str">
        <f t="shared" si="16"/>
        <v>ROA</v>
      </c>
      <c r="F221" s="21" t="s">
        <v>178</v>
      </c>
      <c r="G221" s="22">
        <v>53395207</v>
      </c>
      <c r="H221" s="18">
        <v>76048</v>
      </c>
      <c r="I221" s="16" t="str">
        <f t="shared" si="18"/>
        <v>76048</v>
      </c>
      <c r="J221" s="15" t="s">
        <v>112</v>
      </c>
      <c r="K221" s="15">
        <f>VLOOKUP(J221,estados!$A$1:$B$31,2,FALSE)</f>
        <v>7</v>
      </c>
      <c r="L221" s="15" t="s">
        <v>1485</v>
      </c>
      <c r="M221" s="15">
        <f>VLOOKUP(L221,Distribuidores!$A$2:$B$99,2,FALSE)</f>
        <v>43</v>
      </c>
      <c r="N221" s="15">
        <v>1</v>
      </c>
      <c r="O221" s="15">
        <v>1</v>
      </c>
      <c r="P221">
        <v>1</v>
      </c>
      <c r="Q221" s="36" t="str">
        <f t="shared" ca="1" si="19"/>
        <v>2023-10-27 20:18:22</v>
      </c>
    </row>
    <row r="222" spans="1:17" x14ac:dyDescent="0.3">
      <c r="A222">
        <v>6423</v>
      </c>
      <c r="B222" s="21" t="s">
        <v>179</v>
      </c>
      <c r="C222" s="21" t="str">
        <f t="shared" si="17"/>
        <v>HUGO GARCIA ABRAHAM</v>
      </c>
      <c r="D222" t="str">
        <f t="shared" si="15"/>
        <v xml:space="preserve">HUGO </v>
      </c>
      <c r="E222" t="str">
        <f t="shared" si="16"/>
        <v>GARCIA ABRAHAM</v>
      </c>
      <c r="F222" s="21" t="s">
        <v>180</v>
      </c>
      <c r="G222" s="22">
        <v>52816231</v>
      </c>
      <c r="H222" s="18">
        <v>7730</v>
      </c>
      <c r="I222" s="16" t="str">
        <f t="shared" si="18"/>
        <v>07730</v>
      </c>
      <c r="J222" s="15" t="s">
        <v>112</v>
      </c>
      <c r="K222" s="15">
        <f>VLOOKUP(J222,estados!$A$1:$B$31,2,FALSE)</f>
        <v>7</v>
      </c>
      <c r="L222" s="15" t="s">
        <v>1485</v>
      </c>
      <c r="M222" s="15">
        <f>VLOOKUP(L222,Distribuidores!$A$2:$B$99,2,FALSE)</f>
        <v>43</v>
      </c>
      <c r="N222" s="15">
        <v>1</v>
      </c>
      <c r="O222" s="15">
        <v>1</v>
      </c>
      <c r="P222">
        <v>1</v>
      </c>
      <c r="Q222" s="36" t="str">
        <f t="shared" ca="1" si="19"/>
        <v>2023-10-27 15:49:33</v>
      </c>
    </row>
    <row r="223" spans="1:17" x14ac:dyDescent="0.3">
      <c r="A223">
        <v>6424</v>
      </c>
      <c r="B223" s="21" t="s">
        <v>181</v>
      </c>
      <c r="C223" s="21" t="str">
        <f t="shared" si="17"/>
        <v>IVETTE PEREZ</v>
      </c>
      <c r="D223" t="str">
        <f t="shared" si="15"/>
        <v xml:space="preserve">IVETTE </v>
      </c>
      <c r="E223" t="str">
        <f t="shared" si="16"/>
        <v>PEREZ</v>
      </c>
      <c r="F223" s="21" t="s">
        <v>182</v>
      </c>
      <c r="G223" s="22">
        <v>55274808</v>
      </c>
      <c r="H223" s="18">
        <v>57700</v>
      </c>
      <c r="I223" s="16" t="str">
        <f t="shared" si="18"/>
        <v>57700</v>
      </c>
      <c r="J223" s="15" t="s">
        <v>112</v>
      </c>
      <c r="K223" s="15">
        <f>VLOOKUP(J223,estados!$A$1:$B$31,2,FALSE)</f>
        <v>7</v>
      </c>
      <c r="L223" s="15" t="s">
        <v>1485</v>
      </c>
      <c r="M223" s="15">
        <f>VLOOKUP(L223,Distribuidores!$A$2:$B$99,2,FALSE)</f>
        <v>43</v>
      </c>
      <c r="N223" s="15">
        <v>1</v>
      </c>
      <c r="O223" s="15">
        <v>1</v>
      </c>
      <c r="P223">
        <v>1</v>
      </c>
      <c r="Q223" s="36" t="str">
        <f t="shared" ca="1" si="19"/>
        <v>2023-10-27 20:12:48</v>
      </c>
    </row>
    <row r="224" spans="1:17" x14ac:dyDescent="0.3">
      <c r="A224">
        <v>6425</v>
      </c>
      <c r="B224" s="21" t="s">
        <v>183</v>
      </c>
      <c r="C224" s="21" t="str">
        <f t="shared" si="17"/>
        <v>ESPERANZA MAYOL</v>
      </c>
      <c r="D224" t="str">
        <f t="shared" si="15"/>
        <v xml:space="preserve">ESPERANZA </v>
      </c>
      <c r="E224" t="str">
        <f t="shared" si="16"/>
        <v>MAYOL</v>
      </c>
      <c r="F224" s="21" t="s">
        <v>184</v>
      </c>
      <c r="G224" s="22">
        <v>53712387</v>
      </c>
      <c r="H224" s="18">
        <v>6700</v>
      </c>
      <c r="I224" s="16" t="str">
        <f t="shared" si="18"/>
        <v>06700</v>
      </c>
      <c r="J224" s="15" t="s">
        <v>112</v>
      </c>
      <c r="K224" s="15">
        <f>VLOOKUP(J224,estados!$A$1:$B$31,2,FALSE)</f>
        <v>7</v>
      </c>
      <c r="L224" s="15" t="s">
        <v>1490</v>
      </c>
      <c r="M224" s="15">
        <f>VLOOKUP(L224,Distribuidores!$A$2:$B$99,2,FALSE)</f>
        <v>1</v>
      </c>
      <c r="N224" s="15">
        <v>0</v>
      </c>
      <c r="O224" s="15">
        <v>1</v>
      </c>
      <c r="P224">
        <v>1</v>
      </c>
      <c r="Q224" s="36" t="str">
        <f t="shared" ca="1" si="19"/>
        <v>2023-10-27 16:34:45</v>
      </c>
    </row>
    <row r="225" spans="1:17" x14ac:dyDescent="0.3">
      <c r="A225">
        <v>6426</v>
      </c>
      <c r="B225" s="21" t="s">
        <v>185</v>
      </c>
      <c r="C225" s="21" t="str">
        <f t="shared" si="17"/>
        <v>ADRIANA GONZALEZ</v>
      </c>
      <c r="D225" t="str">
        <f t="shared" si="15"/>
        <v xml:space="preserve">ADRIANA </v>
      </c>
      <c r="E225" t="str">
        <f t="shared" si="16"/>
        <v>GONZALEZ</v>
      </c>
      <c r="F225" s="21" t="s">
        <v>186</v>
      </c>
      <c r="G225" s="22">
        <v>51356222</v>
      </c>
      <c r="H225" s="18">
        <v>2110</v>
      </c>
      <c r="I225" s="16" t="str">
        <f t="shared" si="18"/>
        <v>02110</v>
      </c>
      <c r="J225" s="15" t="s">
        <v>112</v>
      </c>
      <c r="K225" s="15">
        <f>VLOOKUP(J225,estados!$A$1:$B$31,2,FALSE)</f>
        <v>7</v>
      </c>
      <c r="L225" s="15" t="s">
        <v>1491</v>
      </c>
      <c r="M225" s="15">
        <f>VLOOKUP(L225,Distribuidores!$A$2:$B$99,2,FALSE)</f>
        <v>40</v>
      </c>
      <c r="N225" s="15">
        <v>1</v>
      </c>
      <c r="O225" s="15">
        <v>1</v>
      </c>
      <c r="P225">
        <v>1</v>
      </c>
      <c r="Q225" s="36" t="str">
        <f t="shared" ca="1" si="19"/>
        <v>2023-10-27 18:15:05</v>
      </c>
    </row>
    <row r="226" spans="1:17" x14ac:dyDescent="0.3">
      <c r="A226">
        <v>6427</v>
      </c>
      <c r="B226" s="21" t="s">
        <v>187</v>
      </c>
      <c r="C226" s="21" t="str">
        <f t="shared" si="17"/>
        <v>SOCRATEZ NUÑEZ</v>
      </c>
      <c r="D226" t="str">
        <f t="shared" si="15"/>
        <v xml:space="preserve">SOCRATEZ </v>
      </c>
      <c r="E226" t="str">
        <f t="shared" si="16"/>
        <v>NUÑEZ</v>
      </c>
      <c r="F226" s="21" t="s">
        <v>188</v>
      </c>
      <c r="G226" s="22">
        <v>55239399</v>
      </c>
      <c r="H226" s="18">
        <v>66367</v>
      </c>
      <c r="I226" s="16" t="str">
        <f t="shared" si="18"/>
        <v>66367</v>
      </c>
      <c r="J226" s="15" t="s">
        <v>112</v>
      </c>
      <c r="K226" s="15">
        <f>VLOOKUP(J226,estados!$A$1:$B$31,2,FALSE)</f>
        <v>7</v>
      </c>
      <c r="L226" s="15" t="s">
        <v>1492</v>
      </c>
      <c r="M226" s="15">
        <f>VLOOKUP(L226,Distribuidores!$A$2:$B$99,2,FALSE)</f>
        <v>39</v>
      </c>
      <c r="N226" s="15">
        <v>1</v>
      </c>
      <c r="O226" s="15">
        <v>1</v>
      </c>
      <c r="P226">
        <v>1</v>
      </c>
      <c r="Q226" s="36" t="str">
        <f t="shared" ca="1" si="19"/>
        <v>2023-10-27 19:38:44</v>
      </c>
    </row>
    <row r="227" spans="1:17" x14ac:dyDescent="0.3">
      <c r="A227">
        <v>6428</v>
      </c>
      <c r="B227" s="21" t="s">
        <v>189</v>
      </c>
      <c r="C227" s="21" t="str">
        <f t="shared" si="17"/>
        <v>SERGIO MENDEZ</v>
      </c>
      <c r="D227" t="str">
        <f t="shared" si="15"/>
        <v xml:space="preserve">SERGIO </v>
      </c>
      <c r="E227" t="str">
        <f t="shared" si="16"/>
        <v>MENDEZ</v>
      </c>
      <c r="F227" s="21" t="s">
        <v>190</v>
      </c>
      <c r="G227" s="22">
        <v>50811650</v>
      </c>
      <c r="H227" s="18">
        <v>66357</v>
      </c>
      <c r="I227" s="16" t="str">
        <f t="shared" si="18"/>
        <v>66357</v>
      </c>
      <c r="J227" s="15" t="s">
        <v>112</v>
      </c>
      <c r="K227" s="15">
        <f>VLOOKUP(J227,estados!$A$1:$B$31,2,FALSE)</f>
        <v>7</v>
      </c>
      <c r="L227" s="15" t="s">
        <v>1485</v>
      </c>
      <c r="M227" s="15">
        <f>VLOOKUP(L227,Distribuidores!$A$2:$B$99,2,FALSE)</f>
        <v>43</v>
      </c>
      <c r="N227" s="15">
        <v>1</v>
      </c>
      <c r="O227" s="15">
        <v>1</v>
      </c>
      <c r="P227">
        <v>1</v>
      </c>
      <c r="Q227" s="36" t="str">
        <f t="shared" ca="1" si="19"/>
        <v>2023-10-27 20:56:18</v>
      </c>
    </row>
    <row r="228" spans="1:17" x14ac:dyDescent="0.3">
      <c r="A228">
        <v>6429</v>
      </c>
      <c r="B228" s="21" t="s">
        <v>191</v>
      </c>
      <c r="C228" s="21" t="str">
        <f t="shared" si="17"/>
        <v>INGRID SORIA ALVAREZ</v>
      </c>
      <c r="D228" t="str">
        <f t="shared" si="15"/>
        <v xml:space="preserve">INGRID </v>
      </c>
      <c r="E228" t="str">
        <f t="shared" si="16"/>
        <v>SORIA ALVAREZ</v>
      </c>
      <c r="F228" s="21" t="s">
        <v>192</v>
      </c>
      <c r="G228" s="22">
        <v>52088074</v>
      </c>
      <c r="H228" s="18">
        <v>66361</v>
      </c>
      <c r="I228" s="16" t="str">
        <f t="shared" si="18"/>
        <v>66361</v>
      </c>
      <c r="J228" s="15" t="s">
        <v>112</v>
      </c>
      <c r="K228" s="15">
        <f>VLOOKUP(J228,estados!$A$1:$B$31,2,FALSE)</f>
        <v>7</v>
      </c>
      <c r="L228" s="15" t="s">
        <v>1487</v>
      </c>
      <c r="M228" s="15">
        <f>VLOOKUP(L228,Distribuidores!$A$2:$B$99,2,FALSE)</f>
        <v>77</v>
      </c>
      <c r="N228" s="15">
        <v>0</v>
      </c>
      <c r="O228" s="15">
        <v>1</v>
      </c>
      <c r="P228">
        <v>1</v>
      </c>
      <c r="Q228" s="36" t="str">
        <f t="shared" ca="1" si="19"/>
        <v>2023-10-27 17:35:24</v>
      </c>
    </row>
    <row r="229" spans="1:17" x14ac:dyDescent="0.3">
      <c r="A229">
        <v>6430</v>
      </c>
      <c r="B229" s="21" t="s">
        <v>2773</v>
      </c>
      <c r="C229" s="21" t="str">
        <f t="shared" si="17"/>
        <v>KARLA ZAGA</v>
      </c>
      <c r="D229" t="str">
        <f t="shared" si="15"/>
        <v xml:space="preserve">KARLA </v>
      </c>
      <c r="E229" t="str">
        <f t="shared" si="16"/>
        <v>ZAGA</v>
      </c>
      <c r="F229" s="21" t="s">
        <v>194</v>
      </c>
      <c r="G229" s="22" t="s">
        <v>1282</v>
      </c>
      <c r="H229" s="18">
        <v>66357</v>
      </c>
      <c r="I229" s="16" t="str">
        <f t="shared" si="18"/>
        <v>66357</v>
      </c>
      <c r="J229" s="15" t="s">
        <v>112</v>
      </c>
      <c r="K229" s="15">
        <f>VLOOKUP(J229,estados!$A$1:$B$31,2,FALSE)</f>
        <v>7</v>
      </c>
      <c r="L229" s="15" t="s">
        <v>1493</v>
      </c>
      <c r="M229" s="15">
        <f>VLOOKUP(L229,Distribuidores!$A$2:$B$99,2,FALSE)</f>
        <v>97</v>
      </c>
      <c r="N229" s="15">
        <v>0</v>
      </c>
      <c r="O229" s="15">
        <v>1</v>
      </c>
      <c r="P229">
        <v>1</v>
      </c>
      <c r="Q229" s="36" t="str">
        <f t="shared" ca="1" si="19"/>
        <v>2023-10-27 20:46:45</v>
      </c>
    </row>
    <row r="230" spans="1:17" x14ac:dyDescent="0.3">
      <c r="A230">
        <v>6431</v>
      </c>
      <c r="B230" s="21" t="s">
        <v>195</v>
      </c>
      <c r="C230" s="21" t="str">
        <f t="shared" si="17"/>
        <v>RODRIGO H GARCIA</v>
      </c>
      <c r="D230" t="str">
        <f t="shared" si="15"/>
        <v xml:space="preserve">RODRIGO </v>
      </c>
      <c r="E230" t="str">
        <f t="shared" si="16"/>
        <v>H GARCIA</v>
      </c>
      <c r="F230" s="21" t="s">
        <v>196</v>
      </c>
      <c r="G230" s="22" t="s">
        <v>1283</v>
      </c>
      <c r="H230" s="18">
        <v>31136</v>
      </c>
      <c r="I230" s="16" t="str">
        <f t="shared" si="18"/>
        <v>31136</v>
      </c>
      <c r="J230" s="15" t="s">
        <v>112</v>
      </c>
      <c r="K230" s="15">
        <f>VLOOKUP(J230,estados!$A$1:$B$31,2,FALSE)</f>
        <v>7</v>
      </c>
      <c r="L230" s="15" t="s">
        <v>117</v>
      </c>
      <c r="M230" s="15">
        <f>VLOOKUP(L230,Distribuidores!$A$2:$B$99,2,FALSE)</f>
        <v>15</v>
      </c>
      <c r="N230" s="15">
        <v>0</v>
      </c>
      <c r="O230" s="15">
        <v>1</v>
      </c>
      <c r="P230">
        <v>1</v>
      </c>
      <c r="Q230" s="36" t="str">
        <f t="shared" ca="1" si="19"/>
        <v>2023-10-27 20:47:44</v>
      </c>
    </row>
    <row r="231" spans="1:17" x14ac:dyDescent="0.3">
      <c r="A231">
        <v>6432</v>
      </c>
      <c r="B231" s="21" t="s">
        <v>197</v>
      </c>
      <c r="C231" s="21" t="str">
        <f t="shared" si="17"/>
        <v>ALEJANDRO ALFARO</v>
      </c>
      <c r="D231" t="str">
        <f t="shared" si="15"/>
        <v xml:space="preserve">ALEJANDRO </v>
      </c>
      <c r="E231" t="str">
        <f t="shared" si="16"/>
        <v>ALFARO</v>
      </c>
      <c r="F231" s="21" t="s">
        <v>198</v>
      </c>
      <c r="G231" s="22">
        <v>26143821</v>
      </c>
      <c r="H231" s="18">
        <v>88250</v>
      </c>
      <c r="I231" s="16" t="str">
        <f t="shared" si="18"/>
        <v>88250</v>
      </c>
      <c r="J231" s="15" t="s">
        <v>112</v>
      </c>
      <c r="K231" s="15">
        <f>VLOOKUP(J231,estados!$A$1:$B$31,2,FALSE)</f>
        <v>7</v>
      </c>
      <c r="L231" s="15" t="s">
        <v>117</v>
      </c>
      <c r="M231" s="15">
        <f>VLOOKUP(L231,Distribuidores!$A$2:$B$99,2,FALSE)</f>
        <v>15</v>
      </c>
      <c r="N231" s="15">
        <v>1</v>
      </c>
      <c r="O231" s="15">
        <v>1</v>
      </c>
      <c r="P231">
        <v>1</v>
      </c>
      <c r="Q231" s="36" t="str">
        <f t="shared" ca="1" si="19"/>
        <v>2023-10-27 14:16:14</v>
      </c>
    </row>
    <row r="232" spans="1:17" x14ac:dyDescent="0.3">
      <c r="A232">
        <v>6433</v>
      </c>
      <c r="B232" s="21" t="s">
        <v>199</v>
      </c>
      <c r="C232" s="21" t="str">
        <f t="shared" si="17"/>
        <v>PAULINA JIMENEZ</v>
      </c>
      <c r="D232" t="str">
        <f t="shared" si="15"/>
        <v xml:space="preserve">PAULINA </v>
      </c>
      <c r="E232" t="str">
        <f t="shared" si="16"/>
        <v>JIMENEZ</v>
      </c>
      <c r="F232" s="21" t="s">
        <v>200</v>
      </c>
      <c r="G232" s="22">
        <v>55024234</v>
      </c>
      <c r="H232" s="18">
        <v>66367</v>
      </c>
      <c r="I232" s="16" t="str">
        <f t="shared" si="18"/>
        <v>66367</v>
      </c>
      <c r="J232" s="15" t="s">
        <v>112</v>
      </c>
      <c r="K232" s="15">
        <f>VLOOKUP(J232,estados!$A$1:$B$31,2,FALSE)</f>
        <v>7</v>
      </c>
      <c r="L232" s="15" t="s">
        <v>1494</v>
      </c>
      <c r="M232" s="15">
        <f>VLOOKUP(L232,Distribuidores!$A$2:$B$99,2,FALSE)</f>
        <v>21</v>
      </c>
      <c r="N232" s="15">
        <v>1</v>
      </c>
      <c r="O232" s="15">
        <v>1</v>
      </c>
      <c r="P232">
        <v>1</v>
      </c>
      <c r="Q232" s="36" t="str">
        <f t="shared" ca="1" si="19"/>
        <v>2023-10-27 14:08:42</v>
      </c>
    </row>
    <row r="233" spans="1:17" x14ac:dyDescent="0.3">
      <c r="A233">
        <v>6434</v>
      </c>
      <c r="B233" s="21" t="s">
        <v>2774</v>
      </c>
      <c r="C233" s="21" t="str">
        <f t="shared" si="17"/>
        <v>GUSTAVO LEON</v>
      </c>
      <c r="D233" t="str">
        <f t="shared" si="15"/>
        <v xml:space="preserve">GUSTAVO </v>
      </c>
      <c r="E233" t="str">
        <f t="shared" si="16"/>
        <v>LEON</v>
      </c>
      <c r="F233" s="21" t="s">
        <v>202</v>
      </c>
      <c r="G233" s="22">
        <v>53882923</v>
      </c>
      <c r="H233" s="18">
        <v>66369</v>
      </c>
      <c r="I233" s="16" t="str">
        <f t="shared" si="18"/>
        <v>66369</v>
      </c>
      <c r="J233" s="15" t="s">
        <v>112</v>
      </c>
      <c r="K233" s="15">
        <f>VLOOKUP(J233,estados!$A$1:$B$31,2,FALSE)</f>
        <v>7</v>
      </c>
      <c r="L233" s="15" t="s">
        <v>114</v>
      </c>
      <c r="M233" s="15">
        <f>VLOOKUP(L233,Distribuidores!$A$2:$B$99,2,FALSE)</f>
        <v>16</v>
      </c>
      <c r="N233" s="21">
        <v>0</v>
      </c>
      <c r="O233" s="15">
        <v>1</v>
      </c>
      <c r="P233">
        <v>1</v>
      </c>
      <c r="Q233" s="36" t="str">
        <f t="shared" ca="1" si="19"/>
        <v>2023-10-27 12:21:41</v>
      </c>
    </row>
    <row r="234" spans="1:17" x14ac:dyDescent="0.3">
      <c r="A234">
        <v>6435</v>
      </c>
      <c r="B234" s="21" t="s">
        <v>203</v>
      </c>
      <c r="C234" s="21" t="str">
        <f t="shared" si="17"/>
        <v>PATRICIA SANCHEZ</v>
      </c>
      <c r="D234" t="str">
        <f t="shared" si="15"/>
        <v xml:space="preserve">PATRICIA </v>
      </c>
      <c r="E234" t="str">
        <f t="shared" si="16"/>
        <v>SANCHEZ</v>
      </c>
      <c r="F234" s="21" t="s">
        <v>204</v>
      </c>
      <c r="G234" s="22" t="s">
        <v>1284</v>
      </c>
      <c r="H234" s="18">
        <v>66367</v>
      </c>
      <c r="I234" s="16" t="str">
        <f t="shared" si="18"/>
        <v>66367</v>
      </c>
      <c r="J234" s="15" t="s">
        <v>112</v>
      </c>
      <c r="K234" s="15">
        <f>VLOOKUP(J234,estados!$A$1:$B$31,2,FALSE)</f>
        <v>7</v>
      </c>
      <c r="L234" s="15" t="s">
        <v>121</v>
      </c>
      <c r="M234" s="15">
        <f>VLOOKUP(L234,Distribuidores!$A$2:$B$99,2,FALSE)</f>
        <v>13</v>
      </c>
      <c r="N234" s="15">
        <v>1</v>
      </c>
      <c r="O234" s="15">
        <v>1</v>
      </c>
      <c r="P234">
        <v>1</v>
      </c>
      <c r="Q234" s="36" t="str">
        <f t="shared" ca="1" si="19"/>
        <v>2023-10-27 14:56:48</v>
      </c>
    </row>
    <row r="235" spans="1:17" x14ac:dyDescent="0.3">
      <c r="A235">
        <v>6436</v>
      </c>
      <c r="B235" s="21" t="s">
        <v>205</v>
      </c>
      <c r="C235" s="21" t="str">
        <f t="shared" si="17"/>
        <v>PATRICIA PEREZ O.</v>
      </c>
      <c r="D235" t="str">
        <f t="shared" si="15"/>
        <v xml:space="preserve">PATRICIA </v>
      </c>
      <c r="E235" t="str">
        <f t="shared" si="16"/>
        <v>PEREZ O.</v>
      </c>
      <c r="F235" s="21" t="s">
        <v>206</v>
      </c>
      <c r="G235" s="22">
        <v>58995630</v>
      </c>
      <c r="H235" s="18">
        <v>12345</v>
      </c>
      <c r="I235" s="16" t="str">
        <f t="shared" si="18"/>
        <v>12345</v>
      </c>
      <c r="J235" s="15" t="s">
        <v>112</v>
      </c>
      <c r="K235" s="15">
        <f>VLOOKUP(J235,estados!$A$1:$B$31,2,FALSE)</f>
        <v>7</v>
      </c>
      <c r="L235" s="15" t="s">
        <v>1464</v>
      </c>
      <c r="M235" s="15">
        <f>VLOOKUP(L235,Distribuidores!$A$2:$B$99,2,FALSE)</f>
        <v>12</v>
      </c>
      <c r="N235" s="15">
        <v>1</v>
      </c>
      <c r="O235" s="15">
        <v>1</v>
      </c>
      <c r="P235">
        <v>1</v>
      </c>
      <c r="Q235" s="36" t="str">
        <f t="shared" ca="1" si="19"/>
        <v>2023-10-27 18:49:58</v>
      </c>
    </row>
    <row r="236" spans="1:17" x14ac:dyDescent="0.3">
      <c r="A236">
        <v>6437</v>
      </c>
      <c r="B236" s="21" t="s">
        <v>207</v>
      </c>
      <c r="C236" s="21" t="str">
        <f t="shared" si="17"/>
        <v>ADRIANA GAMIZ</v>
      </c>
      <c r="D236" t="str">
        <f t="shared" si="15"/>
        <v xml:space="preserve">ADRIANA </v>
      </c>
      <c r="E236" t="str">
        <f t="shared" si="16"/>
        <v>GAMIZ</v>
      </c>
      <c r="F236" s="21" t="s">
        <v>208</v>
      </c>
      <c r="G236" s="22">
        <v>52511410</v>
      </c>
      <c r="H236" s="18">
        <v>66354</v>
      </c>
      <c r="I236" s="16" t="str">
        <f t="shared" si="18"/>
        <v>66354</v>
      </c>
      <c r="J236" s="15" t="s">
        <v>112</v>
      </c>
      <c r="K236" s="15">
        <f>VLOOKUP(J236,estados!$A$1:$B$31,2,FALSE)</f>
        <v>7</v>
      </c>
      <c r="L236" s="15" t="s">
        <v>114</v>
      </c>
      <c r="M236" s="15">
        <f>VLOOKUP(L236,Distribuidores!$A$2:$B$99,2,FALSE)</f>
        <v>16</v>
      </c>
      <c r="N236" s="15">
        <v>1</v>
      </c>
      <c r="O236" s="15">
        <v>1</v>
      </c>
      <c r="P236">
        <v>1</v>
      </c>
      <c r="Q236" s="36" t="str">
        <f t="shared" ca="1" si="19"/>
        <v>2023-10-27 19:53:19</v>
      </c>
    </row>
    <row r="237" spans="1:17" x14ac:dyDescent="0.3">
      <c r="A237">
        <v>6438</v>
      </c>
      <c r="B237" s="21" t="s">
        <v>209</v>
      </c>
      <c r="C237" s="21" t="str">
        <f t="shared" si="17"/>
        <v>RUBEN FLORES</v>
      </c>
      <c r="D237" t="str">
        <f t="shared" si="15"/>
        <v xml:space="preserve">RUBEN </v>
      </c>
      <c r="E237" t="str">
        <f t="shared" si="16"/>
        <v>FLORES</v>
      </c>
      <c r="F237" s="21" t="s">
        <v>210</v>
      </c>
      <c r="G237" s="22">
        <v>10425975</v>
      </c>
      <c r="H237" s="18">
        <v>88209</v>
      </c>
      <c r="I237" s="16" t="str">
        <f t="shared" si="18"/>
        <v>88209</v>
      </c>
      <c r="J237" s="15" t="s">
        <v>112</v>
      </c>
      <c r="K237" s="15">
        <f>VLOOKUP(J237,estados!$A$1:$B$31,2,FALSE)</f>
        <v>7</v>
      </c>
      <c r="L237" s="15" t="s">
        <v>1464</v>
      </c>
      <c r="M237" s="15">
        <f>VLOOKUP(L237,Distribuidores!$A$2:$B$99,2,FALSE)</f>
        <v>12</v>
      </c>
      <c r="N237" s="15">
        <v>1</v>
      </c>
      <c r="O237" s="15">
        <v>1</v>
      </c>
      <c r="P237">
        <v>1</v>
      </c>
      <c r="Q237" s="36" t="str">
        <f t="shared" ca="1" si="19"/>
        <v>2023-10-27 15:36:38</v>
      </c>
    </row>
    <row r="238" spans="1:17" x14ac:dyDescent="0.3">
      <c r="A238">
        <v>6439</v>
      </c>
      <c r="B238" s="21" t="s">
        <v>211</v>
      </c>
      <c r="C238" s="21" t="str">
        <f t="shared" si="17"/>
        <v>CLAUDIA MORENO</v>
      </c>
      <c r="D238" t="str">
        <f t="shared" si="15"/>
        <v xml:space="preserve">CLAUDIA </v>
      </c>
      <c r="E238" t="str">
        <f t="shared" si="16"/>
        <v>MORENO</v>
      </c>
      <c r="F238" s="21" t="s">
        <v>212</v>
      </c>
      <c r="G238" s="22">
        <v>52621760</v>
      </c>
      <c r="H238" s="18">
        <v>64349</v>
      </c>
      <c r="I238" s="16" t="str">
        <f t="shared" si="18"/>
        <v>64349</v>
      </c>
      <c r="J238" s="15" t="s">
        <v>112</v>
      </c>
      <c r="K238" s="15">
        <f>VLOOKUP(J238,estados!$A$1:$B$31,2,FALSE)</f>
        <v>7</v>
      </c>
      <c r="L238" s="15" t="s">
        <v>1463</v>
      </c>
      <c r="M238" s="15">
        <f>VLOOKUP(L238,Distribuidores!$A$2:$B$99,2,FALSE)</f>
        <v>18</v>
      </c>
      <c r="N238" s="15">
        <v>0</v>
      </c>
      <c r="O238" s="15">
        <v>1</v>
      </c>
      <c r="P238">
        <v>1</v>
      </c>
      <c r="Q238" s="36" t="str">
        <f t="shared" ca="1" si="19"/>
        <v>2023-10-27 13:58:58</v>
      </c>
    </row>
    <row r="239" spans="1:17" x14ac:dyDescent="0.3">
      <c r="A239">
        <v>6440</v>
      </c>
      <c r="B239" s="21" t="s">
        <v>213</v>
      </c>
      <c r="C239" s="21" t="str">
        <f t="shared" si="17"/>
        <v>PABLO GONZALEZ</v>
      </c>
      <c r="D239" t="str">
        <f t="shared" si="15"/>
        <v xml:space="preserve">PABLO </v>
      </c>
      <c r="E239" t="str">
        <f t="shared" si="16"/>
        <v>GONZALEZ</v>
      </c>
      <c r="F239" s="21" t="s">
        <v>214</v>
      </c>
      <c r="G239" s="22">
        <v>55923483</v>
      </c>
      <c r="H239" s="18">
        <v>64349</v>
      </c>
      <c r="I239" s="16" t="str">
        <f t="shared" si="18"/>
        <v>64349</v>
      </c>
      <c r="J239" s="15" t="s">
        <v>112</v>
      </c>
      <c r="K239" s="15">
        <f>VLOOKUP(J239,estados!$A$1:$B$31,2,FALSE)</f>
        <v>7</v>
      </c>
      <c r="L239" s="15" t="s">
        <v>114</v>
      </c>
      <c r="M239" s="15">
        <f>VLOOKUP(L239,Distribuidores!$A$2:$B$99,2,FALSE)</f>
        <v>16</v>
      </c>
      <c r="N239" s="15">
        <v>1</v>
      </c>
      <c r="O239" s="15">
        <v>1</v>
      </c>
      <c r="P239">
        <v>1</v>
      </c>
      <c r="Q239" s="36" t="str">
        <f t="shared" ca="1" si="19"/>
        <v>2023-10-27 12:28:28</v>
      </c>
    </row>
    <row r="240" spans="1:17" x14ac:dyDescent="0.3">
      <c r="A240">
        <v>6441</v>
      </c>
      <c r="B240" s="21" t="s">
        <v>2775</v>
      </c>
      <c r="C240" s="21" t="str">
        <f t="shared" si="17"/>
        <v>INGRID LUNA</v>
      </c>
      <c r="D240" t="str">
        <f t="shared" si="15"/>
        <v xml:space="preserve">INGRID </v>
      </c>
      <c r="E240" t="str">
        <f t="shared" si="16"/>
        <v>LUNA</v>
      </c>
      <c r="F240" s="21" t="s">
        <v>216</v>
      </c>
      <c r="G240" s="22" t="s">
        <v>1285</v>
      </c>
      <c r="H240" s="18">
        <v>12345</v>
      </c>
      <c r="I240" s="16" t="str">
        <f t="shared" si="18"/>
        <v>12345</v>
      </c>
      <c r="J240" s="15" t="s">
        <v>112</v>
      </c>
      <c r="K240" s="15">
        <f>VLOOKUP(J240,estados!$A$1:$B$31,2,FALSE)</f>
        <v>7</v>
      </c>
      <c r="L240" s="15" t="s">
        <v>1484</v>
      </c>
      <c r="M240" s="15">
        <f>VLOOKUP(L240,Distribuidores!$A$2:$B$99,2,FALSE)</f>
        <v>11</v>
      </c>
      <c r="N240" s="15">
        <v>1</v>
      </c>
      <c r="O240" s="15">
        <v>1</v>
      </c>
      <c r="P240">
        <v>1</v>
      </c>
      <c r="Q240" s="36" t="str">
        <f t="shared" ca="1" si="19"/>
        <v>2023-10-27 14:14:49</v>
      </c>
    </row>
    <row r="241" spans="1:17" x14ac:dyDescent="0.3">
      <c r="A241">
        <v>6442</v>
      </c>
      <c r="B241" s="21" t="s">
        <v>217</v>
      </c>
      <c r="C241" s="21" t="str">
        <f t="shared" si="17"/>
        <v>PATRICIA ISLAS</v>
      </c>
      <c r="D241" t="str">
        <f t="shared" si="15"/>
        <v xml:space="preserve">PATRICIA </v>
      </c>
      <c r="E241" t="str">
        <f t="shared" si="16"/>
        <v>ISLAS</v>
      </c>
      <c r="F241" s="21" t="s">
        <v>218</v>
      </c>
      <c r="G241" s="22">
        <v>52825353</v>
      </c>
      <c r="H241" s="18">
        <v>72810</v>
      </c>
      <c r="I241" s="16" t="str">
        <f t="shared" si="18"/>
        <v>72810</v>
      </c>
      <c r="J241" s="15" t="s">
        <v>112</v>
      </c>
      <c r="K241" s="15">
        <f>VLOOKUP(J241,estados!$A$1:$B$31,2,FALSE)</f>
        <v>7</v>
      </c>
      <c r="L241" s="15" t="s">
        <v>1495</v>
      </c>
      <c r="M241" s="15">
        <f>VLOOKUP(L241,Distribuidores!$A$2:$B$99,2,FALSE)</f>
        <v>17</v>
      </c>
      <c r="N241" s="15">
        <v>1</v>
      </c>
      <c r="O241" s="15">
        <v>1</v>
      </c>
      <c r="P241">
        <v>1</v>
      </c>
      <c r="Q241" s="36" t="str">
        <f t="shared" ca="1" si="19"/>
        <v>2023-10-27 12:17:26</v>
      </c>
    </row>
    <row r="242" spans="1:17" x14ac:dyDescent="0.3">
      <c r="A242">
        <v>6443</v>
      </c>
      <c r="B242" s="21" t="s">
        <v>219</v>
      </c>
      <c r="C242" s="21" t="str">
        <f t="shared" si="17"/>
        <v>ANIBAL GOMEZ</v>
      </c>
      <c r="D242" t="str">
        <f t="shared" si="15"/>
        <v xml:space="preserve">ANIBAL </v>
      </c>
      <c r="E242" t="str">
        <f t="shared" si="16"/>
        <v>GOMEZ</v>
      </c>
      <c r="F242" s="21" t="s">
        <v>220</v>
      </c>
      <c r="G242" s="22">
        <v>52507429</v>
      </c>
      <c r="H242" s="18">
        <v>12345</v>
      </c>
      <c r="I242" s="16" t="str">
        <f t="shared" si="18"/>
        <v>12345</v>
      </c>
      <c r="J242" s="15" t="s">
        <v>112</v>
      </c>
      <c r="K242" s="15">
        <f>VLOOKUP(J242,estados!$A$1:$B$31,2,FALSE)</f>
        <v>7</v>
      </c>
      <c r="L242" s="15" t="s">
        <v>1463</v>
      </c>
      <c r="M242" s="15">
        <f>VLOOKUP(L242,Distribuidores!$A$2:$B$99,2,FALSE)</f>
        <v>18</v>
      </c>
      <c r="N242" s="15">
        <v>1</v>
      </c>
      <c r="O242" s="15">
        <v>1</v>
      </c>
      <c r="P242">
        <v>1</v>
      </c>
      <c r="Q242" s="36" t="str">
        <f t="shared" ca="1" si="19"/>
        <v>2023-10-27 17:58:47</v>
      </c>
    </row>
    <row r="243" spans="1:17" x14ac:dyDescent="0.3">
      <c r="A243">
        <v>6444</v>
      </c>
      <c r="B243" s="21" t="s">
        <v>221</v>
      </c>
      <c r="C243" s="21" t="str">
        <f t="shared" si="17"/>
        <v>EMILIO ORTA LLO</v>
      </c>
      <c r="D243" t="str">
        <f t="shared" si="15"/>
        <v xml:space="preserve">EMILIO </v>
      </c>
      <c r="E243" t="str">
        <f t="shared" si="16"/>
        <v>ORTA LLO</v>
      </c>
      <c r="F243" s="21" t="s">
        <v>222</v>
      </c>
      <c r="G243" s="22">
        <v>53413412</v>
      </c>
      <c r="H243" s="18">
        <v>91697</v>
      </c>
      <c r="I243" s="16" t="str">
        <f t="shared" si="18"/>
        <v>91697</v>
      </c>
      <c r="J243" s="15" t="s">
        <v>112</v>
      </c>
      <c r="K243" s="15">
        <f>VLOOKUP(J243,estados!$A$1:$B$31,2,FALSE)</f>
        <v>7</v>
      </c>
      <c r="L243" s="15" t="s">
        <v>116</v>
      </c>
      <c r="M243" s="15">
        <f>VLOOKUP(L243,Distribuidores!$A$2:$B$99,2,FALSE)</f>
        <v>14</v>
      </c>
      <c r="N243" s="15">
        <v>0</v>
      </c>
      <c r="O243" s="15">
        <v>1</v>
      </c>
      <c r="P243">
        <v>1</v>
      </c>
      <c r="Q243" s="36" t="str">
        <f t="shared" ca="1" si="19"/>
        <v>2023-10-27 14:29:40</v>
      </c>
    </row>
    <row r="244" spans="1:17" x14ac:dyDescent="0.3">
      <c r="A244">
        <v>6445</v>
      </c>
      <c r="B244" s="21" t="s">
        <v>2776</v>
      </c>
      <c r="C244" s="21" t="str">
        <f t="shared" si="17"/>
        <v>JONATHAN MEDINA</v>
      </c>
      <c r="D244" t="str">
        <f t="shared" si="15"/>
        <v xml:space="preserve">JONATHAN </v>
      </c>
      <c r="E244" t="str">
        <f t="shared" si="16"/>
        <v>MEDINA</v>
      </c>
      <c r="F244" s="21" t="s">
        <v>224</v>
      </c>
      <c r="G244" s="22">
        <v>10865904</v>
      </c>
      <c r="H244" s="18">
        <v>72100</v>
      </c>
      <c r="I244" s="16" t="str">
        <f t="shared" si="18"/>
        <v>72100</v>
      </c>
      <c r="J244" s="15" t="s">
        <v>112</v>
      </c>
      <c r="K244" s="15">
        <f>VLOOKUP(J244,estados!$A$1:$B$31,2,FALSE)</f>
        <v>7</v>
      </c>
      <c r="L244" s="15" t="s">
        <v>116</v>
      </c>
      <c r="M244" s="15">
        <f>VLOOKUP(L244,Distribuidores!$A$2:$B$99,2,FALSE)</f>
        <v>14</v>
      </c>
      <c r="N244" s="15">
        <v>1</v>
      </c>
      <c r="O244" s="15">
        <v>1</v>
      </c>
      <c r="P244">
        <v>1</v>
      </c>
      <c r="Q244" s="36" t="str">
        <f t="shared" ca="1" si="19"/>
        <v>2023-10-27 14:43:30</v>
      </c>
    </row>
    <row r="245" spans="1:17" x14ac:dyDescent="0.3">
      <c r="A245">
        <v>6446</v>
      </c>
      <c r="B245" s="21" t="s">
        <v>2777</v>
      </c>
      <c r="C245" s="21" t="str">
        <f t="shared" si="17"/>
        <v>CECILIA BUENDIA</v>
      </c>
      <c r="D245" t="str">
        <f t="shared" si="15"/>
        <v xml:space="preserve">CECILIA </v>
      </c>
      <c r="E245" t="str">
        <f t="shared" si="16"/>
        <v>BUENDIA</v>
      </c>
      <c r="F245" s="21" t="s">
        <v>226</v>
      </c>
      <c r="G245" s="22">
        <v>17737321242</v>
      </c>
      <c r="H245" s="18">
        <v>86280</v>
      </c>
      <c r="I245" s="16" t="str">
        <f t="shared" si="18"/>
        <v>86280</v>
      </c>
      <c r="J245" s="15" t="s">
        <v>112</v>
      </c>
      <c r="K245" s="15">
        <f>VLOOKUP(J245,estados!$A$1:$B$31,2,FALSE)</f>
        <v>7</v>
      </c>
      <c r="L245" s="15" t="s">
        <v>117</v>
      </c>
      <c r="M245" s="15">
        <f>VLOOKUP(L245,Distribuidores!$A$2:$B$99,2,FALSE)</f>
        <v>15</v>
      </c>
      <c r="N245" s="15">
        <v>1</v>
      </c>
      <c r="O245" s="15">
        <v>1</v>
      </c>
      <c r="P245">
        <v>1</v>
      </c>
      <c r="Q245" s="36" t="str">
        <f t="shared" ca="1" si="19"/>
        <v>2023-10-27 14:17:23</v>
      </c>
    </row>
    <row r="246" spans="1:17" x14ac:dyDescent="0.3">
      <c r="A246">
        <v>6447</v>
      </c>
      <c r="B246" s="21" t="s">
        <v>227</v>
      </c>
      <c r="C246" s="21" t="str">
        <f t="shared" si="17"/>
        <v>DINORAHA GODINEZ</v>
      </c>
      <c r="D246" t="str">
        <f t="shared" si="15"/>
        <v xml:space="preserve">DINORAHA </v>
      </c>
      <c r="E246" t="str">
        <f t="shared" si="16"/>
        <v>GODINEZ</v>
      </c>
      <c r="F246" s="21" t="s">
        <v>228</v>
      </c>
      <c r="G246" s="22">
        <v>53862029</v>
      </c>
      <c r="H246" s="18">
        <v>97390</v>
      </c>
      <c r="I246" s="16" t="str">
        <f t="shared" si="18"/>
        <v>97390</v>
      </c>
      <c r="J246" s="15" t="s">
        <v>112</v>
      </c>
      <c r="K246" s="15">
        <f>VLOOKUP(J246,estados!$A$1:$B$31,2,FALSE)</f>
        <v>7</v>
      </c>
      <c r="L246" s="15" t="s">
        <v>1463</v>
      </c>
      <c r="M246" s="15">
        <f>VLOOKUP(L246,Distribuidores!$A$2:$B$99,2,FALSE)</f>
        <v>18</v>
      </c>
      <c r="N246" s="15">
        <v>1</v>
      </c>
      <c r="O246" s="15">
        <v>1</v>
      </c>
      <c r="P246">
        <v>1</v>
      </c>
      <c r="Q246" s="36" t="str">
        <f t="shared" ca="1" si="19"/>
        <v>2023-10-27 12:26:27</v>
      </c>
    </row>
    <row r="247" spans="1:17" x14ac:dyDescent="0.3">
      <c r="A247">
        <v>6448</v>
      </c>
      <c r="B247" s="21" t="s">
        <v>229</v>
      </c>
      <c r="C247" s="21" t="str">
        <f t="shared" si="17"/>
        <v>OMAR GARCES</v>
      </c>
      <c r="D247" t="str">
        <f t="shared" si="15"/>
        <v xml:space="preserve">OMAR </v>
      </c>
      <c r="E247" t="str">
        <f t="shared" si="16"/>
        <v>GARCES</v>
      </c>
      <c r="F247" s="21" t="s">
        <v>230</v>
      </c>
      <c r="G247" s="22">
        <v>55618034</v>
      </c>
      <c r="H247" s="18">
        <v>12345</v>
      </c>
      <c r="I247" s="16" t="str">
        <f t="shared" si="18"/>
        <v>12345</v>
      </c>
      <c r="J247" s="15" t="s">
        <v>112</v>
      </c>
      <c r="K247" s="15">
        <f>VLOOKUP(J247,estados!$A$1:$B$31,2,FALSE)</f>
        <v>7</v>
      </c>
      <c r="L247" s="15" t="s">
        <v>1495</v>
      </c>
      <c r="M247" s="15">
        <f>VLOOKUP(L247,Distribuidores!$A$2:$B$99,2,FALSE)</f>
        <v>17</v>
      </c>
      <c r="N247" s="15">
        <v>0</v>
      </c>
      <c r="O247" s="15">
        <v>1</v>
      </c>
      <c r="P247">
        <v>1</v>
      </c>
      <c r="Q247" s="36" t="str">
        <f t="shared" ca="1" si="19"/>
        <v>2023-10-27 18:36:46</v>
      </c>
    </row>
    <row r="248" spans="1:17" x14ac:dyDescent="0.3">
      <c r="A248">
        <v>6449</v>
      </c>
      <c r="B248" s="21" t="s">
        <v>231</v>
      </c>
      <c r="C248" s="21" t="str">
        <f t="shared" si="17"/>
        <v>ALFREDO VIANA</v>
      </c>
      <c r="D248" t="str">
        <f t="shared" si="15"/>
        <v xml:space="preserve">ALFREDO </v>
      </c>
      <c r="E248" t="str">
        <f t="shared" si="16"/>
        <v>VIANA</v>
      </c>
      <c r="F248" s="21" t="s">
        <v>232</v>
      </c>
      <c r="G248" s="22">
        <v>53686320</v>
      </c>
      <c r="H248" s="18">
        <v>91697</v>
      </c>
      <c r="I248" s="16" t="str">
        <f t="shared" si="18"/>
        <v>91697</v>
      </c>
      <c r="J248" s="15" t="s">
        <v>112</v>
      </c>
      <c r="K248" s="15">
        <f>VLOOKUP(J248,estados!$A$1:$B$31,2,FALSE)</f>
        <v>7</v>
      </c>
      <c r="L248" s="15" t="s">
        <v>121</v>
      </c>
      <c r="M248" s="15">
        <f>VLOOKUP(L248,Distribuidores!$A$2:$B$99,2,FALSE)</f>
        <v>13</v>
      </c>
      <c r="N248" s="15">
        <v>0</v>
      </c>
      <c r="O248" s="15">
        <v>1</v>
      </c>
      <c r="P248">
        <v>1</v>
      </c>
      <c r="Q248" s="36" t="str">
        <f t="shared" ca="1" si="19"/>
        <v>2023-10-27 17:36:02</v>
      </c>
    </row>
    <row r="249" spans="1:17" x14ac:dyDescent="0.3">
      <c r="A249">
        <v>6450</v>
      </c>
      <c r="B249" s="21" t="s">
        <v>233</v>
      </c>
      <c r="C249" s="21" t="str">
        <f t="shared" si="17"/>
        <v>ALEJANDRA GARCIA</v>
      </c>
      <c r="D249" t="str">
        <f t="shared" si="15"/>
        <v xml:space="preserve">ALEJANDRA </v>
      </c>
      <c r="E249" t="str">
        <f t="shared" si="16"/>
        <v>GARCIA</v>
      </c>
      <c r="F249" s="21" t="s">
        <v>234</v>
      </c>
      <c r="G249" s="22">
        <v>58643100</v>
      </c>
      <c r="H249" s="18">
        <v>94340</v>
      </c>
      <c r="I249" s="16" t="str">
        <f t="shared" si="18"/>
        <v>94340</v>
      </c>
      <c r="J249" s="15" t="s">
        <v>112</v>
      </c>
      <c r="K249" s="15">
        <f>VLOOKUP(J249,estados!$A$1:$B$31,2,FALSE)</f>
        <v>7</v>
      </c>
      <c r="L249" s="15" t="s">
        <v>120</v>
      </c>
      <c r="M249" s="15">
        <f>VLOOKUP(L249,Distribuidores!$A$2:$B$99,2,FALSE)</f>
        <v>29</v>
      </c>
      <c r="N249" s="15">
        <v>0</v>
      </c>
      <c r="O249" s="15">
        <v>1</v>
      </c>
      <c r="P249">
        <v>1</v>
      </c>
      <c r="Q249" s="36" t="str">
        <f t="shared" ca="1" si="19"/>
        <v>2023-10-27 16:45:26</v>
      </c>
    </row>
    <row r="250" spans="1:17" x14ac:dyDescent="0.3">
      <c r="A250">
        <v>6451</v>
      </c>
      <c r="B250" s="21" t="s">
        <v>235</v>
      </c>
      <c r="C250" s="21" t="str">
        <f t="shared" si="17"/>
        <v>HERIBERTO SANCHEZ</v>
      </c>
      <c r="D250" t="str">
        <f t="shared" si="15"/>
        <v xml:space="preserve">HERIBERTO </v>
      </c>
      <c r="E250" t="str">
        <f t="shared" si="16"/>
        <v>SANCHEZ</v>
      </c>
      <c r="F250" s="21" t="s">
        <v>236</v>
      </c>
      <c r="G250" s="22">
        <v>56263350</v>
      </c>
      <c r="H250" s="18">
        <v>50233</v>
      </c>
      <c r="I250" s="16" t="str">
        <f t="shared" si="18"/>
        <v>50233</v>
      </c>
      <c r="J250" s="15" t="s">
        <v>112</v>
      </c>
      <c r="K250" s="15">
        <f>VLOOKUP(J250,estados!$A$1:$B$31,2,FALSE)</f>
        <v>7</v>
      </c>
      <c r="L250" s="15" t="s">
        <v>1464</v>
      </c>
      <c r="M250" s="15">
        <f>VLOOKUP(L250,Distribuidores!$A$2:$B$99,2,FALSE)</f>
        <v>12</v>
      </c>
      <c r="N250" s="15">
        <v>1</v>
      </c>
      <c r="O250" s="15">
        <v>1</v>
      </c>
      <c r="P250">
        <v>1</v>
      </c>
      <c r="Q250" s="36" t="str">
        <f t="shared" ca="1" si="19"/>
        <v>2023-10-27 17:39:24</v>
      </c>
    </row>
    <row r="251" spans="1:17" x14ac:dyDescent="0.3">
      <c r="A251">
        <v>6452</v>
      </c>
      <c r="B251" s="21" t="s">
        <v>237</v>
      </c>
      <c r="C251" s="21" t="str">
        <f t="shared" si="17"/>
        <v>KARLA TORRES</v>
      </c>
      <c r="D251" t="str">
        <f t="shared" si="15"/>
        <v xml:space="preserve">KARLA </v>
      </c>
      <c r="E251" t="str">
        <f t="shared" si="16"/>
        <v>TORRES</v>
      </c>
      <c r="F251" s="21" t="s">
        <v>238</v>
      </c>
      <c r="G251" s="22">
        <v>52498900</v>
      </c>
      <c r="H251" s="18">
        <v>50233</v>
      </c>
      <c r="I251" s="16" t="str">
        <f t="shared" si="18"/>
        <v>50233</v>
      </c>
      <c r="J251" s="15" t="s">
        <v>112</v>
      </c>
      <c r="K251" s="15">
        <f>VLOOKUP(J251,estados!$A$1:$B$31,2,FALSE)</f>
        <v>7</v>
      </c>
      <c r="L251" s="15" t="s">
        <v>1484</v>
      </c>
      <c r="M251" s="15">
        <f>VLOOKUP(L251,Distribuidores!$A$2:$B$99,2,FALSE)</f>
        <v>11</v>
      </c>
      <c r="N251" s="15">
        <v>1</v>
      </c>
      <c r="O251" s="15">
        <v>1</v>
      </c>
      <c r="P251">
        <v>1</v>
      </c>
      <c r="Q251" s="36" t="str">
        <f t="shared" ca="1" si="19"/>
        <v>2023-10-27 13:51:28</v>
      </c>
    </row>
    <row r="252" spans="1:17" x14ac:dyDescent="0.3">
      <c r="A252">
        <v>6453</v>
      </c>
      <c r="B252" s="21" t="s">
        <v>239</v>
      </c>
      <c r="C252" s="21" t="str">
        <f t="shared" si="17"/>
        <v>CARMEN ESPEJEL</v>
      </c>
      <c r="D252" t="str">
        <f t="shared" si="15"/>
        <v xml:space="preserve">CARMEN </v>
      </c>
      <c r="E252" t="str">
        <f t="shared" si="16"/>
        <v>ESPEJEL</v>
      </c>
      <c r="F252" s="21" t="s">
        <v>236</v>
      </c>
      <c r="G252" s="22">
        <v>56265308</v>
      </c>
      <c r="H252" s="18">
        <v>86220</v>
      </c>
      <c r="I252" s="16" t="str">
        <f t="shared" si="18"/>
        <v>86220</v>
      </c>
      <c r="J252" s="15" t="s">
        <v>112</v>
      </c>
      <c r="K252" s="15">
        <f>VLOOKUP(J252,estados!$A$1:$B$31,2,FALSE)</f>
        <v>7</v>
      </c>
      <c r="L252" s="15" t="s">
        <v>1495</v>
      </c>
      <c r="M252" s="15">
        <f>VLOOKUP(L252,Distribuidores!$A$2:$B$99,2,FALSE)</f>
        <v>17</v>
      </c>
      <c r="N252" s="21">
        <v>0</v>
      </c>
      <c r="O252" s="15">
        <v>1</v>
      </c>
      <c r="P252">
        <v>1</v>
      </c>
      <c r="Q252" s="36" t="str">
        <f t="shared" ca="1" si="19"/>
        <v>2023-10-27 20:26:44</v>
      </c>
    </row>
    <row r="253" spans="1:17" x14ac:dyDescent="0.3">
      <c r="A253">
        <v>6454</v>
      </c>
      <c r="B253" s="21" t="s">
        <v>240</v>
      </c>
      <c r="C253" s="21" t="str">
        <f t="shared" si="17"/>
        <v>ODETH CEDILLO ROSALES</v>
      </c>
      <c r="D253" t="str">
        <f t="shared" si="15"/>
        <v xml:space="preserve">ODETH </v>
      </c>
      <c r="E253" t="str">
        <f t="shared" si="16"/>
        <v>CEDILLO ROSALES</v>
      </c>
      <c r="F253" s="21" t="s">
        <v>241</v>
      </c>
      <c r="G253" s="22">
        <v>21223800</v>
      </c>
      <c r="H253" s="18">
        <v>86690</v>
      </c>
      <c r="I253" s="16" t="str">
        <f t="shared" si="18"/>
        <v>86690</v>
      </c>
      <c r="J253" s="15" t="s">
        <v>112</v>
      </c>
      <c r="K253" s="15">
        <f>VLOOKUP(J253,estados!$A$1:$B$31,2,FALSE)</f>
        <v>7</v>
      </c>
      <c r="L253" s="15" t="s">
        <v>117</v>
      </c>
      <c r="M253" s="15">
        <f>VLOOKUP(L253,Distribuidores!$A$2:$B$99,2,FALSE)</f>
        <v>15</v>
      </c>
      <c r="N253" s="15">
        <v>1</v>
      </c>
      <c r="O253" s="15">
        <v>1</v>
      </c>
      <c r="P253">
        <v>1</v>
      </c>
      <c r="Q253" s="36" t="str">
        <f t="shared" ca="1" si="19"/>
        <v>2023-10-27 16:45:01</v>
      </c>
    </row>
    <row r="254" spans="1:17" x14ac:dyDescent="0.3">
      <c r="A254">
        <v>6455</v>
      </c>
      <c r="B254" s="21" t="s">
        <v>242</v>
      </c>
      <c r="C254" s="21" t="str">
        <f t="shared" si="17"/>
        <v>ESTELA LOPEZ</v>
      </c>
      <c r="D254" t="str">
        <f t="shared" si="15"/>
        <v xml:space="preserve">ESTELA </v>
      </c>
      <c r="E254" t="str">
        <f t="shared" si="16"/>
        <v>LOPEZ</v>
      </c>
      <c r="F254" s="21" t="s">
        <v>243</v>
      </c>
      <c r="G254" s="22">
        <v>52868616</v>
      </c>
      <c r="H254" s="18">
        <v>72100</v>
      </c>
      <c r="I254" s="16" t="str">
        <f t="shared" si="18"/>
        <v>72100</v>
      </c>
      <c r="J254" s="15" t="s">
        <v>112</v>
      </c>
      <c r="K254" s="15">
        <f>VLOOKUP(J254,estados!$A$1:$B$31,2,FALSE)</f>
        <v>7</v>
      </c>
      <c r="L254" s="15" t="s">
        <v>1494</v>
      </c>
      <c r="M254" s="15">
        <f>VLOOKUP(L254,Distribuidores!$A$2:$B$99,2,FALSE)</f>
        <v>21</v>
      </c>
      <c r="N254" s="15">
        <v>1</v>
      </c>
      <c r="O254" s="15">
        <v>1</v>
      </c>
      <c r="P254">
        <v>1</v>
      </c>
      <c r="Q254" s="36" t="str">
        <f t="shared" ca="1" si="19"/>
        <v>2023-10-27 12:50:08</v>
      </c>
    </row>
    <row r="255" spans="1:17" x14ac:dyDescent="0.3">
      <c r="A255">
        <v>6456</v>
      </c>
      <c r="B255" s="21" t="s">
        <v>244</v>
      </c>
      <c r="C255" s="21" t="str">
        <f t="shared" si="17"/>
        <v>BLANCA ALEMAN</v>
      </c>
      <c r="D255" t="str">
        <f t="shared" si="15"/>
        <v xml:space="preserve">BLANCA </v>
      </c>
      <c r="E255" t="str">
        <f t="shared" si="16"/>
        <v>ALEMAN</v>
      </c>
      <c r="F255" s="21" t="s">
        <v>245</v>
      </c>
      <c r="G255" s="22">
        <v>51481020</v>
      </c>
      <c r="H255" s="18">
        <v>72100</v>
      </c>
      <c r="I255" s="16" t="str">
        <f t="shared" si="18"/>
        <v>72100</v>
      </c>
      <c r="J255" s="15" t="s">
        <v>112</v>
      </c>
      <c r="K255" s="15">
        <f>VLOOKUP(J255,estados!$A$1:$B$31,2,FALSE)</f>
        <v>7</v>
      </c>
      <c r="L255" s="15" t="s">
        <v>120</v>
      </c>
      <c r="M255" s="15">
        <f>VLOOKUP(L255,Distribuidores!$A$2:$B$99,2,FALSE)</f>
        <v>29</v>
      </c>
      <c r="N255" s="15">
        <v>1</v>
      </c>
      <c r="O255" s="15">
        <v>1</v>
      </c>
      <c r="P255">
        <v>1</v>
      </c>
      <c r="Q255" s="36" t="str">
        <f t="shared" ca="1" si="19"/>
        <v>2023-10-27 16:47:21</v>
      </c>
    </row>
    <row r="256" spans="1:17" x14ac:dyDescent="0.3">
      <c r="A256">
        <v>6457</v>
      </c>
      <c r="B256" s="21" t="s">
        <v>246</v>
      </c>
      <c r="C256" s="21" t="str">
        <f t="shared" si="17"/>
        <v>JULIA ORTEGA</v>
      </c>
      <c r="D256" t="str">
        <f t="shared" si="15"/>
        <v xml:space="preserve">JULIA </v>
      </c>
      <c r="E256" t="str">
        <f t="shared" si="16"/>
        <v>ORTEGA</v>
      </c>
      <c r="F256" s="21" t="s">
        <v>247</v>
      </c>
      <c r="G256" s="22">
        <v>57092884</v>
      </c>
      <c r="H256" s="18">
        <v>97390</v>
      </c>
      <c r="I256" s="16" t="str">
        <f t="shared" si="18"/>
        <v>97390</v>
      </c>
      <c r="J256" s="15" t="s">
        <v>112</v>
      </c>
      <c r="K256" s="15">
        <f>VLOOKUP(J256,estados!$A$1:$B$31,2,FALSE)</f>
        <v>7</v>
      </c>
      <c r="L256" s="15" t="s">
        <v>1466</v>
      </c>
      <c r="M256" s="15">
        <f>VLOOKUP(L256,Distribuidores!$A$2:$B$99,2,FALSE)</f>
        <v>19</v>
      </c>
      <c r="N256" s="15">
        <v>1</v>
      </c>
      <c r="O256" s="15">
        <v>1</v>
      </c>
      <c r="P256">
        <v>1</v>
      </c>
      <c r="Q256" s="36" t="str">
        <f t="shared" ca="1" si="19"/>
        <v>2023-10-27 15:48:24</v>
      </c>
    </row>
    <row r="257" spans="1:17" x14ac:dyDescent="0.3">
      <c r="A257">
        <v>6458</v>
      </c>
      <c r="B257" s="21" t="s">
        <v>248</v>
      </c>
      <c r="C257" s="21" t="str">
        <f t="shared" si="17"/>
        <v>SUSANA HERNANDEZ</v>
      </c>
      <c r="D257" t="str">
        <f t="shared" si="15"/>
        <v xml:space="preserve">SUSANA </v>
      </c>
      <c r="E257" t="str">
        <f t="shared" si="16"/>
        <v>HERNANDEZ</v>
      </c>
      <c r="F257" s="21" t="s">
        <v>249</v>
      </c>
      <c r="G257" s="22">
        <v>19933146254</v>
      </c>
      <c r="H257" s="18">
        <v>50243</v>
      </c>
      <c r="I257" s="16" t="str">
        <f t="shared" si="18"/>
        <v>50243</v>
      </c>
      <c r="J257" s="15" t="s">
        <v>112</v>
      </c>
      <c r="K257" s="15">
        <f>VLOOKUP(J257,estados!$A$1:$B$31,2,FALSE)</f>
        <v>7</v>
      </c>
      <c r="L257" s="15" t="s">
        <v>1464</v>
      </c>
      <c r="M257" s="15">
        <f>VLOOKUP(L257,Distribuidores!$A$2:$B$99,2,FALSE)</f>
        <v>12</v>
      </c>
      <c r="N257" s="15">
        <v>0</v>
      </c>
      <c r="O257" s="15">
        <v>1</v>
      </c>
      <c r="P257">
        <v>1</v>
      </c>
      <c r="Q257" s="36" t="str">
        <f t="shared" ca="1" si="19"/>
        <v>2023-10-27 15:02:29</v>
      </c>
    </row>
    <row r="258" spans="1:17" x14ac:dyDescent="0.3">
      <c r="A258">
        <v>6459</v>
      </c>
      <c r="B258" s="21" t="s">
        <v>250</v>
      </c>
      <c r="C258" s="21" t="str">
        <f t="shared" si="17"/>
        <v>JOSE LUIS JIMENEZ</v>
      </c>
      <c r="D258" t="str">
        <f t="shared" ref="D258:D320" si="20">LEFT(C258, SEARCH(" ",C258,1))</f>
        <v xml:space="preserve">JOSE </v>
      </c>
      <c r="E258" t="str">
        <f t="shared" ref="E258:E320" si="21">RIGHT(C258,LEN(C258)-SEARCH(" ",C258,1))</f>
        <v>LUIS JIMENEZ</v>
      </c>
      <c r="F258" s="21" t="s">
        <v>251</v>
      </c>
      <c r="G258" s="22">
        <v>58162855</v>
      </c>
      <c r="H258" s="18">
        <v>45618</v>
      </c>
      <c r="I258" s="16" t="str">
        <f t="shared" si="18"/>
        <v>45618</v>
      </c>
      <c r="J258" s="15" t="s">
        <v>112</v>
      </c>
      <c r="K258" s="15">
        <f>VLOOKUP(J258,estados!$A$1:$B$31,2,FALSE)</f>
        <v>7</v>
      </c>
      <c r="L258" s="15" t="s">
        <v>1464</v>
      </c>
      <c r="M258" s="15">
        <f>VLOOKUP(L258,Distribuidores!$A$2:$B$99,2,FALSE)</f>
        <v>12</v>
      </c>
      <c r="N258" s="15">
        <v>1</v>
      </c>
      <c r="O258" s="15">
        <v>1</v>
      </c>
      <c r="P258">
        <v>1</v>
      </c>
      <c r="Q258" s="36" t="str">
        <f t="shared" ca="1" si="19"/>
        <v>2023-10-27 20:17:35</v>
      </c>
    </row>
    <row r="259" spans="1:17" x14ac:dyDescent="0.3">
      <c r="A259">
        <v>6460</v>
      </c>
      <c r="B259" s="21" t="s">
        <v>125</v>
      </c>
      <c r="C259" s="21" t="str">
        <f t="shared" ref="C259:C320" si="22">TRIM(B259)</f>
        <v>VERONICA GARCIA</v>
      </c>
      <c r="D259" t="str">
        <f t="shared" si="20"/>
        <v xml:space="preserve">VERONICA </v>
      </c>
      <c r="E259" t="str">
        <f t="shared" si="21"/>
        <v>GARCIA</v>
      </c>
      <c r="F259" s="21" t="s">
        <v>252</v>
      </c>
      <c r="G259" s="22">
        <v>52547995</v>
      </c>
      <c r="H259" s="18">
        <v>45618</v>
      </c>
      <c r="I259" s="16" t="str">
        <f t="shared" ref="I259:I320" si="23">TEXT(H259,"00000")</f>
        <v>45618</v>
      </c>
      <c r="J259" s="15" t="s">
        <v>112</v>
      </c>
      <c r="K259" s="15">
        <f>VLOOKUP(J259,estados!$A$1:$B$31,2,FALSE)</f>
        <v>7</v>
      </c>
      <c r="L259" s="15" t="s">
        <v>1484</v>
      </c>
      <c r="M259" s="15">
        <f>VLOOKUP(L259,Distribuidores!$A$2:$B$99,2,FALSE)</f>
        <v>11</v>
      </c>
      <c r="N259" s="15">
        <v>1</v>
      </c>
      <c r="O259" s="15">
        <v>1</v>
      </c>
      <c r="P259">
        <v>1</v>
      </c>
      <c r="Q259" s="36" t="str">
        <f t="shared" ref="Q259:Q320" ca="1" si="24">_xlfn.CONCAT("2023-10-27 ",RANDBETWEEN(12,20),":",TEXT(RANDBETWEEN(0,60),"00"),":",TEXT(RANDBETWEEN(0,60),"00"))</f>
        <v>2023-10-27 15:27:54</v>
      </c>
    </row>
    <row r="260" spans="1:17" x14ac:dyDescent="0.3">
      <c r="A260">
        <v>6461</v>
      </c>
      <c r="B260" s="21" t="s">
        <v>253</v>
      </c>
      <c r="C260" s="21" t="str">
        <f t="shared" si="22"/>
        <v>LILIANA HERNANDEZ</v>
      </c>
      <c r="D260" t="str">
        <f t="shared" si="20"/>
        <v xml:space="preserve">LILIANA </v>
      </c>
      <c r="E260" t="str">
        <f t="shared" si="21"/>
        <v>HERNANDEZ</v>
      </c>
      <c r="F260" s="21" t="s">
        <v>254</v>
      </c>
      <c r="G260" s="22">
        <v>53411785</v>
      </c>
      <c r="H260" s="18">
        <v>23070</v>
      </c>
      <c r="I260" s="16" t="str">
        <f t="shared" si="23"/>
        <v>23070</v>
      </c>
      <c r="J260" s="15" t="s">
        <v>112</v>
      </c>
      <c r="K260" s="15">
        <f>VLOOKUP(J260,estados!$A$1:$B$31,2,FALSE)</f>
        <v>7</v>
      </c>
      <c r="L260" s="15" t="s">
        <v>120</v>
      </c>
      <c r="M260" s="15">
        <f>VLOOKUP(L260,Distribuidores!$A$2:$B$99,2,FALSE)</f>
        <v>29</v>
      </c>
      <c r="N260" s="15">
        <v>1</v>
      </c>
      <c r="O260" s="15">
        <v>1</v>
      </c>
      <c r="P260">
        <v>1</v>
      </c>
      <c r="Q260" s="36" t="str">
        <f t="shared" ca="1" si="24"/>
        <v>2023-10-27 12:54:14</v>
      </c>
    </row>
    <row r="261" spans="1:17" x14ac:dyDescent="0.3">
      <c r="A261">
        <v>6462</v>
      </c>
      <c r="B261" s="21" t="s">
        <v>255</v>
      </c>
      <c r="C261" s="21" t="str">
        <f t="shared" si="22"/>
        <v>ARTURO MARUAN</v>
      </c>
      <c r="D261" t="str">
        <f t="shared" si="20"/>
        <v xml:space="preserve">ARTURO </v>
      </c>
      <c r="E261" t="str">
        <f t="shared" si="21"/>
        <v>MARUAN</v>
      </c>
      <c r="F261" s="21" t="s">
        <v>256</v>
      </c>
      <c r="G261" s="22">
        <v>50826432</v>
      </c>
      <c r="H261" s="18">
        <v>28219</v>
      </c>
      <c r="I261" s="16" t="str">
        <f t="shared" si="23"/>
        <v>28219</v>
      </c>
      <c r="J261" s="15" t="s">
        <v>112</v>
      </c>
      <c r="K261" s="15">
        <f>VLOOKUP(J261,estados!$A$1:$B$31,2,FALSE)</f>
        <v>7</v>
      </c>
      <c r="L261" s="15" t="s">
        <v>1464</v>
      </c>
      <c r="M261" s="15">
        <f>VLOOKUP(L261,Distribuidores!$A$2:$B$99,2,FALSE)</f>
        <v>12</v>
      </c>
      <c r="N261" s="15">
        <v>1</v>
      </c>
      <c r="O261" s="15">
        <v>1</v>
      </c>
      <c r="P261">
        <v>1</v>
      </c>
      <c r="Q261" s="36" t="str">
        <f t="shared" ca="1" si="24"/>
        <v>2023-10-27 15:57:09</v>
      </c>
    </row>
    <row r="262" spans="1:17" x14ac:dyDescent="0.3">
      <c r="A262">
        <v>6463</v>
      </c>
      <c r="B262" s="21" t="s">
        <v>257</v>
      </c>
      <c r="C262" s="21" t="str">
        <f t="shared" si="22"/>
        <v>JORGE BAUTISTA</v>
      </c>
      <c r="D262" t="str">
        <f t="shared" si="20"/>
        <v xml:space="preserve">JORGE </v>
      </c>
      <c r="E262" t="str">
        <f t="shared" si="21"/>
        <v>BAUTISTA</v>
      </c>
      <c r="F262" s="21" t="s">
        <v>258</v>
      </c>
      <c r="G262" s="22">
        <v>52840400</v>
      </c>
      <c r="H262" s="18">
        <v>80104</v>
      </c>
      <c r="I262" s="16" t="str">
        <f t="shared" si="23"/>
        <v>80104</v>
      </c>
      <c r="J262" s="15" t="s">
        <v>112</v>
      </c>
      <c r="K262" s="15">
        <f>VLOOKUP(J262,estados!$A$1:$B$31,2,FALSE)</f>
        <v>7</v>
      </c>
      <c r="L262" s="15" t="s">
        <v>1496</v>
      </c>
      <c r="M262" s="15">
        <f>VLOOKUP(L262,Distribuidores!$A$2:$B$99,2,FALSE)</f>
        <v>20</v>
      </c>
      <c r="N262" s="15">
        <v>0</v>
      </c>
      <c r="O262" s="15">
        <v>1</v>
      </c>
      <c r="P262">
        <v>1</v>
      </c>
      <c r="Q262" s="36" t="str">
        <f t="shared" ca="1" si="24"/>
        <v>2023-10-27 20:49:49</v>
      </c>
    </row>
    <row r="263" spans="1:17" x14ac:dyDescent="0.3">
      <c r="A263">
        <v>6464</v>
      </c>
      <c r="B263" s="21" t="s">
        <v>259</v>
      </c>
      <c r="C263" s="21" t="str">
        <f t="shared" si="22"/>
        <v>DANIEL ROMETO</v>
      </c>
      <c r="D263" t="str">
        <f t="shared" si="20"/>
        <v xml:space="preserve">DANIEL </v>
      </c>
      <c r="E263" t="str">
        <f t="shared" si="21"/>
        <v>ROMETO</v>
      </c>
      <c r="F263" s="21" t="s">
        <v>260</v>
      </c>
      <c r="G263" s="22">
        <v>58727600</v>
      </c>
      <c r="H263" s="18">
        <v>22430</v>
      </c>
      <c r="I263" s="16" t="str">
        <f t="shared" si="23"/>
        <v>22430</v>
      </c>
      <c r="J263" s="15" t="s">
        <v>112</v>
      </c>
      <c r="K263" s="15">
        <f>VLOOKUP(J263,estados!$A$1:$B$31,2,FALSE)</f>
        <v>7</v>
      </c>
      <c r="L263" s="15" t="s">
        <v>1464</v>
      </c>
      <c r="M263" s="15">
        <f>VLOOKUP(L263,Distribuidores!$A$2:$B$99,2,FALSE)</f>
        <v>12</v>
      </c>
      <c r="N263" s="15">
        <v>1</v>
      </c>
      <c r="O263" s="15">
        <v>1</v>
      </c>
      <c r="P263">
        <v>1</v>
      </c>
      <c r="Q263" s="36" t="str">
        <f t="shared" ca="1" si="24"/>
        <v>2023-10-27 19:18:31</v>
      </c>
    </row>
    <row r="264" spans="1:17" x14ac:dyDescent="0.3">
      <c r="A264">
        <v>6465</v>
      </c>
      <c r="B264" s="21" t="s">
        <v>261</v>
      </c>
      <c r="C264" s="21" t="str">
        <f t="shared" si="22"/>
        <v>YESENIA GARCIA</v>
      </c>
      <c r="D264" t="str">
        <f t="shared" si="20"/>
        <v xml:space="preserve">YESENIA </v>
      </c>
      <c r="E264" t="str">
        <f t="shared" si="21"/>
        <v>GARCIA</v>
      </c>
      <c r="F264" s="21" t="s">
        <v>262</v>
      </c>
      <c r="G264" s="22">
        <v>53601518</v>
      </c>
      <c r="H264" s="18">
        <v>45618</v>
      </c>
      <c r="I264" s="16" t="str">
        <f t="shared" si="23"/>
        <v>45618</v>
      </c>
      <c r="J264" s="15" t="s">
        <v>112</v>
      </c>
      <c r="K264" s="15">
        <f>VLOOKUP(J264,estados!$A$1:$B$31,2,FALSE)</f>
        <v>7</v>
      </c>
      <c r="L264" s="15" t="s">
        <v>1484</v>
      </c>
      <c r="M264" s="15">
        <f>VLOOKUP(L264,Distribuidores!$A$2:$B$99,2,FALSE)</f>
        <v>11</v>
      </c>
      <c r="N264" s="15">
        <v>1</v>
      </c>
      <c r="O264" s="15">
        <v>1</v>
      </c>
      <c r="P264">
        <v>1</v>
      </c>
      <c r="Q264" s="36" t="str">
        <f t="shared" ca="1" si="24"/>
        <v>2023-10-27 18:05:31</v>
      </c>
    </row>
    <row r="265" spans="1:17" x14ac:dyDescent="0.3">
      <c r="A265">
        <v>6466</v>
      </c>
      <c r="B265" s="21" t="s">
        <v>263</v>
      </c>
      <c r="C265" s="21" t="str">
        <f t="shared" si="22"/>
        <v>RAFAEL ARENAS</v>
      </c>
      <c r="D265" t="str">
        <f t="shared" si="20"/>
        <v xml:space="preserve">RAFAEL </v>
      </c>
      <c r="E265" t="str">
        <f t="shared" si="21"/>
        <v>ARENAS</v>
      </c>
      <c r="F265" s="21" t="s">
        <v>264</v>
      </c>
      <c r="G265" s="22">
        <v>57299000</v>
      </c>
      <c r="H265" s="18">
        <v>45618</v>
      </c>
      <c r="I265" s="16" t="str">
        <f t="shared" si="23"/>
        <v>45618</v>
      </c>
      <c r="J265" s="15" t="s">
        <v>112</v>
      </c>
      <c r="K265" s="15">
        <f>VLOOKUP(J265,estados!$A$1:$B$31,2,FALSE)</f>
        <v>7</v>
      </c>
      <c r="L265" s="15" t="s">
        <v>114</v>
      </c>
      <c r="M265" s="15">
        <f>VLOOKUP(L265,Distribuidores!$A$2:$B$99,2,FALSE)</f>
        <v>16</v>
      </c>
      <c r="N265" s="15">
        <v>1</v>
      </c>
      <c r="O265" s="15">
        <v>1</v>
      </c>
      <c r="P265">
        <v>1</v>
      </c>
      <c r="Q265" s="36" t="str">
        <f t="shared" ca="1" si="24"/>
        <v>2023-10-27 17:25:16</v>
      </c>
    </row>
    <row r="266" spans="1:17" x14ac:dyDescent="0.3">
      <c r="A266">
        <v>6467</v>
      </c>
      <c r="B266" s="21" t="s">
        <v>265</v>
      </c>
      <c r="C266" s="21" t="str">
        <f t="shared" si="22"/>
        <v>MIGUEL CARRANZA</v>
      </c>
      <c r="D266" t="str">
        <f t="shared" si="20"/>
        <v xml:space="preserve">MIGUEL </v>
      </c>
      <c r="E266" t="str">
        <f t="shared" si="21"/>
        <v>CARRANZA</v>
      </c>
      <c r="F266" s="21" t="s">
        <v>266</v>
      </c>
      <c r="G266" s="22">
        <v>36400300</v>
      </c>
      <c r="H266" s="18">
        <v>45050</v>
      </c>
      <c r="I266" s="16" t="str">
        <f t="shared" si="23"/>
        <v>45050</v>
      </c>
      <c r="J266" s="15" t="s">
        <v>112</v>
      </c>
      <c r="K266" s="15">
        <f>VLOOKUP(J266,estados!$A$1:$B$31,2,FALSE)</f>
        <v>7</v>
      </c>
      <c r="L266" s="15" t="s">
        <v>1466</v>
      </c>
      <c r="M266" s="15">
        <f>VLOOKUP(L266,Distribuidores!$A$2:$B$99,2,FALSE)</f>
        <v>19</v>
      </c>
      <c r="N266" s="15">
        <v>0</v>
      </c>
      <c r="O266" s="15">
        <v>1</v>
      </c>
      <c r="P266">
        <v>1</v>
      </c>
      <c r="Q266" s="36" t="str">
        <f t="shared" ca="1" si="24"/>
        <v>2023-10-27 12:06:02</v>
      </c>
    </row>
    <row r="267" spans="1:17" x14ac:dyDescent="0.3">
      <c r="A267">
        <v>6468</v>
      </c>
      <c r="B267" s="21" t="s">
        <v>267</v>
      </c>
      <c r="C267" s="21" t="str">
        <f t="shared" si="22"/>
        <v>DALIA LOPEZ</v>
      </c>
      <c r="D267" t="str">
        <f t="shared" si="20"/>
        <v xml:space="preserve">DALIA </v>
      </c>
      <c r="E267" t="str">
        <f t="shared" si="21"/>
        <v>LOPEZ</v>
      </c>
      <c r="F267" s="21" t="s">
        <v>268</v>
      </c>
      <c r="G267" s="22">
        <v>50770600</v>
      </c>
      <c r="H267" s="18">
        <v>45615</v>
      </c>
      <c r="I267" s="16" t="str">
        <f t="shared" si="23"/>
        <v>45615</v>
      </c>
      <c r="J267" s="15" t="s">
        <v>112</v>
      </c>
      <c r="K267" s="15">
        <f>VLOOKUP(J267,estados!$A$1:$B$31,2,FALSE)</f>
        <v>7</v>
      </c>
      <c r="L267" s="15" t="s">
        <v>120</v>
      </c>
      <c r="M267" s="15">
        <f>VLOOKUP(L267,Distribuidores!$A$2:$B$99,2,FALSE)</f>
        <v>29</v>
      </c>
      <c r="N267" s="15">
        <v>0</v>
      </c>
      <c r="O267" s="15">
        <v>1</v>
      </c>
      <c r="P267">
        <v>1</v>
      </c>
      <c r="Q267" s="36" t="str">
        <f t="shared" ca="1" si="24"/>
        <v>2023-10-27 17:36:45</v>
      </c>
    </row>
    <row r="268" spans="1:17" x14ac:dyDescent="0.3">
      <c r="A268">
        <v>6469</v>
      </c>
      <c r="B268" s="21" t="s">
        <v>269</v>
      </c>
      <c r="C268" s="21" t="str">
        <f t="shared" si="22"/>
        <v>PATRICIA BLANCO</v>
      </c>
      <c r="D268" t="str">
        <f t="shared" si="20"/>
        <v xml:space="preserve">PATRICIA </v>
      </c>
      <c r="E268" t="str">
        <f t="shared" si="21"/>
        <v>BLANCO</v>
      </c>
      <c r="F268" s="21" t="s">
        <v>270</v>
      </c>
      <c r="G268" s="22">
        <v>53681379</v>
      </c>
      <c r="H268" s="18">
        <v>80104</v>
      </c>
      <c r="I268" s="16" t="str">
        <f t="shared" si="23"/>
        <v>80104</v>
      </c>
      <c r="J268" s="15" t="s">
        <v>112</v>
      </c>
      <c r="K268" s="15">
        <f>VLOOKUP(J268,estados!$A$1:$B$31,2,FALSE)</f>
        <v>7</v>
      </c>
      <c r="L268" s="15" t="s">
        <v>1496</v>
      </c>
      <c r="M268" s="15">
        <f>VLOOKUP(L268,Distribuidores!$A$2:$B$99,2,FALSE)</f>
        <v>20</v>
      </c>
      <c r="N268" s="15">
        <v>0</v>
      </c>
      <c r="O268" s="15">
        <v>1</v>
      </c>
      <c r="P268">
        <v>1</v>
      </c>
      <c r="Q268" s="36" t="str">
        <f t="shared" ca="1" si="24"/>
        <v>2023-10-27 18:60:53</v>
      </c>
    </row>
    <row r="269" spans="1:17" x14ac:dyDescent="0.3">
      <c r="A269">
        <v>6470</v>
      </c>
      <c r="B269" s="21" t="s">
        <v>271</v>
      </c>
      <c r="C269" s="21" t="str">
        <f t="shared" si="22"/>
        <v>JOSE ANTONIO RUPIT</v>
      </c>
      <c r="D269" s="21" t="s">
        <v>2267</v>
      </c>
      <c r="E269" s="21" t="s">
        <v>2778</v>
      </c>
      <c r="F269" s="21" t="s">
        <v>272</v>
      </c>
      <c r="G269" s="22">
        <v>53658128</v>
      </c>
      <c r="H269" s="18">
        <v>80104</v>
      </c>
      <c r="I269" s="16" t="str">
        <f t="shared" si="23"/>
        <v>80104</v>
      </c>
      <c r="J269" s="15" t="s">
        <v>112</v>
      </c>
      <c r="K269" s="15">
        <f>VLOOKUP(J269,estados!$A$1:$B$31,2,FALSE)</f>
        <v>7</v>
      </c>
      <c r="L269" s="15" t="s">
        <v>114</v>
      </c>
      <c r="M269" s="15">
        <f>VLOOKUP(L269,Distribuidores!$A$2:$B$99,2,FALSE)</f>
        <v>16</v>
      </c>
      <c r="N269" s="15">
        <v>1</v>
      </c>
      <c r="O269" s="15">
        <v>1</v>
      </c>
      <c r="P269">
        <v>1</v>
      </c>
      <c r="Q269" s="36" t="str">
        <f t="shared" ca="1" si="24"/>
        <v>2023-10-27 16:49:38</v>
      </c>
    </row>
    <row r="270" spans="1:17" x14ac:dyDescent="0.3">
      <c r="A270">
        <v>6471</v>
      </c>
      <c r="B270" s="21" t="s">
        <v>273</v>
      </c>
      <c r="C270" s="21" t="str">
        <f t="shared" si="22"/>
        <v>ALEJANDRO ROLDAN</v>
      </c>
      <c r="D270" t="str">
        <f t="shared" si="20"/>
        <v xml:space="preserve">ALEJANDRO </v>
      </c>
      <c r="E270" t="str">
        <f t="shared" si="21"/>
        <v>ROLDAN</v>
      </c>
      <c r="F270" s="21" t="s">
        <v>274</v>
      </c>
      <c r="G270" s="22">
        <v>24873424</v>
      </c>
      <c r="H270" s="18">
        <v>22430</v>
      </c>
      <c r="I270" s="16" t="str">
        <f t="shared" si="23"/>
        <v>22430</v>
      </c>
      <c r="J270" s="15" t="s">
        <v>112</v>
      </c>
      <c r="K270" s="15">
        <f>VLOOKUP(J270,estados!$A$1:$B$31,2,FALSE)</f>
        <v>7</v>
      </c>
      <c r="L270" s="15" t="s">
        <v>114</v>
      </c>
      <c r="M270" s="15">
        <f>VLOOKUP(L270,Distribuidores!$A$2:$B$99,2,FALSE)</f>
        <v>16</v>
      </c>
      <c r="N270" s="15">
        <v>1</v>
      </c>
      <c r="O270" s="15">
        <v>1</v>
      </c>
      <c r="P270">
        <v>1</v>
      </c>
      <c r="Q270" s="36" t="str">
        <f t="shared" ca="1" si="24"/>
        <v>2023-10-27 19:31:42</v>
      </c>
    </row>
    <row r="271" spans="1:17" x14ac:dyDescent="0.3">
      <c r="A271">
        <v>6472</v>
      </c>
      <c r="B271" s="21" t="s">
        <v>2779</v>
      </c>
      <c r="C271" s="21" t="str">
        <f t="shared" si="22"/>
        <v>JOSE LUIS CAMACHO</v>
      </c>
      <c r="D271" s="21" t="s">
        <v>2259</v>
      </c>
      <c r="E271" s="21" t="s">
        <v>2780</v>
      </c>
      <c r="F271" s="21" t="s">
        <v>276</v>
      </c>
      <c r="G271" s="22">
        <v>53112000</v>
      </c>
      <c r="H271" s="18">
        <v>22030</v>
      </c>
      <c r="I271" s="16" t="str">
        <f t="shared" si="23"/>
        <v>22030</v>
      </c>
      <c r="J271" s="15" t="s">
        <v>112</v>
      </c>
      <c r="K271" s="15">
        <f>VLOOKUP(J271,estados!$A$1:$B$31,2,FALSE)</f>
        <v>7</v>
      </c>
      <c r="L271" s="15" t="s">
        <v>117</v>
      </c>
      <c r="M271" s="15">
        <f>VLOOKUP(L271,Distribuidores!$A$2:$B$99,2,FALSE)</f>
        <v>15</v>
      </c>
      <c r="N271" s="21">
        <v>0</v>
      </c>
      <c r="O271" s="15">
        <v>1</v>
      </c>
      <c r="P271">
        <v>1</v>
      </c>
      <c r="Q271" s="36" t="str">
        <f t="shared" ca="1" si="24"/>
        <v>2023-10-27 16:58:41</v>
      </c>
    </row>
    <row r="272" spans="1:17" x14ac:dyDescent="0.3">
      <c r="A272">
        <v>6473</v>
      </c>
      <c r="B272" s="21" t="s">
        <v>277</v>
      </c>
      <c r="C272" s="21" t="str">
        <f t="shared" si="22"/>
        <v>RODOLFO JASSO</v>
      </c>
      <c r="D272" t="str">
        <f t="shared" si="20"/>
        <v xml:space="preserve">RODOLFO </v>
      </c>
      <c r="E272" t="str">
        <f t="shared" si="21"/>
        <v>JASSO</v>
      </c>
      <c r="F272" s="21" t="s">
        <v>278</v>
      </c>
      <c r="G272" s="22">
        <v>26297572</v>
      </c>
      <c r="H272" s="18">
        <v>23070</v>
      </c>
      <c r="I272" s="16" t="str">
        <f t="shared" si="23"/>
        <v>23070</v>
      </c>
      <c r="J272" s="15" t="s">
        <v>112</v>
      </c>
      <c r="K272" s="15">
        <f>VLOOKUP(J272,estados!$A$1:$B$31,2,FALSE)</f>
        <v>7</v>
      </c>
      <c r="L272" s="15" t="s">
        <v>121</v>
      </c>
      <c r="M272" s="15">
        <f>VLOOKUP(L272,Distribuidores!$A$2:$B$99,2,FALSE)</f>
        <v>13</v>
      </c>
      <c r="N272" s="15">
        <v>1</v>
      </c>
      <c r="O272" s="15">
        <v>1</v>
      </c>
      <c r="P272">
        <v>1</v>
      </c>
      <c r="Q272" s="36" t="str">
        <f t="shared" ca="1" si="24"/>
        <v>2023-10-27 20:10:51</v>
      </c>
    </row>
    <row r="273" spans="1:17" x14ac:dyDescent="0.3">
      <c r="A273">
        <v>6474</v>
      </c>
      <c r="B273" s="21" t="s">
        <v>2781</v>
      </c>
      <c r="C273" s="21" t="str">
        <f t="shared" si="22"/>
        <v>ARMANDO OLVERA</v>
      </c>
      <c r="D273" t="str">
        <f t="shared" si="20"/>
        <v xml:space="preserve">ARMANDO </v>
      </c>
      <c r="E273" t="str">
        <f t="shared" si="21"/>
        <v>OLVERA</v>
      </c>
      <c r="F273" s="21" t="s">
        <v>280</v>
      </c>
      <c r="G273" s="22">
        <v>55713900</v>
      </c>
      <c r="H273" s="18">
        <v>83220</v>
      </c>
      <c r="I273" s="16" t="str">
        <f t="shared" si="23"/>
        <v>83220</v>
      </c>
      <c r="J273" s="15" t="s">
        <v>112</v>
      </c>
      <c r="K273" s="15">
        <f>VLOOKUP(J273,estados!$A$1:$B$31,2,FALSE)</f>
        <v>7</v>
      </c>
      <c r="L273" s="15" t="s">
        <v>114</v>
      </c>
      <c r="M273" s="15">
        <f>VLOOKUP(L273,Distribuidores!$A$2:$B$99,2,FALSE)</f>
        <v>16</v>
      </c>
      <c r="N273" s="15">
        <v>1</v>
      </c>
      <c r="O273" s="15">
        <v>1</v>
      </c>
      <c r="P273">
        <v>1</v>
      </c>
      <c r="Q273" s="36" t="str">
        <f t="shared" ca="1" si="24"/>
        <v>2023-10-27 16:19:30</v>
      </c>
    </row>
    <row r="274" spans="1:17" x14ac:dyDescent="0.3">
      <c r="A274">
        <v>6475</v>
      </c>
      <c r="B274" s="21" t="s">
        <v>281</v>
      </c>
      <c r="C274" s="21" t="str">
        <f t="shared" si="22"/>
        <v>MARILU ALTAMIRANO</v>
      </c>
      <c r="D274" t="str">
        <f t="shared" si="20"/>
        <v xml:space="preserve">MARILU </v>
      </c>
      <c r="E274" t="str">
        <f t="shared" si="21"/>
        <v>ALTAMIRANO</v>
      </c>
      <c r="F274" s="21" t="s">
        <v>282</v>
      </c>
      <c r="G274" s="22">
        <v>53608800</v>
      </c>
      <c r="H274" s="18">
        <v>83320</v>
      </c>
      <c r="I274" s="16" t="str">
        <f t="shared" si="23"/>
        <v>83320</v>
      </c>
      <c r="J274" s="15" t="s">
        <v>112</v>
      </c>
      <c r="K274" s="15">
        <f>VLOOKUP(J274,estados!$A$1:$B$31,2,FALSE)</f>
        <v>7</v>
      </c>
      <c r="L274" s="15" t="s">
        <v>1484</v>
      </c>
      <c r="M274" s="15">
        <f>VLOOKUP(L274,Distribuidores!$A$2:$B$99,2,FALSE)</f>
        <v>11</v>
      </c>
      <c r="N274" s="15">
        <v>1</v>
      </c>
      <c r="O274" s="15">
        <v>1</v>
      </c>
      <c r="P274">
        <v>1</v>
      </c>
      <c r="Q274" s="36" t="str">
        <f t="shared" ca="1" si="24"/>
        <v>2023-10-27 15:23:37</v>
      </c>
    </row>
    <row r="275" spans="1:17" x14ac:dyDescent="0.3">
      <c r="A275">
        <v>6476</v>
      </c>
      <c r="B275" s="21" t="s">
        <v>283</v>
      </c>
      <c r="C275" s="21" t="str">
        <f t="shared" si="22"/>
        <v>ARMANDO NOCEDA</v>
      </c>
      <c r="D275" t="str">
        <f t="shared" si="20"/>
        <v xml:space="preserve">ARMANDO </v>
      </c>
      <c r="E275" t="str">
        <f t="shared" si="21"/>
        <v>NOCEDA</v>
      </c>
      <c r="F275" s="21" t="s">
        <v>284</v>
      </c>
      <c r="G275" s="22">
        <v>53956061</v>
      </c>
      <c r="H275" s="18">
        <v>45618</v>
      </c>
      <c r="I275" s="16" t="str">
        <f t="shared" si="23"/>
        <v>45618</v>
      </c>
      <c r="J275" s="15" t="s">
        <v>112</v>
      </c>
      <c r="K275" s="15">
        <f>VLOOKUP(J275,estados!$A$1:$B$31,2,FALSE)</f>
        <v>7</v>
      </c>
      <c r="L275" s="15" t="s">
        <v>1495</v>
      </c>
      <c r="M275" s="15">
        <f>VLOOKUP(L275,Distribuidores!$A$2:$B$99,2,FALSE)</f>
        <v>17</v>
      </c>
      <c r="N275" s="15">
        <v>1</v>
      </c>
      <c r="O275" s="15">
        <v>1</v>
      </c>
      <c r="P275">
        <v>1</v>
      </c>
      <c r="Q275" s="36" t="str">
        <f t="shared" ca="1" si="24"/>
        <v>2023-10-27 18:37:05</v>
      </c>
    </row>
    <row r="276" spans="1:17" x14ac:dyDescent="0.3">
      <c r="A276">
        <v>6477</v>
      </c>
      <c r="B276" s="21" t="s">
        <v>2782</v>
      </c>
      <c r="C276" s="21" t="str">
        <f t="shared" si="22"/>
        <v>LORENZO ARTURO COCO</v>
      </c>
      <c r="D276" t="str">
        <f t="shared" si="20"/>
        <v xml:space="preserve">LORENZO </v>
      </c>
      <c r="E276" t="str">
        <f t="shared" si="21"/>
        <v>ARTURO COCO</v>
      </c>
      <c r="F276" s="21" t="s">
        <v>286</v>
      </c>
      <c r="G276" s="22">
        <v>56551018</v>
      </c>
      <c r="H276" s="18">
        <v>72830</v>
      </c>
      <c r="I276" s="16" t="str">
        <f t="shared" si="23"/>
        <v>72830</v>
      </c>
      <c r="J276" s="15" t="s">
        <v>112</v>
      </c>
      <c r="K276" s="15">
        <f>VLOOKUP(J276,estados!$A$1:$B$31,2,FALSE)</f>
        <v>7</v>
      </c>
      <c r="L276" s="15" t="s">
        <v>1494</v>
      </c>
      <c r="M276" s="15">
        <f>VLOOKUP(L276,Distribuidores!$A$2:$B$99,2,FALSE)</f>
        <v>21</v>
      </c>
      <c r="N276" s="15">
        <v>0</v>
      </c>
      <c r="O276" s="15">
        <v>1</v>
      </c>
      <c r="P276">
        <v>1</v>
      </c>
      <c r="Q276" s="36" t="str">
        <f t="shared" ca="1" si="24"/>
        <v>2023-10-27 20:36:49</v>
      </c>
    </row>
    <row r="277" spans="1:17" x14ac:dyDescent="0.3">
      <c r="A277">
        <v>6478</v>
      </c>
      <c r="B277" s="21" t="s">
        <v>287</v>
      </c>
      <c r="C277" s="21" t="str">
        <f t="shared" si="22"/>
        <v>REFUGIO GUTIERREZ</v>
      </c>
      <c r="D277" t="str">
        <f t="shared" si="20"/>
        <v xml:space="preserve">REFUGIO </v>
      </c>
      <c r="E277" t="str">
        <f t="shared" si="21"/>
        <v>GUTIERREZ</v>
      </c>
      <c r="F277" s="21" t="s">
        <v>288</v>
      </c>
      <c r="G277" s="22">
        <v>50958585</v>
      </c>
      <c r="H277" s="18">
        <v>36275</v>
      </c>
      <c r="I277" s="16" t="str">
        <f t="shared" si="23"/>
        <v>36275</v>
      </c>
      <c r="J277" s="15" t="s">
        <v>112</v>
      </c>
      <c r="K277" s="15">
        <f>VLOOKUP(J277,estados!$A$1:$B$31,2,FALSE)</f>
        <v>7</v>
      </c>
      <c r="L277" s="15" t="s">
        <v>1463</v>
      </c>
      <c r="M277" s="15">
        <f>VLOOKUP(L277,Distribuidores!$A$2:$B$99,2,FALSE)</f>
        <v>18</v>
      </c>
      <c r="N277" s="15">
        <v>1</v>
      </c>
      <c r="O277" s="15">
        <v>1</v>
      </c>
      <c r="P277">
        <v>1</v>
      </c>
      <c r="Q277" s="36" t="str">
        <f t="shared" ca="1" si="24"/>
        <v>2023-10-27 12:46:51</v>
      </c>
    </row>
    <row r="278" spans="1:17" x14ac:dyDescent="0.3">
      <c r="A278">
        <v>6479</v>
      </c>
      <c r="B278" s="21" t="s">
        <v>289</v>
      </c>
      <c r="C278" s="21" t="str">
        <f t="shared" si="22"/>
        <v>DIANA PALACIOS</v>
      </c>
      <c r="D278" t="str">
        <f t="shared" si="20"/>
        <v xml:space="preserve">DIANA </v>
      </c>
      <c r="E278" t="str">
        <f t="shared" si="21"/>
        <v>PALACIOS</v>
      </c>
      <c r="F278" s="21" t="s">
        <v>290</v>
      </c>
      <c r="G278" s="22">
        <v>52782020</v>
      </c>
      <c r="H278" s="18">
        <v>76220</v>
      </c>
      <c r="I278" s="16" t="str">
        <f t="shared" si="23"/>
        <v>76220</v>
      </c>
      <c r="J278" s="15" t="s">
        <v>112</v>
      </c>
      <c r="K278" s="15">
        <f>VLOOKUP(J278,estados!$A$1:$B$31,2,FALSE)</f>
        <v>7</v>
      </c>
      <c r="L278" s="15" t="s">
        <v>116</v>
      </c>
      <c r="M278" s="15">
        <f>VLOOKUP(L278,Distribuidores!$A$2:$B$99,2,FALSE)</f>
        <v>14</v>
      </c>
      <c r="N278" s="15">
        <v>1</v>
      </c>
      <c r="O278" s="15">
        <v>1</v>
      </c>
      <c r="P278">
        <v>1</v>
      </c>
      <c r="Q278" s="36" t="str">
        <f t="shared" ca="1" si="24"/>
        <v>2023-10-27 15:57:50</v>
      </c>
    </row>
    <row r="279" spans="1:17" x14ac:dyDescent="0.3">
      <c r="A279">
        <v>6480</v>
      </c>
      <c r="B279" s="21" t="s">
        <v>291</v>
      </c>
      <c r="C279" s="21" t="str">
        <f t="shared" si="22"/>
        <v>LEONOR CASTILLO</v>
      </c>
      <c r="D279" t="str">
        <f t="shared" si="20"/>
        <v xml:space="preserve">LEONOR </v>
      </c>
      <c r="E279" t="str">
        <f t="shared" si="21"/>
        <v>CASTILLO</v>
      </c>
      <c r="F279" s="21" t="s">
        <v>292</v>
      </c>
      <c r="G279" s="22">
        <v>56885011</v>
      </c>
      <c r="H279" s="18">
        <v>36275</v>
      </c>
      <c r="I279" s="16" t="str">
        <f t="shared" si="23"/>
        <v>36275</v>
      </c>
      <c r="J279" s="15" t="s">
        <v>112</v>
      </c>
      <c r="K279" s="15">
        <f>VLOOKUP(J279,estados!$A$1:$B$31,2,FALSE)</f>
        <v>7</v>
      </c>
      <c r="L279" s="15" t="s">
        <v>121</v>
      </c>
      <c r="M279" s="15">
        <f>VLOOKUP(L279,Distribuidores!$A$2:$B$99,2,FALSE)</f>
        <v>13</v>
      </c>
      <c r="N279" s="15">
        <v>1</v>
      </c>
      <c r="O279" s="15">
        <v>1</v>
      </c>
      <c r="P279">
        <v>1</v>
      </c>
      <c r="Q279" s="36" t="str">
        <f t="shared" ca="1" si="24"/>
        <v>2023-10-27 15:27:26</v>
      </c>
    </row>
    <row r="280" spans="1:17" x14ac:dyDescent="0.3">
      <c r="A280">
        <v>6481</v>
      </c>
      <c r="B280" s="21" t="s">
        <v>293</v>
      </c>
      <c r="C280" s="21" t="str">
        <f t="shared" si="22"/>
        <v>GUADALUPE MARTINEZ</v>
      </c>
      <c r="D280" t="str">
        <f t="shared" si="20"/>
        <v xml:space="preserve">GUADALUPE </v>
      </c>
      <c r="E280" t="str">
        <f t="shared" si="21"/>
        <v>MARTINEZ</v>
      </c>
      <c r="F280" s="21" t="s">
        <v>294</v>
      </c>
      <c r="G280" s="22">
        <v>52646587</v>
      </c>
      <c r="H280" s="18">
        <v>78428</v>
      </c>
      <c r="I280" s="16" t="str">
        <f t="shared" si="23"/>
        <v>78428</v>
      </c>
      <c r="J280" s="15" t="s">
        <v>112</v>
      </c>
      <c r="K280" s="15">
        <f>VLOOKUP(J280,estados!$A$1:$B$31,2,FALSE)</f>
        <v>7</v>
      </c>
      <c r="L280" s="15" t="s">
        <v>1463</v>
      </c>
      <c r="M280" s="15">
        <f>VLOOKUP(L280,Distribuidores!$A$2:$B$99,2,FALSE)</f>
        <v>18</v>
      </c>
      <c r="N280" s="15">
        <v>1</v>
      </c>
      <c r="O280" s="15">
        <v>1</v>
      </c>
      <c r="P280">
        <v>1</v>
      </c>
      <c r="Q280" s="36" t="str">
        <f t="shared" ca="1" si="24"/>
        <v>2023-10-27 16:02:41</v>
      </c>
    </row>
    <row r="281" spans="1:17" x14ac:dyDescent="0.3">
      <c r="A281">
        <v>6482</v>
      </c>
      <c r="B281" s="21" t="s">
        <v>295</v>
      </c>
      <c r="C281" s="21" t="str">
        <f t="shared" si="22"/>
        <v>RAUL HUESCA</v>
      </c>
      <c r="D281" t="str">
        <f t="shared" si="20"/>
        <v xml:space="preserve">RAUL </v>
      </c>
      <c r="E281" t="str">
        <f t="shared" si="21"/>
        <v>HUESCA</v>
      </c>
      <c r="F281" s="21" t="s">
        <v>296</v>
      </c>
      <c r="G281" s="22">
        <v>53790033</v>
      </c>
      <c r="H281" s="18">
        <v>58200</v>
      </c>
      <c r="I281" s="16" t="str">
        <f t="shared" si="23"/>
        <v>58200</v>
      </c>
      <c r="J281" s="15" t="s">
        <v>112</v>
      </c>
      <c r="K281" s="15">
        <f>VLOOKUP(J281,estados!$A$1:$B$31,2,FALSE)</f>
        <v>7</v>
      </c>
      <c r="L281" s="15" t="s">
        <v>1466</v>
      </c>
      <c r="M281" s="15">
        <f>VLOOKUP(L281,Distribuidores!$A$2:$B$99,2,FALSE)</f>
        <v>19</v>
      </c>
      <c r="N281" s="15">
        <v>0</v>
      </c>
      <c r="O281" s="15">
        <v>1</v>
      </c>
      <c r="P281">
        <v>1</v>
      </c>
      <c r="Q281" s="36" t="str">
        <f t="shared" ca="1" si="24"/>
        <v>2023-10-27 12:14:54</v>
      </c>
    </row>
    <row r="282" spans="1:17" x14ac:dyDescent="0.3">
      <c r="A282">
        <v>6483</v>
      </c>
      <c r="B282" s="21" t="s">
        <v>2783</v>
      </c>
      <c r="C282" s="21" t="str">
        <f t="shared" si="22"/>
        <v>MARGARITA MONDRAGON</v>
      </c>
      <c r="D282" t="str">
        <f t="shared" si="20"/>
        <v xml:space="preserve">MARGARITA </v>
      </c>
      <c r="E282" t="str">
        <f t="shared" si="21"/>
        <v>MONDRAGON</v>
      </c>
      <c r="F282" s="21" t="s">
        <v>298</v>
      </c>
      <c r="G282" s="22">
        <v>54854346</v>
      </c>
      <c r="H282" s="18">
        <v>36275</v>
      </c>
      <c r="I282" s="16" t="str">
        <f t="shared" si="23"/>
        <v>36275</v>
      </c>
      <c r="J282" s="15" t="s">
        <v>112</v>
      </c>
      <c r="K282" s="15">
        <f>VLOOKUP(J282,estados!$A$1:$B$31,2,FALSE)</f>
        <v>7</v>
      </c>
      <c r="L282" s="15" t="s">
        <v>1466</v>
      </c>
      <c r="M282" s="15">
        <f>VLOOKUP(L282,Distribuidores!$A$2:$B$99,2,FALSE)</f>
        <v>19</v>
      </c>
      <c r="N282" s="15">
        <v>1</v>
      </c>
      <c r="O282" s="15">
        <v>1</v>
      </c>
      <c r="P282">
        <v>1</v>
      </c>
      <c r="Q282" s="36" t="str">
        <f t="shared" ca="1" si="24"/>
        <v>2023-10-27 17:19:02</v>
      </c>
    </row>
    <row r="283" spans="1:17" x14ac:dyDescent="0.3">
      <c r="A283">
        <v>6484</v>
      </c>
      <c r="B283" s="21" t="s">
        <v>299</v>
      </c>
      <c r="C283" s="21" t="str">
        <f t="shared" si="22"/>
        <v>ARTURO JIMAREZ</v>
      </c>
      <c r="D283" t="str">
        <f t="shared" si="20"/>
        <v xml:space="preserve">ARTURO </v>
      </c>
      <c r="E283" t="str">
        <f t="shared" si="21"/>
        <v>JIMAREZ</v>
      </c>
      <c r="F283" s="21" t="s">
        <v>300</v>
      </c>
      <c r="G283" s="22">
        <v>55650973</v>
      </c>
      <c r="H283" s="18">
        <v>37160</v>
      </c>
      <c r="I283" s="16" t="str">
        <f t="shared" si="23"/>
        <v>37160</v>
      </c>
      <c r="J283" s="15" t="s">
        <v>112</v>
      </c>
      <c r="K283" s="15">
        <f>VLOOKUP(J283,estados!$A$1:$B$31,2,FALSE)</f>
        <v>7</v>
      </c>
      <c r="L283" s="15" t="s">
        <v>114</v>
      </c>
      <c r="M283" s="15">
        <f>VLOOKUP(L283,Distribuidores!$A$2:$B$99,2,FALSE)</f>
        <v>16</v>
      </c>
      <c r="N283" s="15">
        <v>1</v>
      </c>
      <c r="O283" s="15">
        <v>1</v>
      </c>
      <c r="P283">
        <v>1</v>
      </c>
      <c r="Q283" s="36" t="str">
        <f t="shared" ca="1" si="24"/>
        <v>2023-10-27 19:27:37</v>
      </c>
    </row>
    <row r="284" spans="1:17" x14ac:dyDescent="0.3">
      <c r="A284">
        <v>6485</v>
      </c>
      <c r="B284" s="21" t="s">
        <v>301</v>
      </c>
      <c r="C284" s="21" t="str">
        <f t="shared" si="22"/>
        <v>ANGELICA CORTES</v>
      </c>
      <c r="D284" t="str">
        <f t="shared" si="20"/>
        <v xml:space="preserve">ANGELICA </v>
      </c>
      <c r="E284" t="str">
        <f t="shared" si="21"/>
        <v>CORTES</v>
      </c>
      <c r="F284" s="21" t="s">
        <v>302</v>
      </c>
      <c r="G284" s="22">
        <v>55703904</v>
      </c>
      <c r="H284" s="18">
        <v>58200</v>
      </c>
      <c r="I284" s="16" t="str">
        <f t="shared" si="23"/>
        <v>58200</v>
      </c>
      <c r="J284" s="15" t="s">
        <v>112</v>
      </c>
      <c r="K284" s="15">
        <f>VLOOKUP(J284,estados!$A$1:$B$31,2,FALSE)</f>
        <v>7</v>
      </c>
      <c r="L284" s="15" t="s">
        <v>114</v>
      </c>
      <c r="M284" s="15">
        <f>VLOOKUP(L284,Distribuidores!$A$2:$B$99,2,FALSE)</f>
        <v>16</v>
      </c>
      <c r="N284" s="15">
        <v>1</v>
      </c>
      <c r="O284" s="15">
        <v>1</v>
      </c>
      <c r="P284">
        <v>1</v>
      </c>
      <c r="Q284" s="36" t="str">
        <f t="shared" ca="1" si="24"/>
        <v>2023-10-27 16:42:32</v>
      </c>
    </row>
    <row r="285" spans="1:17" x14ac:dyDescent="0.3">
      <c r="A285">
        <v>6486</v>
      </c>
      <c r="B285" s="21" t="s">
        <v>303</v>
      </c>
      <c r="C285" s="21" t="str">
        <f t="shared" si="22"/>
        <v>NANCY REYES</v>
      </c>
      <c r="D285" t="str">
        <f t="shared" si="20"/>
        <v xml:space="preserve">NANCY </v>
      </c>
      <c r="E285" t="str">
        <f t="shared" si="21"/>
        <v>REYES</v>
      </c>
      <c r="F285" s="21" t="s">
        <v>304</v>
      </c>
      <c r="G285" s="22">
        <v>55656852</v>
      </c>
      <c r="H285" s="18">
        <v>59690</v>
      </c>
      <c r="I285" s="16" t="str">
        <f t="shared" si="23"/>
        <v>59690</v>
      </c>
      <c r="J285" s="15" t="s">
        <v>112</v>
      </c>
      <c r="K285" s="15">
        <f>VLOOKUP(J285,estados!$A$1:$B$31,2,FALSE)</f>
        <v>7</v>
      </c>
      <c r="L285" s="15" t="s">
        <v>1463</v>
      </c>
      <c r="M285" s="15">
        <f>VLOOKUP(L285,Distribuidores!$A$2:$B$99,2,FALSE)</f>
        <v>18</v>
      </c>
      <c r="N285" s="15">
        <v>0</v>
      </c>
      <c r="O285" s="15">
        <v>1</v>
      </c>
      <c r="P285">
        <v>1</v>
      </c>
      <c r="Q285" s="36" t="str">
        <f t="shared" ca="1" si="24"/>
        <v>2023-10-27 19:03:46</v>
      </c>
    </row>
    <row r="286" spans="1:17" x14ac:dyDescent="0.3">
      <c r="A286">
        <v>6487</v>
      </c>
      <c r="B286" s="21" t="s">
        <v>305</v>
      </c>
      <c r="C286" s="21" t="str">
        <f t="shared" si="22"/>
        <v>IVAN GARCIA</v>
      </c>
      <c r="D286" t="str">
        <f t="shared" si="20"/>
        <v xml:space="preserve">IVAN </v>
      </c>
      <c r="E286" t="str">
        <f t="shared" si="21"/>
        <v>GARCIA</v>
      </c>
      <c r="F286" s="21" t="s">
        <v>306</v>
      </c>
      <c r="G286" s="22">
        <v>58761660</v>
      </c>
      <c r="H286" s="18">
        <v>78216</v>
      </c>
      <c r="I286" s="16" t="str">
        <f t="shared" si="23"/>
        <v>78216</v>
      </c>
      <c r="J286" s="15" t="s">
        <v>112</v>
      </c>
      <c r="K286" s="15">
        <f>VLOOKUP(J286,estados!$A$1:$B$31,2,FALSE)</f>
        <v>7</v>
      </c>
      <c r="L286" s="15" t="s">
        <v>117</v>
      </c>
      <c r="M286" s="15">
        <f>VLOOKUP(L286,Distribuidores!$A$2:$B$99,2,FALSE)</f>
        <v>15</v>
      </c>
      <c r="N286" s="15">
        <v>0</v>
      </c>
      <c r="O286" s="15">
        <v>1</v>
      </c>
      <c r="P286">
        <v>1</v>
      </c>
      <c r="Q286" s="36" t="str">
        <f t="shared" ca="1" si="24"/>
        <v>2023-10-27 16:39:08</v>
      </c>
    </row>
    <row r="287" spans="1:17" x14ac:dyDescent="0.3">
      <c r="A287">
        <v>6488</v>
      </c>
      <c r="B287" s="21" t="s">
        <v>307</v>
      </c>
      <c r="C287" s="21" t="str">
        <f t="shared" si="22"/>
        <v>GABRIELA BALLESTEROS</v>
      </c>
      <c r="D287" t="str">
        <f t="shared" si="20"/>
        <v xml:space="preserve">GABRIELA </v>
      </c>
      <c r="E287" t="str">
        <f t="shared" si="21"/>
        <v>BALLESTEROS</v>
      </c>
      <c r="F287" s="21" t="s">
        <v>308</v>
      </c>
      <c r="G287" s="22">
        <v>55962599</v>
      </c>
      <c r="H287" s="18">
        <v>78397</v>
      </c>
      <c r="I287" s="16" t="str">
        <f t="shared" si="23"/>
        <v>78397</v>
      </c>
      <c r="J287" s="15" t="s">
        <v>112</v>
      </c>
      <c r="K287" s="15">
        <f>VLOOKUP(J287,estados!$A$1:$B$31,2,FALSE)</f>
        <v>7</v>
      </c>
      <c r="L287" s="15" t="s">
        <v>115</v>
      </c>
      <c r="M287" s="15">
        <f>VLOOKUP(L287,Distribuidores!$A$2:$B$99,2,FALSE)</f>
        <v>33</v>
      </c>
      <c r="N287" s="15">
        <v>0</v>
      </c>
      <c r="O287" s="15">
        <v>1</v>
      </c>
      <c r="P287">
        <v>1</v>
      </c>
      <c r="Q287" s="36" t="str">
        <f t="shared" ca="1" si="24"/>
        <v>2023-10-27 16:36:24</v>
      </c>
    </row>
    <row r="288" spans="1:17" x14ac:dyDescent="0.3">
      <c r="A288">
        <v>6489</v>
      </c>
      <c r="B288" s="21" t="s">
        <v>309</v>
      </c>
      <c r="C288" s="21" t="str">
        <f t="shared" si="22"/>
        <v>RODOLFO GARRIDO</v>
      </c>
      <c r="D288" t="str">
        <f t="shared" si="20"/>
        <v xml:space="preserve">RODOLFO </v>
      </c>
      <c r="E288" t="str">
        <f t="shared" si="21"/>
        <v>GARRIDO</v>
      </c>
      <c r="F288" s="21" t="s">
        <v>310</v>
      </c>
      <c r="G288" s="22">
        <v>52587010</v>
      </c>
      <c r="H288" s="18">
        <v>76060</v>
      </c>
      <c r="I288" s="16" t="str">
        <f t="shared" si="23"/>
        <v>76060</v>
      </c>
      <c r="J288" s="15" t="s">
        <v>112</v>
      </c>
      <c r="K288" s="15">
        <f>VLOOKUP(J288,estados!$A$1:$B$31,2,FALSE)</f>
        <v>7</v>
      </c>
      <c r="L288" s="15" t="s">
        <v>1466</v>
      </c>
      <c r="M288" s="15">
        <f>VLOOKUP(L288,Distribuidores!$A$2:$B$99,2,FALSE)</f>
        <v>19</v>
      </c>
      <c r="N288" s="15">
        <v>1</v>
      </c>
      <c r="O288" s="15">
        <v>1</v>
      </c>
      <c r="P288">
        <v>1</v>
      </c>
      <c r="Q288" s="36" t="str">
        <f t="shared" ca="1" si="24"/>
        <v>2023-10-27 18:46:23</v>
      </c>
    </row>
    <row r="289" spans="1:17" x14ac:dyDescent="0.3">
      <c r="A289">
        <v>6490</v>
      </c>
      <c r="B289" s="21" t="s">
        <v>311</v>
      </c>
      <c r="C289" s="21" t="str">
        <f t="shared" si="22"/>
        <v>ADRIAN SANCHEZ</v>
      </c>
      <c r="D289" t="str">
        <f t="shared" si="20"/>
        <v xml:space="preserve">ADRIAN </v>
      </c>
      <c r="E289" t="str">
        <f t="shared" si="21"/>
        <v>SANCHEZ</v>
      </c>
      <c r="F289" s="21" t="s">
        <v>312</v>
      </c>
      <c r="G289" s="22">
        <v>50891350</v>
      </c>
      <c r="H289" s="18">
        <v>76226</v>
      </c>
      <c r="I289" s="16" t="str">
        <f t="shared" si="23"/>
        <v>76226</v>
      </c>
      <c r="J289" s="15" t="s">
        <v>112</v>
      </c>
      <c r="K289" s="15">
        <f>VLOOKUP(J289,estados!$A$1:$B$31,2,FALSE)</f>
        <v>7</v>
      </c>
      <c r="L289" s="15" t="s">
        <v>117</v>
      </c>
      <c r="M289" s="15">
        <f>VLOOKUP(L289,Distribuidores!$A$2:$B$99,2,FALSE)</f>
        <v>15</v>
      </c>
      <c r="N289" s="15">
        <v>1</v>
      </c>
      <c r="O289" s="15">
        <v>1</v>
      </c>
      <c r="P289">
        <v>1</v>
      </c>
      <c r="Q289" s="36" t="str">
        <f t="shared" ca="1" si="24"/>
        <v>2023-10-27 13:06:31</v>
      </c>
    </row>
    <row r="290" spans="1:17" x14ac:dyDescent="0.3">
      <c r="A290">
        <v>6491</v>
      </c>
      <c r="B290" s="21" t="s">
        <v>313</v>
      </c>
      <c r="C290" s="21" t="str">
        <f t="shared" si="22"/>
        <v>CONSUELO HERNANDEZ</v>
      </c>
      <c r="D290" t="str">
        <f t="shared" si="20"/>
        <v xml:space="preserve">CONSUELO </v>
      </c>
      <c r="E290" t="str">
        <f t="shared" si="21"/>
        <v>HERNANDEZ</v>
      </c>
      <c r="F290" s="21" t="s">
        <v>314</v>
      </c>
      <c r="G290" s="22">
        <v>85969481</v>
      </c>
      <c r="H290" s="18">
        <v>4480</v>
      </c>
      <c r="I290" s="16" t="str">
        <f t="shared" si="23"/>
        <v>04480</v>
      </c>
      <c r="J290" s="15" t="s">
        <v>112</v>
      </c>
      <c r="K290" s="15">
        <f>VLOOKUP(J290,estados!$A$1:$B$31,2,FALSE)</f>
        <v>7</v>
      </c>
      <c r="L290" s="15" t="s">
        <v>1466</v>
      </c>
      <c r="M290" s="15">
        <f>VLOOKUP(L290,Distribuidores!$A$2:$B$99,2,FALSE)</f>
        <v>19</v>
      </c>
      <c r="N290" s="21">
        <v>0</v>
      </c>
      <c r="O290" s="15">
        <v>1</v>
      </c>
      <c r="P290">
        <v>1</v>
      </c>
      <c r="Q290" s="36" t="str">
        <f t="shared" ca="1" si="24"/>
        <v>2023-10-27 13:21:25</v>
      </c>
    </row>
    <row r="291" spans="1:17" x14ac:dyDescent="0.3">
      <c r="A291">
        <v>6492</v>
      </c>
      <c r="B291" s="21" t="s">
        <v>315</v>
      </c>
      <c r="C291" s="21" t="str">
        <f t="shared" si="22"/>
        <v>ERNESTO PACHECO</v>
      </c>
      <c r="D291" t="str">
        <f t="shared" si="20"/>
        <v xml:space="preserve">ERNESTO </v>
      </c>
      <c r="E291" t="str">
        <f t="shared" si="21"/>
        <v>PACHECO</v>
      </c>
      <c r="F291" s="21" t="s">
        <v>316</v>
      </c>
      <c r="G291" s="22">
        <v>55391559</v>
      </c>
      <c r="H291" s="18">
        <v>12345</v>
      </c>
      <c r="I291" s="16" t="str">
        <f t="shared" si="23"/>
        <v>12345</v>
      </c>
      <c r="J291" s="15" t="s">
        <v>112</v>
      </c>
      <c r="K291" s="15">
        <f>VLOOKUP(J291,estados!$A$1:$B$31,2,FALSE)</f>
        <v>7</v>
      </c>
      <c r="L291" s="15" t="s">
        <v>1496</v>
      </c>
      <c r="M291" s="15">
        <f>VLOOKUP(L291,Distribuidores!$A$2:$B$99,2,FALSE)</f>
        <v>20</v>
      </c>
      <c r="N291" s="15">
        <v>1</v>
      </c>
      <c r="O291" s="15">
        <v>1</v>
      </c>
      <c r="P291">
        <v>1</v>
      </c>
      <c r="Q291" s="36" t="str">
        <f t="shared" ca="1" si="24"/>
        <v>2023-10-27 18:48:05</v>
      </c>
    </row>
    <row r="292" spans="1:17" x14ac:dyDescent="0.3">
      <c r="A292">
        <v>6493</v>
      </c>
      <c r="B292" s="21" t="s">
        <v>317</v>
      </c>
      <c r="C292" s="21" t="str">
        <f t="shared" si="22"/>
        <v>AURORA YANELLY VARGAS</v>
      </c>
      <c r="D292" t="str">
        <f t="shared" si="20"/>
        <v xml:space="preserve">AURORA </v>
      </c>
      <c r="E292" t="str">
        <f t="shared" si="21"/>
        <v>YANELLY VARGAS</v>
      </c>
      <c r="F292" s="21" t="s">
        <v>318</v>
      </c>
      <c r="G292" s="22">
        <v>50616800</v>
      </c>
      <c r="H292" s="18">
        <v>12345</v>
      </c>
      <c r="I292" s="16" t="str">
        <f t="shared" si="23"/>
        <v>12345</v>
      </c>
      <c r="J292" s="15" t="s">
        <v>112</v>
      </c>
      <c r="K292" s="15">
        <f>VLOOKUP(J292,estados!$A$1:$B$31,2,FALSE)</f>
        <v>7</v>
      </c>
      <c r="L292" s="15" t="s">
        <v>117</v>
      </c>
      <c r="M292" s="15">
        <f>VLOOKUP(L292,Distribuidores!$A$2:$B$99,2,FALSE)</f>
        <v>15</v>
      </c>
      <c r="N292" s="15">
        <v>1</v>
      </c>
      <c r="O292" s="15">
        <v>1</v>
      </c>
      <c r="P292">
        <v>1</v>
      </c>
      <c r="Q292" s="36" t="str">
        <f t="shared" ca="1" si="24"/>
        <v>2023-10-27 14:48:30</v>
      </c>
    </row>
    <row r="293" spans="1:17" x14ac:dyDescent="0.3">
      <c r="A293">
        <v>6494</v>
      </c>
      <c r="B293" s="21" t="s">
        <v>319</v>
      </c>
      <c r="C293" s="21" t="str">
        <f t="shared" si="22"/>
        <v>MIRIAM GARCIA</v>
      </c>
      <c r="D293" t="str">
        <f t="shared" si="20"/>
        <v xml:space="preserve">MIRIAM </v>
      </c>
      <c r="E293" t="str">
        <f t="shared" si="21"/>
        <v>GARCIA</v>
      </c>
      <c r="F293" s="21" t="s">
        <v>320</v>
      </c>
      <c r="G293" s="22">
        <v>53626141</v>
      </c>
      <c r="H293" s="18">
        <v>12345</v>
      </c>
      <c r="I293" s="16" t="str">
        <f t="shared" si="23"/>
        <v>12345</v>
      </c>
      <c r="J293" s="15" t="s">
        <v>112</v>
      </c>
      <c r="K293" s="15">
        <f>VLOOKUP(J293,estados!$A$1:$B$31,2,FALSE)</f>
        <v>7</v>
      </c>
      <c r="L293" s="15" t="s">
        <v>1464</v>
      </c>
      <c r="M293" s="15">
        <f>VLOOKUP(L293,Distribuidores!$A$2:$B$99,2,FALSE)</f>
        <v>12</v>
      </c>
      <c r="N293" s="15">
        <v>1</v>
      </c>
      <c r="O293" s="15">
        <v>1</v>
      </c>
      <c r="P293">
        <v>1</v>
      </c>
      <c r="Q293" s="36" t="str">
        <f t="shared" ca="1" si="24"/>
        <v>2023-10-27 20:47:30</v>
      </c>
    </row>
    <row r="294" spans="1:17" x14ac:dyDescent="0.3">
      <c r="A294">
        <v>6495</v>
      </c>
      <c r="B294" s="21" t="s">
        <v>321</v>
      </c>
      <c r="C294" s="21" t="str">
        <f t="shared" si="22"/>
        <v>ANDREA COLULA</v>
      </c>
      <c r="D294" t="str">
        <f t="shared" si="20"/>
        <v xml:space="preserve">ANDREA </v>
      </c>
      <c r="E294" t="str">
        <f t="shared" si="21"/>
        <v>COLULA</v>
      </c>
      <c r="F294" s="21" t="s">
        <v>322</v>
      </c>
      <c r="G294" s="22">
        <v>53102903</v>
      </c>
      <c r="H294" s="18">
        <v>64760</v>
      </c>
      <c r="I294" s="16" t="str">
        <f t="shared" si="23"/>
        <v>64760</v>
      </c>
      <c r="J294" s="15" t="s">
        <v>112</v>
      </c>
      <c r="K294" s="15">
        <f>VLOOKUP(J294,estados!$A$1:$B$31,2,FALSE)</f>
        <v>7</v>
      </c>
      <c r="L294" s="15" t="s">
        <v>1466</v>
      </c>
      <c r="M294" s="15">
        <f>VLOOKUP(L294,Distribuidores!$A$2:$B$99,2,FALSE)</f>
        <v>19</v>
      </c>
      <c r="N294" s="15">
        <v>1</v>
      </c>
      <c r="O294" s="15">
        <v>1</v>
      </c>
      <c r="P294">
        <v>1</v>
      </c>
      <c r="Q294" s="36" t="str">
        <f t="shared" ca="1" si="24"/>
        <v>2023-10-27 14:17:19</v>
      </c>
    </row>
    <row r="295" spans="1:17" x14ac:dyDescent="0.3">
      <c r="A295">
        <v>6496</v>
      </c>
      <c r="B295" s="21" t="s">
        <v>323</v>
      </c>
      <c r="C295" s="21" t="str">
        <f t="shared" si="22"/>
        <v>ELIZABTEH TOVAR</v>
      </c>
      <c r="D295" t="str">
        <f t="shared" si="20"/>
        <v xml:space="preserve">ELIZABTEH </v>
      </c>
      <c r="E295" t="str">
        <f t="shared" si="21"/>
        <v>TOVAR</v>
      </c>
      <c r="F295" s="21" t="s">
        <v>324</v>
      </c>
      <c r="G295" s="22">
        <v>56114300</v>
      </c>
      <c r="H295" s="18">
        <v>55230</v>
      </c>
      <c r="I295" s="16" t="str">
        <f t="shared" si="23"/>
        <v>55230</v>
      </c>
      <c r="J295" s="15" t="s">
        <v>112</v>
      </c>
      <c r="K295" s="15">
        <f>VLOOKUP(J295,estados!$A$1:$B$31,2,FALSE)</f>
        <v>7</v>
      </c>
      <c r="L295" s="15" t="s">
        <v>1464</v>
      </c>
      <c r="M295" s="15">
        <f>VLOOKUP(L295,Distribuidores!$A$2:$B$99,2,FALSE)</f>
        <v>12</v>
      </c>
      <c r="N295" s="15">
        <v>0</v>
      </c>
      <c r="O295" s="15">
        <v>1</v>
      </c>
      <c r="P295">
        <v>1</v>
      </c>
      <c r="Q295" s="36" t="str">
        <f t="shared" ca="1" si="24"/>
        <v>2023-10-27 17:04:31</v>
      </c>
    </row>
    <row r="296" spans="1:17" x14ac:dyDescent="0.3">
      <c r="A296">
        <v>6497</v>
      </c>
      <c r="B296" s="21" t="s">
        <v>325</v>
      </c>
      <c r="C296" s="21" t="str">
        <f t="shared" si="22"/>
        <v>ARMANDO GONZALEZ</v>
      </c>
      <c r="D296" t="str">
        <f t="shared" si="20"/>
        <v xml:space="preserve">ARMANDO </v>
      </c>
      <c r="E296" t="str">
        <f t="shared" si="21"/>
        <v>GONZALEZ</v>
      </c>
      <c r="F296" s="21" t="s">
        <v>326</v>
      </c>
      <c r="G296" s="22">
        <v>5554016626</v>
      </c>
      <c r="H296" s="18">
        <v>4369</v>
      </c>
      <c r="I296" s="16" t="str">
        <f t="shared" si="23"/>
        <v>04369</v>
      </c>
      <c r="J296" s="15" t="s">
        <v>112</v>
      </c>
      <c r="K296" s="15">
        <f>VLOOKUP(J296,estados!$A$1:$B$31,2,FALSE)</f>
        <v>7</v>
      </c>
      <c r="L296" s="15" t="s">
        <v>1486</v>
      </c>
      <c r="M296" s="15">
        <f>VLOOKUP(L296,Distribuidores!$A$2:$B$99,2,FALSE)</f>
        <v>31</v>
      </c>
      <c r="N296" s="15">
        <v>1</v>
      </c>
      <c r="O296" s="15">
        <v>1</v>
      </c>
      <c r="P296">
        <v>1</v>
      </c>
      <c r="Q296" s="36" t="str">
        <f t="shared" ca="1" si="24"/>
        <v>2023-10-27 16:40:29</v>
      </c>
    </row>
    <row r="297" spans="1:17" x14ac:dyDescent="0.3">
      <c r="A297">
        <v>6498</v>
      </c>
      <c r="B297" s="21" t="s">
        <v>327</v>
      </c>
      <c r="C297" s="21" t="str">
        <f t="shared" si="22"/>
        <v>MA DOLORES COCONE DANIEL</v>
      </c>
      <c r="D297" t="str">
        <f t="shared" si="20"/>
        <v xml:space="preserve">MA </v>
      </c>
      <c r="E297" t="str">
        <f t="shared" si="21"/>
        <v>DOLORES COCONE DANIEL</v>
      </c>
      <c r="F297" s="21" t="s">
        <v>328</v>
      </c>
      <c r="G297" s="22">
        <v>57142590</v>
      </c>
      <c r="H297" s="18">
        <v>78210</v>
      </c>
      <c r="I297" s="16" t="str">
        <f t="shared" si="23"/>
        <v>78210</v>
      </c>
      <c r="J297" s="15" t="s">
        <v>112</v>
      </c>
      <c r="K297" s="15">
        <f>VLOOKUP(J297,estados!$A$1:$B$31,2,FALSE)</f>
        <v>7</v>
      </c>
      <c r="L297" s="15" t="s">
        <v>114</v>
      </c>
      <c r="M297" s="15">
        <f>VLOOKUP(L297,Distribuidores!$A$2:$B$99,2,FALSE)</f>
        <v>16</v>
      </c>
      <c r="N297" s="15">
        <v>1</v>
      </c>
      <c r="O297" s="15">
        <v>1</v>
      </c>
      <c r="P297">
        <v>1</v>
      </c>
      <c r="Q297" s="36" t="str">
        <f t="shared" ca="1" si="24"/>
        <v>2023-10-27 19:40:52</v>
      </c>
    </row>
    <row r="298" spans="1:17" x14ac:dyDescent="0.3">
      <c r="A298">
        <v>6499</v>
      </c>
      <c r="B298" s="21" t="s">
        <v>2784</v>
      </c>
      <c r="C298" s="21" t="str">
        <f t="shared" si="22"/>
        <v>MARIO LOPEZ</v>
      </c>
      <c r="D298" t="str">
        <f t="shared" si="20"/>
        <v xml:space="preserve">MARIO </v>
      </c>
      <c r="E298" t="str">
        <f t="shared" si="21"/>
        <v>LOPEZ</v>
      </c>
      <c r="F298" s="21" t="s">
        <v>330</v>
      </c>
      <c r="G298" s="22">
        <v>10554682</v>
      </c>
      <c r="H298" s="18">
        <v>4369</v>
      </c>
      <c r="I298" s="16" t="str">
        <f t="shared" si="23"/>
        <v>04369</v>
      </c>
      <c r="J298" s="15" t="s">
        <v>112</v>
      </c>
      <c r="K298" s="15">
        <f>VLOOKUP(J298,estados!$A$1:$B$31,2,FALSE)</f>
        <v>7</v>
      </c>
      <c r="L298" s="15" t="s">
        <v>121</v>
      </c>
      <c r="M298" s="15">
        <f>VLOOKUP(L298,Distribuidores!$A$2:$B$99,2,FALSE)</f>
        <v>13</v>
      </c>
      <c r="N298" s="15">
        <v>1</v>
      </c>
      <c r="O298" s="15">
        <v>1</v>
      </c>
      <c r="P298">
        <v>1</v>
      </c>
      <c r="Q298" s="36" t="str">
        <f t="shared" ca="1" si="24"/>
        <v>2023-10-27 12:47:05</v>
      </c>
    </row>
    <row r="299" spans="1:17" x14ac:dyDescent="0.3">
      <c r="A299">
        <v>6500</v>
      </c>
      <c r="B299" s="21" t="s">
        <v>331</v>
      </c>
      <c r="C299" s="21" t="str">
        <f t="shared" si="22"/>
        <v>LORENA MEDINA</v>
      </c>
      <c r="D299" t="str">
        <f t="shared" si="20"/>
        <v xml:space="preserve">LORENA </v>
      </c>
      <c r="E299" t="str">
        <f t="shared" si="21"/>
        <v>MEDINA</v>
      </c>
      <c r="F299" s="21" t="s">
        <v>332</v>
      </c>
      <c r="G299" s="22">
        <v>26146444</v>
      </c>
      <c r="H299" s="18">
        <v>55070</v>
      </c>
      <c r="I299" s="16" t="str">
        <f t="shared" si="23"/>
        <v>55070</v>
      </c>
      <c r="J299" s="15" t="s">
        <v>112</v>
      </c>
      <c r="K299" s="15">
        <f>VLOOKUP(J299,estados!$A$1:$B$31,2,FALSE)</f>
        <v>7</v>
      </c>
      <c r="L299" s="15" t="s">
        <v>116</v>
      </c>
      <c r="M299" s="15">
        <f>VLOOKUP(L299,Distribuidores!$A$2:$B$99,2,FALSE)</f>
        <v>14</v>
      </c>
      <c r="N299" s="15">
        <v>1</v>
      </c>
      <c r="O299" s="15">
        <v>1</v>
      </c>
      <c r="P299">
        <v>1</v>
      </c>
      <c r="Q299" s="36" t="str">
        <f t="shared" ca="1" si="24"/>
        <v>2023-10-27 19:04:46</v>
      </c>
    </row>
    <row r="300" spans="1:17" x14ac:dyDescent="0.3">
      <c r="A300">
        <v>6501</v>
      </c>
      <c r="B300" s="21" t="s">
        <v>2785</v>
      </c>
      <c r="C300" s="21" t="str">
        <f t="shared" si="22"/>
        <v>MAGDALENA VIVAR</v>
      </c>
      <c r="D300" t="str">
        <f t="shared" si="20"/>
        <v xml:space="preserve">MAGDALENA </v>
      </c>
      <c r="E300" t="str">
        <f t="shared" si="21"/>
        <v>VIVAR</v>
      </c>
      <c r="F300" s="21" t="s">
        <v>334</v>
      </c>
      <c r="G300" s="22">
        <v>56058099</v>
      </c>
      <c r="H300" s="18">
        <v>2780</v>
      </c>
      <c r="I300" s="16" t="str">
        <f t="shared" si="23"/>
        <v>02780</v>
      </c>
      <c r="J300" s="15" t="s">
        <v>112</v>
      </c>
      <c r="K300" s="15">
        <f>VLOOKUP(J300,estados!$A$1:$B$31,2,FALSE)</f>
        <v>7</v>
      </c>
      <c r="L300" s="15" t="s">
        <v>1463</v>
      </c>
      <c r="M300" s="15">
        <f>VLOOKUP(L300,Distribuidores!$A$2:$B$99,2,FALSE)</f>
        <v>18</v>
      </c>
      <c r="N300" s="15">
        <v>0</v>
      </c>
      <c r="O300" s="15">
        <v>1</v>
      </c>
      <c r="P300">
        <v>1</v>
      </c>
      <c r="Q300" s="36" t="str">
        <f t="shared" ca="1" si="24"/>
        <v>2023-10-27 18:05:48</v>
      </c>
    </row>
    <row r="301" spans="1:17" x14ac:dyDescent="0.3">
      <c r="A301">
        <v>6502</v>
      </c>
      <c r="B301" s="21" t="s">
        <v>2786</v>
      </c>
      <c r="C301" s="21" t="str">
        <f t="shared" si="22"/>
        <v>EDGAR OCHOA MUÑOZ</v>
      </c>
      <c r="D301" t="str">
        <f t="shared" si="20"/>
        <v xml:space="preserve">EDGAR </v>
      </c>
      <c r="E301" t="str">
        <f t="shared" si="21"/>
        <v>OCHOA MUÑOZ</v>
      </c>
      <c r="F301" s="21" t="s">
        <v>336</v>
      </c>
      <c r="G301" s="22">
        <v>56761843</v>
      </c>
      <c r="H301" s="18">
        <v>20130</v>
      </c>
      <c r="I301" s="16" t="str">
        <f t="shared" si="23"/>
        <v>20130</v>
      </c>
      <c r="J301" s="15" t="s">
        <v>112</v>
      </c>
      <c r="K301" s="15">
        <f>VLOOKUP(J301,estados!$A$1:$B$31,2,FALSE)</f>
        <v>7</v>
      </c>
      <c r="L301" s="15" t="s">
        <v>116</v>
      </c>
      <c r="M301" s="15">
        <f>VLOOKUP(L301,Distribuidores!$A$2:$B$99,2,FALSE)</f>
        <v>14</v>
      </c>
      <c r="N301" s="15">
        <v>1</v>
      </c>
      <c r="O301" s="15">
        <v>1</v>
      </c>
      <c r="P301">
        <v>1</v>
      </c>
      <c r="Q301" s="36" t="str">
        <f t="shared" ca="1" si="24"/>
        <v>2023-10-27 14:00:22</v>
      </c>
    </row>
    <row r="302" spans="1:17" x14ac:dyDescent="0.3">
      <c r="A302">
        <v>6503</v>
      </c>
      <c r="B302" s="21" t="s">
        <v>337</v>
      </c>
      <c r="C302" s="21" t="str">
        <f t="shared" si="22"/>
        <v>JORGE A MENDOZA</v>
      </c>
      <c r="D302" t="str">
        <f t="shared" si="20"/>
        <v xml:space="preserve">JORGE </v>
      </c>
      <c r="E302" t="str">
        <f t="shared" si="21"/>
        <v>A MENDOZA</v>
      </c>
      <c r="F302" s="21" t="s">
        <v>338</v>
      </c>
      <c r="G302" s="22">
        <v>53401650</v>
      </c>
      <c r="H302" s="18">
        <v>21038</v>
      </c>
      <c r="I302" s="16" t="str">
        <f t="shared" si="23"/>
        <v>21038</v>
      </c>
      <c r="J302" s="15" t="s">
        <v>112</v>
      </c>
      <c r="K302" s="15">
        <f>VLOOKUP(J302,estados!$A$1:$B$31,2,FALSE)</f>
        <v>7</v>
      </c>
      <c r="L302" s="15" t="s">
        <v>116</v>
      </c>
      <c r="M302" s="15">
        <f>VLOOKUP(L302,Distribuidores!$A$2:$B$99,2,FALSE)</f>
        <v>14</v>
      </c>
      <c r="N302" s="15">
        <v>1</v>
      </c>
      <c r="O302" s="15">
        <v>1</v>
      </c>
      <c r="P302">
        <v>1</v>
      </c>
      <c r="Q302" s="36" t="str">
        <f t="shared" ca="1" si="24"/>
        <v>2023-10-27 12:30:24</v>
      </c>
    </row>
    <row r="303" spans="1:17" x14ac:dyDescent="0.3">
      <c r="A303">
        <v>6504</v>
      </c>
      <c r="B303" s="21" t="s">
        <v>339</v>
      </c>
      <c r="C303" s="21" t="str">
        <f t="shared" si="22"/>
        <v>ELSA GONZALEZ</v>
      </c>
      <c r="D303" t="str">
        <f t="shared" si="20"/>
        <v xml:space="preserve">ELSA </v>
      </c>
      <c r="E303" t="str">
        <f t="shared" si="21"/>
        <v>GONZALEZ</v>
      </c>
      <c r="F303" s="21" t="s">
        <v>340</v>
      </c>
      <c r="G303" s="22" t="s">
        <v>1286</v>
      </c>
      <c r="H303" s="18">
        <v>7330</v>
      </c>
      <c r="I303" s="16" t="str">
        <f t="shared" si="23"/>
        <v>07330</v>
      </c>
      <c r="J303" s="15" t="s">
        <v>112</v>
      </c>
      <c r="K303" s="15">
        <f>VLOOKUP(J303,estados!$A$1:$B$31,2,FALSE)</f>
        <v>7</v>
      </c>
      <c r="L303" s="15" t="s">
        <v>1494</v>
      </c>
      <c r="M303" s="15">
        <f>VLOOKUP(L303,Distribuidores!$A$2:$B$99,2,FALSE)</f>
        <v>21</v>
      </c>
      <c r="N303" s="15">
        <v>1</v>
      </c>
      <c r="O303" s="15">
        <v>1</v>
      </c>
      <c r="P303">
        <v>1</v>
      </c>
      <c r="Q303" s="36" t="str">
        <f t="shared" ca="1" si="24"/>
        <v>2023-10-27 16:45:01</v>
      </c>
    </row>
    <row r="304" spans="1:17" x14ac:dyDescent="0.3">
      <c r="A304">
        <v>6505</v>
      </c>
      <c r="B304" s="21" t="s">
        <v>2787</v>
      </c>
      <c r="C304" s="21" t="str">
        <f t="shared" si="22"/>
        <v>PATRICIA ZAMORA</v>
      </c>
      <c r="D304" t="str">
        <f t="shared" si="20"/>
        <v xml:space="preserve">PATRICIA </v>
      </c>
      <c r="E304" t="str">
        <f t="shared" si="21"/>
        <v>ZAMORA</v>
      </c>
      <c r="F304" s="21" t="s">
        <v>342</v>
      </c>
      <c r="G304" s="22">
        <v>85955520</v>
      </c>
      <c r="H304" s="18">
        <v>78210</v>
      </c>
      <c r="I304" s="16" t="str">
        <f t="shared" si="23"/>
        <v>78210</v>
      </c>
      <c r="J304" s="15" t="s">
        <v>112</v>
      </c>
      <c r="K304" s="15">
        <f>VLOOKUP(J304,estados!$A$1:$B$31,2,FALSE)</f>
        <v>7</v>
      </c>
      <c r="L304" s="15" t="s">
        <v>1484</v>
      </c>
      <c r="M304" s="15">
        <f>VLOOKUP(L304,Distribuidores!$A$2:$B$99,2,FALSE)</f>
        <v>11</v>
      </c>
      <c r="N304" s="15">
        <v>0</v>
      </c>
      <c r="O304" s="15">
        <v>1</v>
      </c>
      <c r="P304">
        <v>1</v>
      </c>
      <c r="Q304" s="36" t="str">
        <f t="shared" ca="1" si="24"/>
        <v>2023-10-27 12:21:08</v>
      </c>
    </row>
    <row r="305" spans="1:17" x14ac:dyDescent="0.3">
      <c r="A305">
        <v>6506</v>
      </c>
      <c r="B305" s="21" t="s">
        <v>343</v>
      </c>
      <c r="C305" s="21" t="str">
        <f t="shared" si="22"/>
        <v>PATRICIA RAMIREZ</v>
      </c>
      <c r="D305" t="str">
        <f t="shared" si="20"/>
        <v xml:space="preserve">PATRICIA </v>
      </c>
      <c r="E305" t="str">
        <f t="shared" si="21"/>
        <v>RAMIREZ</v>
      </c>
      <c r="F305" s="21" t="s">
        <v>344</v>
      </c>
      <c r="G305" s="22">
        <v>91131177</v>
      </c>
      <c r="H305" s="18">
        <v>55230</v>
      </c>
      <c r="I305" s="16" t="str">
        <f t="shared" si="23"/>
        <v>55230</v>
      </c>
      <c r="J305" s="15" t="s">
        <v>112</v>
      </c>
      <c r="K305" s="15">
        <f>VLOOKUP(J305,estados!$A$1:$B$31,2,FALSE)</f>
        <v>7</v>
      </c>
      <c r="L305" s="15" t="s">
        <v>1484</v>
      </c>
      <c r="M305" s="15">
        <f>VLOOKUP(L305,Distribuidores!$A$2:$B$99,2,FALSE)</f>
        <v>11</v>
      </c>
      <c r="N305" s="15">
        <v>0</v>
      </c>
      <c r="O305" s="15">
        <v>1</v>
      </c>
      <c r="P305">
        <v>1</v>
      </c>
      <c r="Q305" s="36" t="str">
        <f t="shared" ca="1" si="24"/>
        <v>2023-10-27 17:25:14</v>
      </c>
    </row>
    <row r="306" spans="1:17" x14ac:dyDescent="0.3">
      <c r="A306">
        <v>6507</v>
      </c>
      <c r="B306" s="21" t="s">
        <v>345</v>
      </c>
      <c r="C306" s="21" t="str">
        <f t="shared" si="22"/>
        <v>ANGELICA MARTINEZ</v>
      </c>
      <c r="D306" t="str">
        <f t="shared" si="20"/>
        <v xml:space="preserve">ANGELICA </v>
      </c>
      <c r="E306" t="str">
        <f t="shared" si="21"/>
        <v>MARTINEZ</v>
      </c>
      <c r="F306" s="21" t="s">
        <v>346</v>
      </c>
      <c r="G306" s="22">
        <v>53423133</v>
      </c>
      <c r="H306" s="18">
        <v>15400</v>
      </c>
      <c r="I306" s="16" t="str">
        <f t="shared" si="23"/>
        <v>15400</v>
      </c>
      <c r="J306" s="15" t="s">
        <v>112</v>
      </c>
      <c r="K306" s="15">
        <f>VLOOKUP(J306,estados!$A$1:$B$31,2,FALSE)</f>
        <v>7</v>
      </c>
      <c r="L306" s="15" t="s">
        <v>1496</v>
      </c>
      <c r="M306" s="15">
        <f>VLOOKUP(L306,Distribuidores!$A$2:$B$99,2,FALSE)</f>
        <v>20</v>
      </c>
      <c r="N306" s="15">
        <v>0</v>
      </c>
      <c r="O306" s="15">
        <v>1</v>
      </c>
      <c r="P306">
        <v>1</v>
      </c>
      <c r="Q306" s="36" t="str">
        <f t="shared" ca="1" si="24"/>
        <v>2023-10-27 20:35:55</v>
      </c>
    </row>
    <row r="307" spans="1:17" x14ac:dyDescent="0.3">
      <c r="A307">
        <v>6508</v>
      </c>
      <c r="B307" s="21" t="s">
        <v>347</v>
      </c>
      <c r="C307" s="21" t="str">
        <f t="shared" si="22"/>
        <v>KARINA LARIOS</v>
      </c>
      <c r="D307" t="str">
        <f t="shared" si="20"/>
        <v xml:space="preserve">KARINA </v>
      </c>
      <c r="E307" t="str">
        <f t="shared" si="21"/>
        <v>LARIOS</v>
      </c>
      <c r="F307" s="21" t="s">
        <v>348</v>
      </c>
      <c r="G307" s="22">
        <v>55640381</v>
      </c>
      <c r="H307" s="18">
        <v>45070</v>
      </c>
      <c r="I307" s="16" t="str">
        <f t="shared" si="23"/>
        <v>45070</v>
      </c>
      <c r="J307" s="15" t="s">
        <v>112</v>
      </c>
      <c r="K307" s="15">
        <f>VLOOKUP(J307,estados!$A$1:$B$31,2,FALSE)</f>
        <v>7</v>
      </c>
      <c r="L307" s="15" t="s">
        <v>121</v>
      </c>
      <c r="M307" s="15">
        <f>VLOOKUP(L307,Distribuidores!$A$2:$B$99,2,FALSE)</f>
        <v>13</v>
      </c>
      <c r="N307" s="15">
        <v>1</v>
      </c>
      <c r="O307" s="15">
        <v>1</v>
      </c>
      <c r="P307">
        <v>1</v>
      </c>
      <c r="Q307" s="36" t="str">
        <f t="shared" ca="1" si="24"/>
        <v>2023-10-27 16:48:35</v>
      </c>
    </row>
    <row r="308" spans="1:17" x14ac:dyDescent="0.3">
      <c r="A308">
        <v>6509</v>
      </c>
      <c r="B308" s="21" t="s">
        <v>349</v>
      </c>
      <c r="C308" s="21" t="str">
        <f t="shared" si="22"/>
        <v>JOSE CARLOS TRIRADO</v>
      </c>
      <c r="D308" s="21" t="s">
        <v>2255</v>
      </c>
      <c r="E308" s="21" t="s">
        <v>2788</v>
      </c>
      <c r="F308" s="21" t="s">
        <v>350</v>
      </c>
      <c r="G308" s="22">
        <v>88511109</v>
      </c>
      <c r="H308" s="18">
        <v>73970</v>
      </c>
      <c r="I308" s="16" t="str">
        <f t="shared" si="23"/>
        <v>73970</v>
      </c>
      <c r="J308" s="15" t="s">
        <v>112</v>
      </c>
      <c r="K308" s="15">
        <f>VLOOKUP(J308,estados!$A$1:$B$31,2,FALSE)</f>
        <v>7</v>
      </c>
      <c r="L308" s="15" t="s">
        <v>117</v>
      </c>
      <c r="M308" s="15">
        <f>VLOOKUP(L308,Distribuidores!$A$2:$B$99,2,FALSE)</f>
        <v>15</v>
      </c>
      <c r="N308" s="15">
        <v>1</v>
      </c>
      <c r="O308" s="15">
        <v>1</v>
      </c>
      <c r="P308">
        <v>1</v>
      </c>
      <c r="Q308" s="36" t="str">
        <f t="shared" ca="1" si="24"/>
        <v>2023-10-27 17:02:39</v>
      </c>
    </row>
    <row r="309" spans="1:17" x14ac:dyDescent="0.3">
      <c r="A309">
        <v>6510</v>
      </c>
      <c r="B309" s="21" t="s">
        <v>2789</v>
      </c>
      <c r="C309" s="21" t="str">
        <f t="shared" si="22"/>
        <v>JUAN CARLOS CONTRERAS</v>
      </c>
      <c r="D309" s="21" t="s">
        <v>2791</v>
      </c>
      <c r="E309" s="21" t="s">
        <v>2790</v>
      </c>
      <c r="F309" s="21" t="s">
        <v>352</v>
      </c>
      <c r="G309" s="22">
        <v>552313414</v>
      </c>
      <c r="H309" s="18">
        <v>45110</v>
      </c>
      <c r="I309" s="16" t="str">
        <f t="shared" si="23"/>
        <v>45110</v>
      </c>
      <c r="J309" s="15" t="s">
        <v>112</v>
      </c>
      <c r="K309" s="15">
        <f>VLOOKUP(J309,estados!$A$1:$B$31,2,FALSE)</f>
        <v>7</v>
      </c>
      <c r="L309" s="15" t="s">
        <v>121</v>
      </c>
      <c r="M309" s="15">
        <f>VLOOKUP(L309,Distribuidores!$A$2:$B$99,2,FALSE)</f>
        <v>13</v>
      </c>
      <c r="N309" s="21">
        <v>0</v>
      </c>
      <c r="O309" s="15">
        <v>1</v>
      </c>
      <c r="P309">
        <v>1</v>
      </c>
      <c r="Q309" s="36" t="str">
        <f t="shared" ca="1" si="24"/>
        <v>2023-10-27 17:55:52</v>
      </c>
    </row>
    <row r="310" spans="1:17" x14ac:dyDescent="0.3">
      <c r="A310">
        <v>6511</v>
      </c>
      <c r="B310" s="21" t="s">
        <v>353</v>
      </c>
      <c r="C310" s="21" t="str">
        <f t="shared" si="22"/>
        <v>LORENA HDZ</v>
      </c>
      <c r="D310" t="str">
        <f t="shared" si="20"/>
        <v xml:space="preserve">LORENA </v>
      </c>
      <c r="E310" t="str">
        <f t="shared" si="21"/>
        <v>HDZ</v>
      </c>
      <c r="F310" s="21" t="s">
        <v>354</v>
      </c>
      <c r="G310" s="22">
        <v>558293234</v>
      </c>
      <c r="H310" s="18">
        <v>28030</v>
      </c>
      <c r="I310" s="16" t="str">
        <f t="shared" si="23"/>
        <v>28030</v>
      </c>
      <c r="J310" s="15" t="s">
        <v>112</v>
      </c>
      <c r="K310" s="15">
        <f>VLOOKUP(J310,estados!$A$1:$B$31,2,FALSE)</f>
        <v>7</v>
      </c>
      <c r="L310" s="15" t="s">
        <v>1496</v>
      </c>
      <c r="M310" s="15">
        <f>VLOOKUP(L310,Distribuidores!$A$2:$B$99,2,FALSE)</f>
        <v>20</v>
      </c>
      <c r="N310" s="15">
        <v>1</v>
      </c>
      <c r="O310" s="15">
        <v>1</v>
      </c>
      <c r="P310">
        <v>1</v>
      </c>
      <c r="Q310" s="36" t="str">
        <f t="shared" ca="1" si="24"/>
        <v>2023-10-27 17:34:49</v>
      </c>
    </row>
    <row r="311" spans="1:17" x14ac:dyDescent="0.3">
      <c r="A311">
        <v>6512</v>
      </c>
      <c r="B311" s="21" t="s">
        <v>355</v>
      </c>
      <c r="C311" s="21" t="str">
        <f t="shared" si="22"/>
        <v>ENRIQUE VESSI</v>
      </c>
      <c r="D311" t="str">
        <f t="shared" si="20"/>
        <v xml:space="preserve">ENRIQUE </v>
      </c>
      <c r="E311" t="str">
        <f t="shared" si="21"/>
        <v>VESSI</v>
      </c>
      <c r="F311" s="21" t="s">
        <v>356</v>
      </c>
      <c r="G311" s="22">
        <v>16689681</v>
      </c>
      <c r="H311" s="18">
        <v>1820</v>
      </c>
      <c r="I311" s="16" t="str">
        <f t="shared" si="23"/>
        <v>01820</v>
      </c>
      <c r="J311" s="15" t="s">
        <v>112</v>
      </c>
      <c r="K311" s="15">
        <f>VLOOKUP(J311,estados!$A$1:$B$31,2,FALSE)</f>
        <v>7</v>
      </c>
      <c r="L311" s="15" t="s">
        <v>1494</v>
      </c>
      <c r="M311" s="15">
        <f>VLOOKUP(L311,Distribuidores!$A$2:$B$99,2,FALSE)</f>
        <v>21</v>
      </c>
      <c r="N311" s="15">
        <v>1</v>
      </c>
      <c r="O311" s="15">
        <v>1</v>
      </c>
      <c r="P311">
        <v>1</v>
      </c>
      <c r="Q311" s="36" t="str">
        <f t="shared" ca="1" si="24"/>
        <v>2023-10-27 13:57:03</v>
      </c>
    </row>
    <row r="312" spans="1:17" x14ac:dyDescent="0.3">
      <c r="A312">
        <v>6513</v>
      </c>
      <c r="B312" s="21" t="s">
        <v>357</v>
      </c>
      <c r="C312" s="21" t="str">
        <f t="shared" si="22"/>
        <v>ALEJANDRO CASTRO</v>
      </c>
      <c r="D312" t="str">
        <f t="shared" si="20"/>
        <v xml:space="preserve">ALEJANDRO </v>
      </c>
      <c r="E312" t="str">
        <f t="shared" si="21"/>
        <v>CASTRO</v>
      </c>
      <c r="F312" s="21" t="s">
        <v>358</v>
      </c>
      <c r="G312" s="22">
        <v>52072892</v>
      </c>
      <c r="H312" s="18">
        <v>54244</v>
      </c>
      <c r="I312" s="16" t="str">
        <f t="shared" si="23"/>
        <v>54244</v>
      </c>
      <c r="J312" s="15" t="s">
        <v>112</v>
      </c>
      <c r="K312" s="15">
        <f>VLOOKUP(J312,estados!$A$1:$B$31,2,FALSE)</f>
        <v>7</v>
      </c>
      <c r="L312" s="15" t="s">
        <v>117</v>
      </c>
      <c r="M312" s="15">
        <f>VLOOKUP(L312,Distribuidores!$A$2:$B$99,2,FALSE)</f>
        <v>15</v>
      </c>
      <c r="N312" s="15">
        <v>1</v>
      </c>
      <c r="O312" s="15">
        <v>1</v>
      </c>
      <c r="P312">
        <v>1</v>
      </c>
      <c r="Q312" s="36" t="str">
        <f t="shared" ca="1" si="24"/>
        <v>2023-10-27 12:10:04</v>
      </c>
    </row>
    <row r="313" spans="1:17" x14ac:dyDescent="0.3">
      <c r="A313">
        <v>6514</v>
      </c>
      <c r="B313" s="21" t="s">
        <v>359</v>
      </c>
      <c r="C313" s="21" t="str">
        <f t="shared" si="22"/>
        <v>LILIANA DURAN</v>
      </c>
      <c r="D313" t="str">
        <f t="shared" si="20"/>
        <v xml:space="preserve">LILIANA </v>
      </c>
      <c r="E313" t="str">
        <f t="shared" si="21"/>
        <v>DURAN</v>
      </c>
      <c r="F313" s="21" t="s">
        <v>360</v>
      </c>
      <c r="G313" s="22">
        <v>26230325</v>
      </c>
      <c r="H313" s="18">
        <v>1820</v>
      </c>
      <c r="I313" s="16" t="str">
        <f t="shared" si="23"/>
        <v>01820</v>
      </c>
      <c r="J313" s="15" t="s">
        <v>112</v>
      </c>
      <c r="K313" s="15">
        <f>VLOOKUP(J313,estados!$A$1:$B$31,2,FALSE)</f>
        <v>7</v>
      </c>
      <c r="L313" s="15" t="s">
        <v>1495</v>
      </c>
      <c r="M313" s="15">
        <f>VLOOKUP(L313,Distribuidores!$A$2:$B$99,2,FALSE)</f>
        <v>17</v>
      </c>
      <c r="N313" s="15">
        <v>1</v>
      </c>
      <c r="O313" s="15">
        <v>1</v>
      </c>
      <c r="P313">
        <v>1</v>
      </c>
      <c r="Q313" s="36" t="str">
        <f t="shared" ca="1" si="24"/>
        <v>2023-10-27 15:22:31</v>
      </c>
    </row>
    <row r="314" spans="1:17" x14ac:dyDescent="0.3">
      <c r="A314">
        <v>6515</v>
      </c>
      <c r="B314" s="21" t="s">
        <v>361</v>
      </c>
      <c r="C314" s="21" t="str">
        <f t="shared" si="22"/>
        <v>ROSALBA ESPINOSA DE LOS MONTEROS VELAZQUEZ</v>
      </c>
      <c r="D314" t="str">
        <f t="shared" si="20"/>
        <v xml:space="preserve">ROSALBA </v>
      </c>
      <c r="E314" t="str">
        <f t="shared" si="21"/>
        <v>ESPINOSA DE LOS MONTEROS VELAZQUEZ</v>
      </c>
      <c r="F314" s="21" t="s">
        <v>362</v>
      </c>
      <c r="G314" s="22">
        <v>35360925</v>
      </c>
      <c r="H314" s="18">
        <v>7810</v>
      </c>
      <c r="I314" s="16" t="str">
        <f t="shared" si="23"/>
        <v>07810</v>
      </c>
      <c r="J314" s="15" t="s">
        <v>112</v>
      </c>
      <c r="K314" s="15">
        <f>VLOOKUP(J314,estados!$A$1:$B$31,2,FALSE)</f>
        <v>7</v>
      </c>
      <c r="L314" s="15" t="s">
        <v>1463</v>
      </c>
      <c r="M314" s="15">
        <f>VLOOKUP(L314,Distribuidores!$A$2:$B$99,2,FALSE)</f>
        <v>18</v>
      </c>
      <c r="N314" s="15">
        <v>0</v>
      </c>
      <c r="O314" s="15">
        <v>1</v>
      </c>
      <c r="P314">
        <v>1</v>
      </c>
      <c r="Q314" s="36" t="str">
        <f t="shared" ca="1" si="24"/>
        <v>2023-10-27 17:16:17</v>
      </c>
    </row>
    <row r="315" spans="1:17" x14ac:dyDescent="0.3">
      <c r="A315">
        <v>6516</v>
      </c>
      <c r="B315" s="21" t="s">
        <v>363</v>
      </c>
      <c r="C315" s="21" t="str">
        <f t="shared" si="22"/>
        <v>ISRAEL PADILLA</v>
      </c>
      <c r="D315" t="str">
        <f t="shared" si="20"/>
        <v xml:space="preserve">ISRAEL </v>
      </c>
      <c r="E315" t="str">
        <f t="shared" si="21"/>
        <v>PADILLA</v>
      </c>
      <c r="F315" s="21" t="s">
        <v>364</v>
      </c>
      <c r="G315" s="22">
        <v>11039800</v>
      </c>
      <c r="H315" s="18">
        <v>31183</v>
      </c>
      <c r="I315" s="16" t="str">
        <f t="shared" si="23"/>
        <v>31183</v>
      </c>
      <c r="J315" s="15" t="s">
        <v>112</v>
      </c>
      <c r="K315" s="15">
        <f>VLOOKUP(J315,estados!$A$1:$B$31,2,FALSE)</f>
        <v>7</v>
      </c>
      <c r="L315" s="15" t="s">
        <v>1495</v>
      </c>
      <c r="M315" s="15">
        <f>VLOOKUP(L315,Distribuidores!$A$2:$B$99,2,FALSE)</f>
        <v>17</v>
      </c>
      <c r="N315" s="15">
        <v>1</v>
      </c>
      <c r="O315" s="15">
        <v>1</v>
      </c>
      <c r="P315">
        <v>1</v>
      </c>
      <c r="Q315" s="36" t="str">
        <f t="shared" ca="1" si="24"/>
        <v>2023-10-27 17:37:38</v>
      </c>
    </row>
    <row r="316" spans="1:17" x14ac:dyDescent="0.3">
      <c r="A316">
        <v>6517</v>
      </c>
      <c r="B316" s="21" t="s">
        <v>2792</v>
      </c>
      <c r="C316" s="21" t="str">
        <f t="shared" si="22"/>
        <v>JARO RODRIGUEZ</v>
      </c>
      <c r="D316" t="str">
        <f t="shared" si="20"/>
        <v xml:space="preserve">JARO </v>
      </c>
      <c r="E316" t="str">
        <f t="shared" si="21"/>
        <v>RODRIGUEZ</v>
      </c>
      <c r="F316" s="21" t="s">
        <v>366</v>
      </c>
      <c r="G316" s="22" t="s">
        <v>1287</v>
      </c>
      <c r="H316" s="18">
        <v>8930</v>
      </c>
      <c r="I316" s="16" t="str">
        <f t="shared" si="23"/>
        <v>08930</v>
      </c>
      <c r="J316" s="15" t="s">
        <v>112</v>
      </c>
      <c r="K316" s="15">
        <f>VLOOKUP(J316,estados!$A$1:$B$31,2,FALSE)</f>
        <v>7</v>
      </c>
      <c r="L316" s="15" t="s">
        <v>1494</v>
      </c>
      <c r="M316" s="15">
        <f>VLOOKUP(L316,Distribuidores!$A$2:$B$99,2,FALSE)</f>
        <v>21</v>
      </c>
      <c r="N316" s="15">
        <v>1</v>
      </c>
      <c r="O316" s="15">
        <v>1</v>
      </c>
      <c r="P316">
        <v>1</v>
      </c>
      <c r="Q316" s="36" t="str">
        <f t="shared" ca="1" si="24"/>
        <v>2023-10-27 20:29:59</v>
      </c>
    </row>
    <row r="317" spans="1:17" x14ac:dyDescent="0.3">
      <c r="A317">
        <v>6518</v>
      </c>
      <c r="B317" s="21" t="s">
        <v>367</v>
      </c>
      <c r="C317" s="21" t="str">
        <f t="shared" si="22"/>
        <v>ITZEL CHAVEZ</v>
      </c>
      <c r="D317" t="str">
        <f t="shared" si="20"/>
        <v xml:space="preserve">ITZEL </v>
      </c>
      <c r="E317" t="str">
        <f t="shared" si="21"/>
        <v>CHAVEZ</v>
      </c>
      <c r="F317" s="21" t="s">
        <v>368</v>
      </c>
      <c r="G317" s="22" t="s">
        <v>1288</v>
      </c>
      <c r="H317" s="18">
        <v>14250</v>
      </c>
      <c r="I317" s="16" t="str">
        <f t="shared" si="23"/>
        <v>14250</v>
      </c>
      <c r="J317" s="15" t="s">
        <v>112</v>
      </c>
      <c r="K317" s="15">
        <f>VLOOKUP(J317,estados!$A$1:$B$31,2,FALSE)</f>
        <v>7</v>
      </c>
      <c r="L317" s="15" t="s">
        <v>117</v>
      </c>
      <c r="M317" s="15">
        <f>VLOOKUP(L317,Distribuidores!$A$2:$B$99,2,FALSE)</f>
        <v>15</v>
      </c>
      <c r="N317" s="15">
        <v>1</v>
      </c>
      <c r="O317" s="15">
        <v>1</v>
      </c>
      <c r="P317">
        <v>1</v>
      </c>
      <c r="Q317" s="36" t="str">
        <f t="shared" ca="1" si="24"/>
        <v>2023-10-27 15:30:44</v>
      </c>
    </row>
    <row r="318" spans="1:17" x14ac:dyDescent="0.3">
      <c r="A318">
        <v>6519</v>
      </c>
      <c r="B318" s="21" t="s">
        <v>2793</v>
      </c>
      <c r="C318" s="21" t="str">
        <f t="shared" si="22"/>
        <v>GUILLERMO MORALES</v>
      </c>
      <c r="D318" t="str">
        <f t="shared" si="20"/>
        <v xml:space="preserve">GUILLERMO </v>
      </c>
      <c r="E318" t="str">
        <f t="shared" si="21"/>
        <v>MORALES</v>
      </c>
      <c r="F318" s="21" t="s">
        <v>370</v>
      </c>
      <c r="G318" s="22">
        <v>52793129</v>
      </c>
      <c r="H318" s="18">
        <v>72810</v>
      </c>
      <c r="I318" s="16" t="str">
        <f t="shared" si="23"/>
        <v>72810</v>
      </c>
      <c r="J318" s="15" t="s">
        <v>112</v>
      </c>
      <c r="K318" s="15">
        <f>VLOOKUP(J318,estados!$A$1:$B$31,2,FALSE)</f>
        <v>7</v>
      </c>
      <c r="L318" s="15" t="s">
        <v>121</v>
      </c>
      <c r="M318" s="15">
        <f>VLOOKUP(L318,Distribuidores!$A$2:$B$99,2,FALSE)</f>
        <v>13</v>
      </c>
      <c r="N318" s="15">
        <v>1</v>
      </c>
      <c r="O318" s="15">
        <v>1</v>
      </c>
      <c r="P318">
        <v>1</v>
      </c>
      <c r="Q318" s="36" t="str">
        <f t="shared" ca="1" si="24"/>
        <v>2023-10-27 17:09:57</v>
      </c>
    </row>
    <row r="319" spans="1:17" x14ac:dyDescent="0.3">
      <c r="A319">
        <v>6520</v>
      </c>
      <c r="B319" s="21" t="s">
        <v>2794</v>
      </c>
      <c r="C319" s="21" t="str">
        <f t="shared" si="22"/>
        <v>LILIANA CORDOVA MTZ</v>
      </c>
      <c r="D319" t="str">
        <f t="shared" si="20"/>
        <v xml:space="preserve">LILIANA </v>
      </c>
      <c r="E319" t="str">
        <f t="shared" si="21"/>
        <v>CORDOVA MTZ</v>
      </c>
      <c r="F319" s="21" t="s">
        <v>372</v>
      </c>
      <c r="G319" s="22">
        <v>56224106</v>
      </c>
      <c r="H319" s="18">
        <v>3100</v>
      </c>
      <c r="I319" s="16" t="str">
        <f t="shared" si="23"/>
        <v>03100</v>
      </c>
      <c r="J319" s="15" t="s">
        <v>112</v>
      </c>
      <c r="K319" s="15">
        <f>VLOOKUP(J319,estados!$A$1:$B$31,2,FALSE)</f>
        <v>7</v>
      </c>
      <c r="L319" s="15" t="s">
        <v>1463</v>
      </c>
      <c r="M319" s="15">
        <f>VLOOKUP(L319,Distribuidores!$A$2:$B$99,2,FALSE)</f>
        <v>18</v>
      </c>
      <c r="N319" s="15">
        <v>0</v>
      </c>
      <c r="O319" s="15">
        <v>1</v>
      </c>
      <c r="P319">
        <v>1</v>
      </c>
      <c r="Q319" s="36" t="str">
        <f t="shared" ca="1" si="24"/>
        <v>2023-10-27 14:46:01</v>
      </c>
    </row>
    <row r="320" spans="1:17" x14ac:dyDescent="0.3">
      <c r="A320">
        <v>6521</v>
      </c>
      <c r="B320" s="21" t="s">
        <v>2795</v>
      </c>
      <c r="C320" s="21" t="str">
        <f t="shared" si="22"/>
        <v>AARON I. LOZANO</v>
      </c>
      <c r="D320" t="str">
        <f t="shared" si="20"/>
        <v xml:space="preserve">AARON </v>
      </c>
      <c r="E320" t="str">
        <f t="shared" si="21"/>
        <v>I. LOZANO</v>
      </c>
      <c r="F320" s="21" t="s">
        <v>1501</v>
      </c>
      <c r="G320" s="22">
        <v>58500470</v>
      </c>
      <c r="H320" s="18">
        <v>1010</v>
      </c>
      <c r="I320" s="16" t="str">
        <f t="shared" si="23"/>
        <v>01010</v>
      </c>
      <c r="J320" s="15" t="s">
        <v>112</v>
      </c>
      <c r="K320" s="15">
        <f>VLOOKUP(J320,estados!$A$1:$B$31,2,FALSE)</f>
        <v>7</v>
      </c>
      <c r="L320" s="15" t="s">
        <v>1494</v>
      </c>
      <c r="M320" s="15">
        <f>VLOOKUP(L320,Distribuidores!$A$2:$B$99,2,FALSE)</f>
        <v>21</v>
      </c>
      <c r="N320" s="15">
        <v>1</v>
      </c>
      <c r="O320" s="15">
        <v>1</v>
      </c>
      <c r="P320">
        <v>1</v>
      </c>
      <c r="Q320" s="36" t="str">
        <f t="shared" ca="1" si="24"/>
        <v>2023-10-27 15:32:23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50F7-65B4-4B0F-BB12-691D149FF98A}">
  <dimension ref="A1:Q345"/>
  <sheetViews>
    <sheetView topLeftCell="I262" workbookViewId="0">
      <selection activeCell="A345" sqref="A345"/>
    </sheetView>
  </sheetViews>
  <sheetFormatPr baseColWidth="10" defaultRowHeight="14.4" x14ac:dyDescent="0.3"/>
  <cols>
    <col min="2" max="3" width="29.44140625" hidden="1" customWidth="1"/>
    <col min="5" max="5" width="42" bestFit="1" customWidth="1"/>
    <col min="6" max="6" width="50.88671875" bestFit="1" customWidth="1"/>
    <col min="7" max="7" width="19.33203125" bestFit="1" customWidth="1"/>
    <col min="8" max="8" width="0" hidden="1" customWidth="1"/>
    <col min="9" max="9" width="11.5546875" style="31"/>
    <col min="10" max="10" width="15.5546875" bestFit="1" customWidth="1"/>
    <col min="11" max="11" width="0" hidden="1" customWidth="1"/>
    <col min="12" max="12" width="20.5546875" bestFit="1" customWidth="1"/>
    <col min="13" max="13" width="0" hidden="1" customWidth="1"/>
    <col min="17" max="17" width="18" bestFit="1" customWidth="1"/>
  </cols>
  <sheetData>
    <row r="1" spans="1:17" x14ac:dyDescent="0.3">
      <c r="A1" t="s">
        <v>2205</v>
      </c>
      <c r="B1" t="s">
        <v>2711</v>
      </c>
      <c r="C1" t="s">
        <v>2711</v>
      </c>
      <c r="D1" t="s">
        <v>2206</v>
      </c>
      <c r="E1" t="s">
        <v>2207</v>
      </c>
      <c r="F1" t="s">
        <v>2796</v>
      </c>
      <c r="G1" t="s">
        <v>2209</v>
      </c>
      <c r="H1" t="s">
        <v>2712</v>
      </c>
      <c r="I1" s="31" t="s">
        <v>2210</v>
      </c>
      <c r="J1" s="31" t="s">
        <v>2211</v>
      </c>
      <c r="K1" t="s">
        <v>2211</v>
      </c>
      <c r="L1" t="s">
        <v>2212</v>
      </c>
      <c r="M1" t="s">
        <v>2212</v>
      </c>
      <c r="N1" t="s">
        <v>2213</v>
      </c>
      <c r="O1" t="s">
        <v>2214</v>
      </c>
      <c r="P1" t="s">
        <v>2215</v>
      </c>
      <c r="Q1" t="s">
        <v>2216</v>
      </c>
    </row>
    <row r="2" spans="1:17" x14ac:dyDescent="0.3">
      <c r="A2">
        <v>6522</v>
      </c>
      <c r="B2" s="21" t="s">
        <v>375</v>
      </c>
      <c r="C2" s="21" t="str">
        <f t="shared" ref="C2:C65" si="0">TRIM(B2)</f>
        <v>JAIME ARANDA L</v>
      </c>
      <c r="D2" t="str">
        <f t="shared" ref="D2:D64" si="1">LEFT(C2, SEARCH(" ",C2,1))</f>
        <v xml:space="preserve">JAIME </v>
      </c>
      <c r="E2" t="str">
        <f t="shared" ref="E2:E64" si="2">RIGHT(C2,LEN(C2)-SEARCH(" ",C2,1))</f>
        <v>ARANDA L</v>
      </c>
      <c r="F2" s="25" t="s">
        <v>2797</v>
      </c>
      <c r="G2" s="22">
        <v>58500470</v>
      </c>
      <c r="H2" s="18">
        <v>3560</v>
      </c>
      <c r="I2" s="32" t="str">
        <f t="shared" ref="I2:I65" si="3">TEXT(H2,"00000")</f>
        <v>03560</v>
      </c>
      <c r="J2" s="15" t="s">
        <v>112</v>
      </c>
      <c r="K2" s="15">
        <f>VLOOKUP(J2,estados!$A$1:$B$31,2,FALSE)</f>
        <v>7</v>
      </c>
      <c r="L2" s="15" t="s">
        <v>114</v>
      </c>
      <c r="M2" s="15">
        <f>VLOOKUP(L2,Distribuidores!$A$2:$B$99,2,FALSE)</f>
        <v>16</v>
      </c>
      <c r="N2" s="15">
        <v>1</v>
      </c>
      <c r="O2" s="15">
        <v>1</v>
      </c>
      <c r="P2">
        <v>1</v>
      </c>
      <c r="Q2" s="36" t="str">
        <f t="shared" ref="Q2:Q65" ca="1" si="4">_xlfn.CONCAT("2023-10-28 ",RANDBETWEEN(12,20),":",TEXT(RANDBETWEEN(0,59),"00"),":",TEXT(RANDBETWEEN(0,59),"00"))</f>
        <v>2023-10-28 13:21:59</v>
      </c>
    </row>
    <row r="3" spans="1:17" x14ac:dyDescent="0.3">
      <c r="A3">
        <v>6523</v>
      </c>
      <c r="B3" s="21" t="s">
        <v>3033</v>
      </c>
      <c r="C3" s="21" t="str">
        <f t="shared" si="0"/>
        <v>VIRGINIA SALGADO CRUZ</v>
      </c>
      <c r="D3" t="str">
        <f t="shared" si="1"/>
        <v xml:space="preserve">VIRGINIA </v>
      </c>
      <c r="E3" t="str">
        <f t="shared" si="2"/>
        <v>SALGADO CRUZ</v>
      </c>
      <c r="F3" s="21" t="s">
        <v>2798</v>
      </c>
      <c r="G3" s="22" t="s">
        <v>1503</v>
      </c>
      <c r="H3" s="18">
        <v>55770</v>
      </c>
      <c r="I3" s="32" t="str">
        <f t="shared" si="3"/>
        <v>55770</v>
      </c>
      <c r="J3" s="15" t="s">
        <v>112</v>
      </c>
      <c r="K3" s="15">
        <f>VLOOKUP(J3,estados!$A$1:$B$31,2,FALSE)</f>
        <v>7</v>
      </c>
      <c r="L3" s="15" t="s">
        <v>1494</v>
      </c>
      <c r="M3" s="15">
        <f>VLOOKUP(L3,Distribuidores!$A$2:$B$99,2,FALSE)</f>
        <v>21</v>
      </c>
      <c r="N3" s="15">
        <v>1</v>
      </c>
      <c r="O3" s="15">
        <v>1</v>
      </c>
      <c r="P3">
        <v>1</v>
      </c>
      <c r="Q3" s="36" t="str">
        <f t="shared" ca="1" si="4"/>
        <v>2023-10-28 17:27:25</v>
      </c>
    </row>
    <row r="4" spans="1:17" x14ac:dyDescent="0.3">
      <c r="A4">
        <v>6524</v>
      </c>
      <c r="B4" s="21" t="s">
        <v>3034</v>
      </c>
      <c r="C4" s="21" t="str">
        <f t="shared" si="0"/>
        <v>IGNACIO PONCE REAL</v>
      </c>
      <c r="D4" t="str">
        <f t="shared" si="1"/>
        <v xml:space="preserve">IGNACIO </v>
      </c>
      <c r="E4" t="str">
        <f t="shared" si="2"/>
        <v>PONCE REAL</v>
      </c>
      <c r="F4" s="21" t="s">
        <v>2799</v>
      </c>
      <c r="G4" s="22">
        <v>6294824232</v>
      </c>
      <c r="H4" s="18">
        <v>52977</v>
      </c>
      <c r="I4" s="32" t="str">
        <f t="shared" si="3"/>
        <v>52977</v>
      </c>
      <c r="J4" s="15" t="s">
        <v>112</v>
      </c>
      <c r="K4" s="15">
        <f>VLOOKUP(J4,estados!$A$1:$B$31,2,FALSE)</f>
        <v>7</v>
      </c>
      <c r="L4" s="15" t="s">
        <v>1494</v>
      </c>
      <c r="M4" s="15">
        <f>VLOOKUP(L4,Distribuidores!$A$2:$B$99,2,FALSE)</f>
        <v>21</v>
      </c>
      <c r="N4" s="15">
        <v>0</v>
      </c>
      <c r="O4" s="15">
        <v>1</v>
      </c>
      <c r="P4">
        <v>1</v>
      </c>
      <c r="Q4" s="36" t="str">
        <f t="shared" ca="1" si="4"/>
        <v>2023-10-28 17:17:46</v>
      </c>
    </row>
    <row r="5" spans="1:17" x14ac:dyDescent="0.3">
      <c r="A5">
        <v>6525</v>
      </c>
      <c r="B5" s="21" t="s">
        <v>3035</v>
      </c>
      <c r="C5" s="21" t="str">
        <f t="shared" si="0"/>
        <v>FRANCISCO GUEVARA</v>
      </c>
      <c r="D5" t="str">
        <f t="shared" si="1"/>
        <v xml:space="preserve">FRANCISCO </v>
      </c>
      <c r="E5" t="str">
        <f t="shared" si="2"/>
        <v>GUEVARA</v>
      </c>
      <c r="F5" s="21" t="s">
        <v>2800</v>
      </c>
      <c r="G5" s="22">
        <v>17353548164</v>
      </c>
      <c r="H5" s="18">
        <v>9640</v>
      </c>
      <c r="I5" s="32" t="str">
        <f t="shared" si="3"/>
        <v>09640</v>
      </c>
      <c r="J5" s="15" t="s">
        <v>112</v>
      </c>
      <c r="K5" s="15">
        <f>VLOOKUP(J5,estados!$A$1:$B$31,2,FALSE)</f>
        <v>7</v>
      </c>
      <c r="L5" s="15" t="s">
        <v>117</v>
      </c>
      <c r="M5" s="15">
        <f>VLOOKUP(L5,Distribuidores!$A$2:$B$99,2,FALSE)</f>
        <v>15</v>
      </c>
      <c r="N5" s="15">
        <v>0</v>
      </c>
      <c r="O5" s="15">
        <v>1</v>
      </c>
      <c r="P5">
        <v>1</v>
      </c>
      <c r="Q5" s="36" t="str">
        <f t="shared" ca="1" si="4"/>
        <v>2023-10-28 18:33:40</v>
      </c>
    </row>
    <row r="6" spans="1:17" x14ac:dyDescent="0.3">
      <c r="A6">
        <v>6526</v>
      </c>
      <c r="B6" s="21" t="s">
        <v>382</v>
      </c>
      <c r="C6" s="21" t="str">
        <f t="shared" si="0"/>
        <v>JESSICA GARCIA</v>
      </c>
      <c r="D6" t="str">
        <f t="shared" si="1"/>
        <v xml:space="preserve">JESSICA </v>
      </c>
      <c r="E6" t="str">
        <f t="shared" si="2"/>
        <v>GARCIA</v>
      </c>
      <c r="F6" s="21" t="s">
        <v>2800</v>
      </c>
      <c r="G6" s="22">
        <v>17353548164</v>
      </c>
      <c r="H6" s="18">
        <v>4300</v>
      </c>
      <c r="I6" s="32" t="str">
        <f t="shared" si="3"/>
        <v>04300</v>
      </c>
      <c r="J6" s="15" t="s">
        <v>112</v>
      </c>
      <c r="K6" s="15">
        <f>VLOOKUP(J6,estados!$A$1:$B$31,2,FALSE)</f>
        <v>7</v>
      </c>
      <c r="L6" s="15" t="s">
        <v>117</v>
      </c>
      <c r="M6" s="15">
        <f>VLOOKUP(L6,Distribuidores!$A$2:$B$99,2,FALSE)</f>
        <v>15</v>
      </c>
      <c r="N6" s="15">
        <v>0</v>
      </c>
      <c r="O6" s="15">
        <v>1</v>
      </c>
      <c r="P6">
        <v>1</v>
      </c>
      <c r="Q6" s="36" t="str">
        <f t="shared" ca="1" si="4"/>
        <v>2023-10-28 16:29:02</v>
      </c>
    </row>
    <row r="7" spans="1:17" x14ac:dyDescent="0.3">
      <c r="A7">
        <v>6527</v>
      </c>
      <c r="B7" s="21" t="s">
        <v>383</v>
      </c>
      <c r="C7" s="21" t="str">
        <f t="shared" si="0"/>
        <v>ALI MILLAN RAMIREZ</v>
      </c>
      <c r="D7" t="str">
        <f t="shared" si="1"/>
        <v xml:space="preserve">ALI </v>
      </c>
      <c r="E7" t="str">
        <f t="shared" si="2"/>
        <v>MILLAN RAMIREZ</v>
      </c>
      <c r="F7" s="21" t="s">
        <v>2801</v>
      </c>
      <c r="G7" s="22" t="s">
        <v>1289</v>
      </c>
      <c r="H7" s="18">
        <v>48328</v>
      </c>
      <c r="I7" s="32" t="str">
        <f t="shared" si="3"/>
        <v>48328</v>
      </c>
      <c r="J7" s="15" t="s">
        <v>112</v>
      </c>
      <c r="K7" s="15">
        <f>VLOOKUP(J7,estados!$A$1:$B$31,2,FALSE)</f>
        <v>7</v>
      </c>
      <c r="L7" s="15" t="s">
        <v>1463</v>
      </c>
      <c r="M7" s="15">
        <f>VLOOKUP(L7,Distribuidores!$A$2:$B$99,2,FALSE)</f>
        <v>18</v>
      </c>
      <c r="N7" s="15">
        <v>1</v>
      </c>
      <c r="O7" s="15">
        <v>1</v>
      </c>
      <c r="P7">
        <v>1</v>
      </c>
      <c r="Q7" s="36" t="str">
        <f t="shared" ca="1" si="4"/>
        <v>2023-10-28 19:46:45</v>
      </c>
    </row>
    <row r="8" spans="1:17" x14ac:dyDescent="0.3">
      <c r="A8">
        <v>6528</v>
      </c>
      <c r="B8" s="21" t="s">
        <v>385</v>
      </c>
      <c r="C8" s="21" t="str">
        <f t="shared" si="0"/>
        <v>MARIBEL VELASCO</v>
      </c>
      <c r="D8" t="str">
        <f t="shared" si="1"/>
        <v xml:space="preserve">MARIBEL </v>
      </c>
      <c r="E8" t="str">
        <f t="shared" si="2"/>
        <v>VELASCO</v>
      </c>
      <c r="F8" s="21" t="s">
        <v>2802</v>
      </c>
      <c r="G8" s="22" t="s">
        <v>1290</v>
      </c>
      <c r="H8" s="18">
        <v>4300</v>
      </c>
      <c r="I8" s="32" t="str">
        <f t="shared" si="3"/>
        <v>04300</v>
      </c>
      <c r="J8" s="15" t="s">
        <v>112</v>
      </c>
      <c r="K8" s="15">
        <f>VLOOKUP(J8,estados!$A$1:$B$31,2,FALSE)</f>
        <v>7</v>
      </c>
      <c r="L8" s="15" t="s">
        <v>120</v>
      </c>
      <c r="M8" s="15">
        <f>VLOOKUP(L8,Distribuidores!$A$2:$B$99,2,FALSE)</f>
        <v>29</v>
      </c>
      <c r="N8" s="15">
        <v>1</v>
      </c>
      <c r="O8" s="15">
        <v>1</v>
      </c>
      <c r="P8">
        <v>1</v>
      </c>
      <c r="Q8" s="36" t="str">
        <f t="shared" ca="1" si="4"/>
        <v>2023-10-28 12:13:49</v>
      </c>
    </row>
    <row r="9" spans="1:17" x14ac:dyDescent="0.3">
      <c r="A9">
        <v>6529</v>
      </c>
      <c r="B9" s="21" t="s">
        <v>387</v>
      </c>
      <c r="C9" s="21" t="str">
        <f t="shared" si="0"/>
        <v>ANA MARIA VAZQUEZ</v>
      </c>
      <c r="D9" t="str">
        <f t="shared" si="1"/>
        <v xml:space="preserve">ANA </v>
      </c>
      <c r="E9" t="str">
        <f t="shared" si="2"/>
        <v>MARIA VAZQUEZ</v>
      </c>
      <c r="F9" s="21" t="s">
        <v>2803</v>
      </c>
      <c r="G9" s="22">
        <v>52551862</v>
      </c>
      <c r="H9" s="18">
        <v>3440</v>
      </c>
      <c r="I9" s="32" t="str">
        <f t="shared" si="3"/>
        <v>03440</v>
      </c>
      <c r="J9" s="15" t="s">
        <v>112</v>
      </c>
      <c r="K9" s="15">
        <f>VLOOKUP(J9,estados!$A$1:$B$31,2,FALSE)</f>
        <v>7</v>
      </c>
      <c r="L9" s="15" t="s">
        <v>114</v>
      </c>
      <c r="M9" s="15">
        <f>VLOOKUP(L9,Distribuidores!$A$2:$B$99,2,FALSE)</f>
        <v>16</v>
      </c>
      <c r="N9" s="21">
        <v>0</v>
      </c>
      <c r="O9" s="15">
        <v>1</v>
      </c>
      <c r="P9">
        <v>1</v>
      </c>
      <c r="Q9" s="36" t="str">
        <f t="shared" ca="1" si="4"/>
        <v>2023-10-28 17:09:05</v>
      </c>
    </row>
    <row r="10" spans="1:17" x14ac:dyDescent="0.3">
      <c r="A10">
        <v>6530</v>
      </c>
      <c r="B10" s="21" t="s">
        <v>389</v>
      </c>
      <c r="C10" s="21" t="str">
        <f t="shared" si="0"/>
        <v>SRITA NANCI PALOMINOS</v>
      </c>
      <c r="D10" t="str">
        <f t="shared" si="1"/>
        <v xml:space="preserve">SRITA </v>
      </c>
      <c r="E10" t="str">
        <f t="shared" si="2"/>
        <v>NANCI PALOMINOS</v>
      </c>
      <c r="F10" s="21" t="s">
        <v>2804</v>
      </c>
      <c r="G10" s="22" t="s">
        <v>1291</v>
      </c>
      <c r="H10" s="18">
        <v>3020</v>
      </c>
      <c r="I10" s="32" t="str">
        <f t="shared" si="3"/>
        <v>03020</v>
      </c>
      <c r="J10" s="15" t="s">
        <v>112</v>
      </c>
      <c r="K10" s="15">
        <f>VLOOKUP(J10,estados!$A$1:$B$31,2,FALSE)</f>
        <v>7</v>
      </c>
      <c r="L10" s="15" t="s">
        <v>117</v>
      </c>
      <c r="M10" s="15">
        <f>VLOOKUP(L10,Distribuidores!$A$2:$B$99,2,FALSE)</f>
        <v>15</v>
      </c>
      <c r="N10" s="15">
        <v>1</v>
      </c>
      <c r="O10" s="15">
        <v>1</v>
      </c>
      <c r="P10">
        <v>1</v>
      </c>
      <c r="Q10" s="36" t="str">
        <f t="shared" ca="1" si="4"/>
        <v>2023-10-28 18:35:15</v>
      </c>
    </row>
    <row r="11" spans="1:17" x14ac:dyDescent="0.3">
      <c r="A11">
        <v>6531</v>
      </c>
      <c r="B11" s="21" t="s">
        <v>3036</v>
      </c>
      <c r="C11" s="21" t="str">
        <f t="shared" si="0"/>
        <v>CECILIA ROBLES</v>
      </c>
      <c r="D11" t="str">
        <f t="shared" si="1"/>
        <v xml:space="preserve">CECILIA </v>
      </c>
      <c r="E11" t="str">
        <f t="shared" si="2"/>
        <v>ROBLES</v>
      </c>
      <c r="F11" s="21" t="s">
        <v>2804</v>
      </c>
      <c r="G11" s="22" t="s">
        <v>1291</v>
      </c>
      <c r="H11" s="18">
        <v>9240</v>
      </c>
      <c r="I11" s="32" t="str">
        <f t="shared" si="3"/>
        <v>09240</v>
      </c>
      <c r="J11" s="15" t="s">
        <v>112</v>
      </c>
      <c r="K11" s="15">
        <f>VLOOKUP(J11,estados!$A$1:$B$31,2,FALSE)</f>
        <v>7</v>
      </c>
      <c r="L11" s="15" t="s">
        <v>1484</v>
      </c>
      <c r="M11" s="15">
        <f>VLOOKUP(L11,Distribuidores!$A$2:$B$99,2,FALSE)</f>
        <v>11</v>
      </c>
      <c r="N11" s="15">
        <v>1</v>
      </c>
      <c r="O11" s="15">
        <v>1</v>
      </c>
      <c r="P11">
        <v>1</v>
      </c>
      <c r="Q11" s="36" t="str">
        <f t="shared" ca="1" si="4"/>
        <v>2023-10-28 17:50:10</v>
      </c>
    </row>
    <row r="12" spans="1:17" x14ac:dyDescent="0.3">
      <c r="A12">
        <v>6532</v>
      </c>
      <c r="B12" s="21" t="s">
        <v>392</v>
      </c>
      <c r="C12" s="21" t="str">
        <f t="shared" si="0"/>
        <v>BENIGNO ORNELAS</v>
      </c>
      <c r="D12" t="str">
        <f t="shared" si="1"/>
        <v xml:space="preserve">BENIGNO </v>
      </c>
      <c r="E12" t="str">
        <f t="shared" si="2"/>
        <v>ORNELAS</v>
      </c>
      <c r="F12" s="21" t="s">
        <v>2805</v>
      </c>
      <c r="G12" s="22" t="s">
        <v>1292</v>
      </c>
      <c r="H12" s="18">
        <v>57180</v>
      </c>
      <c r="I12" s="32" t="str">
        <f t="shared" si="3"/>
        <v>57180</v>
      </c>
      <c r="J12" s="15" t="s">
        <v>112</v>
      </c>
      <c r="K12" s="15">
        <f>VLOOKUP(J12,estados!$A$1:$B$31,2,FALSE)</f>
        <v>7</v>
      </c>
      <c r="L12" s="15" t="s">
        <v>121</v>
      </c>
      <c r="M12" s="15">
        <f>VLOOKUP(L12,Distribuidores!$A$2:$B$99,2,FALSE)</f>
        <v>13</v>
      </c>
      <c r="N12" s="15">
        <v>1</v>
      </c>
      <c r="O12" s="15">
        <v>1</v>
      </c>
      <c r="P12">
        <v>1</v>
      </c>
      <c r="Q12" s="36" t="str">
        <f t="shared" ca="1" si="4"/>
        <v>2023-10-28 15:37:44</v>
      </c>
    </row>
    <row r="13" spans="1:17" x14ac:dyDescent="0.3">
      <c r="A13">
        <v>6533</v>
      </c>
      <c r="B13" s="21" t="s">
        <v>3037</v>
      </c>
      <c r="C13" s="21" t="str">
        <f t="shared" si="0"/>
        <v>MABELL ROCHA</v>
      </c>
      <c r="D13" t="str">
        <f t="shared" si="1"/>
        <v xml:space="preserve">MABELL </v>
      </c>
      <c r="E13" t="str">
        <f t="shared" si="2"/>
        <v>ROCHA</v>
      </c>
      <c r="F13" s="21" t="s">
        <v>2806</v>
      </c>
      <c r="G13" s="22" t="s">
        <v>1293</v>
      </c>
      <c r="H13" s="18">
        <v>9240</v>
      </c>
      <c r="I13" s="32" t="str">
        <f t="shared" si="3"/>
        <v>09240</v>
      </c>
      <c r="J13" s="15" t="s">
        <v>112</v>
      </c>
      <c r="K13" s="15">
        <f>VLOOKUP(J13,estados!$A$1:$B$31,2,FALSE)</f>
        <v>7</v>
      </c>
      <c r="L13" s="15" t="s">
        <v>1494</v>
      </c>
      <c r="M13" s="15">
        <f>VLOOKUP(L13,Distribuidores!$A$2:$B$99,2,FALSE)</f>
        <v>21</v>
      </c>
      <c r="N13" s="15">
        <v>1</v>
      </c>
      <c r="O13" s="15">
        <v>1</v>
      </c>
      <c r="P13">
        <v>1</v>
      </c>
      <c r="Q13" s="36" t="str">
        <f t="shared" ca="1" si="4"/>
        <v>2023-10-28 18:23:25</v>
      </c>
    </row>
    <row r="14" spans="1:17" x14ac:dyDescent="0.3">
      <c r="A14">
        <v>6534</v>
      </c>
      <c r="B14" s="21" t="s">
        <v>396</v>
      </c>
      <c r="C14" s="21" t="str">
        <f t="shared" si="0"/>
        <v>ROSA TORRES HDEZ/MIRNA CRUZ</v>
      </c>
      <c r="D14" t="str">
        <f t="shared" si="1"/>
        <v xml:space="preserve">ROSA </v>
      </c>
      <c r="E14" t="str">
        <f t="shared" si="2"/>
        <v>TORRES HDEZ/MIRNA CRUZ</v>
      </c>
      <c r="F14" s="21" t="s">
        <v>2807</v>
      </c>
      <c r="G14" s="22" t="s">
        <v>1294</v>
      </c>
      <c r="H14" s="18">
        <v>9240</v>
      </c>
      <c r="I14" s="32" t="str">
        <f t="shared" si="3"/>
        <v>09240</v>
      </c>
      <c r="J14" s="15" t="s">
        <v>112</v>
      </c>
      <c r="K14" s="15">
        <f>VLOOKUP(J14,estados!$A$1:$B$31,2,FALSE)</f>
        <v>7</v>
      </c>
      <c r="L14" s="15" t="s">
        <v>114</v>
      </c>
      <c r="M14" s="15">
        <f>VLOOKUP(L14,Distribuidores!$A$2:$B$99,2,FALSE)</f>
        <v>16</v>
      </c>
      <c r="N14" s="15">
        <v>0</v>
      </c>
      <c r="O14" s="15">
        <v>1</v>
      </c>
      <c r="P14">
        <v>1</v>
      </c>
      <c r="Q14" s="36" t="str">
        <f t="shared" ca="1" si="4"/>
        <v>2023-10-28 13:08:58</v>
      </c>
    </row>
    <row r="15" spans="1:17" x14ac:dyDescent="0.3">
      <c r="A15">
        <v>6535</v>
      </c>
      <c r="B15" s="21" t="s">
        <v>398</v>
      </c>
      <c r="C15" s="21" t="str">
        <f t="shared" si="0"/>
        <v>HOMAR ORTUÑO</v>
      </c>
      <c r="D15" t="str">
        <f t="shared" si="1"/>
        <v xml:space="preserve">HOMAR </v>
      </c>
      <c r="E15" t="str">
        <f t="shared" si="2"/>
        <v>ORTUÑO</v>
      </c>
      <c r="F15" s="21" t="s">
        <v>2808</v>
      </c>
      <c r="G15" s="22">
        <v>36014886</v>
      </c>
      <c r="H15" s="18">
        <v>23080</v>
      </c>
      <c r="I15" s="32" t="str">
        <f t="shared" si="3"/>
        <v>23080</v>
      </c>
      <c r="J15" s="15" t="s">
        <v>112</v>
      </c>
      <c r="K15" s="15">
        <f>VLOOKUP(J15,estados!$A$1:$B$31,2,FALSE)</f>
        <v>7</v>
      </c>
      <c r="L15" s="15" t="s">
        <v>114</v>
      </c>
      <c r="M15" s="15">
        <f>VLOOKUP(L15,Distribuidores!$A$2:$B$99,2,FALSE)</f>
        <v>16</v>
      </c>
      <c r="N15" s="15">
        <v>1</v>
      </c>
      <c r="O15" s="15">
        <v>1</v>
      </c>
      <c r="P15">
        <v>1</v>
      </c>
      <c r="Q15" s="36" t="str">
        <f t="shared" ca="1" si="4"/>
        <v>2023-10-28 17:48:55</v>
      </c>
    </row>
    <row r="16" spans="1:17" x14ac:dyDescent="0.3">
      <c r="A16">
        <v>6536</v>
      </c>
      <c r="B16" s="21" t="s">
        <v>400</v>
      </c>
      <c r="C16" s="21" t="str">
        <f t="shared" si="0"/>
        <v>VERONICA DOMIGUEZ</v>
      </c>
      <c r="D16" t="str">
        <f t="shared" si="1"/>
        <v xml:space="preserve">VERONICA </v>
      </c>
      <c r="E16" t="str">
        <f t="shared" si="2"/>
        <v>DOMIGUEZ</v>
      </c>
      <c r="F16" s="21" t="s">
        <v>2809</v>
      </c>
      <c r="G16" s="22">
        <v>57559044</v>
      </c>
      <c r="H16" s="18">
        <v>9830</v>
      </c>
      <c r="I16" s="32" t="str">
        <f t="shared" si="3"/>
        <v>09830</v>
      </c>
      <c r="J16" s="15" t="s">
        <v>112</v>
      </c>
      <c r="K16" s="15">
        <f>VLOOKUP(J16,estados!$A$1:$B$31,2,FALSE)</f>
        <v>7</v>
      </c>
      <c r="L16" s="15" t="s">
        <v>1484</v>
      </c>
      <c r="M16" s="15">
        <f>VLOOKUP(L16,Distribuidores!$A$2:$B$99,2,FALSE)</f>
        <v>11</v>
      </c>
      <c r="N16" s="15">
        <v>1</v>
      </c>
      <c r="O16" s="15">
        <v>1</v>
      </c>
      <c r="P16">
        <v>1</v>
      </c>
      <c r="Q16" s="36" t="str">
        <f t="shared" ca="1" si="4"/>
        <v>2023-10-28 20:52:58</v>
      </c>
    </row>
    <row r="17" spans="1:17" x14ac:dyDescent="0.3">
      <c r="A17">
        <v>6537</v>
      </c>
      <c r="B17" s="21" t="s">
        <v>402</v>
      </c>
      <c r="C17" s="21" t="str">
        <f t="shared" si="0"/>
        <v>ERNESTINA REYES GARCIA</v>
      </c>
      <c r="D17" t="str">
        <f t="shared" si="1"/>
        <v xml:space="preserve">ERNESTINA </v>
      </c>
      <c r="E17" t="str">
        <f t="shared" si="2"/>
        <v>REYES GARCIA</v>
      </c>
      <c r="F17" s="21" t="s">
        <v>2810</v>
      </c>
      <c r="G17" s="22">
        <v>21223860</v>
      </c>
      <c r="H17" s="18">
        <v>57120</v>
      </c>
      <c r="I17" s="32" t="str">
        <f t="shared" si="3"/>
        <v>57120</v>
      </c>
      <c r="J17" s="15" t="s">
        <v>112</v>
      </c>
      <c r="K17" s="15">
        <f>VLOOKUP(J17,estados!$A$1:$B$31,2,FALSE)</f>
        <v>7</v>
      </c>
      <c r="L17" s="15" t="s">
        <v>1496</v>
      </c>
      <c r="M17" s="15">
        <f>VLOOKUP(L17,Distribuidores!$A$2:$B$99,2,FALSE)</f>
        <v>20</v>
      </c>
      <c r="N17" s="15">
        <v>1</v>
      </c>
      <c r="O17" s="15">
        <v>1</v>
      </c>
      <c r="P17">
        <v>1</v>
      </c>
      <c r="Q17" s="36" t="str">
        <f t="shared" ca="1" si="4"/>
        <v>2023-10-28 20:57:58</v>
      </c>
    </row>
    <row r="18" spans="1:17" x14ac:dyDescent="0.3">
      <c r="A18">
        <v>6538</v>
      </c>
      <c r="B18" s="21" t="s">
        <v>404</v>
      </c>
      <c r="C18" s="21" t="str">
        <f t="shared" si="0"/>
        <v>GONZALO SERRANO</v>
      </c>
      <c r="D18" t="str">
        <f t="shared" si="1"/>
        <v xml:space="preserve">GONZALO </v>
      </c>
      <c r="E18" t="str">
        <f t="shared" si="2"/>
        <v>SERRANO</v>
      </c>
      <c r="F18" s="21" t="s">
        <v>2811</v>
      </c>
      <c r="G18" s="22">
        <v>55077957</v>
      </c>
      <c r="H18" s="18">
        <v>15230</v>
      </c>
      <c r="I18" s="32" t="str">
        <f t="shared" si="3"/>
        <v>15230</v>
      </c>
      <c r="J18" s="15" t="s">
        <v>112</v>
      </c>
      <c r="K18" s="15">
        <f>VLOOKUP(J18,estados!$A$1:$B$31,2,FALSE)</f>
        <v>7</v>
      </c>
      <c r="L18" s="15" t="s">
        <v>1463</v>
      </c>
      <c r="M18" s="15">
        <f>VLOOKUP(L18,Distribuidores!$A$2:$B$99,2,FALSE)</f>
        <v>18</v>
      </c>
      <c r="N18" s="15">
        <v>1</v>
      </c>
      <c r="O18" s="15">
        <v>1</v>
      </c>
      <c r="P18">
        <v>1</v>
      </c>
      <c r="Q18" s="36" t="str">
        <f t="shared" ca="1" si="4"/>
        <v>2023-10-28 13:58:19</v>
      </c>
    </row>
    <row r="19" spans="1:17" x14ac:dyDescent="0.3">
      <c r="A19">
        <v>6539</v>
      </c>
      <c r="B19" s="21" t="s">
        <v>406</v>
      </c>
      <c r="C19" s="21" t="str">
        <f t="shared" si="0"/>
        <v>PAOLA JIMENEZ</v>
      </c>
      <c r="D19" t="str">
        <f t="shared" si="1"/>
        <v xml:space="preserve">PAOLA </v>
      </c>
      <c r="E19" t="str">
        <f t="shared" si="2"/>
        <v>JIMENEZ</v>
      </c>
      <c r="F19" s="21" t="s">
        <v>2812</v>
      </c>
      <c r="G19" s="22">
        <v>52639000</v>
      </c>
      <c r="H19" s="18">
        <v>57120</v>
      </c>
      <c r="I19" s="32" t="str">
        <f t="shared" si="3"/>
        <v>57120</v>
      </c>
      <c r="J19" s="15" t="s">
        <v>112</v>
      </c>
      <c r="K19" s="15">
        <f>VLOOKUP(J19,estados!$A$1:$B$31,2,FALSE)</f>
        <v>7</v>
      </c>
      <c r="L19" s="15" t="s">
        <v>1494</v>
      </c>
      <c r="M19" s="15">
        <f>VLOOKUP(L19,Distribuidores!$A$2:$B$99,2,FALSE)</f>
        <v>21</v>
      </c>
      <c r="N19" s="15">
        <v>0</v>
      </c>
      <c r="O19" s="15">
        <v>1</v>
      </c>
      <c r="P19">
        <v>1</v>
      </c>
      <c r="Q19" s="36" t="str">
        <f t="shared" ca="1" si="4"/>
        <v>2023-10-28 14:09:26</v>
      </c>
    </row>
    <row r="20" spans="1:17" x14ac:dyDescent="0.3">
      <c r="A20">
        <v>6540</v>
      </c>
      <c r="B20" s="21" t="s">
        <v>3040</v>
      </c>
      <c r="C20" s="21" t="str">
        <f t="shared" si="0"/>
        <v>PATRICIA MENDOZA</v>
      </c>
      <c r="D20" t="str">
        <f t="shared" si="1"/>
        <v xml:space="preserve">PATRICIA </v>
      </c>
      <c r="E20" t="str">
        <f t="shared" si="2"/>
        <v>MENDOZA</v>
      </c>
      <c r="F20" s="21" t="s">
        <v>2813</v>
      </c>
      <c r="G20" s="22">
        <v>59320671</v>
      </c>
      <c r="H20" s="18">
        <v>15230</v>
      </c>
      <c r="I20" s="32" t="str">
        <f t="shared" si="3"/>
        <v>15230</v>
      </c>
      <c r="J20" s="15" t="s">
        <v>112</v>
      </c>
      <c r="K20" s="15">
        <f>VLOOKUP(J20,estados!$A$1:$B$31,2,FALSE)</f>
        <v>7</v>
      </c>
      <c r="L20" s="15" t="s">
        <v>116</v>
      </c>
      <c r="M20" s="15">
        <f>VLOOKUP(L20,Distribuidores!$A$2:$B$99,2,FALSE)</f>
        <v>14</v>
      </c>
      <c r="N20" s="15">
        <v>1</v>
      </c>
      <c r="O20" s="15">
        <v>1</v>
      </c>
      <c r="P20">
        <v>1</v>
      </c>
      <c r="Q20" s="36" t="str">
        <f t="shared" ca="1" si="4"/>
        <v>2023-10-28 20:14:00</v>
      </c>
    </row>
    <row r="21" spans="1:17" x14ac:dyDescent="0.3">
      <c r="A21">
        <v>6541</v>
      </c>
      <c r="B21" s="21" t="s">
        <v>410</v>
      </c>
      <c r="C21" s="21" t="str">
        <f t="shared" si="0"/>
        <v>ERIC MERCIEL</v>
      </c>
      <c r="D21" t="str">
        <f t="shared" si="1"/>
        <v xml:space="preserve">ERIC </v>
      </c>
      <c r="E21" t="str">
        <f t="shared" si="2"/>
        <v>MERCIEL</v>
      </c>
      <c r="F21" s="21" t="s">
        <v>2814</v>
      </c>
      <c r="G21" s="22">
        <v>5513090606</v>
      </c>
      <c r="H21" s="18">
        <v>57120</v>
      </c>
      <c r="I21" s="32" t="str">
        <f t="shared" si="3"/>
        <v>57120</v>
      </c>
      <c r="J21" s="15" t="s">
        <v>112</v>
      </c>
      <c r="K21" s="15">
        <f>VLOOKUP(J21,estados!$A$1:$B$31,2,FALSE)</f>
        <v>7</v>
      </c>
      <c r="L21" s="15" t="s">
        <v>115</v>
      </c>
      <c r="M21" s="15">
        <f>VLOOKUP(L21,Distribuidores!$A$2:$B$99,2,FALSE)</f>
        <v>33</v>
      </c>
      <c r="N21" s="15">
        <v>1</v>
      </c>
      <c r="O21" s="15">
        <v>1</v>
      </c>
      <c r="P21">
        <v>1</v>
      </c>
      <c r="Q21" s="36" t="str">
        <f t="shared" ca="1" si="4"/>
        <v>2023-10-28 20:28:14</v>
      </c>
    </row>
    <row r="22" spans="1:17" x14ac:dyDescent="0.3">
      <c r="A22">
        <v>6542</v>
      </c>
      <c r="B22" s="21" t="s">
        <v>412</v>
      </c>
      <c r="C22" s="21" t="str">
        <f t="shared" si="0"/>
        <v>LUZ MARIA PEREZ</v>
      </c>
      <c r="D22" t="str">
        <f t="shared" si="1"/>
        <v xml:space="preserve">LUZ </v>
      </c>
      <c r="E22" t="str">
        <f t="shared" si="2"/>
        <v>MARIA PEREZ</v>
      </c>
      <c r="F22" s="21" t="s">
        <v>2815</v>
      </c>
      <c r="G22" s="22">
        <v>56972155</v>
      </c>
      <c r="H22" s="18">
        <v>50228</v>
      </c>
      <c r="I22" s="32" t="str">
        <f t="shared" si="3"/>
        <v>50228</v>
      </c>
      <c r="J22" s="15" t="s">
        <v>112</v>
      </c>
      <c r="K22" s="15">
        <f>VLOOKUP(J22,estados!$A$1:$B$31,2,FALSE)</f>
        <v>7</v>
      </c>
      <c r="L22" s="15" t="s">
        <v>1466</v>
      </c>
      <c r="M22" s="15">
        <f>VLOOKUP(L22,Distribuidores!$A$2:$B$99,2,FALSE)</f>
        <v>19</v>
      </c>
      <c r="N22" s="15">
        <v>1</v>
      </c>
      <c r="O22" s="15">
        <v>1</v>
      </c>
      <c r="P22">
        <v>1</v>
      </c>
      <c r="Q22" s="36" t="str">
        <f t="shared" ca="1" si="4"/>
        <v>2023-10-28 17:01:43</v>
      </c>
    </row>
    <row r="23" spans="1:17" x14ac:dyDescent="0.3">
      <c r="A23">
        <v>6543</v>
      </c>
      <c r="B23" s="21" t="s">
        <v>414</v>
      </c>
      <c r="C23" s="21" t="str">
        <f t="shared" si="0"/>
        <v>ELIZABETH PALMA</v>
      </c>
      <c r="D23" t="str">
        <f t="shared" si="1"/>
        <v xml:space="preserve">ELIZABETH </v>
      </c>
      <c r="E23" t="str">
        <f t="shared" si="2"/>
        <v>PALMA</v>
      </c>
      <c r="F23" s="21" t="s">
        <v>2816</v>
      </c>
      <c r="G23" s="22">
        <v>17225409601</v>
      </c>
      <c r="H23" s="18">
        <v>54800</v>
      </c>
      <c r="I23" s="32" t="str">
        <f t="shared" si="3"/>
        <v>54800</v>
      </c>
      <c r="J23" s="15" t="s">
        <v>112</v>
      </c>
      <c r="K23" s="15">
        <f>VLOOKUP(J23,estados!$A$1:$B$31,2,FALSE)</f>
        <v>7</v>
      </c>
      <c r="L23" s="15" t="s">
        <v>121</v>
      </c>
      <c r="M23" s="15">
        <f>VLOOKUP(L23,Distribuidores!$A$2:$B$99,2,FALSE)</f>
        <v>13</v>
      </c>
      <c r="N23" s="15">
        <v>0</v>
      </c>
      <c r="O23" s="15">
        <v>1</v>
      </c>
      <c r="P23">
        <v>1</v>
      </c>
      <c r="Q23" s="36" t="str">
        <f t="shared" ca="1" si="4"/>
        <v>2023-10-28 12:07:41</v>
      </c>
    </row>
    <row r="24" spans="1:17" x14ac:dyDescent="0.3">
      <c r="A24">
        <v>6544</v>
      </c>
      <c r="B24" s="21" t="s">
        <v>416</v>
      </c>
      <c r="C24" s="21" t="str">
        <f t="shared" si="0"/>
        <v>JAVIER DE LA PARRA</v>
      </c>
      <c r="D24" t="str">
        <f t="shared" si="1"/>
        <v xml:space="preserve">JAVIER </v>
      </c>
      <c r="E24" t="str">
        <f t="shared" si="2"/>
        <v>DE LA PARRA</v>
      </c>
      <c r="F24" s="21" t="s">
        <v>2817</v>
      </c>
      <c r="G24" s="22">
        <v>53706909</v>
      </c>
      <c r="H24" s="18">
        <v>52010</v>
      </c>
      <c r="I24" s="32" t="str">
        <f t="shared" si="3"/>
        <v>52010</v>
      </c>
      <c r="J24" s="15" t="s">
        <v>112</v>
      </c>
      <c r="K24" s="15">
        <f>VLOOKUP(J24,estados!$A$1:$B$31,2,FALSE)</f>
        <v>7</v>
      </c>
      <c r="L24" s="15" t="s">
        <v>1463</v>
      </c>
      <c r="M24" s="15">
        <f>VLOOKUP(L24,Distribuidores!$A$2:$B$99,2,FALSE)</f>
        <v>18</v>
      </c>
      <c r="N24" s="15">
        <v>0</v>
      </c>
      <c r="O24" s="15">
        <v>1</v>
      </c>
      <c r="P24">
        <v>1</v>
      </c>
      <c r="Q24" s="36" t="str">
        <f t="shared" ca="1" si="4"/>
        <v>2023-10-28 18:08:47</v>
      </c>
    </row>
    <row r="25" spans="1:17" x14ac:dyDescent="0.3">
      <c r="A25">
        <v>6545</v>
      </c>
      <c r="B25" s="21" t="s">
        <v>3038</v>
      </c>
      <c r="C25" s="21" t="str">
        <f t="shared" si="0"/>
        <v>JUAN PERRUSQUIA GIL</v>
      </c>
      <c r="D25" t="str">
        <f t="shared" si="1"/>
        <v xml:space="preserve">JUAN </v>
      </c>
      <c r="E25" t="str">
        <f t="shared" si="2"/>
        <v>PERRUSQUIA GIL</v>
      </c>
      <c r="F25" s="21" t="s">
        <v>2818</v>
      </c>
      <c r="G25" s="22" t="s">
        <v>1295</v>
      </c>
      <c r="H25" s="18">
        <v>14650</v>
      </c>
      <c r="I25" s="32" t="str">
        <f t="shared" si="3"/>
        <v>14650</v>
      </c>
      <c r="J25" s="15" t="s">
        <v>112</v>
      </c>
      <c r="K25" s="15">
        <f>VLOOKUP(J25,estados!$A$1:$B$31,2,FALSE)</f>
        <v>7</v>
      </c>
      <c r="L25" s="15" t="s">
        <v>121</v>
      </c>
      <c r="M25" s="15">
        <f>VLOOKUP(L25,Distribuidores!$A$2:$B$99,2,FALSE)</f>
        <v>13</v>
      </c>
      <c r="N25" s="15">
        <v>0</v>
      </c>
      <c r="O25" s="15">
        <v>1</v>
      </c>
      <c r="P25">
        <v>1</v>
      </c>
      <c r="Q25" s="36" t="str">
        <f t="shared" ca="1" si="4"/>
        <v>2023-10-28 15:54:15</v>
      </c>
    </row>
    <row r="26" spans="1:17" x14ac:dyDescent="0.3">
      <c r="A26">
        <v>6546</v>
      </c>
      <c r="B26" s="21" t="s">
        <v>3039</v>
      </c>
      <c r="C26" s="21" t="str">
        <f t="shared" si="0"/>
        <v>JOSE LUIS CORTES V.</v>
      </c>
      <c r="D26" t="str">
        <f t="shared" si="1"/>
        <v xml:space="preserve">JOSE </v>
      </c>
      <c r="E26" t="str">
        <f t="shared" si="2"/>
        <v>LUIS CORTES V.</v>
      </c>
      <c r="F26" s="21" t="s">
        <v>2819</v>
      </c>
      <c r="G26" s="22">
        <v>7222723607</v>
      </c>
      <c r="H26" s="18">
        <v>52010</v>
      </c>
      <c r="I26" s="32" t="str">
        <f t="shared" si="3"/>
        <v>52010</v>
      </c>
      <c r="J26" s="15" t="s">
        <v>112</v>
      </c>
      <c r="K26" s="15">
        <f>VLOOKUP(J26,estados!$A$1:$B$31,2,FALSE)</f>
        <v>7</v>
      </c>
      <c r="L26" s="15" t="s">
        <v>1494</v>
      </c>
      <c r="M26" s="15">
        <f>VLOOKUP(L26,Distribuidores!$A$2:$B$99,2,FALSE)</f>
        <v>21</v>
      </c>
      <c r="N26" s="15">
        <v>1</v>
      </c>
      <c r="O26" s="15">
        <v>1</v>
      </c>
      <c r="P26">
        <v>1</v>
      </c>
      <c r="Q26" s="36" t="str">
        <f t="shared" ca="1" si="4"/>
        <v>2023-10-28 19:18:58</v>
      </c>
    </row>
    <row r="27" spans="1:17" x14ac:dyDescent="0.3">
      <c r="A27">
        <v>6547</v>
      </c>
      <c r="B27" s="21" t="s">
        <v>422</v>
      </c>
      <c r="C27" s="21" t="str">
        <f t="shared" si="0"/>
        <v>MIRIAM RUBIO SANCHEZ</v>
      </c>
      <c r="D27" t="str">
        <f t="shared" si="1"/>
        <v xml:space="preserve">MIRIAM </v>
      </c>
      <c r="E27" t="str">
        <f t="shared" si="2"/>
        <v>RUBIO SANCHEZ</v>
      </c>
      <c r="F27" s="21" t="s">
        <v>2820</v>
      </c>
      <c r="G27" s="22" t="s">
        <v>1296</v>
      </c>
      <c r="H27" s="18">
        <v>14420</v>
      </c>
      <c r="I27" s="32" t="str">
        <f t="shared" si="3"/>
        <v>14420</v>
      </c>
      <c r="J27" s="15" t="s">
        <v>112</v>
      </c>
      <c r="K27" s="15">
        <f>VLOOKUP(J27,estados!$A$1:$B$31,2,FALSE)</f>
        <v>7</v>
      </c>
      <c r="L27" s="15" t="s">
        <v>1495</v>
      </c>
      <c r="M27" s="15">
        <f>VLOOKUP(L27,Distribuidores!$A$2:$B$99,2,FALSE)</f>
        <v>17</v>
      </c>
      <c r="N27" s="15">
        <v>1</v>
      </c>
      <c r="O27" s="15">
        <v>1</v>
      </c>
      <c r="P27">
        <v>1</v>
      </c>
      <c r="Q27" s="36" t="str">
        <f t="shared" ca="1" si="4"/>
        <v>2023-10-28 20:36:43</v>
      </c>
    </row>
    <row r="28" spans="1:17" x14ac:dyDescent="0.3">
      <c r="A28">
        <v>6548</v>
      </c>
      <c r="B28" s="21" t="s">
        <v>424</v>
      </c>
      <c r="C28" s="21" t="str">
        <f t="shared" si="0"/>
        <v>KAIME HERNANDEZ</v>
      </c>
      <c r="D28" t="str">
        <f t="shared" si="1"/>
        <v xml:space="preserve">KAIME </v>
      </c>
      <c r="E28" t="str">
        <f t="shared" si="2"/>
        <v>HERNANDEZ</v>
      </c>
      <c r="F28" s="21" t="s">
        <v>2821</v>
      </c>
      <c r="G28" s="22" t="s">
        <v>1297</v>
      </c>
      <c r="H28" s="18">
        <v>72800</v>
      </c>
      <c r="I28" s="32" t="str">
        <f t="shared" si="3"/>
        <v>72800</v>
      </c>
      <c r="J28" s="15" t="s">
        <v>112</v>
      </c>
      <c r="K28" s="15">
        <f>VLOOKUP(J28,estados!$A$1:$B$31,2,FALSE)</f>
        <v>7</v>
      </c>
      <c r="L28" s="15" t="s">
        <v>1463</v>
      </c>
      <c r="M28" s="15">
        <f>VLOOKUP(L28,Distribuidores!$A$2:$B$99,2,FALSE)</f>
        <v>18</v>
      </c>
      <c r="N28" s="21">
        <v>0</v>
      </c>
      <c r="O28" s="15">
        <v>1</v>
      </c>
      <c r="P28">
        <v>1</v>
      </c>
      <c r="Q28" s="36" t="str">
        <f t="shared" ca="1" si="4"/>
        <v>2023-10-28 15:38:04</v>
      </c>
    </row>
    <row r="29" spans="1:17" x14ac:dyDescent="0.3">
      <c r="A29">
        <v>6549</v>
      </c>
      <c r="B29" s="21" t="s">
        <v>3041</v>
      </c>
      <c r="C29" s="21" t="str">
        <f t="shared" si="0"/>
        <v>PATRICIA RIVERA DIAZ</v>
      </c>
      <c r="D29" t="str">
        <f t="shared" si="1"/>
        <v xml:space="preserve">PATRICIA </v>
      </c>
      <c r="E29" t="str">
        <f t="shared" si="2"/>
        <v>RIVERA DIAZ</v>
      </c>
      <c r="F29" s="21" t="s">
        <v>2822</v>
      </c>
      <c r="G29" s="22" t="s">
        <v>1298</v>
      </c>
      <c r="H29" s="18">
        <v>14710</v>
      </c>
      <c r="I29" s="32" t="str">
        <f t="shared" si="3"/>
        <v>14710</v>
      </c>
      <c r="J29" s="15" t="s">
        <v>112</v>
      </c>
      <c r="K29" s="15">
        <f>VLOOKUP(J29,estados!$A$1:$B$31,2,FALSE)</f>
        <v>7</v>
      </c>
      <c r="L29" s="15" t="s">
        <v>1494</v>
      </c>
      <c r="M29" s="15">
        <f>VLOOKUP(L29,Distribuidores!$A$2:$B$99,2,FALSE)</f>
        <v>21</v>
      </c>
      <c r="N29" s="15">
        <v>1</v>
      </c>
      <c r="O29" s="15">
        <v>1</v>
      </c>
      <c r="P29">
        <v>1</v>
      </c>
      <c r="Q29" s="36" t="str">
        <f t="shared" ca="1" si="4"/>
        <v>2023-10-28 14:19:23</v>
      </c>
    </row>
    <row r="30" spans="1:17" x14ac:dyDescent="0.3">
      <c r="A30">
        <v>6550</v>
      </c>
      <c r="B30" s="21" t="s">
        <v>428</v>
      </c>
      <c r="C30" s="21" t="str">
        <f t="shared" si="0"/>
        <v>CLAUDIA ROMERO</v>
      </c>
      <c r="D30" t="str">
        <f t="shared" si="1"/>
        <v xml:space="preserve">CLAUDIA </v>
      </c>
      <c r="E30" t="str">
        <f t="shared" si="2"/>
        <v>ROMERO</v>
      </c>
      <c r="F30" s="21" t="s">
        <v>2823</v>
      </c>
      <c r="G30" s="22">
        <v>58096020</v>
      </c>
      <c r="H30" s="18">
        <v>6470</v>
      </c>
      <c r="I30" s="32" t="str">
        <f t="shared" si="3"/>
        <v>06470</v>
      </c>
      <c r="J30" s="15" t="s">
        <v>112</v>
      </c>
      <c r="K30" s="15">
        <f>VLOOKUP(J30,estados!$A$1:$B$31,2,FALSE)</f>
        <v>7</v>
      </c>
      <c r="L30" s="15" t="s">
        <v>116</v>
      </c>
      <c r="M30" s="15">
        <f>VLOOKUP(L30,Distribuidores!$A$2:$B$99,2,FALSE)</f>
        <v>14</v>
      </c>
      <c r="N30" s="15">
        <v>1</v>
      </c>
      <c r="O30" s="15">
        <v>1</v>
      </c>
      <c r="P30">
        <v>1</v>
      </c>
      <c r="Q30" s="36" t="str">
        <f t="shared" ca="1" si="4"/>
        <v>2023-10-28 12:31:21</v>
      </c>
    </row>
    <row r="31" spans="1:17" x14ac:dyDescent="0.3">
      <c r="A31">
        <v>6551</v>
      </c>
      <c r="B31" s="21" t="s">
        <v>430</v>
      </c>
      <c r="C31" s="21" t="str">
        <f t="shared" si="0"/>
        <v>IGNACIO PERON</v>
      </c>
      <c r="D31" t="str">
        <f t="shared" si="1"/>
        <v xml:space="preserve">IGNACIO </v>
      </c>
      <c r="E31" t="str">
        <f t="shared" si="2"/>
        <v>PERON</v>
      </c>
      <c r="F31" s="21" t="s">
        <v>2824</v>
      </c>
      <c r="G31" s="22">
        <v>55927410</v>
      </c>
      <c r="H31" s="18">
        <v>14710</v>
      </c>
      <c r="I31" s="32" t="str">
        <f t="shared" si="3"/>
        <v>14710</v>
      </c>
      <c r="J31" s="15" t="s">
        <v>112</v>
      </c>
      <c r="K31" s="15">
        <f>VLOOKUP(J31,estados!$A$1:$B$31,2,FALSE)</f>
        <v>7</v>
      </c>
      <c r="L31" s="15" t="s">
        <v>116</v>
      </c>
      <c r="M31" s="15">
        <f>VLOOKUP(L31,Distribuidores!$A$2:$B$99,2,FALSE)</f>
        <v>14</v>
      </c>
      <c r="N31" s="15">
        <v>1</v>
      </c>
      <c r="O31" s="15">
        <v>1</v>
      </c>
      <c r="P31">
        <v>1</v>
      </c>
      <c r="Q31" s="36" t="str">
        <f t="shared" ca="1" si="4"/>
        <v>2023-10-28 13:28:34</v>
      </c>
    </row>
    <row r="32" spans="1:17" x14ac:dyDescent="0.3">
      <c r="A32">
        <v>6552</v>
      </c>
      <c r="B32" s="21" t="s">
        <v>432</v>
      </c>
      <c r="C32" s="21" t="str">
        <f t="shared" si="0"/>
        <v>VIRIDIANA OCAMPO</v>
      </c>
      <c r="D32" t="str">
        <f t="shared" si="1"/>
        <v xml:space="preserve">VIRIDIANA </v>
      </c>
      <c r="E32" t="str">
        <f t="shared" si="2"/>
        <v>OCAMPO</v>
      </c>
      <c r="F32" s="21" t="s">
        <v>2825</v>
      </c>
      <c r="G32" s="22" t="s">
        <v>1299</v>
      </c>
      <c r="H32" s="18">
        <v>11410</v>
      </c>
      <c r="I32" s="32" t="str">
        <f t="shared" si="3"/>
        <v>11410</v>
      </c>
      <c r="J32" s="15" t="s">
        <v>112</v>
      </c>
      <c r="K32" s="15">
        <f>VLOOKUP(J32,estados!$A$1:$B$31,2,FALSE)</f>
        <v>7</v>
      </c>
      <c r="L32" s="15" t="s">
        <v>121</v>
      </c>
      <c r="M32" s="15">
        <f>VLOOKUP(L32,Distribuidores!$A$2:$B$99,2,FALSE)</f>
        <v>13</v>
      </c>
      <c r="N32" s="15">
        <v>1</v>
      </c>
      <c r="O32" s="15">
        <v>1</v>
      </c>
      <c r="P32">
        <v>1</v>
      </c>
      <c r="Q32" s="36" t="str">
        <f t="shared" ca="1" si="4"/>
        <v>2023-10-28 17:07:06</v>
      </c>
    </row>
    <row r="33" spans="1:17" x14ac:dyDescent="0.3">
      <c r="A33">
        <v>6553</v>
      </c>
      <c r="B33" s="21" t="s">
        <v>3043</v>
      </c>
      <c r="C33" s="21" t="str">
        <f t="shared" si="0"/>
        <v>MARTHA HERNANDEZ</v>
      </c>
      <c r="D33" t="str">
        <f t="shared" si="1"/>
        <v xml:space="preserve">MARTHA </v>
      </c>
      <c r="E33" t="str">
        <f t="shared" si="2"/>
        <v>HERNANDEZ</v>
      </c>
      <c r="F33" s="21" t="s">
        <v>2826</v>
      </c>
      <c r="G33" s="22" t="s">
        <v>1504</v>
      </c>
      <c r="H33" s="18">
        <v>56530</v>
      </c>
      <c r="I33" s="32" t="str">
        <f t="shared" si="3"/>
        <v>56530</v>
      </c>
      <c r="J33" s="15" t="s">
        <v>112</v>
      </c>
      <c r="K33" s="15">
        <f>VLOOKUP(J33,estados!$A$1:$B$31,2,FALSE)</f>
        <v>7</v>
      </c>
      <c r="L33" s="15" t="s">
        <v>1484</v>
      </c>
      <c r="M33" s="15">
        <f>VLOOKUP(L33,Distribuidores!$A$2:$B$99,2,FALSE)</f>
        <v>11</v>
      </c>
      <c r="N33" s="15">
        <v>0</v>
      </c>
      <c r="O33" s="15">
        <v>1</v>
      </c>
      <c r="P33">
        <v>1</v>
      </c>
      <c r="Q33" s="36" t="str">
        <f t="shared" ca="1" si="4"/>
        <v>2023-10-28 14:48:19</v>
      </c>
    </row>
    <row r="34" spans="1:17" x14ac:dyDescent="0.3">
      <c r="A34">
        <v>6554</v>
      </c>
      <c r="B34" s="21" t="s">
        <v>3042</v>
      </c>
      <c r="C34" s="21" t="str">
        <f t="shared" si="0"/>
        <v>YAZMIN GONZALEZ</v>
      </c>
      <c r="D34" t="str">
        <f t="shared" si="1"/>
        <v xml:space="preserve">YAZMIN </v>
      </c>
      <c r="E34" t="str">
        <f t="shared" si="2"/>
        <v>GONZALEZ</v>
      </c>
      <c r="F34" s="21" t="s">
        <v>2827</v>
      </c>
      <c r="G34" s="22">
        <v>55823649</v>
      </c>
      <c r="H34" s="18">
        <v>9750</v>
      </c>
      <c r="I34" s="32" t="str">
        <f t="shared" si="3"/>
        <v>09750</v>
      </c>
      <c r="J34" s="15" t="s">
        <v>112</v>
      </c>
      <c r="K34" s="15">
        <f>VLOOKUP(J34,estados!$A$1:$B$31,2,FALSE)</f>
        <v>7</v>
      </c>
      <c r="L34" s="15" t="s">
        <v>1494</v>
      </c>
      <c r="M34" s="15">
        <f>VLOOKUP(L34,Distribuidores!$A$2:$B$99,2,FALSE)</f>
        <v>21</v>
      </c>
      <c r="N34" s="15">
        <v>1</v>
      </c>
      <c r="O34" s="15">
        <v>1</v>
      </c>
      <c r="P34">
        <v>1</v>
      </c>
      <c r="Q34" s="36" t="str">
        <f t="shared" ca="1" si="4"/>
        <v>2023-10-28 12:20:56</v>
      </c>
    </row>
    <row r="35" spans="1:17" x14ac:dyDescent="0.3">
      <c r="A35">
        <v>6555</v>
      </c>
      <c r="B35" s="21" t="s">
        <v>438</v>
      </c>
      <c r="C35" s="21" t="str">
        <f t="shared" si="0"/>
        <v>JORGE BRISUELA</v>
      </c>
      <c r="D35" t="str">
        <f t="shared" si="1"/>
        <v xml:space="preserve">JORGE </v>
      </c>
      <c r="E35" t="str">
        <f t="shared" si="2"/>
        <v>BRISUELA</v>
      </c>
      <c r="F35" s="21" t="s">
        <v>2828</v>
      </c>
      <c r="G35" s="22" t="s">
        <v>1300</v>
      </c>
      <c r="H35" s="18">
        <v>9960</v>
      </c>
      <c r="I35" s="32" t="str">
        <f t="shared" si="3"/>
        <v>09960</v>
      </c>
      <c r="J35" s="15" t="s">
        <v>112</v>
      </c>
      <c r="K35" s="15">
        <f>VLOOKUP(J35,estados!$A$1:$B$31,2,FALSE)</f>
        <v>7</v>
      </c>
      <c r="L35" s="15" t="s">
        <v>1484</v>
      </c>
      <c r="M35" s="15">
        <f>VLOOKUP(L35,Distribuidores!$A$2:$B$99,2,FALSE)</f>
        <v>11</v>
      </c>
      <c r="N35" s="15">
        <v>1</v>
      </c>
      <c r="O35" s="15">
        <v>1</v>
      </c>
      <c r="P35">
        <v>1</v>
      </c>
      <c r="Q35" s="36" t="str">
        <f t="shared" ca="1" si="4"/>
        <v>2023-10-28 17:36:41</v>
      </c>
    </row>
    <row r="36" spans="1:17" x14ac:dyDescent="0.3">
      <c r="A36">
        <v>6556</v>
      </c>
      <c r="B36" s="21" t="s">
        <v>440</v>
      </c>
      <c r="C36" s="21" t="str">
        <f t="shared" si="0"/>
        <v>JAZHEL CASTILLO</v>
      </c>
      <c r="D36" t="str">
        <f t="shared" si="1"/>
        <v xml:space="preserve">JAZHEL </v>
      </c>
      <c r="E36" t="str">
        <f t="shared" si="2"/>
        <v>CASTILLO</v>
      </c>
      <c r="F36" s="21" t="s">
        <v>2829</v>
      </c>
      <c r="G36" s="22" t="s">
        <v>1301</v>
      </c>
      <c r="H36" s="18">
        <v>9330</v>
      </c>
      <c r="I36" s="32" t="str">
        <f t="shared" si="3"/>
        <v>09330</v>
      </c>
      <c r="J36" s="15" t="s">
        <v>112</v>
      </c>
      <c r="K36" s="15">
        <f>VLOOKUP(J36,estados!$A$1:$B$31,2,FALSE)</f>
        <v>7</v>
      </c>
      <c r="L36" s="15" t="s">
        <v>117</v>
      </c>
      <c r="M36" s="15">
        <f>VLOOKUP(L36,Distribuidores!$A$2:$B$99,2,FALSE)</f>
        <v>15</v>
      </c>
      <c r="N36" s="15">
        <v>1</v>
      </c>
      <c r="O36" s="15">
        <v>1</v>
      </c>
      <c r="P36">
        <v>1</v>
      </c>
      <c r="Q36" s="36" t="str">
        <f t="shared" ca="1" si="4"/>
        <v>2023-10-28 16:18:32</v>
      </c>
    </row>
    <row r="37" spans="1:17" x14ac:dyDescent="0.3">
      <c r="A37">
        <v>6557</v>
      </c>
      <c r="B37" s="21" t="s">
        <v>442</v>
      </c>
      <c r="C37" s="21" t="str">
        <f t="shared" si="0"/>
        <v>VIRGINIA VEGA</v>
      </c>
      <c r="D37" t="str">
        <f t="shared" si="1"/>
        <v xml:space="preserve">VIRGINIA </v>
      </c>
      <c r="E37" t="str">
        <f t="shared" si="2"/>
        <v>VEGA</v>
      </c>
      <c r="F37" s="21" t="s">
        <v>2830</v>
      </c>
      <c r="G37" s="22" t="s">
        <v>1505</v>
      </c>
      <c r="H37" s="18">
        <v>43300</v>
      </c>
      <c r="I37" s="32" t="str">
        <f t="shared" si="3"/>
        <v>43300</v>
      </c>
      <c r="J37" s="15" t="s">
        <v>112</v>
      </c>
      <c r="K37" s="15">
        <f>VLOOKUP(J37,estados!$A$1:$B$31,2,FALSE)</f>
        <v>7</v>
      </c>
      <c r="L37" s="15" t="s">
        <v>1466</v>
      </c>
      <c r="M37" s="15">
        <f>VLOOKUP(L37,Distribuidores!$A$2:$B$99,2,FALSE)</f>
        <v>19</v>
      </c>
      <c r="N37" s="15">
        <v>1</v>
      </c>
      <c r="O37" s="15">
        <v>1</v>
      </c>
      <c r="P37">
        <v>1</v>
      </c>
      <c r="Q37" s="36" t="str">
        <f t="shared" ca="1" si="4"/>
        <v>2023-10-28 16:02:46</v>
      </c>
    </row>
    <row r="38" spans="1:17" x14ac:dyDescent="0.3">
      <c r="A38">
        <v>6558</v>
      </c>
      <c r="B38" s="21" t="s">
        <v>444</v>
      </c>
      <c r="C38" s="21" t="str">
        <f t="shared" si="0"/>
        <v>IRMA MTZ</v>
      </c>
      <c r="D38" t="str">
        <f t="shared" si="1"/>
        <v xml:space="preserve">IRMA </v>
      </c>
      <c r="E38" t="str">
        <f t="shared" si="2"/>
        <v>MTZ</v>
      </c>
      <c r="F38" s="21" t="s">
        <v>2831</v>
      </c>
      <c r="G38" s="22">
        <v>25812160</v>
      </c>
      <c r="H38" s="18">
        <v>6400</v>
      </c>
      <c r="I38" s="32" t="str">
        <f t="shared" si="3"/>
        <v>06400</v>
      </c>
      <c r="J38" s="15" t="s">
        <v>112</v>
      </c>
      <c r="K38" s="15">
        <f>VLOOKUP(J38,estados!$A$1:$B$31,2,FALSE)</f>
        <v>7</v>
      </c>
      <c r="L38" s="15" t="s">
        <v>121</v>
      </c>
      <c r="M38" s="15">
        <f>VLOOKUP(L38,Distribuidores!$A$2:$B$99,2,FALSE)</f>
        <v>13</v>
      </c>
      <c r="N38" s="15">
        <v>0</v>
      </c>
      <c r="O38" s="15">
        <v>1</v>
      </c>
      <c r="P38">
        <v>1</v>
      </c>
      <c r="Q38" s="36" t="str">
        <f t="shared" ca="1" si="4"/>
        <v>2023-10-28 13:58:25</v>
      </c>
    </row>
    <row r="39" spans="1:17" x14ac:dyDescent="0.3">
      <c r="A39">
        <v>6559</v>
      </c>
      <c r="B39" s="21" t="s">
        <v>446</v>
      </c>
      <c r="C39" s="21" t="str">
        <f t="shared" si="0"/>
        <v>ANGELA AVELA</v>
      </c>
      <c r="D39" t="str">
        <f t="shared" si="1"/>
        <v xml:space="preserve">ANGELA </v>
      </c>
      <c r="E39" t="str">
        <f t="shared" si="2"/>
        <v>AVELA</v>
      </c>
      <c r="F39" s="21" t="s">
        <v>2832</v>
      </c>
      <c r="G39" s="22">
        <v>58618550</v>
      </c>
      <c r="H39" s="18">
        <v>6090</v>
      </c>
      <c r="I39" s="32" t="str">
        <f t="shared" si="3"/>
        <v>06090</v>
      </c>
      <c r="J39" s="15" t="s">
        <v>112</v>
      </c>
      <c r="K39" s="15">
        <f>VLOOKUP(J39,estados!$A$1:$B$31,2,FALSE)</f>
        <v>7</v>
      </c>
      <c r="L39" s="15" t="s">
        <v>1463</v>
      </c>
      <c r="M39" s="15">
        <f>VLOOKUP(L39,Distribuidores!$A$2:$B$99,2,FALSE)</f>
        <v>18</v>
      </c>
      <c r="N39" s="15">
        <v>1</v>
      </c>
      <c r="O39" s="15">
        <v>1</v>
      </c>
      <c r="P39">
        <v>1</v>
      </c>
      <c r="Q39" s="36" t="str">
        <f t="shared" ca="1" si="4"/>
        <v>2023-10-28 17:15:28</v>
      </c>
    </row>
    <row r="40" spans="1:17" x14ac:dyDescent="0.3">
      <c r="A40">
        <v>6560</v>
      </c>
      <c r="B40" s="21" t="s">
        <v>448</v>
      </c>
      <c r="C40" s="21" t="str">
        <f t="shared" si="0"/>
        <v>SAUL SILVA</v>
      </c>
      <c r="D40" t="str">
        <f t="shared" si="1"/>
        <v xml:space="preserve">SAUL </v>
      </c>
      <c r="E40" t="str">
        <f t="shared" si="2"/>
        <v>SILVA</v>
      </c>
      <c r="F40" s="21" t="s">
        <v>2833</v>
      </c>
      <c r="G40" s="22">
        <v>7771012520</v>
      </c>
      <c r="H40" s="18">
        <v>1430</v>
      </c>
      <c r="I40" s="32" t="str">
        <f t="shared" si="3"/>
        <v>01430</v>
      </c>
      <c r="J40" s="15" t="s">
        <v>112</v>
      </c>
      <c r="K40" s="15">
        <f>VLOOKUP(J40,estados!$A$1:$B$31,2,FALSE)</f>
        <v>7</v>
      </c>
      <c r="L40" s="15" t="s">
        <v>1494</v>
      </c>
      <c r="M40" s="15">
        <f>VLOOKUP(L40,Distribuidores!$A$2:$B$99,2,FALSE)</f>
        <v>21</v>
      </c>
      <c r="N40" s="15">
        <v>1</v>
      </c>
      <c r="O40" s="15">
        <v>1</v>
      </c>
      <c r="P40">
        <v>1</v>
      </c>
      <c r="Q40" s="36" t="str">
        <f t="shared" ca="1" si="4"/>
        <v>2023-10-28 16:51:43</v>
      </c>
    </row>
    <row r="41" spans="1:17" x14ac:dyDescent="0.3">
      <c r="A41">
        <v>6561</v>
      </c>
      <c r="B41" s="21" t="s">
        <v>450</v>
      </c>
      <c r="C41" s="21" t="str">
        <f t="shared" si="0"/>
        <v>KAREN GARCIA</v>
      </c>
      <c r="D41" t="str">
        <f t="shared" si="1"/>
        <v xml:space="preserve">KAREN </v>
      </c>
      <c r="E41" t="str">
        <f t="shared" si="2"/>
        <v>GARCIA</v>
      </c>
      <c r="F41" s="21" t="s">
        <v>2834</v>
      </c>
      <c r="G41" s="22" t="s">
        <v>1302</v>
      </c>
      <c r="H41" s="18">
        <v>1430</v>
      </c>
      <c r="I41" s="32" t="str">
        <f t="shared" si="3"/>
        <v>01430</v>
      </c>
      <c r="J41" s="15" t="s">
        <v>112</v>
      </c>
      <c r="K41" s="15">
        <f>VLOOKUP(J41,estados!$A$1:$B$31,2,FALSE)</f>
        <v>7</v>
      </c>
      <c r="L41" s="15" t="s">
        <v>1496</v>
      </c>
      <c r="M41" s="15">
        <f>VLOOKUP(L41,Distribuidores!$A$2:$B$99,2,FALSE)</f>
        <v>20</v>
      </c>
      <c r="N41" s="15">
        <v>1</v>
      </c>
      <c r="O41" s="15">
        <v>1</v>
      </c>
      <c r="P41">
        <v>1</v>
      </c>
      <c r="Q41" s="36" t="str">
        <f t="shared" ca="1" si="4"/>
        <v>2023-10-28 17:24:20</v>
      </c>
    </row>
    <row r="42" spans="1:17" x14ac:dyDescent="0.3">
      <c r="A42">
        <v>6562</v>
      </c>
      <c r="B42" s="21" t="s">
        <v>452</v>
      </c>
      <c r="C42" s="21" t="str">
        <f t="shared" si="0"/>
        <v>MIRIAN CASTILLO</v>
      </c>
      <c r="D42" t="str">
        <f t="shared" si="1"/>
        <v xml:space="preserve">MIRIAN </v>
      </c>
      <c r="E42" t="str">
        <f t="shared" si="2"/>
        <v>CASTILLO</v>
      </c>
      <c r="F42" s="21" t="s">
        <v>2835</v>
      </c>
      <c r="G42" s="22">
        <v>5592731313</v>
      </c>
      <c r="H42" s="18">
        <v>54710</v>
      </c>
      <c r="I42" s="32" t="str">
        <f t="shared" si="3"/>
        <v>54710</v>
      </c>
      <c r="J42" s="15" t="s">
        <v>112</v>
      </c>
      <c r="K42" s="15">
        <f>VLOOKUP(J42,estados!$A$1:$B$31,2,FALSE)</f>
        <v>7</v>
      </c>
      <c r="L42" s="15" t="s">
        <v>1495</v>
      </c>
      <c r="M42" s="15">
        <f>VLOOKUP(L42,Distribuidores!$A$2:$B$99,2,FALSE)</f>
        <v>17</v>
      </c>
      <c r="N42" s="15">
        <v>0</v>
      </c>
      <c r="O42" s="15">
        <v>1</v>
      </c>
      <c r="P42">
        <v>1</v>
      </c>
      <c r="Q42" s="36" t="str">
        <f t="shared" ca="1" si="4"/>
        <v>2023-10-28 14:30:41</v>
      </c>
    </row>
    <row r="43" spans="1:17" x14ac:dyDescent="0.3">
      <c r="A43">
        <v>6563</v>
      </c>
      <c r="B43" s="21" t="s">
        <v>454</v>
      </c>
      <c r="C43" s="21" t="str">
        <f t="shared" si="0"/>
        <v>WENDY VARGAS</v>
      </c>
      <c r="D43" t="str">
        <f t="shared" si="1"/>
        <v xml:space="preserve">WENDY </v>
      </c>
      <c r="E43" t="str">
        <f t="shared" si="2"/>
        <v>VARGAS</v>
      </c>
      <c r="F43" s="21" t="s">
        <v>2836</v>
      </c>
      <c r="G43" s="22">
        <v>58228122</v>
      </c>
      <c r="H43" s="18">
        <v>54960</v>
      </c>
      <c r="I43" s="32" t="str">
        <f t="shared" si="3"/>
        <v>54960</v>
      </c>
      <c r="J43" s="15" t="s">
        <v>112</v>
      </c>
      <c r="K43" s="15">
        <f>VLOOKUP(J43,estados!$A$1:$B$31,2,FALSE)</f>
        <v>7</v>
      </c>
      <c r="L43" s="15" t="s">
        <v>114</v>
      </c>
      <c r="M43" s="15">
        <f>VLOOKUP(L43,Distribuidores!$A$2:$B$99,2,FALSE)</f>
        <v>16</v>
      </c>
      <c r="N43" s="15">
        <v>0</v>
      </c>
      <c r="O43" s="15">
        <v>1</v>
      </c>
      <c r="P43">
        <v>1</v>
      </c>
      <c r="Q43" s="36" t="str">
        <f t="shared" ca="1" si="4"/>
        <v>2023-10-28 20:18:42</v>
      </c>
    </row>
    <row r="44" spans="1:17" x14ac:dyDescent="0.3">
      <c r="A44">
        <v>6564</v>
      </c>
      <c r="B44" s="21" t="s">
        <v>456</v>
      </c>
      <c r="C44" s="21" t="str">
        <f t="shared" si="0"/>
        <v>ROCIO VALLE</v>
      </c>
      <c r="D44" t="str">
        <f t="shared" si="1"/>
        <v xml:space="preserve">ROCIO </v>
      </c>
      <c r="E44" t="str">
        <f t="shared" si="2"/>
        <v>VALLE</v>
      </c>
      <c r="F44" s="21" t="s">
        <v>2837</v>
      </c>
      <c r="G44" s="22" t="s">
        <v>1303</v>
      </c>
      <c r="H44" s="18">
        <v>55770</v>
      </c>
      <c r="I44" s="32" t="str">
        <f t="shared" si="3"/>
        <v>55770</v>
      </c>
      <c r="J44" s="15" t="s">
        <v>112</v>
      </c>
      <c r="K44" s="15">
        <f>VLOOKUP(J44,estados!$A$1:$B$31,2,FALSE)</f>
        <v>7</v>
      </c>
      <c r="L44" s="15" t="s">
        <v>1484</v>
      </c>
      <c r="M44" s="15">
        <f>VLOOKUP(L44,Distribuidores!$A$2:$B$99,2,FALSE)</f>
        <v>11</v>
      </c>
      <c r="N44" s="15">
        <v>0</v>
      </c>
      <c r="O44" s="15">
        <v>1</v>
      </c>
      <c r="P44">
        <v>1</v>
      </c>
      <c r="Q44" s="36" t="str">
        <f t="shared" ca="1" si="4"/>
        <v>2023-10-28 13:50:33</v>
      </c>
    </row>
    <row r="45" spans="1:17" x14ac:dyDescent="0.3">
      <c r="A45">
        <v>6565</v>
      </c>
      <c r="B45" s="21" t="s">
        <v>458</v>
      </c>
      <c r="C45" s="21" t="str">
        <f t="shared" si="0"/>
        <v>JOSE MTZ</v>
      </c>
      <c r="D45" t="str">
        <f t="shared" si="1"/>
        <v xml:space="preserve">JOSE </v>
      </c>
      <c r="E45" t="str">
        <f t="shared" si="2"/>
        <v>MTZ</v>
      </c>
      <c r="F45" s="21" t="s">
        <v>2838</v>
      </c>
      <c r="G45" s="22">
        <v>41970647</v>
      </c>
      <c r="H45" s="18">
        <v>54714</v>
      </c>
      <c r="I45" s="32" t="str">
        <f t="shared" si="3"/>
        <v>54714</v>
      </c>
      <c r="J45" s="15" t="s">
        <v>112</v>
      </c>
      <c r="K45" s="15">
        <f>VLOOKUP(J45,estados!$A$1:$B$31,2,FALSE)</f>
        <v>7</v>
      </c>
      <c r="L45" s="15" t="s">
        <v>1496</v>
      </c>
      <c r="M45" s="15">
        <f>VLOOKUP(L45,Distribuidores!$A$2:$B$99,2,FALSE)</f>
        <v>20</v>
      </c>
      <c r="N45" s="15">
        <v>1</v>
      </c>
      <c r="O45" s="15">
        <v>1</v>
      </c>
      <c r="P45">
        <v>1</v>
      </c>
      <c r="Q45" s="36" t="str">
        <f t="shared" ca="1" si="4"/>
        <v>2023-10-28 18:15:49</v>
      </c>
    </row>
    <row r="46" spans="1:17" x14ac:dyDescent="0.3">
      <c r="A46">
        <v>6566</v>
      </c>
      <c r="B46" s="21" t="s">
        <v>460</v>
      </c>
      <c r="C46" s="21" t="str">
        <f t="shared" si="0"/>
        <v>MARTHA CONTRERAS</v>
      </c>
      <c r="D46" t="str">
        <f t="shared" si="1"/>
        <v xml:space="preserve">MARTHA </v>
      </c>
      <c r="E46" t="str">
        <f t="shared" si="2"/>
        <v>CONTRERAS</v>
      </c>
      <c r="F46" s="21" t="s">
        <v>2839</v>
      </c>
      <c r="G46" s="22">
        <v>30672700</v>
      </c>
      <c r="H46" s="18">
        <v>55770</v>
      </c>
      <c r="I46" s="32" t="str">
        <f t="shared" si="3"/>
        <v>55770</v>
      </c>
      <c r="J46" s="15" t="s">
        <v>112</v>
      </c>
      <c r="K46" s="15">
        <f>VLOOKUP(J46,estados!$A$1:$B$31,2,FALSE)</f>
        <v>7</v>
      </c>
      <c r="L46" s="15" t="s">
        <v>117</v>
      </c>
      <c r="M46" s="15">
        <f>VLOOKUP(L46,Distribuidores!$A$2:$B$99,2,FALSE)</f>
        <v>15</v>
      </c>
      <c r="N46" s="15">
        <v>1</v>
      </c>
      <c r="O46" s="15">
        <v>1</v>
      </c>
      <c r="P46">
        <v>1</v>
      </c>
      <c r="Q46" s="36" t="str">
        <f t="shared" ca="1" si="4"/>
        <v>2023-10-28 20:12:33</v>
      </c>
    </row>
    <row r="47" spans="1:17" x14ac:dyDescent="0.3">
      <c r="A47">
        <v>6567</v>
      </c>
      <c r="B47" s="21" t="s">
        <v>462</v>
      </c>
      <c r="C47" s="21" t="str">
        <f t="shared" si="0"/>
        <v>LAURA HERNANDEZ</v>
      </c>
      <c r="D47" t="str">
        <f t="shared" si="1"/>
        <v xml:space="preserve">LAURA </v>
      </c>
      <c r="E47" t="str">
        <f t="shared" si="2"/>
        <v>HERNANDEZ</v>
      </c>
      <c r="F47" s="21" t="s">
        <v>2840</v>
      </c>
      <c r="G47" s="22">
        <v>55659333</v>
      </c>
      <c r="H47" s="18">
        <v>55770</v>
      </c>
      <c r="I47" s="32" t="str">
        <f t="shared" si="3"/>
        <v>55770</v>
      </c>
      <c r="J47" s="15" t="s">
        <v>112</v>
      </c>
      <c r="K47" s="15">
        <f>VLOOKUP(J47,estados!$A$1:$B$31,2,FALSE)</f>
        <v>7</v>
      </c>
      <c r="L47" s="15" t="s">
        <v>118</v>
      </c>
      <c r="M47" s="15">
        <f>VLOOKUP(L47,Distribuidores!$A$2:$B$99,2,FALSE)</f>
        <v>32</v>
      </c>
      <c r="N47" s="21">
        <v>0</v>
      </c>
      <c r="O47" s="15">
        <v>1</v>
      </c>
      <c r="P47">
        <v>1</v>
      </c>
      <c r="Q47" s="36" t="str">
        <f t="shared" ca="1" si="4"/>
        <v>2023-10-28 19:03:11</v>
      </c>
    </row>
    <row r="48" spans="1:17" x14ac:dyDescent="0.3">
      <c r="A48">
        <v>6568</v>
      </c>
      <c r="B48" s="21" t="s">
        <v>464</v>
      </c>
      <c r="C48" s="21" t="str">
        <f t="shared" si="0"/>
        <v>RAFAEL BORBOLLA</v>
      </c>
      <c r="D48" t="str">
        <f t="shared" si="1"/>
        <v xml:space="preserve">RAFAEL </v>
      </c>
      <c r="E48" t="str">
        <f t="shared" si="2"/>
        <v>BORBOLLA</v>
      </c>
      <c r="F48" s="21" t="s">
        <v>2841</v>
      </c>
      <c r="G48" s="22">
        <v>51305130</v>
      </c>
      <c r="H48" s="18">
        <v>58840</v>
      </c>
      <c r="I48" s="32" t="str">
        <f t="shared" si="3"/>
        <v>58840</v>
      </c>
      <c r="J48" s="15" t="s">
        <v>112</v>
      </c>
      <c r="K48" s="15">
        <f>VLOOKUP(J48,estados!$A$1:$B$31,2,FALSE)</f>
        <v>7</v>
      </c>
      <c r="L48" s="15" t="s">
        <v>121</v>
      </c>
      <c r="M48" s="15">
        <f>VLOOKUP(L48,Distribuidores!$A$2:$B$99,2,FALSE)</f>
        <v>13</v>
      </c>
      <c r="N48" s="15">
        <v>1</v>
      </c>
      <c r="O48" s="15">
        <v>1</v>
      </c>
      <c r="P48">
        <v>1</v>
      </c>
      <c r="Q48" s="36" t="str">
        <f t="shared" ca="1" si="4"/>
        <v>2023-10-28 16:56:59</v>
      </c>
    </row>
    <row r="49" spans="1:17" x14ac:dyDescent="0.3">
      <c r="A49">
        <v>6569</v>
      </c>
      <c r="B49" s="21" t="s">
        <v>466</v>
      </c>
      <c r="C49" s="21" t="str">
        <f t="shared" si="0"/>
        <v>ABIGAIL ROCHA</v>
      </c>
      <c r="D49" t="str">
        <f t="shared" si="1"/>
        <v xml:space="preserve">ABIGAIL </v>
      </c>
      <c r="E49" t="str">
        <f t="shared" si="2"/>
        <v>ROCHA</v>
      </c>
      <c r="F49" s="21" t="s">
        <v>2842</v>
      </c>
      <c r="G49" s="22">
        <v>85036931</v>
      </c>
      <c r="H49" s="18">
        <v>54870</v>
      </c>
      <c r="I49" s="32" t="str">
        <f t="shared" si="3"/>
        <v>54870</v>
      </c>
      <c r="J49" s="15" t="s">
        <v>112</v>
      </c>
      <c r="K49" s="15">
        <f>VLOOKUP(J49,estados!$A$1:$B$31,2,FALSE)</f>
        <v>7</v>
      </c>
      <c r="L49" s="15" t="s">
        <v>1484</v>
      </c>
      <c r="M49" s="15">
        <f>VLOOKUP(L49,Distribuidores!$A$2:$B$99,2,FALSE)</f>
        <v>11</v>
      </c>
      <c r="N49" s="15">
        <v>1</v>
      </c>
      <c r="O49" s="15">
        <v>1</v>
      </c>
      <c r="P49">
        <v>1</v>
      </c>
      <c r="Q49" s="36" t="str">
        <f t="shared" ca="1" si="4"/>
        <v>2023-10-28 19:36:35</v>
      </c>
    </row>
    <row r="50" spans="1:17" x14ac:dyDescent="0.3">
      <c r="A50">
        <v>6570</v>
      </c>
      <c r="B50" s="21" t="s">
        <v>468</v>
      </c>
      <c r="C50" s="21" t="str">
        <f t="shared" si="0"/>
        <v>VIRGINIA OROZCO</v>
      </c>
      <c r="D50" t="str">
        <f t="shared" si="1"/>
        <v xml:space="preserve">VIRGINIA </v>
      </c>
      <c r="E50" t="str">
        <f t="shared" si="2"/>
        <v>OROZCO</v>
      </c>
      <c r="F50" s="21" t="s">
        <v>2843</v>
      </c>
      <c r="G50" s="22">
        <v>50784030</v>
      </c>
      <c r="H50" s="18">
        <v>54870</v>
      </c>
      <c r="I50" s="32" t="str">
        <f t="shared" si="3"/>
        <v>54870</v>
      </c>
      <c r="J50" s="15" t="s">
        <v>112</v>
      </c>
      <c r="K50" s="15">
        <f>VLOOKUP(J50,estados!$A$1:$B$31,2,FALSE)</f>
        <v>7</v>
      </c>
      <c r="L50" s="15" t="s">
        <v>121</v>
      </c>
      <c r="M50" s="15">
        <f>VLOOKUP(L50,Distribuidores!$A$2:$B$99,2,FALSE)</f>
        <v>13</v>
      </c>
      <c r="N50" s="15">
        <v>1</v>
      </c>
      <c r="O50" s="15">
        <v>1</v>
      </c>
      <c r="P50">
        <v>1</v>
      </c>
      <c r="Q50" s="36" t="str">
        <f t="shared" ca="1" si="4"/>
        <v>2023-10-28 15:44:48</v>
      </c>
    </row>
    <row r="51" spans="1:17" x14ac:dyDescent="0.3">
      <c r="A51">
        <v>6571</v>
      </c>
      <c r="B51" s="21" t="s">
        <v>470</v>
      </c>
      <c r="C51" s="21" t="str">
        <f t="shared" si="0"/>
        <v>ROBERTO ROJAS</v>
      </c>
      <c r="D51" t="str">
        <f t="shared" si="1"/>
        <v xml:space="preserve">ROBERTO </v>
      </c>
      <c r="E51" t="str">
        <f t="shared" si="2"/>
        <v>ROJAS</v>
      </c>
      <c r="F51" s="21" t="s">
        <v>2844</v>
      </c>
      <c r="G51" s="22">
        <v>55954532</v>
      </c>
      <c r="H51" s="18">
        <v>55339</v>
      </c>
      <c r="I51" s="32" t="str">
        <f t="shared" si="3"/>
        <v>55339</v>
      </c>
      <c r="J51" s="15" t="s">
        <v>112</v>
      </c>
      <c r="K51" s="15">
        <f>VLOOKUP(J51,estados!$A$1:$B$31,2,FALSE)</f>
        <v>7</v>
      </c>
      <c r="L51" s="15" t="s">
        <v>1495</v>
      </c>
      <c r="M51" s="15">
        <f>VLOOKUP(L51,Distribuidores!$A$2:$B$99,2,FALSE)</f>
        <v>17</v>
      </c>
      <c r="N51" s="15">
        <v>1</v>
      </c>
      <c r="O51" s="15">
        <v>1</v>
      </c>
      <c r="P51">
        <v>1</v>
      </c>
      <c r="Q51" s="36" t="str">
        <f t="shared" ca="1" si="4"/>
        <v>2023-10-28 13:22:07</v>
      </c>
    </row>
    <row r="52" spans="1:17" x14ac:dyDescent="0.3">
      <c r="A52">
        <v>6572</v>
      </c>
      <c r="B52" s="21" t="s">
        <v>472</v>
      </c>
      <c r="C52" s="21" t="str">
        <f t="shared" si="0"/>
        <v>MARIA VICTORIA</v>
      </c>
      <c r="D52" t="str">
        <f t="shared" si="1"/>
        <v xml:space="preserve">MARIA </v>
      </c>
      <c r="E52" t="str">
        <f t="shared" si="2"/>
        <v>VICTORIA</v>
      </c>
      <c r="F52" s="21" t="s">
        <v>2845</v>
      </c>
      <c r="G52" s="22">
        <v>50805600</v>
      </c>
      <c r="H52" s="18">
        <v>54870</v>
      </c>
      <c r="I52" s="32" t="str">
        <f t="shared" si="3"/>
        <v>54870</v>
      </c>
      <c r="J52" s="15" t="s">
        <v>112</v>
      </c>
      <c r="K52" s="15">
        <f>VLOOKUP(J52,estados!$A$1:$B$31,2,FALSE)</f>
        <v>7</v>
      </c>
      <c r="L52" s="15" t="s">
        <v>114</v>
      </c>
      <c r="M52" s="15">
        <f>VLOOKUP(L52,Distribuidores!$A$2:$B$99,2,FALSE)</f>
        <v>16</v>
      </c>
      <c r="N52" s="15">
        <v>0</v>
      </c>
      <c r="O52" s="15">
        <v>1</v>
      </c>
      <c r="P52">
        <v>1</v>
      </c>
      <c r="Q52" s="36" t="str">
        <f t="shared" ca="1" si="4"/>
        <v>2023-10-28 15:59:03</v>
      </c>
    </row>
    <row r="53" spans="1:17" x14ac:dyDescent="0.3">
      <c r="A53">
        <v>6573</v>
      </c>
      <c r="B53" s="21" t="s">
        <v>474</v>
      </c>
      <c r="C53" s="21" t="str">
        <f t="shared" si="0"/>
        <v>IRAM MORGADO</v>
      </c>
      <c r="D53" t="str">
        <f t="shared" si="1"/>
        <v xml:space="preserve">IRAM </v>
      </c>
      <c r="E53" t="str">
        <f t="shared" si="2"/>
        <v>MORGADO</v>
      </c>
      <c r="F53" s="21" t="s">
        <v>2846</v>
      </c>
      <c r="G53" s="22">
        <v>57296000</v>
      </c>
      <c r="H53" s="18">
        <v>54800</v>
      </c>
      <c r="I53" s="32" t="str">
        <f t="shared" si="3"/>
        <v>54800</v>
      </c>
      <c r="J53" s="15" t="s">
        <v>112</v>
      </c>
      <c r="K53" s="15">
        <f>VLOOKUP(J53,estados!$A$1:$B$31,2,FALSE)</f>
        <v>7</v>
      </c>
      <c r="L53" s="15" t="s">
        <v>1496</v>
      </c>
      <c r="M53" s="15">
        <f>VLOOKUP(L53,Distribuidores!$A$2:$B$99,2,FALSE)</f>
        <v>20</v>
      </c>
      <c r="N53" s="15">
        <v>1</v>
      </c>
      <c r="O53" s="15">
        <v>1</v>
      </c>
      <c r="P53">
        <v>1</v>
      </c>
      <c r="Q53" s="36" t="str">
        <f t="shared" ca="1" si="4"/>
        <v>2023-10-28 17:05:46</v>
      </c>
    </row>
    <row r="54" spans="1:17" x14ac:dyDescent="0.3">
      <c r="A54">
        <v>6574</v>
      </c>
      <c r="B54" s="21" t="s">
        <v>476</v>
      </c>
      <c r="C54" s="21" t="str">
        <f t="shared" si="0"/>
        <v>EUGENIO MUÑOS</v>
      </c>
      <c r="D54" t="str">
        <f t="shared" si="1"/>
        <v xml:space="preserve">EUGENIO </v>
      </c>
      <c r="E54" t="str">
        <f t="shared" si="2"/>
        <v>MUÑOS</v>
      </c>
      <c r="F54" s="21" t="s">
        <v>2847</v>
      </c>
      <c r="G54" s="22">
        <v>56587922</v>
      </c>
      <c r="H54" s="18">
        <v>54710</v>
      </c>
      <c r="I54" s="32" t="str">
        <f t="shared" si="3"/>
        <v>54710</v>
      </c>
      <c r="J54" s="15" t="s">
        <v>112</v>
      </c>
      <c r="K54" s="15">
        <f>VLOOKUP(J54,estados!$A$1:$B$31,2,FALSE)</f>
        <v>7</v>
      </c>
      <c r="L54" s="15" t="s">
        <v>116</v>
      </c>
      <c r="M54" s="15">
        <f>VLOOKUP(L54,Distribuidores!$A$2:$B$99,2,FALSE)</f>
        <v>14</v>
      </c>
      <c r="N54" s="15">
        <v>1</v>
      </c>
      <c r="O54" s="15">
        <v>1</v>
      </c>
      <c r="P54">
        <v>1</v>
      </c>
      <c r="Q54" s="36" t="str">
        <f t="shared" ca="1" si="4"/>
        <v>2023-10-28 20:58:28</v>
      </c>
    </row>
    <row r="55" spans="1:17" x14ac:dyDescent="0.3">
      <c r="A55">
        <v>6575</v>
      </c>
      <c r="B55" s="21" t="s">
        <v>478</v>
      </c>
      <c r="C55" s="21" t="str">
        <f t="shared" si="0"/>
        <v>MIGUEL ANGEL SOTO</v>
      </c>
      <c r="D55" t="str">
        <f t="shared" si="1"/>
        <v xml:space="preserve">MIGUEL </v>
      </c>
      <c r="E55" t="str">
        <f t="shared" si="2"/>
        <v>ANGEL SOTO</v>
      </c>
      <c r="F55" s="21" t="s">
        <v>2848</v>
      </c>
      <c r="G55" s="22">
        <v>53528383</v>
      </c>
      <c r="H55" s="18">
        <v>50170</v>
      </c>
      <c r="I55" s="32" t="str">
        <f t="shared" si="3"/>
        <v>50170</v>
      </c>
      <c r="J55" s="15" t="s">
        <v>112</v>
      </c>
      <c r="K55" s="15">
        <f>VLOOKUP(J55,estados!$A$1:$B$31,2,FALSE)</f>
        <v>7</v>
      </c>
      <c r="L55" s="15" t="s">
        <v>114</v>
      </c>
      <c r="M55" s="15">
        <f>VLOOKUP(L55,Distribuidores!$A$2:$B$99,2,FALSE)</f>
        <v>16</v>
      </c>
      <c r="N55" s="15">
        <v>1</v>
      </c>
      <c r="O55" s="15">
        <v>1</v>
      </c>
      <c r="P55">
        <v>1</v>
      </c>
      <c r="Q55" s="36" t="str">
        <f t="shared" ca="1" si="4"/>
        <v>2023-10-28 12:14:10</v>
      </c>
    </row>
    <row r="56" spans="1:17" x14ac:dyDescent="0.3">
      <c r="A56">
        <v>6576</v>
      </c>
      <c r="B56" s="21" t="s">
        <v>3045</v>
      </c>
      <c r="C56" s="21" t="str">
        <f t="shared" si="0"/>
        <v>EDUARDO ROSAS</v>
      </c>
      <c r="D56" t="str">
        <f t="shared" si="1"/>
        <v xml:space="preserve">EDUARDO </v>
      </c>
      <c r="E56" t="str">
        <f t="shared" si="2"/>
        <v>ROSAS</v>
      </c>
      <c r="F56" s="21" t="s">
        <v>2849</v>
      </c>
      <c r="G56" s="22">
        <v>52606690</v>
      </c>
      <c r="H56" s="18">
        <v>14737</v>
      </c>
      <c r="I56" s="32" t="str">
        <f t="shared" si="3"/>
        <v>14737</v>
      </c>
      <c r="J56" s="15" t="s">
        <v>112</v>
      </c>
      <c r="K56" s="15">
        <f>VLOOKUP(J56,estados!$A$1:$B$31,2,FALSE)</f>
        <v>7</v>
      </c>
      <c r="L56" s="15" t="s">
        <v>1495</v>
      </c>
      <c r="M56" s="15">
        <f>VLOOKUP(L56,Distribuidores!$A$2:$B$99,2,FALSE)</f>
        <v>17</v>
      </c>
      <c r="N56" s="15">
        <v>1</v>
      </c>
      <c r="O56" s="15">
        <v>1</v>
      </c>
      <c r="P56">
        <v>1</v>
      </c>
      <c r="Q56" s="36" t="str">
        <f t="shared" ca="1" si="4"/>
        <v>2023-10-28 12:01:22</v>
      </c>
    </row>
    <row r="57" spans="1:17" x14ac:dyDescent="0.3">
      <c r="A57">
        <v>6577</v>
      </c>
      <c r="B57" s="21" t="s">
        <v>3044</v>
      </c>
      <c r="C57" s="21" t="str">
        <f t="shared" si="0"/>
        <v>MIGUEL VERGARA</v>
      </c>
      <c r="D57" t="str">
        <f t="shared" si="1"/>
        <v xml:space="preserve">MIGUEL </v>
      </c>
      <c r="E57" t="str">
        <f t="shared" si="2"/>
        <v>VERGARA</v>
      </c>
      <c r="F57" s="21" t="s">
        <v>2850</v>
      </c>
      <c r="G57" s="22">
        <v>53411945</v>
      </c>
      <c r="H57" s="18">
        <v>55070</v>
      </c>
      <c r="I57" s="32" t="str">
        <f t="shared" si="3"/>
        <v>55070</v>
      </c>
      <c r="J57" s="15" t="s">
        <v>112</v>
      </c>
      <c r="K57" s="15">
        <f>VLOOKUP(J57,estados!$A$1:$B$31,2,FALSE)</f>
        <v>7</v>
      </c>
      <c r="L57" s="15" t="s">
        <v>1494</v>
      </c>
      <c r="M57" s="15">
        <f>VLOOKUP(L57,Distribuidores!$A$2:$B$99,2,FALSE)</f>
        <v>21</v>
      </c>
      <c r="N57" s="15">
        <v>0</v>
      </c>
      <c r="O57" s="15">
        <v>1</v>
      </c>
      <c r="P57">
        <v>1</v>
      </c>
      <c r="Q57" s="36" t="str">
        <f t="shared" ca="1" si="4"/>
        <v>2023-10-28 12:46:15</v>
      </c>
    </row>
    <row r="58" spans="1:17" x14ac:dyDescent="0.3">
      <c r="A58">
        <v>6578</v>
      </c>
      <c r="B58" s="21" t="s">
        <v>484</v>
      </c>
      <c r="C58" s="21" t="str">
        <f t="shared" si="0"/>
        <v>GISELA JIMENEZ</v>
      </c>
      <c r="D58" t="str">
        <f t="shared" si="1"/>
        <v xml:space="preserve">GISELA </v>
      </c>
      <c r="E58" t="str">
        <f t="shared" si="2"/>
        <v>JIMENEZ</v>
      </c>
      <c r="F58" s="21" t="s">
        <v>2851</v>
      </c>
      <c r="G58" s="22">
        <v>52559200</v>
      </c>
      <c r="H58" s="18">
        <v>7870</v>
      </c>
      <c r="I58" s="32" t="str">
        <f t="shared" si="3"/>
        <v>07870</v>
      </c>
      <c r="J58" s="15" t="s">
        <v>112</v>
      </c>
      <c r="K58" s="15">
        <f>VLOOKUP(J58,estados!$A$1:$B$31,2,FALSE)</f>
        <v>7</v>
      </c>
      <c r="L58" s="15" t="s">
        <v>1495</v>
      </c>
      <c r="M58" s="15">
        <f>VLOOKUP(L58,Distribuidores!$A$2:$B$99,2,FALSE)</f>
        <v>17</v>
      </c>
      <c r="N58" s="15">
        <v>1</v>
      </c>
      <c r="O58" s="15">
        <v>1</v>
      </c>
      <c r="P58">
        <v>1</v>
      </c>
      <c r="Q58" s="36" t="str">
        <f t="shared" ca="1" si="4"/>
        <v>2023-10-28 16:01:03</v>
      </c>
    </row>
    <row r="59" spans="1:17" x14ac:dyDescent="0.3">
      <c r="A59">
        <v>6579</v>
      </c>
      <c r="B59" s="21" t="s">
        <v>486</v>
      </c>
      <c r="C59" s="21" t="str">
        <f t="shared" si="0"/>
        <v>LILIANA AGUIRRE</v>
      </c>
      <c r="D59" t="str">
        <f t="shared" si="1"/>
        <v xml:space="preserve">LILIANA </v>
      </c>
      <c r="E59" t="str">
        <f t="shared" si="2"/>
        <v>AGUIRRE</v>
      </c>
      <c r="F59" s="21" t="s">
        <v>2852</v>
      </c>
      <c r="G59" s="22">
        <v>47446206</v>
      </c>
      <c r="H59" s="18">
        <v>55076</v>
      </c>
      <c r="I59" s="32" t="str">
        <f t="shared" si="3"/>
        <v>55076</v>
      </c>
      <c r="J59" s="15" t="s">
        <v>112</v>
      </c>
      <c r="K59" s="15">
        <f>VLOOKUP(J59,estados!$A$1:$B$31,2,FALSE)</f>
        <v>7</v>
      </c>
      <c r="L59" s="15" t="s">
        <v>1486</v>
      </c>
      <c r="M59" s="15">
        <f>VLOOKUP(L59,Distribuidores!$A$2:$B$99,2,FALSE)</f>
        <v>31</v>
      </c>
      <c r="N59" s="15">
        <v>1</v>
      </c>
      <c r="O59" s="15">
        <v>1</v>
      </c>
      <c r="P59">
        <v>1</v>
      </c>
      <c r="Q59" s="36" t="str">
        <f t="shared" ca="1" si="4"/>
        <v>2023-10-28 15:23:39</v>
      </c>
    </row>
    <row r="60" spans="1:17" x14ac:dyDescent="0.3">
      <c r="A60">
        <v>6580</v>
      </c>
      <c r="B60" s="21" t="s">
        <v>488</v>
      </c>
      <c r="C60" s="21" t="str">
        <f t="shared" si="0"/>
        <v>MIGUEL CONTRERAS</v>
      </c>
      <c r="D60" t="str">
        <f t="shared" si="1"/>
        <v xml:space="preserve">MIGUEL </v>
      </c>
      <c r="E60" t="str">
        <f t="shared" si="2"/>
        <v>CONTRERAS</v>
      </c>
      <c r="F60" s="21" t="s">
        <v>2853</v>
      </c>
      <c r="G60" s="22" t="s">
        <v>1304</v>
      </c>
      <c r="H60" s="18">
        <v>54070</v>
      </c>
      <c r="I60" s="32" t="str">
        <f t="shared" si="3"/>
        <v>54070</v>
      </c>
      <c r="J60" s="15" t="s">
        <v>112</v>
      </c>
      <c r="K60" s="15">
        <f>VLOOKUP(J60,estados!$A$1:$B$31,2,FALSE)</f>
        <v>7</v>
      </c>
      <c r="L60" s="15" t="s">
        <v>114</v>
      </c>
      <c r="M60" s="15">
        <f>VLOOKUP(L60,Distribuidores!$A$2:$B$99,2,FALSE)</f>
        <v>16</v>
      </c>
      <c r="N60" s="15">
        <v>1</v>
      </c>
      <c r="O60" s="15">
        <v>1</v>
      </c>
      <c r="P60">
        <v>1</v>
      </c>
      <c r="Q60" s="36" t="str">
        <f t="shared" ca="1" si="4"/>
        <v>2023-10-28 17:25:04</v>
      </c>
    </row>
    <row r="61" spans="1:17" x14ac:dyDescent="0.3">
      <c r="A61">
        <v>6581</v>
      </c>
      <c r="B61" s="21" t="s">
        <v>490</v>
      </c>
      <c r="C61" s="21" t="str">
        <f t="shared" si="0"/>
        <v>ANGELICA VADILLO ROMANO</v>
      </c>
      <c r="D61" t="str">
        <f t="shared" si="1"/>
        <v xml:space="preserve">ANGELICA </v>
      </c>
      <c r="E61" t="str">
        <f t="shared" si="2"/>
        <v>VADILLO ROMANO</v>
      </c>
      <c r="F61" s="21" t="s">
        <v>2854</v>
      </c>
      <c r="G61" s="22">
        <v>53412017</v>
      </c>
      <c r="H61" s="18">
        <v>4700</v>
      </c>
      <c r="I61" s="32" t="str">
        <f t="shared" si="3"/>
        <v>04700</v>
      </c>
      <c r="J61" s="15" t="s">
        <v>112</v>
      </c>
      <c r="K61" s="15">
        <f>VLOOKUP(J61,estados!$A$1:$B$31,2,FALSE)</f>
        <v>7</v>
      </c>
      <c r="L61" s="15" t="s">
        <v>1496</v>
      </c>
      <c r="M61" s="15">
        <f>VLOOKUP(L61,Distribuidores!$A$2:$B$99,2,FALSE)</f>
        <v>20</v>
      </c>
      <c r="N61" s="15">
        <v>0</v>
      </c>
      <c r="O61" s="15">
        <v>1</v>
      </c>
      <c r="P61">
        <v>1</v>
      </c>
      <c r="Q61" s="36" t="str">
        <f t="shared" ca="1" si="4"/>
        <v>2023-10-28 13:00:45</v>
      </c>
    </row>
    <row r="62" spans="1:17" x14ac:dyDescent="0.3">
      <c r="A62">
        <v>6582</v>
      </c>
      <c r="B62" s="21" t="s">
        <v>3046</v>
      </c>
      <c r="C62" s="21" t="str">
        <f t="shared" si="0"/>
        <v>CLAUDIA AMEZCUA</v>
      </c>
      <c r="D62" t="str">
        <f t="shared" si="1"/>
        <v xml:space="preserve">CLAUDIA </v>
      </c>
      <c r="E62" t="str">
        <f t="shared" si="2"/>
        <v>AMEZCUA</v>
      </c>
      <c r="F62" s="26" t="s">
        <v>1629</v>
      </c>
      <c r="G62" s="22" t="s">
        <v>1527</v>
      </c>
      <c r="H62" s="18">
        <v>11830</v>
      </c>
      <c r="I62" s="32" t="str">
        <f t="shared" si="3"/>
        <v>11830</v>
      </c>
      <c r="J62" s="15" t="s">
        <v>112</v>
      </c>
      <c r="K62" s="15">
        <f>VLOOKUP(J62,estados!$A$1:$B$31,2,FALSE)</f>
        <v>7</v>
      </c>
      <c r="L62" s="15" t="s">
        <v>1464</v>
      </c>
      <c r="M62" s="15">
        <f>VLOOKUP(L62,Distribuidores!$A$2:$B$99,2,FALSE)</f>
        <v>12</v>
      </c>
      <c r="N62" s="15">
        <v>0</v>
      </c>
      <c r="O62" s="15">
        <v>1</v>
      </c>
      <c r="P62">
        <v>1</v>
      </c>
      <c r="Q62" s="36" t="str">
        <f t="shared" ca="1" si="4"/>
        <v>2023-10-28 12:42:14</v>
      </c>
    </row>
    <row r="63" spans="1:17" x14ac:dyDescent="0.3">
      <c r="A63">
        <v>6583</v>
      </c>
      <c r="B63" s="21" t="s">
        <v>1528</v>
      </c>
      <c r="C63" s="21" t="str">
        <f t="shared" si="0"/>
        <v>CESAR NAVARRETE</v>
      </c>
      <c r="D63" t="str">
        <f t="shared" si="1"/>
        <v xml:space="preserve">CESAR </v>
      </c>
      <c r="E63" t="str">
        <f t="shared" si="2"/>
        <v>NAVARRETE</v>
      </c>
      <c r="F63" s="21" t="s">
        <v>2855</v>
      </c>
      <c r="G63" s="22">
        <v>53712000</v>
      </c>
      <c r="H63" s="18">
        <v>4330</v>
      </c>
      <c r="I63" s="32" t="str">
        <f t="shared" si="3"/>
        <v>04330</v>
      </c>
      <c r="J63" s="15" t="s">
        <v>112</v>
      </c>
      <c r="K63" s="15">
        <f>VLOOKUP(J63,estados!$A$1:$B$31,2,FALSE)</f>
        <v>7</v>
      </c>
      <c r="L63" s="15" t="s">
        <v>1496</v>
      </c>
      <c r="M63" s="15">
        <f>VLOOKUP(L63,Distribuidores!$A$2:$B$99,2,FALSE)</f>
        <v>20</v>
      </c>
      <c r="N63" s="15">
        <v>0</v>
      </c>
      <c r="O63" s="15">
        <v>1</v>
      </c>
      <c r="P63">
        <v>1</v>
      </c>
      <c r="Q63" s="36" t="str">
        <f t="shared" ca="1" si="4"/>
        <v>2023-10-28 16:55:26</v>
      </c>
    </row>
    <row r="64" spans="1:17" x14ac:dyDescent="0.3">
      <c r="A64">
        <v>6584</v>
      </c>
      <c r="B64" s="21" t="s">
        <v>1530</v>
      </c>
      <c r="C64" s="21" t="str">
        <f t="shared" si="0"/>
        <v>BETSABE MARIN</v>
      </c>
      <c r="D64" t="str">
        <f t="shared" si="1"/>
        <v xml:space="preserve">BETSABE </v>
      </c>
      <c r="E64" t="str">
        <f t="shared" si="2"/>
        <v>MARIN</v>
      </c>
      <c r="F64" s="21" t="s">
        <v>2856</v>
      </c>
      <c r="G64" s="22">
        <v>55578011</v>
      </c>
      <c r="H64" s="18">
        <v>7839</v>
      </c>
      <c r="I64" s="32" t="str">
        <f t="shared" si="3"/>
        <v>07839</v>
      </c>
      <c r="J64" s="15" t="s">
        <v>112</v>
      </c>
      <c r="K64" s="15">
        <f>VLOOKUP(J64,estados!$A$1:$B$31,2,FALSE)</f>
        <v>7</v>
      </c>
      <c r="L64" s="15" t="s">
        <v>1496</v>
      </c>
      <c r="M64" s="15">
        <f>VLOOKUP(L64,Distribuidores!$A$2:$B$99,2,FALSE)</f>
        <v>20</v>
      </c>
      <c r="N64" s="15">
        <v>1</v>
      </c>
      <c r="O64" s="15">
        <v>1</v>
      </c>
      <c r="P64">
        <v>1</v>
      </c>
      <c r="Q64" s="36" t="str">
        <f t="shared" ca="1" si="4"/>
        <v>2023-10-28 17:42:47</v>
      </c>
    </row>
    <row r="65" spans="1:17" x14ac:dyDescent="0.3">
      <c r="A65">
        <v>6585</v>
      </c>
      <c r="B65" s="21" t="s">
        <v>1532</v>
      </c>
      <c r="C65" s="21" t="str">
        <f t="shared" si="0"/>
        <v>KARLA GONZALEZ</v>
      </c>
      <c r="D65" t="str">
        <f t="shared" ref="D65:D125" si="5">LEFT(C65, SEARCH(" ",C65,1))</f>
        <v xml:space="preserve">KARLA </v>
      </c>
      <c r="E65" t="str">
        <f t="shared" ref="E65:E125" si="6">RIGHT(C65,LEN(C65)-SEARCH(" ",C65,1))</f>
        <v>GONZALEZ</v>
      </c>
      <c r="F65" s="21" t="s">
        <v>2857</v>
      </c>
      <c r="G65" s="22" t="s">
        <v>1534</v>
      </c>
      <c r="H65" s="18">
        <v>57940</v>
      </c>
      <c r="I65" s="32" t="str">
        <f t="shared" si="3"/>
        <v>57940</v>
      </c>
      <c r="J65" s="15" t="s">
        <v>112</v>
      </c>
      <c r="K65" s="15">
        <f>VLOOKUP(J65,estados!$A$1:$B$31,2,FALSE)</f>
        <v>7</v>
      </c>
      <c r="L65" s="15" t="s">
        <v>1496</v>
      </c>
      <c r="M65" s="15">
        <f>VLOOKUP(L65,Distribuidores!$A$2:$B$99,2,FALSE)</f>
        <v>20</v>
      </c>
      <c r="N65" s="15">
        <v>1</v>
      </c>
      <c r="O65" s="15">
        <v>1</v>
      </c>
      <c r="P65">
        <v>1</v>
      </c>
      <c r="Q65" s="36" t="str">
        <f t="shared" ca="1" si="4"/>
        <v>2023-10-28 16:41:19</v>
      </c>
    </row>
    <row r="66" spans="1:17" x14ac:dyDescent="0.3">
      <c r="A66">
        <v>6586</v>
      </c>
      <c r="B66" s="21" t="s">
        <v>1535</v>
      </c>
      <c r="C66" s="21" t="str">
        <f t="shared" ref="C66:C126" si="7">TRIM(B66)</f>
        <v>ELIZABETH GAYTAN</v>
      </c>
      <c r="D66" t="str">
        <f t="shared" si="5"/>
        <v xml:space="preserve">ELIZABETH </v>
      </c>
      <c r="E66" t="str">
        <f t="shared" si="6"/>
        <v>GAYTAN</v>
      </c>
      <c r="F66" s="21" t="s">
        <v>2858</v>
      </c>
      <c r="G66" s="22">
        <v>58996672</v>
      </c>
      <c r="H66" s="18">
        <v>75857</v>
      </c>
      <c r="I66" s="32" t="str">
        <f t="shared" ref="I66:I126" si="8">TEXT(H66,"00000")</f>
        <v>75857</v>
      </c>
      <c r="J66" s="15" t="s">
        <v>112</v>
      </c>
      <c r="K66" s="15">
        <f>VLOOKUP(J66,estados!$A$1:$B$31,2,FALSE)</f>
        <v>7</v>
      </c>
      <c r="L66" s="15" t="s">
        <v>1495</v>
      </c>
      <c r="M66" s="15">
        <f>VLOOKUP(L66,Distribuidores!$A$2:$B$99,2,FALSE)</f>
        <v>17</v>
      </c>
      <c r="N66" s="21">
        <v>0</v>
      </c>
      <c r="O66" s="15">
        <v>1</v>
      </c>
      <c r="P66">
        <v>1</v>
      </c>
      <c r="Q66" s="36" t="str">
        <f t="shared" ref="Q66:Q126" ca="1" si="9">_xlfn.CONCAT("2023-10-28 ",RANDBETWEEN(12,20),":",TEXT(RANDBETWEEN(0,59),"00"),":",TEXT(RANDBETWEEN(0,59),"00"))</f>
        <v>2023-10-28 12:59:03</v>
      </c>
    </row>
    <row r="67" spans="1:17" x14ac:dyDescent="0.3">
      <c r="A67">
        <v>6587</v>
      </c>
      <c r="B67" s="21" t="s">
        <v>1537</v>
      </c>
      <c r="C67" s="21" t="str">
        <f t="shared" si="7"/>
        <v>CHRISTOPHER PANTOJA</v>
      </c>
      <c r="D67" t="str">
        <f t="shared" si="5"/>
        <v xml:space="preserve">CHRISTOPHER </v>
      </c>
      <c r="E67" t="str">
        <f t="shared" si="6"/>
        <v>PANTOJA</v>
      </c>
      <c r="F67" s="21" t="s">
        <v>2859</v>
      </c>
      <c r="G67" s="22">
        <v>59500470</v>
      </c>
      <c r="H67" s="18">
        <v>4400</v>
      </c>
      <c r="I67" s="32" t="str">
        <f t="shared" si="8"/>
        <v>04400</v>
      </c>
      <c r="J67" s="15" t="s">
        <v>112</v>
      </c>
      <c r="K67" s="15">
        <f>VLOOKUP(J67,estados!$A$1:$B$31,2,FALSE)</f>
        <v>7</v>
      </c>
      <c r="L67" s="15" t="s">
        <v>116</v>
      </c>
      <c r="M67" s="15">
        <f>VLOOKUP(L67,Distribuidores!$A$2:$B$99,2,FALSE)</f>
        <v>14</v>
      </c>
      <c r="N67" s="15">
        <v>1</v>
      </c>
      <c r="O67" s="15">
        <v>1</v>
      </c>
      <c r="P67">
        <v>1</v>
      </c>
      <c r="Q67" s="36" t="str">
        <f t="shared" ca="1" si="9"/>
        <v>2023-10-28 14:14:16</v>
      </c>
    </row>
    <row r="68" spans="1:17" x14ac:dyDescent="0.3">
      <c r="A68">
        <v>6588</v>
      </c>
      <c r="B68" s="21" t="s">
        <v>1539</v>
      </c>
      <c r="C68" s="21" t="str">
        <f t="shared" si="7"/>
        <v>NANCY AMADOR</v>
      </c>
      <c r="D68" t="str">
        <f t="shared" si="5"/>
        <v xml:space="preserve">NANCY </v>
      </c>
      <c r="E68" t="str">
        <f t="shared" si="6"/>
        <v>AMADOR</v>
      </c>
      <c r="F68" s="21" t="s">
        <v>2860</v>
      </c>
      <c r="G68" s="22">
        <v>50785118</v>
      </c>
      <c r="H68" s="18">
        <v>7790</v>
      </c>
      <c r="I68" s="32" t="str">
        <f t="shared" si="8"/>
        <v>07790</v>
      </c>
      <c r="J68" s="15" t="s">
        <v>112</v>
      </c>
      <c r="K68" s="15">
        <f>VLOOKUP(J68,estados!$A$1:$B$31,2,FALSE)</f>
        <v>7</v>
      </c>
      <c r="L68" s="15" t="s">
        <v>1496</v>
      </c>
      <c r="M68" s="15">
        <f>VLOOKUP(L68,Distribuidores!$A$2:$B$99,2,FALSE)</f>
        <v>20</v>
      </c>
      <c r="N68" s="15">
        <v>1</v>
      </c>
      <c r="O68" s="15">
        <v>1</v>
      </c>
      <c r="P68">
        <v>1</v>
      </c>
      <c r="Q68" s="36" t="str">
        <f t="shared" ca="1" si="9"/>
        <v>2023-10-28 18:19:08</v>
      </c>
    </row>
    <row r="69" spans="1:17" x14ac:dyDescent="0.3">
      <c r="A69">
        <v>6589</v>
      </c>
      <c r="B69" s="21" t="s">
        <v>1541</v>
      </c>
      <c r="C69" s="21" t="str">
        <f t="shared" si="7"/>
        <v>PEDRO MENDIETA</v>
      </c>
      <c r="D69" t="str">
        <f t="shared" si="5"/>
        <v xml:space="preserve">PEDRO </v>
      </c>
      <c r="E69" t="str">
        <f t="shared" si="6"/>
        <v>MENDIETA</v>
      </c>
      <c r="F69" s="21" t="s">
        <v>2861</v>
      </c>
      <c r="G69" s="22" t="s">
        <v>1543</v>
      </c>
      <c r="H69" s="18">
        <v>11230</v>
      </c>
      <c r="I69" s="32" t="str">
        <f t="shared" si="8"/>
        <v>11230</v>
      </c>
      <c r="J69" s="15" t="s">
        <v>112</v>
      </c>
      <c r="K69" s="15">
        <f>VLOOKUP(J69,estados!$A$1:$B$31,2,FALSE)</f>
        <v>7</v>
      </c>
      <c r="L69" s="15" t="s">
        <v>1464</v>
      </c>
      <c r="M69" s="15">
        <f>VLOOKUP(L69,Distribuidores!$A$2:$B$99,2,FALSE)</f>
        <v>12</v>
      </c>
      <c r="N69" s="15">
        <v>1</v>
      </c>
      <c r="O69" s="15">
        <v>1</v>
      </c>
      <c r="P69">
        <v>1</v>
      </c>
      <c r="Q69" s="36" t="str">
        <f t="shared" ca="1" si="9"/>
        <v>2023-10-28 19:00:34</v>
      </c>
    </row>
    <row r="70" spans="1:17" x14ac:dyDescent="0.3">
      <c r="A70">
        <v>6590</v>
      </c>
      <c r="B70" s="21" t="s">
        <v>1544</v>
      </c>
      <c r="C70" s="21" t="str">
        <f t="shared" si="7"/>
        <v>NELLY PALACIOS</v>
      </c>
      <c r="D70" t="str">
        <f t="shared" si="5"/>
        <v xml:space="preserve">NELLY </v>
      </c>
      <c r="E70" t="str">
        <f t="shared" si="6"/>
        <v>PALACIOS</v>
      </c>
      <c r="F70" s="21" t="s">
        <v>2862</v>
      </c>
      <c r="G70" s="22" t="s">
        <v>1546</v>
      </c>
      <c r="H70" s="18">
        <v>57840</v>
      </c>
      <c r="I70" s="32" t="str">
        <f t="shared" si="8"/>
        <v>57840</v>
      </c>
      <c r="J70" s="15" t="s">
        <v>112</v>
      </c>
      <c r="K70" s="15">
        <f>VLOOKUP(J70,estados!$A$1:$B$31,2,FALSE)</f>
        <v>7</v>
      </c>
      <c r="L70" s="15" t="s">
        <v>1464</v>
      </c>
      <c r="M70" s="15">
        <f>VLOOKUP(L70,Distribuidores!$A$2:$B$99,2,FALSE)</f>
        <v>12</v>
      </c>
      <c r="N70" s="15">
        <v>1</v>
      </c>
      <c r="O70" s="15">
        <v>1</v>
      </c>
      <c r="P70">
        <v>1</v>
      </c>
      <c r="Q70" s="36" t="str">
        <f t="shared" ca="1" si="9"/>
        <v>2023-10-28 15:05:01</v>
      </c>
    </row>
    <row r="71" spans="1:17" x14ac:dyDescent="0.3">
      <c r="A71">
        <v>6591</v>
      </c>
      <c r="B71" s="21" t="s">
        <v>1547</v>
      </c>
      <c r="C71" s="21" t="str">
        <f t="shared" si="7"/>
        <v>ANTONIO NERY</v>
      </c>
      <c r="D71" t="str">
        <f t="shared" si="5"/>
        <v xml:space="preserve">ANTONIO </v>
      </c>
      <c r="E71" t="str">
        <f t="shared" si="6"/>
        <v>NERY</v>
      </c>
      <c r="F71" s="21" t="s">
        <v>2863</v>
      </c>
      <c r="G71" s="22">
        <v>53599683</v>
      </c>
      <c r="H71" s="18">
        <v>6220</v>
      </c>
      <c r="I71" s="32" t="str">
        <f t="shared" si="8"/>
        <v>06220</v>
      </c>
      <c r="J71" s="15" t="s">
        <v>112</v>
      </c>
      <c r="K71" s="15">
        <f>VLOOKUP(J71,estados!$A$1:$B$31,2,FALSE)</f>
        <v>7</v>
      </c>
      <c r="L71" s="15" t="s">
        <v>116</v>
      </c>
      <c r="M71" s="15">
        <f>VLOOKUP(L71,Distribuidores!$A$2:$B$99,2,FALSE)</f>
        <v>14</v>
      </c>
      <c r="N71" s="15">
        <v>0</v>
      </c>
      <c r="O71" s="15">
        <v>1</v>
      </c>
      <c r="P71">
        <v>1</v>
      </c>
      <c r="Q71" s="36" t="str">
        <f t="shared" ca="1" si="9"/>
        <v>2023-10-28 19:46:59</v>
      </c>
    </row>
    <row r="72" spans="1:17" x14ac:dyDescent="0.3">
      <c r="A72">
        <v>6592</v>
      </c>
      <c r="B72" s="21" t="s">
        <v>1549</v>
      </c>
      <c r="C72" s="21" t="str">
        <f t="shared" si="7"/>
        <v>ARTURO GONZALEZ</v>
      </c>
      <c r="D72" t="str">
        <f t="shared" si="5"/>
        <v xml:space="preserve">ARTURO </v>
      </c>
      <c r="E72" t="str">
        <f t="shared" si="6"/>
        <v>GONZALEZ</v>
      </c>
      <c r="F72" s="21" t="s">
        <v>2864</v>
      </c>
      <c r="G72" s="22">
        <v>52420863</v>
      </c>
      <c r="H72" s="18">
        <v>7510</v>
      </c>
      <c r="I72" s="32" t="str">
        <f t="shared" si="8"/>
        <v>07510</v>
      </c>
      <c r="J72" s="15" t="s">
        <v>112</v>
      </c>
      <c r="K72" s="15">
        <f>VLOOKUP(J72,estados!$A$1:$B$31,2,FALSE)</f>
        <v>7</v>
      </c>
      <c r="L72" s="15" t="s">
        <v>1497</v>
      </c>
      <c r="M72" s="15">
        <f>VLOOKUP(L72,Distribuidores!$A$2:$B$99,2,FALSE)</f>
        <v>6</v>
      </c>
      <c r="N72" s="15">
        <v>1</v>
      </c>
      <c r="O72" s="15">
        <v>1</v>
      </c>
      <c r="P72">
        <v>1</v>
      </c>
      <c r="Q72" s="36" t="str">
        <f t="shared" ca="1" si="9"/>
        <v>2023-10-28 17:53:27</v>
      </c>
    </row>
    <row r="73" spans="1:17" x14ac:dyDescent="0.3">
      <c r="A73">
        <v>6593</v>
      </c>
      <c r="B73" s="21" t="s">
        <v>1551</v>
      </c>
      <c r="C73" s="21" t="str">
        <f t="shared" si="7"/>
        <v>JESSICA RINCON</v>
      </c>
      <c r="D73" t="str">
        <f t="shared" si="5"/>
        <v xml:space="preserve">JESSICA </v>
      </c>
      <c r="E73" t="str">
        <f t="shared" si="6"/>
        <v>RINCON</v>
      </c>
      <c r="F73" s="21" t="s">
        <v>2865</v>
      </c>
      <c r="G73" s="22" t="s">
        <v>1553</v>
      </c>
      <c r="H73" s="18">
        <v>56586</v>
      </c>
      <c r="I73" s="32" t="str">
        <f t="shared" si="8"/>
        <v>56586</v>
      </c>
      <c r="J73" s="15" t="s">
        <v>112</v>
      </c>
      <c r="K73" s="15">
        <f>VLOOKUP(J73,estados!$A$1:$B$31,2,FALSE)</f>
        <v>7</v>
      </c>
      <c r="L73" s="15" t="s">
        <v>1464</v>
      </c>
      <c r="M73" s="15">
        <f>VLOOKUP(L73,Distribuidores!$A$2:$B$99,2,FALSE)</f>
        <v>12</v>
      </c>
      <c r="N73" s="15">
        <v>1</v>
      </c>
      <c r="O73" s="15">
        <v>1</v>
      </c>
      <c r="P73">
        <v>1</v>
      </c>
      <c r="Q73" s="36" t="str">
        <f t="shared" ca="1" si="9"/>
        <v>2023-10-28 16:58:22</v>
      </c>
    </row>
    <row r="74" spans="1:17" x14ac:dyDescent="0.3">
      <c r="A74">
        <v>6594</v>
      </c>
      <c r="B74" s="21" t="s">
        <v>1554</v>
      </c>
      <c r="C74" s="21" t="str">
        <f t="shared" si="7"/>
        <v>IRMA CABRERA</v>
      </c>
      <c r="D74" t="str">
        <f t="shared" si="5"/>
        <v xml:space="preserve">IRMA </v>
      </c>
      <c r="E74" t="str">
        <f t="shared" si="6"/>
        <v>CABRERA</v>
      </c>
      <c r="F74" s="21" t="s">
        <v>2866</v>
      </c>
      <c r="G74" s="22" t="s">
        <v>1556</v>
      </c>
      <c r="H74" s="18">
        <v>7510</v>
      </c>
      <c r="I74" s="32" t="str">
        <f t="shared" si="8"/>
        <v>07510</v>
      </c>
      <c r="J74" s="15" t="s">
        <v>112</v>
      </c>
      <c r="K74" s="15">
        <f>VLOOKUP(J74,estados!$A$1:$B$31,2,FALSE)</f>
        <v>7</v>
      </c>
      <c r="L74" s="15" t="s">
        <v>1495</v>
      </c>
      <c r="M74" s="15">
        <f>VLOOKUP(L74,Distribuidores!$A$2:$B$99,2,FALSE)</f>
        <v>17</v>
      </c>
      <c r="N74" s="15">
        <v>1</v>
      </c>
      <c r="O74" s="15">
        <v>1</v>
      </c>
      <c r="P74">
        <v>1</v>
      </c>
      <c r="Q74" s="36" t="str">
        <f t="shared" ca="1" si="9"/>
        <v>2023-10-28 15:19:02</v>
      </c>
    </row>
    <row r="75" spans="1:17" x14ac:dyDescent="0.3">
      <c r="A75">
        <v>6595</v>
      </c>
      <c r="B75" s="21" t="s">
        <v>1557</v>
      </c>
      <c r="C75" s="21" t="str">
        <f t="shared" si="7"/>
        <v>ELISEO NAVA</v>
      </c>
      <c r="D75" t="str">
        <f t="shared" si="5"/>
        <v xml:space="preserve">ELISEO </v>
      </c>
      <c r="E75" t="str">
        <f t="shared" si="6"/>
        <v>NAVA</v>
      </c>
      <c r="F75" s="21" t="s">
        <v>2867</v>
      </c>
      <c r="G75" s="22">
        <v>53620299</v>
      </c>
      <c r="H75" s="18">
        <v>6220</v>
      </c>
      <c r="I75" s="32" t="str">
        <f t="shared" si="8"/>
        <v>06220</v>
      </c>
      <c r="J75" s="15" t="s">
        <v>112</v>
      </c>
      <c r="K75" s="15">
        <f>VLOOKUP(J75,estados!$A$1:$B$31,2,FALSE)</f>
        <v>7</v>
      </c>
      <c r="L75" s="15" t="s">
        <v>116</v>
      </c>
      <c r="M75" s="15">
        <f>VLOOKUP(L75,Distribuidores!$A$2:$B$99,2,FALSE)</f>
        <v>14</v>
      </c>
      <c r="N75" s="15">
        <v>1</v>
      </c>
      <c r="O75" s="15">
        <v>1</v>
      </c>
      <c r="P75">
        <v>1</v>
      </c>
      <c r="Q75" s="36" t="str">
        <f t="shared" ca="1" si="9"/>
        <v>2023-10-28 14:07:47</v>
      </c>
    </row>
    <row r="76" spans="1:17" x14ac:dyDescent="0.3">
      <c r="A76">
        <v>6596</v>
      </c>
      <c r="B76" s="21" t="s">
        <v>1559</v>
      </c>
      <c r="C76" s="21" t="str">
        <f t="shared" si="7"/>
        <v>ENRIQUE BRISTAIN</v>
      </c>
      <c r="D76" t="str">
        <f t="shared" si="5"/>
        <v xml:space="preserve">ENRIQUE </v>
      </c>
      <c r="E76" t="str">
        <f t="shared" si="6"/>
        <v>BRISTAIN</v>
      </c>
      <c r="F76" s="21" t="s">
        <v>2868</v>
      </c>
      <c r="G76" s="22">
        <v>53770020</v>
      </c>
      <c r="H76" s="18">
        <v>5348</v>
      </c>
      <c r="I76" s="32" t="str">
        <f t="shared" si="8"/>
        <v>05348</v>
      </c>
      <c r="J76" s="15" t="s">
        <v>112</v>
      </c>
      <c r="K76" s="15">
        <f>VLOOKUP(J76,estados!$A$1:$B$31,2,FALSE)</f>
        <v>7</v>
      </c>
      <c r="L76" s="15" t="s">
        <v>1464</v>
      </c>
      <c r="M76" s="15">
        <f>VLOOKUP(L76,Distribuidores!$A$2:$B$99,2,FALSE)</f>
        <v>12</v>
      </c>
      <c r="N76" s="15">
        <v>0</v>
      </c>
      <c r="O76" s="15">
        <v>1</v>
      </c>
      <c r="P76">
        <v>1</v>
      </c>
      <c r="Q76" s="36" t="str">
        <f t="shared" ca="1" si="9"/>
        <v>2023-10-28 18:41:48</v>
      </c>
    </row>
    <row r="77" spans="1:17" x14ac:dyDescent="0.3">
      <c r="A77">
        <v>6597</v>
      </c>
      <c r="B77" s="21" t="s">
        <v>1561</v>
      </c>
      <c r="C77" s="21" t="str">
        <f t="shared" si="7"/>
        <v>LESLI VILLANUEVA</v>
      </c>
      <c r="D77" t="str">
        <f t="shared" si="5"/>
        <v xml:space="preserve">LESLI </v>
      </c>
      <c r="E77" t="str">
        <f t="shared" si="6"/>
        <v>VILLANUEVA</v>
      </c>
      <c r="F77" s="21" t="s">
        <v>2869</v>
      </c>
      <c r="G77" s="22">
        <v>56527628</v>
      </c>
      <c r="H77" s="18">
        <v>96558</v>
      </c>
      <c r="I77" s="32" t="str">
        <f t="shared" si="8"/>
        <v>96558</v>
      </c>
      <c r="J77" s="15" t="s">
        <v>112</v>
      </c>
      <c r="K77" s="15">
        <f>VLOOKUP(J77,estados!$A$1:$B$31,2,FALSE)</f>
        <v>7</v>
      </c>
      <c r="L77" s="15" t="s">
        <v>1484</v>
      </c>
      <c r="M77" s="15">
        <f>VLOOKUP(L77,Distribuidores!$A$2:$B$99,2,FALSE)</f>
        <v>11</v>
      </c>
      <c r="N77" s="15">
        <v>1</v>
      </c>
      <c r="O77" s="15">
        <v>1</v>
      </c>
      <c r="P77">
        <v>1</v>
      </c>
      <c r="Q77" s="36" t="str">
        <f t="shared" ca="1" si="9"/>
        <v>2023-10-28 18:22:05</v>
      </c>
    </row>
    <row r="78" spans="1:17" x14ac:dyDescent="0.3">
      <c r="A78">
        <v>6598</v>
      </c>
      <c r="B78" s="21" t="s">
        <v>1630</v>
      </c>
      <c r="C78" s="21" t="str">
        <f t="shared" si="7"/>
        <v>ANA ROBLES GIL</v>
      </c>
      <c r="D78" t="str">
        <f t="shared" si="5"/>
        <v xml:space="preserve">ANA </v>
      </c>
      <c r="E78" t="str">
        <f t="shared" si="6"/>
        <v>ROBLES GIL</v>
      </c>
      <c r="F78" s="21" t="s">
        <v>2870</v>
      </c>
      <c r="G78" s="22">
        <v>52600175</v>
      </c>
      <c r="H78" s="18">
        <v>37180</v>
      </c>
      <c r="I78" s="32" t="str">
        <f t="shared" si="8"/>
        <v>37180</v>
      </c>
      <c r="J78" s="15" t="s">
        <v>112</v>
      </c>
      <c r="K78" s="15">
        <f>VLOOKUP(J78,estados!$A$1:$B$31,2,FALSE)</f>
        <v>7</v>
      </c>
      <c r="L78" s="15" t="s">
        <v>120</v>
      </c>
      <c r="M78" s="15">
        <f>VLOOKUP(L78,Distribuidores!$A$2:$B$99,2,FALSE)</f>
        <v>29</v>
      </c>
      <c r="N78" s="15">
        <v>1</v>
      </c>
      <c r="O78" s="15">
        <v>1</v>
      </c>
      <c r="P78">
        <v>1</v>
      </c>
      <c r="Q78" s="36" t="str">
        <f t="shared" ca="1" si="9"/>
        <v>2023-10-28 12:14:49</v>
      </c>
    </row>
    <row r="79" spans="1:17" x14ac:dyDescent="0.3">
      <c r="A79">
        <v>6599</v>
      </c>
      <c r="B79" s="21" t="s">
        <v>1565</v>
      </c>
      <c r="C79" s="21" t="str">
        <f t="shared" si="7"/>
        <v>RAMON RAMIREZ</v>
      </c>
      <c r="D79" t="str">
        <f t="shared" si="5"/>
        <v xml:space="preserve">RAMON </v>
      </c>
      <c r="E79" t="str">
        <f t="shared" si="6"/>
        <v>RAMIREZ</v>
      </c>
      <c r="F79" s="21" t="s">
        <v>2871</v>
      </c>
      <c r="G79" s="22">
        <v>55870800</v>
      </c>
      <c r="H79" s="18">
        <v>96410</v>
      </c>
      <c r="I79" s="32" t="str">
        <f t="shared" si="8"/>
        <v>96410</v>
      </c>
      <c r="J79" s="15" t="s">
        <v>112</v>
      </c>
      <c r="K79" s="15">
        <f>VLOOKUP(J79,estados!$A$1:$B$31,2,FALSE)</f>
        <v>7</v>
      </c>
      <c r="L79" s="15" t="s">
        <v>115</v>
      </c>
      <c r="M79" s="15">
        <f>VLOOKUP(L79,Distribuidores!$A$2:$B$99,2,FALSE)</f>
        <v>33</v>
      </c>
      <c r="N79" s="15">
        <v>1</v>
      </c>
      <c r="O79" s="15">
        <v>1</v>
      </c>
      <c r="P79">
        <v>1</v>
      </c>
      <c r="Q79" s="36" t="str">
        <f t="shared" ca="1" si="9"/>
        <v>2023-10-28 14:26:44</v>
      </c>
    </row>
    <row r="80" spans="1:17" x14ac:dyDescent="0.3">
      <c r="A80">
        <v>6600</v>
      </c>
      <c r="B80" s="21" t="s">
        <v>1567</v>
      </c>
      <c r="C80" s="21" t="str">
        <f t="shared" si="7"/>
        <v>ARACELI MOSQUEDA</v>
      </c>
      <c r="D80" t="str">
        <f t="shared" si="5"/>
        <v xml:space="preserve">ARACELI </v>
      </c>
      <c r="E80" t="str">
        <f t="shared" si="6"/>
        <v>MOSQUEDA</v>
      </c>
      <c r="F80" s="21" t="s">
        <v>2872</v>
      </c>
      <c r="G80" s="22">
        <v>55456726</v>
      </c>
      <c r="H80" s="18">
        <v>57000</v>
      </c>
      <c r="I80" s="32" t="str">
        <f t="shared" si="8"/>
        <v>57000</v>
      </c>
      <c r="J80" s="15" t="s">
        <v>112</v>
      </c>
      <c r="K80" s="15">
        <f>VLOOKUP(J80,estados!$A$1:$B$31,2,FALSE)</f>
        <v>7</v>
      </c>
      <c r="L80" s="15" t="s">
        <v>114</v>
      </c>
      <c r="M80" s="15">
        <f>VLOOKUP(L80,Distribuidores!$A$2:$B$99,2,FALSE)</f>
        <v>16</v>
      </c>
      <c r="N80" s="15">
        <v>0</v>
      </c>
      <c r="O80" s="15">
        <v>1</v>
      </c>
      <c r="P80">
        <v>1</v>
      </c>
      <c r="Q80" s="36" t="str">
        <f t="shared" ca="1" si="9"/>
        <v>2023-10-28 18:53:48</v>
      </c>
    </row>
    <row r="81" spans="1:17" x14ac:dyDescent="0.3">
      <c r="A81">
        <v>6601</v>
      </c>
      <c r="B81" s="21" t="s">
        <v>1569</v>
      </c>
      <c r="C81" s="21" t="str">
        <f t="shared" si="7"/>
        <v>MARICELA HERNANDEZ</v>
      </c>
      <c r="D81" t="str">
        <f t="shared" si="5"/>
        <v xml:space="preserve">MARICELA </v>
      </c>
      <c r="E81" t="str">
        <f t="shared" si="6"/>
        <v>HERNANDEZ</v>
      </c>
      <c r="F81" s="21" t="s">
        <v>2873</v>
      </c>
      <c r="G81" s="22" t="s">
        <v>1571</v>
      </c>
      <c r="H81" s="18">
        <v>13210</v>
      </c>
      <c r="I81" s="32" t="str">
        <f t="shared" si="8"/>
        <v>13210</v>
      </c>
      <c r="J81" s="15" t="s">
        <v>112</v>
      </c>
      <c r="K81" s="15">
        <f>VLOOKUP(J81,estados!$A$1:$B$31,2,FALSE)</f>
        <v>7</v>
      </c>
      <c r="L81" s="15" t="s">
        <v>1496</v>
      </c>
      <c r="M81" s="15">
        <f>VLOOKUP(L81,Distribuidores!$A$2:$B$99,2,FALSE)</f>
        <v>20</v>
      </c>
      <c r="N81" s="15">
        <v>0</v>
      </c>
      <c r="O81" s="15">
        <v>1</v>
      </c>
      <c r="P81">
        <v>1</v>
      </c>
      <c r="Q81" s="36" t="str">
        <f t="shared" ca="1" si="9"/>
        <v>2023-10-28 17:55:57</v>
      </c>
    </row>
    <row r="82" spans="1:17" x14ac:dyDescent="0.3">
      <c r="A82">
        <v>6602</v>
      </c>
      <c r="B82" s="21" t="s">
        <v>1572</v>
      </c>
      <c r="C82" s="21" t="str">
        <f t="shared" si="7"/>
        <v>GUILLERMO BADILLO</v>
      </c>
      <c r="D82" t="str">
        <f t="shared" si="5"/>
        <v xml:space="preserve">GUILLERMO </v>
      </c>
      <c r="E82" t="str">
        <f t="shared" si="6"/>
        <v>BADILLO</v>
      </c>
      <c r="F82" s="21" t="s">
        <v>2874</v>
      </c>
      <c r="G82" s="22">
        <v>91785040</v>
      </c>
      <c r="H82" s="18">
        <v>57000</v>
      </c>
      <c r="I82" s="32" t="str">
        <f t="shared" si="8"/>
        <v>57000</v>
      </c>
      <c r="J82" s="15" t="s">
        <v>112</v>
      </c>
      <c r="K82" s="15">
        <f>VLOOKUP(J82,estados!$A$1:$B$31,2,FALSE)</f>
        <v>7</v>
      </c>
      <c r="L82" s="15" t="s">
        <v>118</v>
      </c>
      <c r="M82" s="15">
        <f>VLOOKUP(L82,Distribuidores!$A$2:$B$99,2,FALSE)</f>
        <v>32</v>
      </c>
      <c r="N82" s="15">
        <v>0</v>
      </c>
      <c r="O82" s="15">
        <v>1</v>
      </c>
      <c r="P82">
        <v>1</v>
      </c>
      <c r="Q82" s="36" t="str">
        <f t="shared" ca="1" si="9"/>
        <v>2023-10-28 12:04:05</v>
      </c>
    </row>
    <row r="83" spans="1:17" x14ac:dyDescent="0.3">
      <c r="A83">
        <v>6603</v>
      </c>
      <c r="B83" s="21" t="s">
        <v>1574</v>
      </c>
      <c r="C83" s="21" t="str">
        <f t="shared" si="7"/>
        <v>DAVID CRUZ</v>
      </c>
      <c r="D83" t="str">
        <f t="shared" si="5"/>
        <v xml:space="preserve">DAVID </v>
      </c>
      <c r="E83" t="str">
        <f t="shared" si="6"/>
        <v>CRUZ</v>
      </c>
      <c r="F83" s="21" t="s">
        <v>2875</v>
      </c>
      <c r="G83" s="22" t="s">
        <v>1576</v>
      </c>
      <c r="H83" s="18">
        <v>10900</v>
      </c>
      <c r="I83" s="32" t="str">
        <f t="shared" si="8"/>
        <v>10900</v>
      </c>
      <c r="J83" s="15" t="s">
        <v>112</v>
      </c>
      <c r="K83" s="15">
        <f>VLOOKUP(J83,estados!$A$1:$B$31,2,FALSE)</f>
        <v>7</v>
      </c>
      <c r="L83" s="15" t="s">
        <v>1494</v>
      </c>
      <c r="M83" s="15">
        <f>VLOOKUP(L83,Distribuidores!$A$2:$B$99,2,FALSE)</f>
        <v>21</v>
      </c>
      <c r="N83" s="15">
        <v>1</v>
      </c>
      <c r="O83" s="15">
        <v>1</v>
      </c>
      <c r="P83">
        <v>1</v>
      </c>
      <c r="Q83" s="36" t="str">
        <f t="shared" ca="1" si="9"/>
        <v>2023-10-28 18:24:14</v>
      </c>
    </row>
    <row r="84" spans="1:17" x14ac:dyDescent="0.3">
      <c r="A84">
        <v>6604</v>
      </c>
      <c r="B84" s="21" t="s">
        <v>3047</v>
      </c>
      <c r="C84" s="21" t="str">
        <f t="shared" si="7"/>
        <v>EUGENIA ROSALES DE LA PEÑA</v>
      </c>
      <c r="D84" t="str">
        <f t="shared" si="5"/>
        <v xml:space="preserve">EUGENIA </v>
      </c>
      <c r="E84" t="str">
        <f t="shared" si="6"/>
        <v>ROSALES DE LA PEÑA</v>
      </c>
      <c r="F84" s="21" t="s">
        <v>2876</v>
      </c>
      <c r="G84" s="22">
        <v>55212638</v>
      </c>
      <c r="H84" s="18">
        <v>1290</v>
      </c>
      <c r="I84" s="32" t="str">
        <f t="shared" si="8"/>
        <v>01290</v>
      </c>
      <c r="J84" s="15" t="s">
        <v>112</v>
      </c>
      <c r="K84" s="15">
        <f>VLOOKUP(J84,estados!$A$1:$B$31,2,FALSE)</f>
        <v>7</v>
      </c>
      <c r="L84" s="15" t="s">
        <v>116</v>
      </c>
      <c r="M84" s="15">
        <f>VLOOKUP(L84,Distribuidores!$A$2:$B$99,2,FALSE)</f>
        <v>14</v>
      </c>
      <c r="N84" s="15">
        <v>1</v>
      </c>
      <c r="O84" s="15">
        <v>1</v>
      </c>
      <c r="P84">
        <v>1</v>
      </c>
      <c r="Q84" s="36" t="str">
        <f t="shared" ca="1" si="9"/>
        <v>2023-10-28 13:36:39</v>
      </c>
    </row>
    <row r="85" spans="1:17" x14ac:dyDescent="0.3">
      <c r="A85">
        <v>6605</v>
      </c>
      <c r="B85" s="21" t="s">
        <v>1579</v>
      </c>
      <c r="C85" s="21" t="str">
        <f t="shared" si="7"/>
        <v>SUSANA FRANCO</v>
      </c>
      <c r="D85" t="str">
        <f t="shared" si="5"/>
        <v xml:space="preserve">SUSANA </v>
      </c>
      <c r="E85" t="str">
        <f t="shared" si="6"/>
        <v>FRANCO</v>
      </c>
      <c r="F85" s="21" t="s">
        <v>2877</v>
      </c>
      <c r="G85" s="22">
        <v>52594104</v>
      </c>
      <c r="H85" s="18">
        <v>1290</v>
      </c>
      <c r="I85" s="32" t="str">
        <f t="shared" si="8"/>
        <v>01290</v>
      </c>
      <c r="J85" s="15" t="s">
        <v>112</v>
      </c>
      <c r="K85" s="15">
        <f>VLOOKUP(J85,estados!$A$1:$B$31,2,FALSE)</f>
        <v>7</v>
      </c>
      <c r="L85" s="15" t="s">
        <v>121</v>
      </c>
      <c r="M85" s="15">
        <f>VLOOKUP(L85,Distribuidores!$A$2:$B$99,2,FALSE)</f>
        <v>13</v>
      </c>
      <c r="N85" s="21">
        <v>0</v>
      </c>
      <c r="O85" s="15">
        <v>1</v>
      </c>
      <c r="P85">
        <v>1</v>
      </c>
      <c r="Q85" s="36" t="str">
        <f t="shared" ca="1" si="9"/>
        <v>2023-10-28 13:42:57</v>
      </c>
    </row>
    <row r="86" spans="1:17" x14ac:dyDescent="0.3">
      <c r="A86">
        <v>6606</v>
      </c>
      <c r="B86" s="21" t="s">
        <v>1581</v>
      </c>
      <c r="C86" s="21" t="str">
        <f t="shared" si="7"/>
        <v>RICARDO GONZALEZ</v>
      </c>
      <c r="D86" t="str">
        <f t="shared" si="5"/>
        <v xml:space="preserve">RICARDO </v>
      </c>
      <c r="E86" t="str">
        <f t="shared" si="6"/>
        <v>GONZALEZ</v>
      </c>
      <c r="F86" s="21" t="s">
        <v>2878</v>
      </c>
      <c r="G86" s="22">
        <v>50109006</v>
      </c>
      <c r="H86" s="18">
        <v>4600</v>
      </c>
      <c r="I86" s="32" t="str">
        <f t="shared" si="8"/>
        <v>04600</v>
      </c>
      <c r="J86" s="15" t="s">
        <v>112</v>
      </c>
      <c r="K86" s="15">
        <f>VLOOKUP(J86,estados!$A$1:$B$31,2,FALSE)</f>
        <v>7</v>
      </c>
      <c r="L86" s="15" t="s">
        <v>114</v>
      </c>
      <c r="M86" s="15">
        <f>VLOOKUP(L86,Distribuidores!$A$2:$B$99,2,FALSE)</f>
        <v>16</v>
      </c>
      <c r="N86" s="15">
        <v>1</v>
      </c>
      <c r="O86" s="15">
        <v>1</v>
      </c>
      <c r="P86">
        <v>1</v>
      </c>
      <c r="Q86" s="36" t="str">
        <f t="shared" ca="1" si="9"/>
        <v>2023-10-28 19:40:27</v>
      </c>
    </row>
    <row r="87" spans="1:17" x14ac:dyDescent="0.3">
      <c r="A87">
        <v>6607</v>
      </c>
      <c r="B87" s="21" t="s">
        <v>1583</v>
      </c>
      <c r="C87" s="21" t="str">
        <f t="shared" si="7"/>
        <v>RODRIGO DIAZ</v>
      </c>
      <c r="D87" t="str">
        <f t="shared" si="5"/>
        <v xml:space="preserve">RODRIGO </v>
      </c>
      <c r="E87" t="str">
        <f t="shared" si="6"/>
        <v>DIAZ</v>
      </c>
      <c r="F87" s="21" t="s">
        <v>2879</v>
      </c>
      <c r="G87" s="22" t="s">
        <v>1585</v>
      </c>
      <c r="H87" s="18">
        <v>76160</v>
      </c>
      <c r="I87" s="32" t="str">
        <f t="shared" si="8"/>
        <v>76160</v>
      </c>
      <c r="J87" s="15" t="s">
        <v>112</v>
      </c>
      <c r="K87" s="15">
        <f>VLOOKUP(J87,estados!$A$1:$B$31,2,FALSE)</f>
        <v>7</v>
      </c>
      <c r="L87" s="15" t="s">
        <v>114</v>
      </c>
      <c r="M87" s="15">
        <f>VLOOKUP(L87,Distribuidores!$A$2:$B$99,2,FALSE)</f>
        <v>16</v>
      </c>
      <c r="N87" s="15">
        <v>1</v>
      </c>
      <c r="O87" s="15">
        <v>1</v>
      </c>
      <c r="P87">
        <v>1</v>
      </c>
      <c r="Q87" s="36" t="str">
        <f t="shared" ca="1" si="9"/>
        <v>2023-10-28 15:17:55</v>
      </c>
    </row>
    <row r="88" spans="1:17" x14ac:dyDescent="0.3">
      <c r="A88">
        <v>6608</v>
      </c>
      <c r="B88" s="21" t="s">
        <v>1586</v>
      </c>
      <c r="C88" s="21" t="str">
        <f t="shared" si="7"/>
        <v>ENRIQUE BELMONT</v>
      </c>
      <c r="D88" t="str">
        <f t="shared" si="5"/>
        <v xml:space="preserve">ENRIQUE </v>
      </c>
      <c r="E88" t="str">
        <f t="shared" si="6"/>
        <v>BELMONT</v>
      </c>
      <c r="F88" s="21" t="s">
        <v>2880</v>
      </c>
      <c r="G88" s="22">
        <v>50057026</v>
      </c>
      <c r="H88" s="18">
        <v>55120</v>
      </c>
      <c r="I88" s="32" t="str">
        <f t="shared" si="8"/>
        <v>55120</v>
      </c>
      <c r="J88" s="15" t="s">
        <v>112</v>
      </c>
      <c r="K88" s="15">
        <f>VLOOKUP(J88,estados!$A$1:$B$31,2,FALSE)</f>
        <v>7</v>
      </c>
      <c r="L88" s="15" t="s">
        <v>121</v>
      </c>
      <c r="M88" s="15">
        <f>VLOOKUP(L88,Distribuidores!$A$2:$B$99,2,FALSE)</f>
        <v>13</v>
      </c>
      <c r="N88" s="15">
        <v>1</v>
      </c>
      <c r="O88" s="15">
        <v>1</v>
      </c>
      <c r="P88">
        <v>1</v>
      </c>
      <c r="Q88" s="36" t="str">
        <f t="shared" ca="1" si="9"/>
        <v>2023-10-28 13:59:29</v>
      </c>
    </row>
    <row r="89" spans="1:17" x14ac:dyDescent="0.3">
      <c r="A89">
        <v>6609</v>
      </c>
      <c r="B89" s="21" t="s">
        <v>3048</v>
      </c>
      <c r="C89" s="21" t="str">
        <f t="shared" si="7"/>
        <v>EMMANUEL ASCENCIO</v>
      </c>
      <c r="D89" t="str">
        <f t="shared" si="5"/>
        <v xml:space="preserve">EMMANUEL </v>
      </c>
      <c r="E89" t="str">
        <f t="shared" si="6"/>
        <v>ASCENCIO</v>
      </c>
      <c r="F89" s="21" t="s">
        <v>2881</v>
      </c>
      <c r="G89" s="22">
        <v>55230153</v>
      </c>
      <c r="H89" s="18">
        <v>52000</v>
      </c>
      <c r="I89" s="32" t="str">
        <f t="shared" si="8"/>
        <v>52000</v>
      </c>
      <c r="J89" s="15" t="s">
        <v>112</v>
      </c>
      <c r="K89" s="15">
        <f>VLOOKUP(J89,estados!$A$1:$B$31,2,FALSE)</f>
        <v>7</v>
      </c>
      <c r="L89" s="15" t="s">
        <v>1484</v>
      </c>
      <c r="M89" s="15">
        <f>VLOOKUP(L89,Distribuidores!$A$2:$B$99,2,FALSE)</f>
        <v>11</v>
      </c>
      <c r="N89" s="15">
        <v>1</v>
      </c>
      <c r="O89" s="15">
        <v>1</v>
      </c>
      <c r="P89">
        <v>1</v>
      </c>
      <c r="Q89" s="36" t="str">
        <f t="shared" ca="1" si="9"/>
        <v>2023-10-28 19:34:10</v>
      </c>
    </row>
    <row r="90" spans="1:17" x14ac:dyDescent="0.3">
      <c r="A90">
        <v>6610</v>
      </c>
      <c r="B90" s="21" t="s">
        <v>1590</v>
      </c>
      <c r="C90" s="21" t="str">
        <f t="shared" si="7"/>
        <v>MAYANIN AGUIÑAGA</v>
      </c>
      <c r="D90" t="str">
        <f t="shared" si="5"/>
        <v xml:space="preserve">MAYANIN </v>
      </c>
      <c r="E90" t="str">
        <f t="shared" si="6"/>
        <v>AGUIÑAGA</v>
      </c>
      <c r="F90" s="21" t="s">
        <v>2882</v>
      </c>
      <c r="G90" s="22" t="s">
        <v>1592</v>
      </c>
      <c r="H90" s="18">
        <v>55067</v>
      </c>
      <c r="I90" s="32" t="str">
        <f t="shared" si="8"/>
        <v>55067</v>
      </c>
      <c r="J90" s="15" t="s">
        <v>112</v>
      </c>
      <c r="K90" s="15">
        <f>VLOOKUP(J90,estados!$A$1:$B$31,2,FALSE)</f>
        <v>7</v>
      </c>
      <c r="L90" s="15" t="s">
        <v>121</v>
      </c>
      <c r="M90" s="15">
        <f>VLOOKUP(L90,Distribuidores!$A$2:$B$99,2,FALSE)</f>
        <v>13</v>
      </c>
      <c r="N90" s="15">
        <v>0</v>
      </c>
      <c r="O90" s="15">
        <v>1</v>
      </c>
      <c r="P90">
        <v>1</v>
      </c>
      <c r="Q90" s="36" t="str">
        <f t="shared" ca="1" si="9"/>
        <v>2023-10-28 18:46:50</v>
      </c>
    </row>
    <row r="91" spans="1:17" x14ac:dyDescent="0.3">
      <c r="A91">
        <v>6611</v>
      </c>
      <c r="B91" s="21" t="s">
        <v>1593</v>
      </c>
      <c r="C91" s="21" t="str">
        <f t="shared" si="7"/>
        <v>MARTHA HDEZ</v>
      </c>
      <c r="D91" t="str">
        <f t="shared" si="5"/>
        <v xml:space="preserve">MARTHA </v>
      </c>
      <c r="E91" t="str">
        <f t="shared" si="6"/>
        <v>HDEZ</v>
      </c>
      <c r="F91" s="21" t="s">
        <v>2883</v>
      </c>
      <c r="G91" s="22" t="s">
        <v>1595</v>
      </c>
      <c r="H91" s="18">
        <v>37125</v>
      </c>
      <c r="I91" s="32" t="str">
        <f t="shared" si="8"/>
        <v>37125</v>
      </c>
      <c r="J91" s="15" t="s">
        <v>112</v>
      </c>
      <c r="K91" s="15">
        <f>VLOOKUP(J91,estados!$A$1:$B$31,2,FALSE)</f>
        <v>7</v>
      </c>
      <c r="L91" s="15" t="s">
        <v>116</v>
      </c>
      <c r="M91" s="15">
        <f>VLOOKUP(L91,Distribuidores!$A$2:$B$99,2,FALSE)</f>
        <v>14</v>
      </c>
      <c r="N91" s="15">
        <v>1</v>
      </c>
      <c r="O91" s="15">
        <v>1</v>
      </c>
      <c r="P91">
        <v>1</v>
      </c>
      <c r="Q91" s="36" t="str">
        <f t="shared" ca="1" si="9"/>
        <v>2023-10-28 17:08:53</v>
      </c>
    </row>
    <row r="92" spans="1:17" x14ac:dyDescent="0.3">
      <c r="A92">
        <v>6612</v>
      </c>
      <c r="B92" s="21" t="s">
        <v>3049</v>
      </c>
      <c r="C92" s="21" t="str">
        <f t="shared" si="7"/>
        <v>EDGAR MOLACA</v>
      </c>
      <c r="D92" t="str">
        <f t="shared" si="5"/>
        <v xml:space="preserve">EDGAR </v>
      </c>
      <c r="E92" t="str">
        <f t="shared" si="6"/>
        <v>MOLACA</v>
      </c>
      <c r="F92" s="21" t="s">
        <v>2884</v>
      </c>
      <c r="G92" s="22">
        <v>58940013</v>
      </c>
      <c r="H92" s="18">
        <v>9060</v>
      </c>
      <c r="I92" s="32" t="str">
        <f t="shared" si="8"/>
        <v>09060</v>
      </c>
      <c r="J92" s="15" t="s">
        <v>112</v>
      </c>
      <c r="K92" s="15">
        <f>VLOOKUP(J92,estados!$A$1:$B$31,2,FALSE)</f>
        <v>7</v>
      </c>
      <c r="L92" s="15" t="s">
        <v>116</v>
      </c>
      <c r="M92" s="15">
        <f>VLOOKUP(L92,Distribuidores!$A$2:$B$99,2,FALSE)</f>
        <v>14</v>
      </c>
      <c r="N92" s="15">
        <v>1</v>
      </c>
      <c r="O92" s="15">
        <v>1</v>
      </c>
      <c r="P92">
        <v>1</v>
      </c>
      <c r="Q92" s="36" t="str">
        <f t="shared" ca="1" si="9"/>
        <v>2023-10-28 19:50:41</v>
      </c>
    </row>
    <row r="93" spans="1:17" x14ac:dyDescent="0.3">
      <c r="A93">
        <v>6613</v>
      </c>
      <c r="B93" s="21" t="s">
        <v>3050</v>
      </c>
      <c r="C93" s="21" t="str">
        <f t="shared" si="7"/>
        <v>ENRIQUE BOLAÑOS</v>
      </c>
      <c r="D93" t="str">
        <f t="shared" si="5"/>
        <v xml:space="preserve">ENRIQUE </v>
      </c>
      <c r="E93" t="str">
        <f t="shared" si="6"/>
        <v>BOLAÑOS</v>
      </c>
      <c r="F93" s="21" t="s">
        <v>2885</v>
      </c>
      <c r="G93" s="22" t="s">
        <v>1600</v>
      </c>
      <c r="H93" s="18">
        <v>2710</v>
      </c>
      <c r="I93" s="32" t="str">
        <f t="shared" si="8"/>
        <v>02710</v>
      </c>
      <c r="J93" s="15" t="s">
        <v>112</v>
      </c>
      <c r="K93" s="15">
        <f>VLOOKUP(J93,estados!$A$1:$B$31,2,FALSE)</f>
        <v>7</v>
      </c>
      <c r="L93" s="15" t="s">
        <v>1466</v>
      </c>
      <c r="M93" s="15">
        <f>VLOOKUP(L93,Distribuidores!$A$2:$B$99,2,FALSE)</f>
        <v>19</v>
      </c>
      <c r="N93" s="15">
        <v>1</v>
      </c>
      <c r="O93" s="15">
        <v>1</v>
      </c>
      <c r="P93">
        <v>1</v>
      </c>
      <c r="Q93" s="36" t="str">
        <f t="shared" ca="1" si="9"/>
        <v>2023-10-28 13:35:36</v>
      </c>
    </row>
    <row r="94" spans="1:17" x14ac:dyDescent="0.3">
      <c r="A94">
        <v>6614</v>
      </c>
      <c r="B94" s="21" t="s">
        <v>1601</v>
      </c>
      <c r="C94" s="21" t="str">
        <f t="shared" si="7"/>
        <v>PEDRO MARTINEZ</v>
      </c>
      <c r="D94" t="str">
        <f t="shared" si="5"/>
        <v xml:space="preserve">PEDRO </v>
      </c>
      <c r="E94" t="str">
        <f t="shared" si="6"/>
        <v>MARTINEZ</v>
      </c>
      <c r="F94" s="21" t="s">
        <v>2886</v>
      </c>
      <c r="G94" s="22" t="s">
        <v>1603</v>
      </c>
      <c r="H94" s="18">
        <v>14200</v>
      </c>
      <c r="I94" s="32" t="str">
        <f t="shared" si="8"/>
        <v>14200</v>
      </c>
      <c r="J94" s="15" t="s">
        <v>112</v>
      </c>
      <c r="K94" s="15">
        <f>VLOOKUP(J94,estados!$A$1:$B$31,2,FALSE)</f>
        <v>7</v>
      </c>
      <c r="L94" s="15" t="s">
        <v>119</v>
      </c>
      <c r="M94" s="15">
        <f>VLOOKUP(L94,Distribuidores!$A$2:$B$99,2,FALSE)</f>
        <v>30</v>
      </c>
      <c r="N94" s="15">
        <v>0</v>
      </c>
      <c r="O94" s="15">
        <v>1</v>
      </c>
      <c r="P94">
        <v>1</v>
      </c>
      <c r="Q94" s="36" t="str">
        <f t="shared" ca="1" si="9"/>
        <v>2023-10-28 13:43:14</v>
      </c>
    </row>
    <row r="95" spans="1:17" x14ac:dyDescent="0.3">
      <c r="A95">
        <v>6615</v>
      </c>
      <c r="B95" s="21" t="s">
        <v>1604</v>
      </c>
      <c r="C95" s="21" t="str">
        <f t="shared" si="7"/>
        <v>MARGARITA SORIA</v>
      </c>
      <c r="D95" t="str">
        <f t="shared" si="5"/>
        <v xml:space="preserve">MARGARITA </v>
      </c>
      <c r="E95" t="str">
        <f t="shared" si="6"/>
        <v>SORIA</v>
      </c>
      <c r="F95" s="21" t="s">
        <v>2887</v>
      </c>
      <c r="G95" s="22" t="s">
        <v>1606</v>
      </c>
      <c r="H95" s="18">
        <v>10710</v>
      </c>
      <c r="I95" s="32" t="str">
        <f t="shared" si="8"/>
        <v>10710</v>
      </c>
      <c r="J95" s="15" t="s">
        <v>112</v>
      </c>
      <c r="K95" s="15">
        <f>VLOOKUP(J95,estados!$A$1:$B$31,2,FALSE)</f>
        <v>7</v>
      </c>
      <c r="L95" s="15" t="s">
        <v>1464</v>
      </c>
      <c r="M95" s="15">
        <f>VLOOKUP(L95,Distribuidores!$A$2:$B$99,2,FALSE)</f>
        <v>12</v>
      </c>
      <c r="N95" s="15">
        <v>0</v>
      </c>
      <c r="O95" s="15">
        <v>1</v>
      </c>
      <c r="P95">
        <v>1</v>
      </c>
      <c r="Q95" s="36" t="str">
        <f t="shared" ca="1" si="9"/>
        <v>2023-10-28 19:22:09</v>
      </c>
    </row>
    <row r="96" spans="1:17" x14ac:dyDescent="0.3">
      <c r="A96">
        <v>6616</v>
      </c>
      <c r="B96" s="21" t="s">
        <v>3051</v>
      </c>
      <c r="C96" s="21" t="str">
        <f t="shared" si="7"/>
        <v>JORGE LOE</v>
      </c>
      <c r="D96" t="str">
        <f t="shared" si="5"/>
        <v xml:space="preserve">JORGE </v>
      </c>
      <c r="E96" t="str">
        <f t="shared" si="6"/>
        <v>LOE</v>
      </c>
      <c r="F96" s="21" t="s">
        <v>2888</v>
      </c>
      <c r="G96" s="22">
        <v>52637800</v>
      </c>
      <c r="H96" s="18">
        <v>15000</v>
      </c>
      <c r="I96" s="32" t="str">
        <f t="shared" si="8"/>
        <v>15000</v>
      </c>
      <c r="J96" s="15" t="s">
        <v>112</v>
      </c>
      <c r="K96" s="15">
        <f>VLOOKUP(J96,estados!$A$1:$B$31,2,FALSE)</f>
        <v>7</v>
      </c>
      <c r="L96" s="15" t="s">
        <v>117</v>
      </c>
      <c r="M96" s="15">
        <f>VLOOKUP(L96,Distribuidores!$A$2:$B$99,2,FALSE)</f>
        <v>15</v>
      </c>
      <c r="N96" s="15">
        <v>0</v>
      </c>
      <c r="O96" s="15">
        <v>1</v>
      </c>
      <c r="P96">
        <v>1</v>
      </c>
      <c r="Q96" s="36" t="str">
        <f t="shared" ca="1" si="9"/>
        <v>2023-10-28 18:22:37</v>
      </c>
    </row>
    <row r="97" spans="1:17" x14ac:dyDescent="0.3">
      <c r="A97">
        <v>6617</v>
      </c>
      <c r="B97" s="21" t="s">
        <v>1609</v>
      </c>
      <c r="C97" s="21" t="str">
        <f t="shared" si="7"/>
        <v>LILIANA ORDORICA</v>
      </c>
      <c r="D97" t="str">
        <f t="shared" si="5"/>
        <v xml:space="preserve">LILIANA </v>
      </c>
      <c r="E97" t="str">
        <f t="shared" si="6"/>
        <v>ORDORICA</v>
      </c>
      <c r="F97" s="21" t="s">
        <v>2889</v>
      </c>
      <c r="G97" s="22">
        <v>54493700</v>
      </c>
      <c r="H97" s="18">
        <v>55719</v>
      </c>
      <c r="I97" s="32" t="str">
        <f t="shared" si="8"/>
        <v>55719</v>
      </c>
      <c r="J97" s="15" t="s">
        <v>112</v>
      </c>
      <c r="K97" s="15">
        <f>VLOOKUP(J97,estados!$A$1:$B$31,2,FALSE)</f>
        <v>7</v>
      </c>
      <c r="L97" s="15" t="s">
        <v>1484</v>
      </c>
      <c r="M97" s="15">
        <f>VLOOKUP(L97,Distribuidores!$A$2:$B$99,2,FALSE)</f>
        <v>11</v>
      </c>
      <c r="N97" s="15">
        <v>1</v>
      </c>
      <c r="O97" s="15">
        <v>1</v>
      </c>
      <c r="P97">
        <v>1</v>
      </c>
      <c r="Q97" s="36" t="str">
        <f t="shared" ca="1" si="9"/>
        <v>2023-10-28 15:23:21</v>
      </c>
    </row>
    <row r="98" spans="1:17" x14ac:dyDescent="0.3">
      <c r="A98">
        <v>6618</v>
      </c>
      <c r="B98" s="21" t="s">
        <v>1611</v>
      </c>
      <c r="C98" s="21" t="str">
        <f t="shared" si="7"/>
        <v>BRENDA GONZALEZ</v>
      </c>
      <c r="D98" t="str">
        <f t="shared" si="5"/>
        <v xml:space="preserve">BRENDA </v>
      </c>
      <c r="E98" t="str">
        <f t="shared" si="6"/>
        <v>GONZALEZ</v>
      </c>
      <c r="F98" s="21" t="s">
        <v>2890</v>
      </c>
      <c r="G98" s="22">
        <v>58634387</v>
      </c>
      <c r="H98" s="18">
        <v>4100</v>
      </c>
      <c r="I98" s="32" t="str">
        <f t="shared" si="8"/>
        <v>04100</v>
      </c>
      <c r="J98" s="14" t="s">
        <v>112</v>
      </c>
      <c r="K98" s="15">
        <f>VLOOKUP(J98,estados!$A$1:$B$31,2,FALSE)</f>
        <v>7</v>
      </c>
      <c r="L98" s="15" t="s">
        <v>121</v>
      </c>
      <c r="M98" s="15">
        <f>VLOOKUP(L98,Distribuidores!$A$2:$B$99,2,FALSE)</f>
        <v>13</v>
      </c>
      <c r="N98" s="15">
        <v>1</v>
      </c>
      <c r="O98" s="15">
        <v>1</v>
      </c>
      <c r="P98">
        <v>1</v>
      </c>
      <c r="Q98" s="36" t="str">
        <f t="shared" ca="1" si="9"/>
        <v>2023-10-28 20:05:04</v>
      </c>
    </row>
    <row r="99" spans="1:17" x14ac:dyDescent="0.3">
      <c r="A99">
        <v>6619</v>
      </c>
      <c r="B99" s="21" t="s">
        <v>3052</v>
      </c>
      <c r="C99" s="21" t="str">
        <f t="shared" si="7"/>
        <v>AZUNENA RIVERA</v>
      </c>
      <c r="D99" t="str">
        <f t="shared" si="5"/>
        <v xml:space="preserve">AZUNENA </v>
      </c>
      <c r="E99" t="str">
        <f t="shared" si="6"/>
        <v>RIVERA</v>
      </c>
      <c r="F99" s="21" t="s">
        <v>2891</v>
      </c>
      <c r="G99" s="22">
        <v>50775540</v>
      </c>
      <c r="H99" s="18">
        <v>58000</v>
      </c>
      <c r="I99" s="32" t="str">
        <f t="shared" si="8"/>
        <v>58000</v>
      </c>
      <c r="J99" s="14" t="s">
        <v>112</v>
      </c>
      <c r="K99" s="15">
        <f>VLOOKUP(J99,estados!$A$1:$B$31,2,FALSE)</f>
        <v>7</v>
      </c>
      <c r="L99" s="15" t="s">
        <v>121</v>
      </c>
      <c r="M99" s="15">
        <f>VLOOKUP(L99,Distribuidores!$A$2:$B$99,2,FALSE)</f>
        <v>13</v>
      </c>
      <c r="N99" s="21">
        <v>0</v>
      </c>
      <c r="O99" s="15">
        <v>1</v>
      </c>
      <c r="P99">
        <v>1</v>
      </c>
      <c r="Q99" s="36" t="str">
        <f t="shared" ca="1" si="9"/>
        <v>2023-10-28 12:06:45</v>
      </c>
    </row>
    <row r="100" spans="1:17" x14ac:dyDescent="0.3">
      <c r="A100">
        <v>6620</v>
      </c>
      <c r="B100" s="21" t="s">
        <v>1615</v>
      </c>
      <c r="C100" s="21" t="str">
        <f t="shared" si="7"/>
        <v>BEATRIZ CAMACHO</v>
      </c>
      <c r="D100" t="str">
        <f t="shared" si="5"/>
        <v xml:space="preserve">BEATRIZ </v>
      </c>
      <c r="E100" t="str">
        <f t="shared" si="6"/>
        <v>CAMACHO</v>
      </c>
      <c r="F100" s="21" t="s">
        <v>2892</v>
      </c>
      <c r="G100" s="22">
        <v>52401202</v>
      </c>
      <c r="H100" s="18">
        <v>20908</v>
      </c>
      <c r="I100" s="32" t="str">
        <f t="shared" si="8"/>
        <v>20908</v>
      </c>
      <c r="J100" s="14" t="s">
        <v>1506</v>
      </c>
      <c r="K100" s="15">
        <f>VLOOKUP(J100,estados!$A$1:$B$31,2,FALSE)</f>
        <v>1</v>
      </c>
      <c r="L100" s="15" t="s">
        <v>1498</v>
      </c>
      <c r="M100" s="15">
        <f>VLOOKUP(L100,Distribuidores!$A$2:$B$99,2,FALSE)</f>
        <v>28</v>
      </c>
      <c r="N100" s="15">
        <v>1</v>
      </c>
      <c r="O100" s="15">
        <v>1</v>
      </c>
      <c r="P100">
        <v>1</v>
      </c>
      <c r="Q100" s="36" t="str">
        <f t="shared" ca="1" si="9"/>
        <v>2023-10-28 12:11:13</v>
      </c>
    </row>
    <row r="101" spans="1:17" x14ac:dyDescent="0.3">
      <c r="A101">
        <v>6621</v>
      </c>
      <c r="B101" s="21" t="s">
        <v>1617</v>
      </c>
      <c r="C101" s="21" t="str">
        <f t="shared" si="7"/>
        <v>JAVIER CRUZ</v>
      </c>
      <c r="D101" t="str">
        <f t="shared" si="5"/>
        <v xml:space="preserve">JAVIER </v>
      </c>
      <c r="E101" t="str">
        <f t="shared" si="6"/>
        <v>CRUZ</v>
      </c>
      <c r="F101" s="21" t="s">
        <v>2893</v>
      </c>
      <c r="G101" s="22">
        <v>55861125</v>
      </c>
      <c r="H101" s="18">
        <v>57710</v>
      </c>
      <c r="I101" s="32" t="str">
        <f t="shared" si="8"/>
        <v>57710</v>
      </c>
      <c r="J101" s="14" t="s">
        <v>112</v>
      </c>
      <c r="K101" s="15">
        <f>VLOOKUP(J101,estados!$A$1:$B$31,2,FALSE)</f>
        <v>7</v>
      </c>
      <c r="L101" s="15" t="s">
        <v>1464</v>
      </c>
      <c r="M101" s="15">
        <f>VLOOKUP(L101,Distribuidores!$A$2:$B$99,2,FALSE)</f>
        <v>12</v>
      </c>
      <c r="N101" s="15">
        <v>1</v>
      </c>
      <c r="O101" s="15">
        <v>1</v>
      </c>
      <c r="P101">
        <v>1</v>
      </c>
      <c r="Q101" s="36" t="str">
        <f t="shared" ca="1" si="9"/>
        <v>2023-10-28 20:30:41</v>
      </c>
    </row>
    <row r="102" spans="1:17" x14ac:dyDescent="0.3">
      <c r="A102">
        <v>6622</v>
      </c>
      <c r="B102" s="21" t="s">
        <v>1619</v>
      </c>
      <c r="C102" s="21" t="str">
        <f t="shared" si="7"/>
        <v>LORENA RESENDIZ</v>
      </c>
      <c r="D102" t="str">
        <f t="shared" si="5"/>
        <v xml:space="preserve">LORENA </v>
      </c>
      <c r="E102" t="str">
        <f t="shared" si="6"/>
        <v>RESENDIZ</v>
      </c>
      <c r="F102" s="21" t="s">
        <v>2894</v>
      </c>
      <c r="G102" s="22">
        <v>52914478</v>
      </c>
      <c r="H102" s="18">
        <v>61570</v>
      </c>
      <c r="I102" s="32" t="str">
        <f t="shared" si="8"/>
        <v>61570</v>
      </c>
      <c r="J102" s="14" t="s">
        <v>1507</v>
      </c>
      <c r="K102" s="15">
        <f>VLOOKUP(J102,estados!$A$1:$B$31,2,FALSE)</f>
        <v>16</v>
      </c>
      <c r="L102" s="15" t="s">
        <v>1496</v>
      </c>
      <c r="M102" s="15">
        <f>VLOOKUP(L102,Distribuidores!$A$2:$B$99,2,FALSE)</f>
        <v>20</v>
      </c>
      <c r="N102" s="15">
        <v>1</v>
      </c>
      <c r="O102" s="15">
        <v>1</v>
      </c>
      <c r="P102">
        <v>1</v>
      </c>
      <c r="Q102" s="36" t="str">
        <f t="shared" ca="1" si="9"/>
        <v>2023-10-28 16:36:12</v>
      </c>
    </row>
    <row r="103" spans="1:17" x14ac:dyDescent="0.3">
      <c r="A103">
        <v>6623</v>
      </c>
      <c r="B103" s="21" t="s">
        <v>3053</v>
      </c>
      <c r="C103" s="21" t="str">
        <f t="shared" si="7"/>
        <v>SERGIO HERNANDEZ BELLO</v>
      </c>
      <c r="D103" t="str">
        <f t="shared" si="5"/>
        <v xml:space="preserve">SERGIO </v>
      </c>
      <c r="E103" t="str">
        <f t="shared" si="6"/>
        <v>HERNANDEZ BELLO</v>
      </c>
      <c r="F103" s="21" t="s">
        <v>2895</v>
      </c>
      <c r="G103" s="22" t="s">
        <v>1623</v>
      </c>
      <c r="H103" s="18">
        <v>61570</v>
      </c>
      <c r="I103" s="32" t="str">
        <f t="shared" si="8"/>
        <v>61570</v>
      </c>
      <c r="J103" s="14" t="s">
        <v>1507</v>
      </c>
      <c r="K103" s="15">
        <f>VLOOKUP(J103,estados!$A$1:$B$31,2,FALSE)</f>
        <v>16</v>
      </c>
      <c r="L103" s="15" t="s">
        <v>114</v>
      </c>
      <c r="M103" s="15">
        <f>VLOOKUP(L103,Distribuidores!$A$2:$B$99,2,FALSE)</f>
        <v>16</v>
      </c>
      <c r="N103" s="15">
        <v>1</v>
      </c>
      <c r="O103" s="15">
        <v>1</v>
      </c>
      <c r="P103">
        <v>1</v>
      </c>
      <c r="Q103" s="36" t="str">
        <f t="shared" ca="1" si="9"/>
        <v>2023-10-28 13:20:54</v>
      </c>
    </row>
    <row r="104" spans="1:17" x14ac:dyDescent="0.3">
      <c r="A104">
        <v>6624</v>
      </c>
      <c r="B104" s="21" t="s">
        <v>1624</v>
      </c>
      <c r="C104" s="21" t="str">
        <f t="shared" si="7"/>
        <v>ANDREA PRICHARDO</v>
      </c>
      <c r="D104" t="str">
        <f t="shared" si="5"/>
        <v xml:space="preserve">ANDREA </v>
      </c>
      <c r="E104" t="str">
        <f t="shared" si="6"/>
        <v>PRICHARDO</v>
      </c>
      <c r="F104" s="21" t="s">
        <v>2896</v>
      </c>
      <c r="G104" s="22">
        <v>53954247</v>
      </c>
      <c r="H104" s="18">
        <v>55719</v>
      </c>
      <c r="I104" s="32" t="str">
        <f t="shared" si="8"/>
        <v>55719</v>
      </c>
      <c r="J104" s="14" t="s">
        <v>113</v>
      </c>
      <c r="K104" s="15">
        <f>VLOOKUP(J104,estados!$A$1:$B$31,2,FALSE)</f>
        <v>11</v>
      </c>
      <c r="L104" s="15" t="s">
        <v>114</v>
      </c>
      <c r="M104" s="15">
        <f>VLOOKUP(L104,Distribuidores!$A$2:$B$99,2,FALSE)</f>
        <v>16</v>
      </c>
      <c r="N104" s="15">
        <v>0</v>
      </c>
      <c r="O104" s="15">
        <v>1</v>
      </c>
      <c r="P104">
        <v>1</v>
      </c>
      <c r="Q104" s="36" t="str">
        <f t="shared" ca="1" si="9"/>
        <v>2023-10-28 16:12:53</v>
      </c>
    </row>
    <row r="105" spans="1:17" x14ac:dyDescent="0.3">
      <c r="A105">
        <v>6625</v>
      </c>
      <c r="B105" s="21" t="s">
        <v>1626</v>
      </c>
      <c r="C105" s="21" t="str">
        <f t="shared" si="7"/>
        <v>MARIO SALAS</v>
      </c>
      <c r="D105" t="str">
        <f t="shared" si="5"/>
        <v xml:space="preserve">MARIO </v>
      </c>
      <c r="E105" t="str">
        <f t="shared" si="6"/>
        <v>SALAS</v>
      </c>
      <c r="F105" s="21" t="s">
        <v>2897</v>
      </c>
      <c r="G105" s="21" t="s">
        <v>1628</v>
      </c>
      <c r="H105" s="18">
        <v>57170</v>
      </c>
      <c r="I105" s="32" t="str">
        <f t="shared" si="8"/>
        <v>57170</v>
      </c>
      <c r="J105" s="14" t="s">
        <v>113</v>
      </c>
      <c r="K105" s="15">
        <f>VLOOKUP(J105,estados!$A$1:$B$31,2,FALSE)</f>
        <v>11</v>
      </c>
      <c r="L105" s="15" t="s">
        <v>117</v>
      </c>
      <c r="M105" s="15">
        <f>VLOOKUP(L105,Distribuidores!$A$2:$B$99,2,FALSE)</f>
        <v>15</v>
      </c>
      <c r="N105" s="15">
        <v>1</v>
      </c>
      <c r="O105" s="15">
        <v>1</v>
      </c>
      <c r="P105">
        <v>1</v>
      </c>
      <c r="Q105" s="36" t="str">
        <f t="shared" ca="1" si="9"/>
        <v>2023-10-28 16:49:24</v>
      </c>
    </row>
    <row r="106" spans="1:17" x14ac:dyDescent="0.3">
      <c r="A106">
        <v>6626</v>
      </c>
      <c r="B106" s="21" t="s">
        <v>3054</v>
      </c>
      <c r="C106" s="21" t="str">
        <f t="shared" si="7"/>
        <v>VERONICA GOMEZ</v>
      </c>
      <c r="D106" t="str">
        <f t="shared" si="5"/>
        <v xml:space="preserve">VERONICA </v>
      </c>
      <c r="E106" t="str">
        <f t="shared" si="6"/>
        <v>GOMEZ</v>
      </c>
      <c r="F106" s="21" t="s">
        <v>2898</v>
      </c>
      <c r="G106" s="24">
        <v>53418472</v>
      </c>
      <c r="H106" s="18">
        <v>2780</v>
      </c>
      <c r="I106" s="32" t="str">
        <f t="shared" si="8"/>
        <v>02780</v>
      </c>
      <c r="J106" s="14" t="s">
        <v>112</v>
      </c>
      <c r="K106" s="15">
        <f>VLOOKUP(J106,estados!$A$1:$B$31,2,FALSE)</f>
        <v>7</v>
      </c>
      <c r="L106" s="15" t="s">
        <v>116</v>
      </c>
      <c r="M106" s="15">
        <f>VLOOKUP(L106,Distribuidores!$A$2:$B$99,2,FALSE)</f>
        <v>14</v>
      </c>
      <c r="N106" s="15">
        <v>1</v>
      </c>
      <c r="O106" s="15">
        <v>1</v>
      </c>
      <c r="P106">
        <v>1</v>
      </c>
      <c r="Q106" s="36" t="str">
        <f t="shared" ca="1" si="9"/>
        <v>2023-10-28 20:18:02</v>
      </c>
    </row>
    <row r="107" spans="1:17" x14ac:dyDescent="0.3">
      <c r="A107">
        <v>6627</v>
      </c>
      <c r="B107" s="21" t="s">
        <v>3055</v>
      </c>
      <c r="C107" s="21" t="str">
        <f t="shared" si="7"/>
        <v>RODRIGO BECERRIL</v>
      </c>
      <c r="D107" t="str">
        <f t="shared" si="5"/>
        <v xml:space="preserve">RODRIGO </v>
      </c>
      <c r="E107" t="str">
        <f t="shared" si="6"/>
        <v>BECERRIL</v>
      </c>
      <c r="F107" s="21" t="s">
        <v>2899</v>
      </c>
      <c r="G107" s="24">
        <v>55203487</v>
      </c>
      <c r="H107" s="18">
        <v>20908</v>
      </c>
      <c r="I107" s="32" t="str">
        <f t="shared" si="8"/>
        <v>20908</v>
      </c>
      <c r="J107" s="14" t="s">
        <v>112</v>
      </c>
      <c r="K107" s="15">
        <f>VLOOKUP(J107,estados!$A$1:$B$31,2,FALSE)</f>
        <v>7</v>
      </c>
      <c r="L107" s="15" t="s">
        <v>1494</v>
      </c>
      <c r="M107" s="15">
        <f>VLOOKUP(L107,Distribuidores!$A$2:$B$99,2,FALSE)</f>
        <v>21</v>
      </c>
      <c r="N107" s="15">
        <v>1</v>
      </c>
      <c r="O107" s="15">
        <v>1</v>
      </c>
      <c r="P107">
        <v>1</v>
      </c>
      <c r="Q107" s="36" t="str">
        <f t="shared" ca="1" si="9"/>
        <v>2023-10-28 16:15:17</v>
      </c>
    </row>
    <row r="108" spans="1:17" x14ac:dyDescent="0.3">
      <c r="A108">
        <v>6628</v>
      </c>
      <c r="B108" s="21" t="s">
        <v>1635</v>
      </c>
      <c r="C108" s="21" t="str">
        <f t="shared" si="7"/>
        <v>BEATRIZ ALVAREZ</v>
      </c>
      <c r="D108" t="str">
        <f t="shared" si="5"/>
        <v xml:space="preserve">BEATRIZ </v>
      </c>
      <c r="E108" t="str">
        <f t="shared" si="6"/>
        <v>ALVAREZ</v>
      </c>
      <c r="F108" s="21" t="s">
        <v>2900</v>
      </c>
      <c r="G108" s="24" t="s">
        <v>1981</v>
      </c>
      <c r="H108" s="18">
        <v>57170</v>
      </c>
      <c r="I108" s="32" t="str">
        <f t="shared" si="8"/>
        <v>57170</v>
      </c>
      <c r="J108" s="14" t="s">
        <v>113</v>
      </c>
      <c r="K108" s="15">
        <f>VLOOKUP(J108,estados!$A$1:$B$31,2,FALSE)</f>
        <v>11</v>
      </c>
      <c r="L108" s="15" t="s">
        <v>1464</v>
      </c>
      <c r="M108" s="15">
        <f>VLOOKUP(L108,Distribuidores!$A$2:$B$99,2,FALSE)</f>
        <v>12</v>
      </c>
      <c r="N108" s="15">
        <v>1</v>
      </c>
      <c r="O108" s="15">
        <v>1</v>
      </c>
      <c r="P108">
        <v>1</v>
      </c>
      <c r="Q108" s="36" t="str">
        <f t="shared" ca="1" si="9"/>
        <v>2023-10-28 20:08:07</v>
      </c>
    </row>
    <row r="109" spans="1:17" x14ac:dyDescent="0.3">
      <c r="A109">
        <v>6629</v>
      </c>
      <c r="B109" s="21" t="s">
        <v>1637</v>
      </c>
      <c r="C109" s="21" t="str">
        <f t="shared" si="7"/>
        <v>ARI MARCOVICH</v>
      </c>
      <c r="D109" t="str">
        <f t="shared" si="5"/>
        <v xml:space="preserve">ARI </v>
      </c>
      <c r="E109" t="str">
        <f t="shared" si="6"/>
        <v>MARCOVICH</v>
      </c>
      <c r="F109" s="21" t="s">
        <v>2900</v>
      </c>
      <c r="G109" s="24" t="s">
        <v>1981</v>
      </c>
      <c r="H109" s="18">
        <v>9430</v>
      </c>
      <c r="I109" s="32" t="str">
        <f t="shared" si="8"/>
        <v>09430</v>
      </c>
      <c r="J109" s="14" t="s">
        <v>112</v>
      </c>
      <c r="K109" s="15">
        <f>VLOOKUP(J109,estados!$A$1:$B$31,2,FALSE)</f>
        <v>7</v>
      </c>
      <c r="L109" s="15" t="s">
        <v>1484</v>
      </c>
      <c r="M109" s="15">
        <f>VLOOKUP(L109,Distribuidores!$A$2:$B$99,2,FALSE)</f>
        <v>11</v>
      </c>
      <c r="N109" s="15">
        <v>1</v>
      </c>
      <c r="O109" s="15">
        <v>1</v>
      </c>
      <c r="P109">
        <v>1</v>
      </c>
      <c r="Q109" s="36" t="str">
        <f t="shared" ca="1" si="9"/>
        <v>2023-10-28 15:38:48</v>
      </c>
    </row>
    <row r="110" spans="1:17" x14ac:dyDescent="0.3">
      <c r="A110">
        <v>6630</v>
      </c>
      <c r="B110" s="21" t="s">
        <v>3056</v>
      </c>
      <c r="C110" s="21" t="str">
        <f t="shared" si="7"/>
        <v>OSCAR ATIE</v>
      </c>
      <c r="D110" t="str">
        <f t="shared" si="5"/>
        <v xml:space="preserve">OSCAR </v>
      </c>
      <c r="E110" t="str">
        <f t="shared" si="6"/>
        <v>ATIE</v>
      </c>
      <c r="F110" s="21" t="s">
        <v>2900</v>
      </c>
      <c r="G110" s="24" t="s">
        <v>1981</v>
      </c>
      <c r="H110" s="18">
        <v>13040</v>
      </c>
      <c r="I110" s="32" t="str">
        <f t="shared" si="8"/>
        <v>13040</v>
      </c>
      <c r="J110" s="14" t="s">
        <v>112</v>
      </c>
      <c r="K110" s="15">
        <f>VLOOKUP(J110,estados!$A$1:$B$31,2,FALSE)</f>
        <v>7</v>
      </c>
      <c r="L110" s="15" t="s">
        <v>1494</v>
      </c>
      <c r="M110" s="15">
        <f>VLOOKUP(L110,Distribuidores!$A$2:$B$99,2,FALSE)</f>
        <v>21</v>
      </c>
      <c r="N110" s="15">
        <v>0</v>
      </c>
      <c r="O110" s="15">
        <v>1</v>
      </c>
      <c r="P110">
        <v>1</v>
      </c>
      <c r="Q110" s="36" t="str">
        <f t="shared" ca="1" si="9"/>
        <v>2023-10-28 20:53:48</v>
      </c>
    </row>
    <row r="111" spans="1:17" x14ac:dyDescent="0.3">
      <c r="A111">
        <v>6631</v>
      </c>
      <c r="B111" s="21" t="s">
        <v>3057</v>
      </c>
      <c r="C111" s="21" t="str">
        <f t="shared" si="7"/>
        <v>MANUEL COCIO</v>
      </c>
      <c r="D111" t="str">
        <f t="shared" si="5"/>
        <v xml:space="preserve">MANUEL </v>
      </c>
      <c r="E111" t="str">
        <f t="shared" si="6"/>
        <v>COCIO</v>
      </c>
      <c r="F111" s="21" t="s">
        <v>2900</v>
      </c>
      <c r="G111" s="24" t="s">
        <v>1981</v>
      </c>
      <c r="H111" s="18">
        <v>1400</v>
      </c>
      <c r="I111" s="32" t="str">
        <f t="shared" si="8"/>
        <v>01400</v>
      </c>
      <c r="J111" s="14" t="s">
        <v>112</v>
      </c>
      <c r="K111" s="15">
        <f>VLOOKUP(J111,estados!$A$1:$B$31,2,FALSE)</f>
        <v>7</v>
      </c>
      <c r="L111" s="15" t="s">
        <v>1466</v>
      </c>
      <c r="M111" s="15">
        <f>VLOOKUP(L111,Distribuidores!$A$2:$B$99,2,FALSE)</f>
        <v>19</v>
      </c>
      <c r="N111" s="15">
        <v>1</v>
      </c>
      <c r="O111" s="15">
        <v>1</v>
      </c>
      <c r="P111">
        <v>1</v>
      </c>
      <c r="Q111" s="36" t="str">
        <f t="shared" ca="1" si="9"/>
        <v>2023-10-28 16:06:55</v>
      </c>
    </row>
    <row r="112" spans="1:17" x14ac:dyDescent="0.3">
      <c r="A112">
        <v>6632</v>
      </c>
      <c r="B112" s="21" t="s">
        <v>1640</v>
      </c>
      <c r="C112" s="21" t="str">
        <f t="shared" si="7"/>
        <v>SERGIO ESPEJEL</v>
      </c>
      <c r="D112" t="str">
        <f t="shared" si="5"/>
        <v xml:space="preserve">SERGIO </v>
      </c>
      <c r="E112" t="str">
        <f t="shared" si="6"/>
        <v>ESPEJEL</v>
      </c>
      <c r="F112" s="21" t="s">
        <v>2900</v>
      </c>
      <c r="G112" s="24" t="s">
        <v>1981</v>
      </c>
      <c r="H112" s="18">
        <v>54062</v>
      </c>
      <c r="I112" s="32" t="str">
        <f t="shared" si="8"/>
        <v>54062</v>
      </c>
      <c r="J112" s="14" t="s">
        <v>113</v>
      </c>
      <c r="K112" s="15">
        <f>VLOOKUP(J112,estados!$A$1:$B$31,2,FALSE)</f>
        <v>11</v>
      </c>
      <c r="L112" s="15" t="s">
        <v>114</v>
      </c>
      <c r="M112" s="15">
        <f>VLOOKUP(L112,Distribuidores!$A$2:$B$99,2,FALSE)</f>
        <v>16</v>
      </c>
      <c r="N112" s="15">
        <v>1</v>
      </c>
      <c r="O112" s="15">
        <v>1</v>
      </c>
      <c r="P112">
        <v>1</v>
      </c>
      <c r="Q112" s="36" t="str">
        <f t="shared" ca="1" si="9"/>
        <v>2023-10-28 13:00:51</v>
      </c>
    </row>
    <row r="113" spans="1:17" x14ac:dyDescent="0.3">
      <c r="A113">
        <v>6633</v>
      </c>
      <c r="B113" s="21" t="s">
        <v>3058</v>
      </c>
      <c r="C113" s="21" t="str">
        <f t="shared" si="7"/>
        <v>IGNACIO BETETA</v>
      </c>
      <c r="D113" t="str">
        <f t="shared" si="5"/>
        <v xml:space="preserve">IGNACIO </v>
      </c>
      <c r="E113" t="str">
        <f t="shared" si="6"/>
        <v>BETETA</v>
      </c>
      <c r="F113" s="21" t="s">
        <v>2901</v>
      </c>
      <c r="G113" s="24">
        <v>55205828</v>
      </c>
      <c r="H113" s="18">
        <v>83260</v>
      </c>
      <c r="I113" s="32" t="str">
        <f t="shared" si="8"/>
        <v>83260</v>
      </c>
      <c r="J113" s="14" t="s">
        <v>1508</v>
      </c>
      <c r="K113" s="15">
        <f>VLOOKUP(J113,estados!$A$1:$B$31,2,FALSE)</f>
        <v>25</v>
      </c>
      <c r="L113" s="15" t="s">
        <v>1495</v>
      </c>
      <c r="M113" s="15">
        <f>VLOOKUP(L113,Distribuidores!$A$2:$B$99,2,FALSE)</f>
        <v>17</v>
      </c>
      <c r="N113" s="15">
        <v>0</v>
      </c>
      <c r="O113" s="15">
        <v>1</v>
      </c>
      <c r="P113">
        <v>1</v>
      </c>
      <c r="Q113" s="36" t="str">
        <f t="shared" ca="1" si="9"/>
        <v>2023-10-28 20:48:21</v>
      </c>
    </row>
    <row r="114" spans="1:17" x14ac:dyDescent="0.3">
      <c r="A114">
        <v>6634</v>
      </c>
      <c r="B114" s="21" t="s">
        <v>1643</v>
      </c>
      <c r="C114" s="21" t="str">
        <f t="shared" si="7"/>
        <v>IRENE VIGIL</v>
      </c>
      <c r="D114" t="str">
        <f t="shared" si="5"/>
        <v xml:space="preserve">IRENE </v>
      </c>
      <c r="E114" t="str">
        <f t="shared" si="6"/>
        <v>VIGIL</v>
      </c>
      <c r="F114" s="21" t="s">
        <v>2902</v>
      </c>
      <c r="G114" s="24" t="s">
        <v>1982</v>
      </c>
      <c r="H114" s="18">
        <v>8900</v>
      </c>
      <c r="I114" s="32" t="str">
        <f t="shared" si="8"/>
        <v>08900</v>
      </c>
      <c r="J114" s="14" t="s">
        <v>112</v>
      </c>
      <c r="K114" s="15">
        <f>VLOOKUP(J114,estados!$A$1:$B$31,2,FALSE)</f>
        <v>7</v>
      </c>
      <c r="L114" s="15" t="s">
        <v>1494</v>
      </c>
      <c r="M114" s="15">
        <f>VLOOKUP(L114,Distribuidores!$A$2:$B$99,2,FALSE)</f>
        <v>21</v>
      </c>
      <c r="N114" s="15">
        <v>0</v>
      </c>
      <c r="O114" s="15">
        <v>1</v>
      </c>
      <c r="P114">
        <v>1</v>
      </c>
      <c r="Q114" s="36" t="str">
        <f t="shared" ca="1" si="9"/>
        <v>2023-10-28 17:10:57</v>
      </c>
    </row>
    <row r="115" spans="1:17" x14ac:dyDescent="0.3">
      <c r="A115">
        <v>6635</v>
      </c>
      <c r="B115" s="21" t="s">
        <v>1645</v>
      </c>
      <c r="C115" s="21" t="str">
        <f t="shared" si="7"/>
        <v>GABRIELA GUERRERO</v>
      </c>
      <c r="D115" t="str">
        <f t="shared" si="5"/>
        <v xml:space="preserve">GABRIELA </v>
      </c>
      <c r="E115" t="str">
        <f t="shared" si="6"/>
        <v>GUERRERO</v>
      </c>
      <c r="F115" s="21" t="s">
        <v>2903</v>
      </c>
      <c r="G115" s="24" t="s">
        <v>1983</v>
      </c>
      <c r="H115" s="18">
        <v>23080</v>
      </c>
      <c r="I115" s="32" t="str">
        <f t="shared" si="8"/>
        <v>23080</v>
      </c>
      <c r="J115" s="14" t="s">
        <v>1509</v>
      </c>
      <c r="K115" s="15">
        <f>VLOOKUP(J115,estados!$A$1:$B$31,2,FALSE)</f>
        <v>3</v>
      </c>
      <c r="L115" s="15" t="s">
        <v>114</v>
      </c>
      <c r="M115" s="15">
        <f>VLOOKUP(L115,Distribuidores!$A$2:$B$99,2,FALSE)</f>
        <v>16</v>
      </c>
      <c r="N115" s="15">
        <v>0</v>
      </c>
      <c r="O115" s="15">
        <v>1</v>
      </c>
      <c r="P115">
        <v>1</v>
      </c>
      <c r="Q115" s="36" t="str">
        <f t="shared" ca="1" si="9"/>
        <v>2023-10-28 17:41:11</v>
      </c>
    </row>
    <row r="116" spans="1:17" x14ac:dyDescent="0.3">
      <c r="A116">
        <v>6636</v>
      </c>
      <c r="B116" s="21" t="s">
        <v>1647</v>
      </c>
      <c r="C116" s="21" t="str">
        <f t="shared" si="7"/>
        <v>PATRICIA MENDOZA FIGUEROA</v>
      </c>
      <c r="D116" t="str">
        <f t="shared" si="5"/>
        <v xml:space="preserve">PATRICIA </v>
      </c>
      <c r="E116" t="str">
        <f t="shared" si="6"/>
        <v>MENDOZA FIGUEROA</v>
      </c>
      <c r="F116" s="21" t="s">
        <v>2904</v>
      </c>
      <c r="G116" s="24" t="s">
        <v>1984</v>
      </c>
      <c r="H116" s="18">
        <v>83290</v>
      </c>
      <c r="I116" s="32" t="str">
        <f t="shared" si="8"/>
        <v>83290</v>
      </c>
      <c r="J116" s="14" t="s">
        <v>1508</v>
      </c>
      <c r="K116" s="15">
        <f>VLOOKUP(J116,estados!$A$1:$B$31,2,FALSE)</f>
        <v>25</v>
      </c>
      <c r="L116" s="15" t="s">
        <v>117</v>
      </c>
      <c r="M116" s="15">
        <f>VLOOKUP(L116,Distribuidores!$A$2:$B$99,2,FALSE)</f>
        <v>15</v>
      </c>
      <c r="N116" s="15">
        <v>1</v>
      </c>
      <c r="O116" s="15">
        <v>1</v>
      </c>
      <c r="P116">
        <v>1</v>
      </c>
      <c r="Q116" s="36" t="str">
        <f t="shared" ca="1" si="9"/>
        <v>2023-10-28 14:43:55</v>
      </c>
    </row>
    <row r="117" spans="1:17" x14ac:dyDescent="0.3">
      <c r="A117">
        <v>6637</v>
      </c>
      <c r="B117" s="21" t="s">
        <v>1649</v>
      </c>
      <c r="C117" s="21" t="str">
        <f t="shared" si="7"/>
        <v>SANTOS GREGORIO GRAJEDA VARGAS</v>
      </c>
      <c r="D117" t="str">
        <f t="shared" si="5"/>
        <v xml:space="preserve">SANTOS </v>
      </c>
      <c r="E117" t="str">
        <f t="shared" si="6"/>
        <v>GREGORIO GRAJEDA VARGAS</v>
      </c>
      <c r="F117" s="21" t="s">
        <v>2904</v>
      </c>
      <c r="G117" s="24" t="s">
        <v>1984</v>
      </c>
      <c r="H117" s="18">
        <v>83290</v>
      </c>
      <c r="I117" s="32" t="str">
        <f t="shared" si="8"/>
        <v>83290</v>
      </c>
      <c r="J117" s="14" t="s">
        <v>1508</v>
      </c>
      <c r="K117" s="15">
        <f>VLOOKUP(J117,estados!$A$1:$B$31,2,FALSE)</f>
        <v>25</v>
      </c>
      <c r="L117" s="15" t="s">
        <v>114</v>
      </c>
      <c r="M117" s="15">
        <f>VLOOKUP(L117,Distribuidores!$A$2:$B$99,2,FALSE)</f>
        <v>16</v>
      </c>
      <c r="N117" s="15">
        <v>1</v>
      </c>
      <c r="O117" s="15">
        <v>1</v>
      </c>
      <c r="P117">
        <v>1</v>
      </c>
      <c r="Q117" s="36" t="str">
        <f t="shared" ca="1" si="9"/>
        <v>2023-10-28 20:30:09</v>
      </c>
    </row>
    <row r="118" spans="1:17" x14ac:dyDescent="0.3">
      <c r="A118">
        <v>6638</v>
      </c>
      <c r="B118" s="21" t="s">
        <v>1650</v>
      </c>
      <c r="C118" s="21" t="str">
        <f t="shared" si="7"/>
        <v>AURORA LARA HERNANDEZ</v>
      </c>
      <c r="D118" t="str">
        <f t="shared" si="5"/>
        <v xml:space="preserve">AURORA </v>
      </c>
      <c r="E118" t="str">
        <f t="shared" si="6"/>
        <v>LARA HERNANDEZ</v>
      </c>
      <c r="F118" s="21" t="s">
        <v>2904</v>
      </c>
      <c r="G118" s="24" t="s">
        <v>1984</v>
      </c>
      <c r="H118" s="18">
        <v>8000</v>
      </c>
      <c r="I118" s="32" t="str">
        <f t="shared" si="8"/>
        <v>08000</v>
      </c>
      <c r="J118" s="14" t="s">
        <v>112</v>
      </c>
      <c r="K118" s="15">
        <f>VLOOKUP(J118,estados!$A$1:$B$31,2,FALSE)</f>
        <v>7</v>
      </c>
      <c r="L118" s="15" t="s">
        <v>1494</v>
      </c>
      <c r="M118" s="15">
        <f>VLOOKUP(L118,Distribuidores!$A$2:$B$99,2,FALSE)</f>
        <v>21</v>
      </c>
      <c r="N118" s="15">
        <v>1</v>
      </c>
      <c r="O118" s="15">
        <v>1</v>
      </c>
      <c r="P118">
        <v>1</v>
      </c>
      <c r="Q118" s="36" t="str">
        <f t="shared" ca="1" si="9"/>
        <v>2023-10-28 14:56:51</v>
      </c>
    </row>
    <row r="119" spans="1:17" x14ac:dyDescent="0.3">
      <c r="A119">
        <v>6639</v>
      </c>
      <c r="B119" s="21" t="s">
        <v>1647</v>
      </c>
      <c r="C119" s="21" t="str">
        <f t="shared" si="7"/>
        <v>PATRICIA MENDOZA FIGUEROA</v>
      </c>
      <c r="D119" t="str">
        <f t="shared" si="5"/>
        <v xml:space="preserve">PATRICIA </v>
      </c>
      <c r="E119" t="str">
        <f t="shared" si="6"/>
        <v>MENDOZA FIGUEROA</v>
      </c>
      <c r="F119" s="21" t="s">
        <v>2904</v>
      </c>
      <c r="G119" s="24" t="s">
        <v>1984</v>
      </c>
      <c r="H119" s="18">
        <v>60450</v>
      </c>
      <c r="I119" s="32" t="str">
        <f t="shared" si="8"/>
        <v>60450</v>
      </c>
      <c r="J119" s="14" t="s">
        <v>122</v>
      </c>
      <c r="K119" s="15">
        <f>VLOOKUP(J119,estados!$A$1:$B$31,2,FALSE)</f>
        <v>17</v>
      </c>
      <c r="L119" s="15" t="s">
        <v>1463</v>
      </c>
      <c r="M119" s="15">
        <f>VLOOKUP(L119,Distribuidores!$A$2:$B$99,2,FALSE)</f>
        <v>18</v>
      </c>
      <c r="N119" s="15">
        <v>1</v>
      </c>
      <c r="O119" s="15">
        <v>1</v>
      </c>
      <c r="P119">
        <v>1</v>
      </c>
      <c r="Q119" s="36" t="str">
        <f t="shared" ca="1" si="9"/>
        <v>2023-10-28 18:08:48</v>
      </c>
    </row>
    <row r="120" spans="1:17" x14ac:dyDescent="0.3">
      <c r="A120">
        <v>6640</v>
      </c>
      <c r="B120" s="21" t="s">
        <v>3059</v>
      </c>
      <c r="C120" s="21" t="str">
        <f t="shared" si="7"/>
        <v>OMAR NAVA</v>
      </c>
      <c r="D120" t="str">
        <f t="shared" si="5"/>
        <v xml:space="preserve">OMAR </v>
      </c>
      <c r="E120" t="str">
        <f t="shared" si="6"/>
        <v>NAVA</v>
      </c>
      <c r="F120" s="21" t="s">
        <v>2905</v>
      </c>
      <c r="G120" s="24" t="s">
        <v>1985</v>
      </c>
      <c r="H120" s="18">
        <v>8810</v>
      </c>
      <c r="I120" s="32" t="str">
        <f t="shared" si="8"/>
        <v>08810</v>
      </c>
      <c r="J120" s="14" t="s">
        <v>112</v>
      </c>
      <c r="K120" s="15">
        <f>VLOOKUP(J120,estados!$A$1:$B$31,2,FALSE)</f>
        <v>7</v>
      </c>
      <c r="L120" s="15" t="s">
        <v>1463</v>
      </c>
      <c r="M120" s="15">
        <f>VLOOKUP(L120,Distribuidores!$A$2:$B$99,2,FALSE)</f>
        <v>18</v>
      </c>
      <c r="N120" s="15">
        <v>1</v>
      </c>
      <c r="O120" s="15">
        <v>1</v>
      </c>
      <c r="P120">
        <v>1</v>
      </c>
      <c r="Q120" s="36" t="str">
        <f t="shared" ca="1" si="9"/>
        <v>2023-10-28 12:44:14</v>
      </c>
    </row>
    <row r="121" spans="1:17" x14ac:dyDescent="0.3">
      <c r="A121">
        <v>6641</v>
      </c>
      <c r="B121" s="21" t="s">
        <v>3060</v>
      </c>
      <c r="C121" s="21" t="str">
        <f t="shared" si="7"/>
        <v>FRANCISCO HERNANDEZ JUAREZ</v>
      </c>
      <c r="D121" t="str">
        <f t="shared" si="5"/>
        <v xml:space="preserve">FRANCISCO </v>
      </c>
      <c r="E121" t="str">
        <f t="shared" si="6"/>
        <v>HERNANDEZ JUAREZ</v>
      </c>
      <c r="F121" s="21" t="s">
        <v>2905</v>
      </c>
      <c r="G121" s="24" t="s">
        <v>1985</v>
      </c>
      <c r="H121" s="18">
        <v>3520</v>
      </c>
      <c r="I121" s="32" t="str">
        <f t="shared" si="8"/>
        <v>03520</v>
      </c>
      <c r="J121" s="14" t="s">
        <v>112</v>
      </c>
      <c r="K121" s="15">
        <f>VLOOKUP(J121,estados!$A$1:$B$31,2,FALSE)</f>
        <v>7</v>
      </c>
      <c r="L121" s="15" t="s">
        <v>1495</v>
      </c>
      <c r="M121" s="15">
        <f>VLOOKUP(L121,Distribuidores!$A$2:$B$99,2,FALSE)</f>
        <v>17</v>
      </c>
      <c r="N121" s="15">
        <v>1</v>
      </c>
      <c r="O121" s="15">
        <v>1</v>
      </c>
      <c r="P121">
        <v>1</v>
      </c>
      <c r="Q121" s="36" t="str">
        <f t="shared" ca="1" si="9"/>
        <v>2023-10-28 15:08:23</v>
      </c>
    </row>
    <row r="122" spans="1:17" x14ac:dyDescent="0.3">
      <c r="A122">
        <v>6642</v>
      </c>
      <c r="B122" s="21" t="s">
        <v>3061</v>
      </c>
      <c r="C122" s="21" t="str">
        <f t="shared" si="7"/>
        <v>ERNESTO CASTRO EZQUEDA</v>
      </c>
      <c r="D122" t="str">
        <f t="shared" si="5"/>
        <v xml:space="preserve">ERNESTO </v>
      </c>
      <c r="E122" t="str">
        <f t="shared" si="6"/>
        <v>CASTRO EZQUEDA</v>
      </c>
      <c r="F122" s="21" t="s">
        <v>2905</v>
      </c>
      <c r="G122" s="24" t="s">
        <v>1985</v>
      </c>
      <c r="H122" s="18">
        <v>8810</v>
      </c>
      <c r="I122" s="32" t="str">
        <f t="shared" si="8"/>
        <v>08810</v>
      </c>
      <c r="J122" s="14" t="s">
        <v>112</v>
      </c>
      <c r="K122" s="15">
        <f>VLOOKUP(J122,estados!$A$1:$B$31,2,FALSE)</f>
        <v>7</v>
      </c>
      <c r="L122" s="15" t="s">
        <v>1464</v>
      </c>
      <c r="M122" s="15">
        <f>VLOOKUP(L122,Distribuidores!$A$2:$B$99,2,FALSE)</f>
        <v>12</v>
      </c>
      <c r="N122" s="15">
        <v>0</v>
      </c>
      <c r="O122" s="15">
        <v>1</v>
      </c>
      <c r="P122">
        <v>1</v>
      </c>
      <c r="Q122" s="36" t="str">
        <f t="shared" ca="1" si="9"/>
        <v>2023-10-28 15:16:23</v>
      </c>
    </row>
    <row r="123" spans="1:17" x14ac:dyDescent="0.3">
      <c r="A123">
        <v>6643</v>
      </c>
      <c r="B123" s="21" t="s">
        <v>3062</v>
      </c>
      <c r="C123" s="21" t="str">
        <f t="shared" si="7"/>
        <v>NOE HERNANDEZ CASTRO</v>
      </c>
      <c r="D123" t="str">
        <f t="shared" si="5"/>
        <v xml:space="preserve">NOE </v>
      </c>
      <c r="E123" t="str">
        <f t="shared" si="6"/>
        <v>HERNANDEZ CASTRO</v>
      </c>
      <c r="F123" s="21" t="s">
        <v>2905</v>
      </c>
      <c r="G123" s="24" t="s">
        <v>1985</v>
      </c>
      <c r="H123" s="18">
        <v>53366</v>
      </c>
      <c r="I123" s="32" t="str">
        <f t="shared" si="8"/>
        <v>53366</v>
      </c>
      <c r="J123" s="14" t="s">
        <v>112</v>
      </c>
      <c r="K123" s="15">
        <f>VLOOKUP(J123,estados!$A$1:$B$31,2,FALSE)</f>
        <v>7</v>
      </c>
      <c r="L123" s="15" t="s">
        <v>1484</v>
      </c>
      <c r="M123" s="15">
        <f>VLOOKUP(L123,Distribuidores!$A$2:$B$99,2,FALSE)</f>
        <v>11</v>
      </c>
      <c r="N123" s="15">
        <v>1</v>
      </c>
      <c r="O123" s="15">
        <v>1</v>
      </c>
      <c r="P123">
        <v>1</v>
      </c>
      <c r="Q123" s="36" t="str">
        <f t="shared" ca="1" si="9"/>
        <v>2023-10-28 20:16:10</v>
      </c>
    </row>
    <row r="124" spans="1:17" x14ac:dyDescent="0.3">
      <c r="A124">
        <v>6644</v>
      </c>
      <c r="B124" s="21" t="s">
        <v>3063</v>
      </c>
      <c r="C124" s="21" t="str">
        <f t="shared" si="7"/>
        <v>CLAUDIA HERNANDEZ</v>
      </c>
      <c r="D124" t="str">
        <f t="shared" si="5"/>
        <v xml:space="preserve">CLAUDIA </v>
      </c>
      <c r="E124" t="str">
        <f t="shared" si="6"/>
        <v>HERNANDEZ</v>
      </c>
      <c r="F124" s="21" t="s">
        <v>2905</v>
      </c>
      <c r="G124" s="24" t="s">
        <v>1985</v>
      </c>
      <c r="H124" s="18">
        <v>7900</v>
      </c>
      <c r="I124" s="32" t="str">
        <f t="shared" si="8"/>
        <v>07900</v>
      </c>
      <c r="J124" s="14" t="s">
        <v>112</v>
      </c>
      <c r="K124" s="15">
        <f>VLOOKUP(J124,estados!$A$1:$B$31,2,FALSE)</f>
        <v>7</v>
      </c>
      <c r="L124" s="15" t="s">
        <v>1466</v>
      </c>
      <c r="M124" s="15">
        <f>VLOOKUP(L124,Distribuidores!$A$2:$B$99,2,FALSE)</f>
        <v>19</v>
      </c>
      <c r="N124" s="15">
        <v>1</v>
      </c>
      <c r="O124" s="15">
        <v>1</v>
      </c>
      <c r="P124">
        <v>1</v>
      </c>
      <c r="Q124" s="36" t="str">
        <f t="shared" ca="1" si="9"/>
        <v>2023-10-28 19:21:11</v>
      </c>
    </row>
    <row r="125" spans="1:17" x14ac:dyDescent="0.3">
      <c r="A125">
        <v>6645</v>
      </c>
      <c r="B125" s="21" t="s">
        <v>3064</v>
      </c>
      <c r="C125" s="21" t="str">
        <f t="shared" si="7"/>
        <v>OILVIA CABALLERO</v>
      </c>
      <c r="D125" t="str">
        <f t="shared" si="5"/>
        <v xml:space="preserve">OILVIA </v>
      </c>
      <c r="E125" t="str">
        <f t="shared" si="6"/>
        <v>CABALLERO</v>
      </c>
      <c r="F125" s="21" t="s">
        <v>2906</v>
      </c>
      <c r="G125" s="24">
        <v>57283666</v>
      </c>
      <c r="H125" s="18">
        <v>53366</v>
      </c>
      <c r="I125" s="32" t="str">
        <f t="shared" si="8"/>
        <v>53366</v>
      </c>
      <c r="J125" s="14" t="s">
        <v>112</v>
      </c>
      <c r="K125" s="15">
        <f>VLOOKUP(J125,estados!$A$1:$B$31,2,FALSE)</f>
        <v>7</v>
      </c>
      <c r="L125" s="15" t="s">
        <v>1463</v>
      </c>
      <c r="M125" s="15">
        <f>VLOOKUP(L125,Distribuidores!$A$2:$B$99,2,FALSE)</f>
        <v>18</v>
      </c>
      <c r="N125" s="15">
        <v>1</v>
      </c>
      <c r="O125" s="15">
        <v>1</v>
      </c>
      <c r="P125">
        <v>1</v>
      </c>
      <c r="Q125" s="36" t="str">
        <f t="shared" ca="1" si="9"/>
        <v>2023-10-28 12:00:30</v>
      </c>
    </row>
    <row r="126" spans="1:17" x14ac:dyDescent="0.3">
      <c r="A126">
        <v>6646</v>
      </c>
      <c r="B126" s="21" t="s">
        <v>3065</v>
      </c>
      <c r="C126" s="21" t="str">
        <f t="shared" si="7"/>
        <v>ALFONSO DE ANGOYTIA</v>
      </c>
      <c r="D126" t="str">
        <f t="shared" ref="D126:D187" si="10">LEFT(C126, SEARCH(" ",C126,1))</f>
        <v xml:space="preserve">ALFONSO </v>
      </c>
      <c r="E126" t="str">
        <f t="shared" ref="E126:E187" si="11">RIGHT(C126,LEN(C126)-SEARCH(" ",C126,1))</f>
        <v>DE ANGOYTIA</v>
      </c>
      <c r="F126" s="21" t="s">
        <v>2906</v>
      </c>
      <c r="G126" s="24" t="s">
        <v>1986</v>
      </c>
      <c r="H126" s="18">
        <v>7900</v>
      </c>
      <c r="I126" s="32" t="str">
        <f t="shared" si="8"/>
        <v>07900</v>
      </c>
      <c r="J126" s="14" t="s">
        <v>112</v>
      </c>
      <c r="K126" s="15">
        <f>VLOOKUP(J126,estados!$A$1:$B$31,2,FALSE)</f>
        <v>7</v>
      </c>
      <c r="L126" s="15" t="s">
        <v>117</v>
      </c>
      <c r="M126" s="15">
        <f>VLOOKUP(L126,Distribuidores!$A$2:$B$99,2,FALSE)</f>
        <v>15</v>
      </c>
      <c r="N126" s="15">
        <v>1</v>
      </c>
      <c r="O126" s="15">
        <v>1</v>
      </c>
      <c r="P126">
        <v>1</v>
      </c>
      <c r="Q126" s="36" t="str">
        <f t="shared" ca="1" si="9"/>
        <v>2023-10-28 13:15:24</v>
      </c>
    </row>
    <row r="127" spans="1:17" x14ac:dyDescent="0.3">
      <c r="A127">
        <v>6647</v>
      </c>
      <c r="B127" s="21" t="s">
        <v>3066</v>
      </c>
      <c r="C127" s="21" t="str">
        <f t="shared" ref="C127:C188" si="12">TRIM(B127)</f>
        <v>GUSTAVO PEREZ RIOS</v>
      </c>
      <c r="D127" t="str">
        <f t="shared" si="10"/>
        <v xml:space="preserve">GUSTAVO </v>
      </c>
      <c r="E127" t="str">
        <f t="shared" si="11"/>
        <v>PEREZ RIOS</v>
      </c>
      <c r="F127" s="21" t="s">
        <v>2906</v>
      </c>
      <c r="G127" s="24" t="s">
        <v>1986</v>
      </c>
      <c r="H127" s="18">
        <v>5660</v>
      </c>
      <c r="I127" s="32" t="str">
        <f t="shared" ref="I127:I188" si="13">TEXT(H127,"00000")</f>
        <v>05660</v>
      </c>
      <c r="J127" s="14" t="s">
        <v>112</v>
      </c>
      <c r="K127" s="15">
        <f>VLOOKUP(J127,estados!$A$1:$B$31,2,FALSE)</f>
        <v>7</v>
      </c>
      <c r="L127" s="15" t="s">
        <v>1484</v>
      </c>
      <c r="M127" s="15">
        <f>VLOOKUP(L127,Distribuidores!$A$2:$B$99,2,FALSE)</f>
        <v>11</v>
      </c>
      <c r="N127" s="15">
        <v>0</v>
      </c>
      <c r="O127" s="15">
        <v>1</v>
      </c>
      <c r="P127">
        <v>1</v>
      </c>
      <c r="Q127" s="36" t="str">
        <f t="shared" ref="Q127:Q188" ca="1" si="14">_xlfn.CONCAT("2023-10-28 ",RANDBETWEEN(12,20),":",TEXT(RANDBETWEEN(0,59),"00"),":",TEXT(RANDBETWEEN(0,59),"00"))</f>
        <v>2023-10-28 14:58:10</v>
      </c>
    </row>
    <row r="128" spans="1:17" x14ac:dyDescent="0.3">
      <c r="A128">
        <v>6648</v>
      </c>
      <c r="B128" s="21" t="s">
        <v>3067</v>
      </c>
      <c r="C128" s="21" t="str">
        <f t="shared" si="12"/>
        <v>ALEJANDRO QUINTERO INIGUEZ</v>
      </c>
      <c r="D128" t="str">
        <f t="shared" si="10"/>
        <v xml:space="preserve">ALEJANDRO </v>
      </c>
      <c r="E128" t="str">
        <f t="shared" si="11"/>
        <v>QUINTERO INIGUEZ</v>
      </c>
      <c r="F128" s="21" t="s">
        <v>2906</v>
      </c>
      <c r="G128" s="24" t="s">
        <v>1986</v>
      </c>
      <c r="H128" s="18">
        <v>6220</v>
      </c>
      <c r="I128" s="32" t="str">
        <f t="shared" si="13"/>
        <v>06220</v>
      </c>
      <c r="J128" s="14" t="s">
        <v>112</v>
      </c>
      <c r="K128" s="15">
        <f>VLOOKUP(J128,estados!$A$1:$B$31,2,FALSE)</f>
        <v>7</v>
      </c>
      <c r="L128" s="15" t="s">
        <v>116</v>
      </c>
      <c r="M128" s="15">
        <f>VLOOKUP(L128,Distribuidores!$A$2:$B$99,2,FALSE)</f>
        <v>14</v>
      </c>
      <c r="N128" s="15">
        <v>1</v>
      </c>
      <c r="O128" s="15">
        <v>1</v>
      </c>
      <c r="P128">
        <v>1</v>
      </c>
      <c r="Q128" s="36" t="str">
        <f t="shared" ca="1" si="14"/>
        <v>2023-10-28 13:11:35</v>
      </c>
    </row>
    <row r="129" spans="1:17" x14ac:dyDescent="0.3">
      <c r="A129">
        <v>6649</v>
      </c>
      <c r="B129" s="21" t="s">
        <v>3068</v>
      </c>
      <c r="C129" s="21" t="str">
        <f t="shared" si="12"/>
        <v>FELIX DELGADO LARGO</v>
      </c>
      <c r="D129" t="str">
        <f t="shared" si="10"/>
        <v xml:space="preserve">FELIX </v>
      </c>
      <c r="E129" t="str">
        <f t="shared" si="11"/>
        <v>DELGADO LARGO</v>
      </c>
      <c r="F129" s="21" t="s">
        <v>2906</v>
      </c>
      <c r="G129" s="24" t="s">
        <v>1986</v>
      </c>
      <c r="H129" s="18">
        <v>52165</v>
      </c>
      <c r="I129" s="32" t="str">
        <f t="shared" si="13"/>
        <v>52165</v>
      </c>
      <c r="J129" s="14" t="s">
        <v>113</v>
      </c>
      <c r="K129" s="15">
        <f>VLOOKUP(J129,estados!$A$1:$B$31,2,FALSE)</f>
        <v>11</v>
      </c>
      <c r="L129" s="15" t="s">
        <v>1494</v>
      </c>
      <c r="M129" s="15">
        <f>VLOOKUP(L129,Distribuidores!$A$2:$B$99,2,FALSE)</f>
        <v>21</v>
      </c>
      <c r="N129" s="15">
        <v>1</v>
      </c>
      <c r="O129" s="15">
        <v>1</v>
      </c>
      <c r="P129">
        <v>1</v>
      </c>
      <c r="Q129" s="36" t="str">
        <f t="shared" ca="1" si="14"/>
        <v>2023-10-28 18:16:34</v>
      </c>
    </row>
    <row r="130" spans="1:17" x14ac:dyDescent="0.3">
      <c r="A130">
        <v>6650</v>
      </c>
      <c r="B130" s="21" t="s">
        <v>1664</v>
      </c>
      <c r="C130" s="21" t="str">
        <f t="shared" si="12"/>
        <v>MIGUEL ANGEL SANCHEZ</v>
      </c>
      <c r="D130" t="str">
        <f t="shared" si="10"/>
        <v xml:space="preserve">MIGUEL </v>
      </c>
      <c r="E130" t="str">
        <f t="shared" si="11"/>
        <v>ANGEL SANCHEZ</v>
      </c>
      <c r="F130" s="21" t="s">
        <v>2907</v>
      </c>
      <c r="G130" s="24" t="s">
        <v>1987</v>
      </c>
      <c r="H130" s="18">
        <v>67320</v>
      </c>
      <c r="I130" s="32" t="str">
        <f t="shared" si="13"/>
        <v>67320</v>
      </c>
      <c r="J130" s="14" t="s">
        <v>1510</v>
      </c>
      <c r="K130" s="15">
        <f>VLOOKUP(J130,estados!$A$1:$B$31,2,FALSE)</f>
        <v>18</v>
      </c>
      <c r="L130" s="15" t="s">
        <v>1464</v>
      </c>
      <c r="M130" s="15">
        <f>VLOOKUP(L130,Distribuidores!$A$2:$B$99,2,FALSE)</f>
        <v>12</v>
      </c>
      <c r="N130" s="15">
        <v>1</v>
      </c>
      <c r="O130" s="15">
        <v>1</v>
      </c>
      <c r="P130">
        <v>1</v>
      </c>
      <c r="Q130" s="36" t="str">
        <f t="shared" ca="1" si="14"/>
        <v>2023-10-28 16:50:19</v>
      </c>
    </row>
    <row r="131" spans="1:17" x14ac:dyDescent="0.3">
      <c r="A131">
        <v>6651</v>
      </c>
      <c r="B131" s="21" t="s">
        <v>3065</v>
      </c>
      <c r="C131" s="21" t="str">
        <f t="shared" si="12"/>
        <v>ALFONSO DE ANGOYTIA</v>
      </c>
      <c r="D131" t="str">
        <f t="shared" si="10"/>
        <v xml:space="preserve">ALFONSO </v>
      </c>
      <c r="E131" t="str">
        <f t="shared" si="11"/>
        <v>DE ANGOYTIA</v>
      </c>
      <c r="F131" s="21" t="s">
        <v>2907</v>
      </c>
      <c r="G131" s="24" t="s">
        <v>1987</v>
      </c>
      <c r="H131" s="18">
        <v>4260</v>
      </c>
      <c r="I131" s="32" t="str">
        <f t="shared" si="13"/>
        <v>04260</v>
      </c>
      <c r="J131" s="14" t="s">
        <v>112</v>
      </c>
      <c r="K131" s="15">
        <f>VLOOKUP(J131,estados!$A$1:$B$31,2,FALSE)</f>
        <v>7</v>
      </c>
      <c r="L131" s="15" t="s">
        <v>117</v>
      </c>
      <c r="M131" s="15">
        <f>VLOOKUP(L131,Distribuidores!$A$2:$B$99,2,FALSE)</f>
        <v>15</v>
      </c>
      <c r="N131" s="15">
        <v>0</v>
      </c>
      <c r="O131" s="15">
        <v>1</v>
      </c>
      <c r="P131">
        <v>1</v>
      </c>
      <c r="Q131" s="36" t="str">
        <f t="shared" ca="1" si="14"/>
        <v>2023-10-28 20:21:05</v>
      </c>
    </row>
    <row r="132" spans="1:17" x14ac:dyDescent="0.3">
      <c r="A132">
        <v>6652</v>
      </c>
      <c r="B132" s="21" t="s">
        <v>3066</v>
      </c>
      <c r="C132" s="21" t="str">
        <f t="shared" si="12"/>
        <v>GUSTAVO PEREZ RIOS</v>
      </c>
      <c r="D132" t="str">
        <f t="shared" si="10"/>
        <v xml:space="preserve">GUSTAVO </v>
      </c>
      <c r="E132" t="str">
        <f t="shared" si="11"/>
        <v>PEREZ RIOS</v>
      </c>
      <c r="F132" s="21" t="s">
        <v>2907</v>
      </c>
      <c r="G132" s="24" t="s">
        <v>1987</v>
      </c>
      <c r="H132" s="18">
        <v>4260</v>
      </c>
      <c r="I132" s="32" t="str">
        <f t="shared" si="13"/>
        <v>04260</v>
      </c>
      <c r="J132" s="14" t="s">
        <v>112</v>
      </c>
      <c r="K132" s="15">
        <f>VLOOKUP(J132,estados!$A$1:$B$31,2,FALSE)</f>
        <v>7</v>
      </c>
      <c r="L132" s="15" t="s">
        <v>120</v>
      </c>
      <c r="M132" s="15">
        <f>VLOOKUP(L132,Distribuidores!$A$2:$B$99,2,FALSE)</f>
        <v>29</v>
      </c>
      <c r="N132" s="15">
        <v>0</v>
      </c>
      <c r="O132" s="15">
        <v>1</v>
      </c>
      <c r="P132">
        <v>1</v>
      </c>
      <c r="Q132" s="36" t="str">
        <f t="shared" ca="1" si="14"/>
        <v>2023-10-28 19:51:07</v>
      </c>
    </row>
    <row r="133" spans="1:17" x14ac:dyDescent="0.3">
      <c r="A133">
        <v>6653</v>
      </c>
      <c r="B133" s="21" t="s">
        <v>3069</v>
      </c>
      <c r="C133" s="21" t="str">
        <f t="shared" si="12"/>
        <v>ALEJANDRO QUINTERO IÑIGUEZ</v>
      </c>
      <c r="D133" t="str">
        <f t="shared" si="10"/>
        <v xml:space="preserve">ALEJANDRO </v>
      </c>
      <c r="E133" t="str">
        <f t="shared" si="11"/>
        <v>QUINTERO IÑIGUEZ</v>
      </c>
      <c r="F133" s="21" t="s">
        <v>2907</v>
      </c>
      <c r="G133" s="24" t="s">
        <v>1987</v>
      </c>
      <c r="H133" s="18">
        <v>5129</v>
      </c>
      <c r="I133" s="32" t="str">
        <f t="shared" si="13"/>
        <v>05129</v>
      </c>
      <c r="J133" s="14" t="s">
        <v>112</v>
      </c>
      <c r="K133" s="15">
        <f>VLOOKUP(J133,estados!$A$1:$B$31,2,FALSE)</f>
        <v>7</v>
      </c>
      <c r="L133" s="15" t="s">
        <v>116</v>
      </c>
      <c r="M133" s="15">
        <f>VLOOKUP(L133,Distribuidores!$A$2:$B$99,2,FALSE)</f>
        <v>14</v>
      </c>
      <c r="N133" s="15">
        <v>1</v>
      </c>
      <c r="O133" s="15">
        <v>1</v>
      </c>
      <c r="P133">
        <v>1</v>
      </c>
      <c r="Q133" s="36" t="str">
        <f t="shared" ca="1" si="14"/>
        <v>2023-10-28 12:14:59</v>
      </c>
    </row>
    <row r="134" spans="1:17" x14ac:dyDescent="0.3">
      <c r="A134">
        <v>6654</v>
      </c>
      <c r="B134" s="21" t="s">
        <v>3068</v>
      </c>
      <c r="C134" s="21" t="str">
        <f t="shared" si="12"/>
        <v>FELIX DELGADO LARGO</v>
      </c>
      <c r="D134" t="str">
        <f t="shared" si="10"/>
        <v xml:space="preserve">FELIX </v>
      </c>
      <c r="E134" t="str">
        <f t="shared" si="11"/>
        <v>DELGADO LARGO</v>
      </c>
      <c r="F134" s="21" t="s">
        <v>2907</v>
      </c>
      <c r="G134" s="24" t="s">
        <v>1987</v>
      </c>
      <c r="H134" s="18">
        <v>13200</v>
      </c>
      <c r="I134" s="32" t="str">
        <f t="shared" si="13"/>
        <v>13200</v>
      </c>
      <c r="J134" s="14" t="s">
        <v>112</v>
      </c>
      <c r="K134" s="15">
        <f>VLOOKUP(J134,estados!$A$1:$B$31,2,FALSE)</f>
        <v>7</v>
      </c>
      <c r="L134" s="15" t="s">
        <v>117</v>
      </c>
      <c r="M134" s="15">
        <f>VLOOKUP(L134,Distribuidores!$A$2:$B$99,2,FALSE)</f>
        <v>15</v>
      </c>
      <c r="N134" s="15">
        <v>1</v>
      </c>
      <c r="O134" s="15">
        <v>1</v>
      </c>
      <c r="P134">
        <v>1</v>
      </c>
      <c r="Q134" s="36" t="str">
        <f t="shared" ca="1" si="14"/>
        <v>2023-10-28 18:56:37</v>
      </c>
    </row>
    <row r="135" spans="1:17" x14ac:dyDescent="0.3">
      <c r="A135">
        <v>6655</v>
      </c>
      <c r="B135" s="21" t="s">
        <v>1668</v>
      </c>
      <c r="C135" s="21" t="str">
        <f t="shared" si="12"/>
        <v>EMILIO MARTINEZ</v>
      </c>
      <c r="D135" t="str">
        <f t="shared" si="10"/>
        <v xml:space="preserve">EMILIO </v>
      </c>
      <c r="E135" t="str">
        <f t="shared" si="11"/>
        <v>MARTINEZ</v>
      </c>
      <c r="F135" s="21" t="s">
        <v>2908</v>
      </c>
      <c r="G135" s="24" t="s">
        <v>1988</v>
      </c>
      <c r="H135" s="18">
        <v>78180</v>
      </c>
      <c r="I135" s="32" t="str">
        <f t="shared" si="13"/>
        <v>78180</v>
      </c>
      <c r="J135" s="14" t="s">
        <v>1511</v>
      </c>
      <c r="K135" s="15">
        <f>VLOOKUP(J135,estados!$A$1:$B$31,2,FALSE)</f>
        <v>23</v>
      </c>
      <c r="L135" s="15" t="s">
        <v>114</v>
      </c>
      <c r="M135" s="15">
        <f>VLOOKUP(L135,Distribuidores!$A$2:$B$99,2,FALSE)</f>
        <v>16</v>
      </c>
      <c r="N135" s="21">
        <v>0</v>
      </c>
      <c r="O135" s="15">
        <v>1</v>
      </c>
      <c r="P135">
        <v>1</v>
      </c>
      <c r="Q135" s="36" t="str">
        <f t="shared" ca="1" si="14"/>
        <v>2023-10-28 16:31:12</v>
      </c>
    </row>
    <row r="136" spans="1:17" x14ac:dyDescent="0.3">
      <c r="A136">
        <v>6656</v>
      </c>
      <c r="B136" s="21" t="s">
        <v>1670</v>
      </c>
      <c r="C136" s="21" t="str">
        <f t="shared" si="12"/>
        <v>RAYMUNDO LUNA</v>
      </c>
      <c r="D136" t="str">
        <f t="shared" si="10"/>
        <v xml:space="preserve">RAYMUNDO </v>
      </c>
      <c r="E136" t="str">
        <f t="shared" si="11"/>
        <v>LUNA</v>
      </c>
      <c r="F136" s="21" t="s">
        <v>2909</v>
      </c>
      <c r="G136" s="24" t="s">
        <v>1989</v>
      </c>
      <c r="H136" s="18">
        <v>13540</v>
      </c>
      <c r="I136" s="32" t="str">
        <f t="shared" si="13"/>
        <v>13540</v>
      </c>
      <c r="J136" s="14" t="s">
        <v>112</v>
      </c>
      <c r="K136" s="15">
        <f>VLOOKUP(J136,estados!$A$1:$B$31,2,FALSE)</f>
        <v>7</v>
      </c>
      <c r="L136" s="15" t="s">
        <v>1495</v>
      </c>
      <c r="M136" s="15">
        <f>VLOOKUP(L136,Distribuidores!$A$2:$B$99,2,FALSE)</f>
        <v>17</v>
      </c>
      <c r="N136" s="15">
        <v>1</v>
      </c>
      <c r="O136" s="15">
        <v>1</v>
      </c>
      <c r="P136">
        <v>1</v>
      </c>
      <c r="Q136" s="36" t="str">
        <f t="shared" ca="1" si="14"/>
        <v>2023-10-28 20:25:10</v>
      </c>
    </row>
    <row r="137" spans="1:17" x14ac:dyDescent="0.3">
      <c r="A137">
        <v>6657</v>
      </c>
      <c r="B137" s="21" t="s">
        <v>1672</v>
      </c>
      <c r="C137" s="21" t="str">
        <f t="shared" si="12"/>
        <v>NORMA JUAREZ</v>
      </c>
      <c r="D137" t="str">
        <f t="shared" si="10"/>
        <v xml:space="preserve">NORMA </v>
      </c>
      <c r="E137" t="str">
        <f t="shared" si="11"/>
        <v>JUAREZ</v>
      </c>
      <c r="F137" s="21" t="s">
        <v>2910</v>
      </c>
      <c r="G137" s="24">
        <v>57490131</v>
      </c>
      <c r="H137" s="18">
        <v>9750</v>
      </c>
      <c r="I137" s="32" t="str">
        <f t="shared" si="13"/>
        <v>09750</v>
      </c>
      <c r="J137" s="14" t="s">
        <v>112</v>
      </c>
      <c r="K137" s="15">
        <f>VLOOKUP(J137,estados!$A$1:$B$31,2,FALSE)</f>
        <v>7</v>
      </c>
      <c r="L137" s="15" t="s">
        <v>1494</v>
      </c>
      <c r="M137" s="15">
        <f>VLOOKUP(L137,Distribuidores!$A$2:$B$99,2,FALSE)</f>
        <v>21</v>
      </c>
      <c r="N137" s="15">
        <v>1</v>
      </c>
      <c r="O137" s="15">
        <v>1</v>
      </c>
      <c r="P137">
        <v>1</v>
      </c>
      <c r="Q137" s="36" t="str">
        <f t="shared" ca="1" si="14"/>
        <v>2023-10-28 19:05:53</v>
      </c>
    </row>
    <row r="138" spans="1:17" x14ac:dyDescent="0.3">
      <c r="A138">
        <v>6658</v>
      </c>
      <c r="B138" s="21" t="s">
        <v>1674</v>
      </c>
      <c r="C138" s="21" t="str">
        <f t="shared" si="12"/>
        <v>AIDA HERNANDEZ</v>
      </c>
      <c r="D138" t="str">
        <f t="shared" si="10"/>
        <v xml:space="preserve">AIDA </v>
      </c>
      <c r="E138" t="str">
        <f t="shared" si="11"/>
        <v>HERNANDEZ</v>
      </c>
      <c r="F138" s="21" t="s">
        <v>2911</v>
      </c>
      <c r="G138" s="24" t="s">
        <v>1990</v>
      </c>
      <c r="H138" s="18">
        <v>55080</v>
      </c>
      <c r="I138" s="32" t="str">
        <f t="shared" si="13"/>
        <v>55080</v>
      </c>
      <c r="J138" s="14" t="s">
        <v>113</v>
      </c>
      <c r="K138" s="15">
        <f>VLOOKUP(J138,estados!$A$1:$B$31,2,FALSE)</f>
        <v>11</v>
      </c>
      <c r="L138" s="15" t="s">
        <v>1466</v>
      </c>
      <c r="M138" s="15">
        <f>VLOOKUP(L138,Distribuidores!$A$2:$B$99,2,FALSE)</f>
        <v>19</v>
      </c>
      <c r="N138" s="15">
        <v>1</v>
      </c>
      <c r="O138" s="15">
        <v>1</v>
      </c>
      <c r="P138">
        <v>1</v>
      </c>
      <c r="Q138" s="36" t="str">
        <f t="shared" ca="1" si="14"/>
        <v>2023-10-28 19:17:13</v>
      </c>
    </row>
    <row r="139" spans="1:17" x14ac:dyDescent="0.3">
      <c r="A139">
        <v>6659</v>
      </c>
      <c r="B139" s="21" t="s">
        <v>1676</v>
      </c>
      <c r="C139" s="21" t="str">
        <f t="shared" si="12"/>
        <v>LAURA LUNA</v>
      </c>
      <c r="D139" t="str">
        <f t="shared" si="10"/>
        <v xml:space="preserve">LAURA </v>
      </c>
      <c r="E139" t="str">
        <f t="shared" si="11"/>
        <v>LUNA</v>
      </c>
      <c r="F139" s="21" t="s">
        <v>2912</v>
      </c>
      <c r="G139" s="24" t="s">
        <v>1991</v>
      </c>
      <c r="H139" s="18">
        <v>78180</v>
      </c>
      <c r="I139" s="32" t="str">
        <f t="shared" si="13"/>
        <v>78180</v>
      </c>
      <c r="J139" s="14" t="s">
        <v>1511</v>
      </c>
      <c r="K139" s="15">
        <f>VLOOKUP(J139,estados!$A$1:$B$31,2,FALSE)</f>
        <v>23</v>
      </c>
      <c r="L139" s="15" t="s">
        <v>117</v>
      </c>
      <c r="M139" s="15">
        <f>VLOOKUP(L139,Distribuidores!$A$2:$B$99,2,FALSE)</f>
        <v>15</v>
      </c>
      <c r="N139" s="15">
        <v>1</v>
      </c>
      <c r="O139" s="15">
        <v>1</v>
      </c>
      <c r="P139">
        <v>1</v>
      </c>
      <c r="Q139" s="36" t="str">
        <f t="shared" ca="1" si="14"/>
        <v>2023-10-28 20:20:42</v>
      </c>
    </row>
    <row r="140" spans="1:17" x14ac:dyDescent="0.3">
      <c r="A140">
        <v>6660</v>
      </c>
      <c r="B140" s="21" t="s">
        <v>1678</v>
      </c>
      <c r="C140" s="21" t="str">
        <f t="shared" si="12"/>
        <v>SOR MERCED RUIZ</v>
      </c>
      <c r="D140" t="str">
        <f t="shared" si="10"/>
        <v xml:space="preserve">SOR </v>
      </c>
      <c r="E140" t="str">
        <f t="shared" si="11"/>
        <v>MERCED RUIZ</v>
      </c>
      <c r="F140" s="21" t="s">
        <v>2913</v>
      </c>
      <c r="G140" s="24" t="s">
        <v>1992</v>
      </c>
      <c r="H140" s="18">
        <v>56615</v>
      </c>
      <c r="I140" s="32" t="str">
        <f t="shared" si="13"/>
        <v>56615</v>
      </c>
      <c r="J140" s="14" t="s">
        <v>113</v>
      </c>
      <c r="K140" s="15">
        <f>VLOOKUP(J140,estados!$A$1:$B$31,2,FALSE)</f>
        <v>11</v>
      </c>
      <c r="L140" s="15" t="s">
        <v>117</v>
      </c>
      <c r="M140" s="15">
        <f>VLOOKUP(L140,Distribuidores!$A$2:$B$99,2,FALSE)</f>
        <v>15</v>
      </c>
      <c r="N140" s="15">
        <v>0</v>
      </c>
      <c r="O140" s="15">
        <v>1</v>
      </c>
      <c r="P140">
        <v>1</v>
      </c>
      <c r="Q140" s="36" t="str">
        <f t="shared" ca="1" si="14"/>
        <v>2023-10-28 13:51:55</v>
      </c>
    </row>
    <row r="141" spans="1:17" x14ac:dyDescent="0.3">
      <c r="A141">
        <v>6661</v>
      </c>
      <c r="B141" s="21" t="s">
        <v>1680</v>
      </c>
      <c r="C141" s="21" t="str">
        <f t="shared" si="12"/>
        <v>NALMI MORALES</v>
      </c>
      <c r="D141" t="str">
        <f t="shared" si="10"/>
        <v xml:space="preserve">NALMI </v>
      </c>
      <c r="E141" t="str">
        <f t="shared" si="11"/>
        <v>MORALES</v>
      </c>
      <c r="F141" s="21" t="s">
        <v>2914</v>
      </c>
      <c r="G141" s="24" t="s">
        <v>1993</v>
      </c>
      <c r="H141" s="18">
        <v>4919</v>
      </c>
      <c r="I141" s="32" t="str">
        <f t="shared" si="13"/>
        <v>04919</v>
      </c>
      <c r="J141" s="14" t="s">
        <v>112</v>
      </c>
      <c r="K141" s="15">
        <f>VLOOKUP(J141,estados!$A$1:$B$31,2,FALSE)</f>
        <v>7</v>
      </c>
      <c r="L141" s="15" t="s">
        <v>114</v>
      </c>
      <c r="M141" s="15">
        <f>VLOOKUP(L141,Distribuidores!$A$2:$B$99,2,FALSE)</f>
        <v>16</v>
      </c>
      <c r="N141" s="15">
        <v>1</v>
      </c>
      <c r="O141" s="15">
        <v>1</v>
      </c>
      <c r="P141">
        <v>1</v>
      </c>
      <c r="Q141" s="36" t="str">
        <f t="shared" ca="1" si="14"/>
        <v>2023-10-28 12:40:42</v>
      </c>
    </row>
    <row r="142" spans="1:17" x14ac:dyDescent="0.3">
      <c r="A142">
        <v>6662</v>
      </c>
      <c r="B142" s="21" t="s">
        <v>1682</v>
      </c>
      <c r="C142" s="21" t="str">
        <f t="shared" si="12"/>
        <v>MICHELL ROMERO</v>
      </c>
      <c r="D142" t="str">
        <f t="shared" si="10"/>
        <v xml:space="preserve">MICHELL </v>
      </c>
      <c r="E142" t="str">
        <f t="shared" si="11"/>
        <v>ROMERO</v>
      </c>
      <c r="F142" s="21" t="s">
        <v>2915</v>
      </c>
      <c r="G142" s="24" t="s">
        <v>1994</v>
      </c>
      <c r="H142" s="18">
        <v>13625</v>
      </c>
      <c r="I142" s="32" t="str">
        <f t="shared" si="13"/>
        <v>13625</v>
      </c>
      <c r="J142" s="14" t="s">
        <v>112</v>
      </c>
      <c r="K142" s="15">
        <f>VLOOKUP(J142,estados!$A$1:$B$31,2,FALSE)</f>
        <v>7</v>
      </c>
      <c r="L142" s="15" t="s">
        <v>117</v>
      </c>
      <c r="M142" s="15">
        <f>VLOOKUP(L142,Distribuidores!$A$2:$B$99,2,FALSE)</f>
        <v>15</v>
      </c>
      <c r="N142" s="15">
        <v>1</v>
      </c>
      <c r="O142" s="15">
        <v>1</v>
      </c>
      <c r="P142">
        <v>1</v>
      </c>
      <c r="Q142" s="36" t="str">
        <f t="shared" ca="1" si="14"/>
        <v>2023-10-28 19:36:50</v>
      </c>
    </row>
    <row r="143" spans="1:17" x14ac:dyDescent="0.3">
      <c r="A143">
        <v>6663</v>
      </c>
      <c r="B143" s="21" t="s">
        <v>1684</v>
      </c>
      <c r="C143" s="21" t="str">
        <f t="shared" si="12"/>
        <v>AVRIL RODRIGUEZ</v>
      </c>
      <c r="D143" t="str">
        <f t="shared" si="10"/>
        <v xml:space="preserve">AVRIL </v>
      </c>
      <c r="E143" t="str">
        <f t="shared" si="11"/>
        <v>RODRIGUEZ</v>
      </c>
      <c r="F143" s="21" t="s">
        <v>2916</v>
      </c>
      <c r="G143" s="24" t="s">
        <v>1995</v>
      </c>
      <c r="H143" s="18">
        <v>3310</v>
      </c>
      <c r="I143" s="32" t="str">
        <f t="shared" si="13"/>
        <v>03310</v>
      </c>
      <c r="J143" s="14" t="s">
        <v>112</v>
      </c>
      <c r="K143" s="15">
        <f>VLOOKUP(J143,estados!$A$1:$B$31,2,FALSE)</f>
        <v>7</v>
      </c>
      <c r="L143" s="15" t="s">
        <v>115</v>
      </c>
      <c r="M143" s="15">
        <f>VLOOKUP(L143,Distribuidores!$A$2:$B$99,2,FALSE)</f>
        <v>33</v>
      </c>
      <c r="N143" s="15">
        <v>1</v>
      </c>
      <c r="O143" s="15">
        <v>1</v>
      </c>
      <c r="P143">
        <v>1</v>
      </c>
      <c r="Q143" s="36" t="str">
        <f t="shared" ca="1" si="14"/>
        <v>2023-10-28 17:37:59</v>
      </c>
    </row>
    <row r="144" spans="1:17" x14ac:dyDescent="0.3">
      <c r="A144">
        <v>6664</v>
      </c>
      <c r="B144" s="21" t="s">
        <v>3070</v>
      </c>
      <c r="C144" s="21" t="str">
        <f t="shared" si="12"/>
        <v>EMILIO AZCARRAGA JEAN</v>
      </c>
      <c r="D144" t="str">
        <f t="shared" si="10"/>
        <v xml:space="preserve">EMILIO </v>
      </c>
      <c r="E144" t="str">
        <f t="shared" si="11"/>
        <v>AZCARRAGA JEAN</v>
      </c>
      <c r="F144" s="21" t="s">
        <v>2916</v>
      </c>
      <c r="G144" s="24" t="s">
        <v>1995</v>
      </c>
      <c r="H144" s="18">
        <v>78521</v>
      </c>
      <c r="I144" s="32" t="str">
        <f t="shared" si="13"/>
        <v>78521</v>
      </c>
      <c r="J144" s="14" t="s">
        <v>1512</v>
      </c>
      <c r="K144" s="15">
        <f>VLOOKUP(J144,estados!$A$1:$B$31,2,FALSE)</f>
        <v>27</v>
      </c>
      <c r="L144" s="15" t="s">
        <v>116</v>
      </c>
      <c r="M144" s="15">
        <f>VLOOKUP(L144,Distribuidores!$A$2:$B$99,2,FALSE)</f>
        <v>14</v>
      </c>
      <c r="N144" s="15">
        <v>1</v>
      </c>
      <c r="O144" s="15">
        <v>1</v>
      </c>
      <c r="P144">
        <v>1</v>
      </c>
      <c r="Q144" s="36" t="str">
        <f t="shared" ca="1" si="14"/>
        <v>2023-10-28 15:03:31</v>
      </c>
    </row>
    <row r="145" spans="1:17" x14ac:dyDescent="0.3">
      <c r="A145">
        <v>6665</v>
      </c>
      <c r="B145" s="21" t="s">
        <v>3071</v>
      </c>
      <c r="C145" s="21" t="str">
        <f t="shared" si="12"/>
        <v>ALFONSO DE ANGOYTIA</v>
      </c>
      <c r="D145" t="str">
        <f t="shared" si="10"/>
        <v xml:space="preserve">ALFONSO </v>
      </c>
      <c r="E145" t="str">
        <f t="shared" si="11"/>
        <v>DE ANGOYTIA</v>
      </c>
      <c r="F145" s="21" t="s">
        <v>2916</v>
      </c>
      <c r="G145" s="24" t="s">
        <v>1995</v>
      </c>
      <c r="H145" s="18">
        <v>77517</v>
      </c>
      <c r="I145" s="32" t="str">
        <f t="shared" si="13"/>
        <v>77517</v>
      </c>
      <c r="J145" s="14" t="s">
        <v>1513</v>
      </c>
      <c r="K145" s="15">
        <f>VLOOKUP(J145,estados!$A$1:$B$31,2,FALSE)</f>
        <v>22</v>
      </c>
      <c r="L145" s="15" t="s">
        <v>121</v>
      </c>
      <c r="M145" s="15">
        <f>VLOOKUP(L145,Distribuidores!$A$2:$B$99,2,FALSE)</f>
        <v>13</v>
      </c>
      <c r="N145" s="15">
        <v>1</v>
      </c>
      <c r="O145" s="15">
        <v>1</v>
      </c>
      <c r="P145">
        <v>1</v>
      </c>
      <c r="Q145" s="36" t="str">
        <f t="shared" ca="1" si="14"/>
        <v>2023-10-28 17:43:13</v>
      </c>
    </row>
    <row r="146" spans="1:17" x14ac:dyDescent="0.3">
      <c r="A146">
        <v>6666</v>
      </c>
      <c r="B146" s="21" t="s">
        <v>3072</v>
      </c>
      <c r="C146" s="21" t="str">
        <f t="shared" si="12"/>
        <v>GUSTAVO PEREZ-RIOS</v>
      </c>
      <c r="D146" t="str">
        <f t="shared" si="10"/>
        <v xml:space="preserve">GUSTAVO </v>
      </c>
      <c r="E146" t="str">
        <f t="shared" si="11"/>
        <v>PEREZ-RIOS</v>
      </c>
      <c r="F146" s="21" t="s">
        <v>2916</v>
      </c>
      <c r="G146" s="24" t="s">
        <v>1995</v>
      </c>
      <c r="H146" s="18">
        <v>4200</v>
      </c>
      <c r="I146" s="32" t="str">
        <f t="shared" si="13"/>
        <v>04200</v>
      </c>
      <c r="J146" s="14" t="s">
        <v>112</v>
      </c>
      <c r="K146" s="15">
        <f>VLOOKUP(J146,estados!$A$1:$B$31,2,FALSE)</f>
        <v>7</v>
      </c>
      <c r="L146" s="15" t="s">
        <v>1494</v>
      </c>
      <c r="M146" s="15">
        <f>VLOOKUP(L146,Distribuidores!$A$2:$B$99,2,FALSE)</f>
        <v>21</v>
      </c>
      <c r="N146" s="15">
        <v>0</v>
      </c>
      <c r="O146" s="15">
        <v>1</v>
      </c>
      <c r="P146">
        <v>1</v>
      </c>
      <c r="Q146" s="36" t="str">
        <f t="shared" ca="1" si="14"/>
        <v>2023-10-28 15:29:45</v>
      </c>
    </row>
    <row r="147" spans="1:17" x14ac:dyDescent="0.3">
      <c r="A147">
        <v>6667</v>
      </c>
      <c r="B147" s="21" t="s">
        <v>3073</v>
      </c>
      <c r="C147" s="21" t="str">
        <f t="shared" si="12"/>
        <v>ALEJANDRO QUINTERO IÑIGUEZ</v>
      </c>
      <c r="D147" t="str">
        <f t="shared" si="10"/>
        <v xml:space="preserve">ALEJANDRO </v>
      </c>
      <c r="E147" t="str">
        <f t="shared" si="11"/>
        <v>QUINTERO IÑIGUEZ</v>
      </c>
      <c r="F147" s="21" t="s">
        <v>2916</v>
      </c>
      <c r="G147" s="24" t="s">
        <v>1995</v>
      </c>
      <c r="H147" s="18">
        <v>78521</v>
      </c>
      <c r="I147" s="32" t="str">
        <f t="shared" si="13"/>
        <v>78521</v>
      </c>
      <c r="J147" s="14" t="s">
        <v>122</v>
      </c>
      <c r="K147" s="15">
        <f>VLOOKUP(J147,estados!$A$1:$B$31,2,FALSE)</f>
        <v>17</v>
      </c>
      <c r="L147" s="15" t="s">
        <v>1494</v>
      </c>
      <c r="M147" s="15">
        <f>VLOOKUP(L147,Distribuidores!$A$2:$B$99,2,FALSE)</f>
        <v>21</v>
      </c>
      <c r="N147" s="15">
        <v>1</v>
      </c>
      <c r="O147" s="15">
        <v>1</v>
      </c>
      <c r="P147">
        <v>1</v>
      </c>
      <c r="Q147" s="36" t="str">
        <f t="shared" ca="1" si="14"/>
        <v>2023-10-28 13:11:46</v>
      </c>
    </row>
    <row r="148" spans="1:17" x14ac:dyDescent="0.3">
      <c r="A148">
        <v>6668</v>
      </c>
      <c r="B148" s="21" t="s">
        <v>3074</v>
      </c>
      <c r="C148" s="21" t="str">
        <f t="shared" si="12"/>
        <v>FELIX DELGADO LARGO</v>
      </c>
      <c r="D148" t="str">
        <f t="shared" si="10"/>
        <v xml:space="preserve">FELIX </v>
      </c>
      <c r="E148" t="str">
        <f t="shared" si="11"/>
        <v>DELGADO LARGO</v>
      </c>
      <c r="F148" s="21" t="s">
        <v>2916</v>
      </c>
      <c r="G148" s="24" t="s">
        <v>1995</v>
      </c>
      <c r="H148" s="18">
        <v>77517</v>
      </c>
      <c r="I148" s="32" t="str">
        <f t="shared" si="13"/>
        <v>77517</v>
      </c>
      <c r="J148" s="14" t="s">
        <v>1513</v>
      </c>
      <c r="K148" s="15">
        <f>VLOOKUP(J148,estados!$A$1:$B$31,2,FALSE)</f>
        <v>22</v>
      </c>
      <c r="L148" s="15" t="s">
        <v>1496</v>
      </c>
      <c r="M148" s="15">
        <f>VLOOKUP(L148,Distribuidores!$A$2:$B$99,2,FALSE)</f>
        <v>20</v>
      </c>
      <c r="N148" s="15">
        <v>1</v>
      </c>
      <c r="O148" s="15">
        <v>1</v>
      </c>
      <c r="P148">
        <v>1</v>
      </c>
      <c r="Q148" s="36" t="str">
        <f t="shared" ca="1" si="14"/>
        <v>2023-10-28 20:19:38</v>
      </c>
    </row>
    <row r="149" spans="1:17" x14ac:dyDescent="0.3">
      <c r="A149">
        <v>6669</v>
      </c>
      <c r="B149" s="21" t="s">
        <v>1664</v>
      </c>
      <c r="C149" s="21" t="str">
        <f t="shared" si="12"/>
        <v>MIGUEL ANGEL SANCHEZ</v>
      </c>
      <c r="D149" t="str">
        <f t="shared" si="10"/>
        <v xml:space="preserve">MIGUEL </v>
      </c>
      <c r="E149" t="str">
        <f t="shared" si="11"/>
        <v>ANGEL SANCHEZ</v>
      </c>
      <c r="F149" s="21" t="s">
        <v>2917</v>
      </c>
      <c r="G149" s="24" t="s">
        <v>1996</v>
      </c>
      <c r="H149" s="18">
        <v>7600</v>
      </c>
      <c r="I149" s="32" t="str">
        <f t="shared" si="13"/>
        <v>07600</v>
      </c>
      <c r="J149" s="14" t="s">
        <v>112</v>
      </c>
      <c r="K149" s="15">
        <f>VLOOKUP(J149,estados!$A$1:$B$31,2,FALSE)</f>
        <v>7</v>
      </c>
      <c r="L149" s="15" t="s">
        <v>1495</v>
      </c>
      <c r="M149" s="15">
        <f>VLOOKUP(L149,Distribuidores!$A$2:$B$99,2,FALSE)</f>
        <v>17</v>
      </c>
      <c r="N149" s="15">
        <v>1</v>
      </c>
      <c r="O149" s="15">
        <v>1</v>
      </c>
      <c r="P149">
        <v>1</v>
      </c>
      <c r="Q149" s="36" t="str">
        <f t="shared" ca="1" si="14"/>
        <v>2023-10-28 20:44:34</v>
      </c>
    </row>
    <row r="150" spans="1:17" x14ac:dyDescent="0.3">
      <c r="A150">
        <v>6670</v>
      </c>
      <c r="B150" s="21" t="s">
        <v>3065</v>
      </c>
      <c r="C150" s="21" t="str">
        <f t="shared" si="12"/>
        <v>ALFONSO DE ANGOYTIA</v>
      </c>
      <c r="D150" t="str">
        <f t="shared" si="10"/>
        <v xml:space="preserve">ALFONSO </v>
      </c>
      <c r="E150" t="str">
        <f t="shared" si="11"/>
        <v>DE ANGOYTIA</v>
      </c>
      <c r="F150" s="21" t="s">
        <v>2917</v>
      </c>
      <c r="G150" s="24" t="s">
        <v>1996</v>
      </c>
      <c r="H150" s="18">
        <v>14700</v>
      </c>
      <c r="I150" s="32" t="str">
        <f t="shared" si="13"/>
        <v>14700</v>
      </c>
      <c r="J150" s="14" t="s">
        <v>112</v>
      </c>
      <c r="K150" s="15">
        <f>VLOOKUP(J150,estados!$A$1:$B$31,2,FALSE)</f>
        <v>7</v>
      </c>
      <c r="L150" s="15" t="s">
        <v>1495</v>
      </c>
      <c r="M150" s="15">
        <f>VLOOKUP(L150,Distribuidores!$A$2:$B$99,2,FALSE)</f>
        <v>17</v>
      </c>
      <c r="N150" s="15">
        <v>0</v>
      </c>
      <c r="O150" s="15">
        <v>1</v>
      </c>
      <c r="P150">
        <v>1</v>
      </c>
      <c r="Q150" s="36" t="str">
        <f t="shared" ca="1" si="14"/>
        <v>2023-10-28 19:41:29</v>
      </c>
    </row>
    <row r="151" spans="1:17" x14ac:dyDescent="0.3">
      <c r="A151">
        <v>6671</v>
      </c>
      <c r="B151" s="21" t="s">
        <v>3066</v>
      </c>
      <c r="C151" s="21" t="str">
        <f t="shared" si="12"/>
        <v>GUSTAVO PEREZ RIOS</v>
      </c>
      <c r="D151" t="str">
        <f t="shared" si="10"/>
        <v xml:space="preserve">GUSTAVO </v>
      </c>
      <c r="E151" t="str">
        <f t="shared" si="11"/>
        <v>PEREZ RIOS</v>
      </c>
      <c r="F151" s="21" t="s">
        <v>2917</v>
      </c>
      <c r="G151" s="24" t="s">
        <v>1996</v>
      </c>
      <c r="H151" s="18">
        <v>14700</v>
      </c>
      <c r="I151" s="32" t="str">
        <f t="shared" si="13"/>
        <v>14700</v>
      </c>
      <c r="J151" s="14" t="s">
        <v>112</v>
      </c>
      <c r="K151" s="15">
        <f>VLOOKUP(J151,estados!$A$1:$B$31,2,FALSE)</f>
        <v>7</v>
      </c>
      <c r="L151" s="15" t="s">
        <v>117</v>
      </c>
      <c r="M151" s="15">
        <f>VLOOKUP(L151,Distribuidores!$A$2:$B$99,2,FALSE)</f>
        <v>15</v>
      </c>
      <c r="N151" s="15">
        <v>0</v>
      </c>
      <c r="O151" s="15">
        <v>1</v>
      </c>
      <c r="P151">
        <v>1</v>
      </c>
      <c r="Q151" s="36" t="str">
        <f t="shared" ca="1" si="14"/>
        <v>2023-10-28 18:31:23</v>
      </c>
    </row>
    <row r="152" spans="1:17" x14ac:dyDescent="0.3">
      <c r="A152">
        <v>6672</v>
      </c>
      <c r="B152" s="21" t="s">
        <v>3075</v>
      </c>
      <c r="C152" s="21" t="str">
        <f t="shared" si="12"/>
        <v>ALEJANDRO QUINTERO</v>
      </c>
      <c r="D152" t="str">
        <f t="shared" si="10"/>
        <v xml:space="preserve">ALEJANDRO </v>
      </c>
      <c r="E152" t="str">
        <f t="shared" si="11"/>
        <v>QUINTERO</v>
      </c>
      <c r="F152" s="21" t="s">
        <v>2917</v>
      </c>
      <c r="G152" s="24" t="s">
        <v>1996</v>
      </c>
      <c r="H152" s="18">
        <v>56490</v>
      </c>
      <c r="I152" s="32" t="str">
        <f t="shared" si="13"/>
        <v>56490</v>
      </c>
      <c r="J152" s="14" t="s">
        <v>113</v>
      </c>
      <c r="K152" s="15">
        <f>VLOOKUP(J152,estados!$A$1:$B$31,2,FALSE)</f>
        <v>11</v>
      </c>
      <c r="L152" s="15" t="s">
        <v>1496</v>
      </c>
      <c r="M152" s="15">
        <f>VLOOKUP(L152,Distribuidores!$A$2:$B$99,2,FALSE)</f>
        <v>20</v>
      </c>
      <c r="N152" s="15">
        <v>1</v>
      </c>
      <c r="O152" s="15">
        <v>1</v>
      </c>
      <c r="P152">
        <v>1</v>
      </c>
      <c r="Q152" s="36" t="str">
        <f t="shared" ca="1" si="14"/>
        <v>2023-10-28 19:15:27</v>
      </c>
    </row>
    <row r="153" spans="1:17" x14ac:dyDescent="0.3">
      <c r="A153">
        <v>6673</v>
      </c>
      <c r="B153" s="21" t="s">
        <v>3076</v>
      </c>
      <c r="C153" s="21" t="str">
        <f t="shared" si="12"/>
        <v>FELIX DELGADO</v>
      </c>
      <c r="D153" t="str">
        <f t="shared" si="10"/>
        <v xml:space="preserve">FELIX </v>
      </c>
      <c r="E153" t="str">
        <f t="shared" si="11"/>
        <v>DELGADO</v>
      </c>
      <c r="F153" s="21" t="s">
        <v>2917</v>
      </c>
      <c r="G153" s="24" t="s">
        <v>1996</v>
      </c>
      <c r="H153" s="18">
        <v>30470</v>
      </c>
      <c r="I153" s="32" t="str">
        <f t="shared" si="13"/>
        <v>30470</v>
      </c>
      <c r="J153" s="14" t="s">
        <v>1514</v>
      </c>
      <c r="K153" s="15">
        <f>VLOOKUP(J153,estados!$A$1:$B$31,2,FALSE)</f>
        <v>5</v>
      </c>
      <c r="L153" s="15" t="s">
        <v>1484</v>
      </c>
      <c r="M153" s="15">
        <f>VLOOKUP(L153,Distribuidores!$A$2:$B$99,2,FALSE)</f>
        <v>11</v>
      </c>
      <c r="N153" s="15">
        <v>1</v>
      </c>
      <c r="O153" s="15">
        <v>1</v>
      </c>
      <c r="P153">
        <v>1</v>
      </c>
      <c r="Q153" s="36" t="str">
        <f t="shared" ca="1" si="14"/>
        <v>2023-10-28 14:48:08</v>
      </c>
    </row>
    <row r="154" spans="1:17" x14ac:dyDescent="0.3">
      <c r="A154">
        <v>6674</v>
      </c>
      <c r="B154" s="21" t="s">
        <v>1694</v>
      </c>
      <c r="C154" s="21" t="str">
        <f t="shared" si="12"/>
        <v>RAFAEL VALENZUELA</v>
      </c>
      <c r="D154" t="str">
        <f t="shared" si="10"/>
        <v xml:space="preserve">RAFAEL </v>
      </c>
      <c r="E154" t="str">
        <f t="shared" si="11"/>
        <v>VALENZUELA</v>
      </c>
      <c r="F154" s="21" t="s">
        <v>2918</v>
      </c>
      <c r="G154" s="24">
        <v>58141438</v>
      </c>
      <c r="H154" s="18">
        <v>4490</v>
      </c>
      <c r="I154" s="32" t="str">
        <f t="shared" si="13"/>
        <v>04490</v>
      </c>
      <c r="J154" s="14" t="s">
        <v>1515</v>
      </c>
      <c r="K154" s="15">
        <f>VLOOKUP(J154,estados!$A$1:$B$31,2,FALSE)</f>
        <v>8</v>
      </c>
      <c r="L154" s="15" t="s">
        <v>117</v>
      </c>
      <c r="M154" s="15">
        <f>VLOOKUP(L154,Distribuidores!$A$2:$B$99,2,FALSE)</f>
        <v>15</v>
      </c>
      <c r="N154" s="21">
        <v>0</v>
      </c>
      <c r="O154" s="15">
        <v>1</v>
      </c>
      <c r="P154">
        <v>1</v>
      </c>
      <c r="Q154" s="36" t="str">
        <f t="shared" ca="1" si="14"/>
        <v>2023-10-28 15:38:09</v>
      </c>
    </row>
    <row r="155" spans="1:17" x14ac:dyDescent="0.3">
      <c r="A155">
        <v>6675</v>
      </c>
      <c r="B155" s="21" t="s">
        <v>3077</v>
      </c>
      <c r="C155" s="21" t="str">
        <f t="shared" si="12"/>
        <v>ALFREDO GONZALEZ</v>
      </c>
      <c r="D155" t="str">
        <f t="shared" si="10"/>
        <v xml:space="preserve">ALFREDO </v>
      </c>
      <c r="E155" t="str">
        <f t="shared" si="11"/>
        <v>GONZALEZ</v>
      </c>
      <c r="F155" s="21" t="s">
        <v>2918</v>
      </c>
      <c r="G155" s="24">
        <v>58141414</v>
      </c>
      <c r="H155" s="18">
        <v>72594</v>
      </c>
      <c r="I155" s="32" t="str">
        <f t="shared" si="13"/>
        <v>72594</v>
      </c>
      <c r="J155" s="14" t="s">
        <v>1516</v>
      </c>
      <c r="K155" s="15">
        <f>VLOOKUP(J155,estados!$A$1:$B$31,2,FALSE)</f>
        <v>20</v>
      </c>
      <c r="L155" s="15" t="s">
        <v>1495</v>
      </c>
      <c r="M155" s="15">
        <f>VLOOKUP(L155,Distribuidores!$A$2:$B$99,2,FALSE)</f>
        <v>17</v>
      </c>
      <c r="N155" s="15">
        <v>1</v>
      </c>
      <c r="O155" s="15">
        <v>1</v>
      </c>
      <c r="P155">
        <v>1</v>
      </c>
      <c r="Q155" s="36" t="str">
        <f t="shared" ca="1" si="14"/>
        <v>2023-10-28 12:10:56</v>
      </c>
    </row>
    <row r="156" spans="1:17" x14ac:dyDescent="0.3">
      <c r="A156">
        <v>6676</v>
      </c>
      <c r="B156" s="21" t="s">
        <v>1697</v>
      </c>
      <c r="C156" s="21" t="str">
        <f t="shared" si="12"/>
        <v>GUADALUPE PEREZ</v>
      </c>
      <c r="D156" t="str">
        <f t="shared" si="10"/>
        <v xml:space="preserve">GUADALUPE </v>
      </c>
      <c r="E156" t="str">
        <f t="shared" si="11"/>
        <v>PEREZ</v>
      </c>
      <c r="F156" s="21" t="s">
        <v>2919</v>
      </c>
      <c r="G156" s="24" t="s">
        <v>1997</v>
      </c>
      <c r="H156" s="18">
        <v>56490</v>
      </c>
      <c r="I156" s="32" t="str">
        <f t="shared" si="13"/>
        <v>56490</v>
      </c>
      <c r="J156" s="14" t="s">
        <v>113</v>
      </c>
      <c r="K156" s="15">
        <f>VLOOKUP(J156,estados!$A$1:$B$31,2,FALSE)</f>
        <v>11</v>
      </c>
      <c r="L156" s="15" t="s">
        <v>1463</v>
      </c>
      <c r="M156" s="15">
        <f>VLOOKUP(L156,Distribuidores!$A$2:$B$99,2,FALSE)</f>
        <v>18</v>
      </c>
      <c r="N156" s="15">
        <v>1</v>
      </c>
      <c r="O156" s="15">
        <v>1</v>
      </c>
      <c r="P156">
        <v>1</v>
      </c>
      <c r="Q156" s="36" t="str">
        <f t="shared" ca="1" si="14"/>
        <v>2023-10-28 17:32:36</v>
      </c>
    </row>
    <row r="157" spans="1:17" x14ac:dyDescent="0.3">
      <c r="A157">
        <v>6677</v>
      </c>
      <c r="B157" s="21" t="s">
        <v>1699</v>
      </c>
      <c r="C157" s="21" t="str">
        <f t="shared" si="12"/>
        <v>GABRIEL TORRES</v>
      </c>
      <c r="D157" t="str">
        <f t="shared" si="10"/>
        <v xml:space="preserve">GABRIEL </v>
      </c>
      <c r="E157" t="str">
        <f t="shared" si="11"/>
        <v>TORRES</v>
      </c>
      <c r="F157" s="21" t="s">
        <v>2920</v>
      </c>
      <c r="G157" s="24" t="s">
        <v>1998</v>
      </c>
      <c r="H157" s="18">
        <v>8930</v>
      </c>
      <c r="I157" s="32" t="str">
        <f t="shared" si="13"/>
        <v>08930</v>
      </c>
      <c r="J157" s="14" t="s">
        <v>112</v>
      </c>
      <c r="K157" s="15">
        <f>VLOOKUP(J157,estados!$A$1:$B$31,2,FALSE)</f>
        <v>7</v>
      </c>
      <c r="L157" s="15" t="s">
        <v>120</v>
      </c>
      <c r="M157" s="15">
        <f>VLOOKUP(L157,Distribuidores!$A$2:$B$99,2,FALSE)</f>
        <v>29</v>
      </c>
      <c r="N157" s="15">
        <v>1</v>
      </c>
      <c r="O157" s="15">
        <v>1</v>
      </c>
      <c r="P157">
        <v>1</v>
      </c>
      <c r="Q157" s="36" t="str">
        <f t="shared" ca="1" si="14"/>
        <v>2023-10-28 17:16:51</v>
      </c>
    </row>
    <row r="158" spans="1:17" x14ac:dyDescent="0.3">
      <c r="A158">
        <v>6678</v>
      </c>
      <c r="B158" s="21" t="s">
        <v>3078</v>
      </c>
      <c r="C158" s="21" t="str">
        <f t="shared" si="12"/>
        <v>JORGE ESPARZA</v>
      </c>
      <c r="D158" t="str">
        <f t="shared" si="10"/>
        <v xml:space="preserve">JORGE </v>
      </c>
      <c r="E158" t="str">
        <f t="shared" si="11"/>
        <v>ESPARZA</v>
      </c>
      <c r="F158" s="21" t="s">
        <v>2921</v>
      </c>
      <c r="G158" s="24">
        <v>30678800</v>
      </c>
      <c r="H158" s="18">
        <v>42780</v>
      </c>
      <c r="I158" s="32" t="str">
        <f t="shared" si="13"/>
        <v>42780</v>
      </c>
      <c r="J158" s="14" t="s">
        <v>113</v>
      </c>
      <c r="K158" s="15">
        <f>VLOOKUP(J158,estados!$A$1:$B$31,2,FALSE)</f>
        <v>11</v>
      </c>
      <c r="L158" s="15" t="s">
        <v>120</v>
      </c>
      <c r="M158" s="15">
        <f>VLOOKUP(L158,Distribuidores!$A$2:$B$99,2,FALSE)</f>
        <v>29</v>
      </c>
      <c r="N158" s="15">
        <v>1</v>
      </c>
      <c r="O158" s="15">
        <v>1</v>
      </c>
      <c r="P158">
        <v>1</v>
      </c>
      <c r="Q158" s="36" t="str">
        <f t="shared" ca="1" si="14"/>
        <v>2023-10-28 16:23:17</v>
      </c>
    </row>
    <row r="159" spans="1:17" x14ac:dyDescent="0.3">
      <c r="A159">
        <v>6679</v>
      </c>
      <c r="B159" s="21" t="s">
        <v>1703</v>
      </c>
      <c r="C159" s="21" t="str">
        <f t="shared" si="12"/>
        <v>ROSALBA ORTIZ</v>
      </c>
      <c r="D159" t="str">
        <f t="shared" si="10"/>
        <v xml:space="preserve">ROSALBA </v>
      </c>
      <c r="E159" t="str">
        <f t="shared" si="11"/>
        <v>ORTIZ</v>
      </c>
      <c r="F159" s="21" t="s">
        <v>2922</v>
      </c>
      <c r="G159" s="24" t="s">
        <v>1999</v>
      </c>
      <c r="H159" s="18">
        <v>8930</v>
      </c>
      <c r="I159" s="32" t="str">
        <f t="shared" si="13"/>
        <v>08930</v>
      </c>
      <c r="J159" s="14" t="s">
        <v>112</v>
      </c>
      <c r="K159" s="15">
        <f>VLOOKUP(J159,estados!$A$1:$B$31,2,FALSE)</f>
        <v>7</v>
      </c>
      <c r="L159" s="15" t="s">
        <v>117</v>
      </c>
      <c r="M159" s="15">
        <f>VLOOKUP(L159,Distribuidores!$A$2:$B$99,2,FALSE)</f>
        <v>15</v>
      </c>
      <c r="N159" s="15">
        <v>0</v>
      </c>
      <c r="O159" s="15">
        <v>1</v>
      </c>
      <c r="P159">
        <v>1</v>
      </c>
      <c r="Q159" s="36" t="str">
        <f t="shared" ca="1" si="14"/>
        <v>2023-10-28 13:10:19</v>
      </c>
    </row>
    <row r="160" spans="1:17" x14ac:dyDescent="0.3">
      <c r="A160">
        <v>6680</v>
      </c>
      <c r="B160" s="21" t="s">
        <v>1705</v>
      </c>
      <c r="C160" s="21" t="str">
        <f t="shared" si="12"/>
        <v>GIORGIO PAROLINO CHIMINI</v>
      </c>
      <c r="D160" t="str">
        <f t="shared" si="10"/>
        <v xml:space="preserve">GIORGIO </v>
      </c>
      <c r="E160" t="str">
        <f t="shared" si="11"/>
        <v>PAROLINO CHIMINI</v>
      </c>
      <c r="F160" s="21" t="s">
        <v>2922</v>
      </c>
      <c r="G160" s="24" t="s">
        <v>1999</v>
      </c>
      <c r="H160" s="18">
        <v>6500</v>
      </c>
      <c r="I160" s="32" t="str">
        <f t="shared" si="13"/>
        <v>06500</v>
      </c>
      <c r="J160" s="14" t="s">
        <v>112</v>
      </c>
      <c r="K160" s="15">
        <f>VLOOKUP(J160,estados!$A$1:$B$31,2,FALSE)</f>
        <v>7</v>
      </c>
      <c r="L160" s="15" t="s">
        <v>1495</v>
      </c>
      <c r="M160" s="15">
        <f>VLOOKUP(L160,Distribuidores!$A$2:$B$99,2,FALSE)</f>
        <v>17</v>
      </c>
      <c r="N160" s="15">
        <v>1</v>
      </c>
      <c r="O160" s="15">
        <v>1</v>
      </c>
      <c r="P160">
        <v>1</v>
      </c>
      <c r="Q160" s="36" t="str">
        <f t="shared" ca="1" si="14"/>
        <v>2023-10-28 12:06:35</v>
      </c>
    </row>
    <row r="161" spans="1:17" x14ac:dyDescent="0.3">
      <c r="A161">
        <v>6681</v>
      </c>
      <c r="B161" s="21" t="s">
        <v>1703</v>
      </c>
      <c r="C161" s="21" t="str">
        <f t="shared" si="12"/>
        <v>ROSALBA ORTIZ</v>
      </c>
      <c r="D161" t="str">
        <f t="shared" si="10"/>
        <v xml:space="preserve">ROSALBA </v>
      </c>
      <c r="E161" t="str">
        <f t="shared" si="11"/>
        <v>ORTIZ</v>
      </c>
      <c r="F161" s="21" t="s">
        <v>2922</v>
      </c>
      <c r="G161" s="24" t="s">
        <v>1999</v>
      </c>
      <c r="H161" s="18">
        <v>38020</v>
      </c>
      <c r="I161" s="32" t="str">
        <f t="shared" si="13"/>
        <v>38020</v>
      </c>
      <c r="J161" s="14" t="s">
        <v>1517</v>
      </c>
      <c r="K161" s="15">
        <f>VLOOKUP(J161,estados!$A$1:$B$31,2,FALSE)</f>
        <v>12</v>
      </c>
      <c r="L161" s="15" t="s">
        <v>1464</v>
      </c>
      <c r="M161" s="15">
        <f>VLOOKUP(L161,Distribuidores!$A$2:$B$99,2,FALSE)</f>
        <v>12</v>
      </c>
      <c r="N161" s="15">
        <v>0</v>
      </c>
      <c r="O161" s="15">
        <v>1</v>
      </c>
      <c r="P161">
        <v>1</v>
      </c>
      <c r="Q161" s="36" t="str">
        <f t="shared" ca="1" si="14"/>
        <v>2023-10-28 20:53:22</v>
      </c>
    </row>
    <row r="162" spans="1:17" x14ac:dyDescent="0.3">
      <c r="A162">
        <v>6682</v>
      </c>
      <c r="B162" s="21" t="s">
        <v>1706</v>
      </c>
      <c r="C162" s="21" t="str">
        <f t="shared" si="12"/>
        <v>ROSARIO SILVA</v>
      </c>
      <c r="D162" t="str">
        <f t="shared" si="10"/>
        <v xml:space="preserve">ROSARIO </v>
      </c>
      <c r="E162" t="str">
        <f t="shared" si="11"/>
        <v>SILVA</v>
      </c>
      <c r="F162" s="21" t="s">
        <v>2922</v>
      </c>
      <c r="G162" s="24" t="s">
        <v>1999</v>
      </c>
      <c r="H162" s="18">
        <v>53220</v>
      </c>
      <c r="I162" s="32" t="str">
        <f t="shared" si="13"/>
        <v>53220</v>
      </c>
      <c r="J162" s="14" t="s">
        <v>113</v>
      </c>
      <c r="K162" s="15">
        <f>VLOOKUP(J162,estados!$A$1:$B$31,2,FALSE)</f>
        <v>11</v>
      </c>
      <c r="L162" s="15" t="s">
        <v>1484</v>
      </c>
      <c r="M162" s="15">
        <f>VLOOKUP(L162,Distribuidores!$A$2:$B$99,2,FALSE)</f>
        <v>11</v>
      </c>
      <c r="N162" s="15">
        <v>0</v>
      </c>
      <c r="O162" s="15">
        <v>1</v>
      </c>
      <c r="P162">
        <v>1</v>
      </c>
      <c r="Q162" s="36" t="str">
        <f t="shared" ca="1" si="14"/>
        <v>2023-10-28 13:18:55</v>
      </c>
    </row>
    <row r="163" spans="1:17" x14ac:dyDescent="0.3">
      <c r="A163">
        <v>6683</v>
      </c>
      <c r="B163" s="21" t="s">
        <v>1707</v>
      </c>
      <c r="C163" s="21" t="str">
        <f t="shared" si="12"/>
        <v>ISRAEL GARCIA</v>
      </c>
      <c r="D163" t="str">
        <f t="shared" si="10"/>
        <v xml:space="preserve">ISRAEL </v>
      </c>
      <c r="E163" t="str">
        <f t="shared" si="11"/>
        <v>GARCIA</v>
      </c>
      <c r="F163" s="21" t="s">
        <v>2922</v>
      </c>
      <c r="G163" s="24" t="s">
        <v>1999</v>
      </c>
      <c r="H163" s="18">
        <v>4320</v>
      </c>
      <c r="I163" s="32" t="str">
        <f t="shared" si="13"/>
        <v>04320</v>
      </c>
      <c r="J163" s="14" t="s">
        <v>112</v>
      </c>
      <c r="K163" s="15">
        <f>VLOOKUP(J163,estados!$A$1:$B$31,2,FALSE)</f>
        <v>7</v>
      </c>
      <c r="L163" s="15" t="s">
        <v>116</v>
      </c>
      <c r="M163" s="15">
        <f>VLOOKUP(L163,Distribuidores!$A$2:$B$99,2,FALSE)</f>
        <v>14</v>
      </c>
      <c r="N163" s="15">
        <v>0</v>
      </c>
      <c r="O163" s="15">
        <v>1</v>
      </c>
      <c r="P163">
        <v>1</v>
      </c>
      <c r="Q163" s="36" t="str">
        <f t="shared" ca="1" si="14"/>
        <v>2023-10-28 17:23:11</v>
      </c>
    </row>
    <row r="164" spans="1:17" x14ac:dyDescent="0.3">
      <c r="A164">
        <v>6684</v>
      </c>
      <c r="B164" s="21" t="s">
        <v>1708</v>
      </c>
      <c r="C164" s="21" t="str">
        <f t="shared" si="12"/>
        <v>SELENE PEREZ</v>
      </c>
      <c r="D164" t="str">
        <f t="shared" si="10"/>
        <v xml:space="preserve">SELENE </v>
      </c>
      <c r="E164" t="str">
        <f t="shared" si="11"/>
        <v>PEREZ</v>
      </c>
      <c r="F164" s="21" t="s">
        <v>2922</v>
      </c>
      <c r="G164" s="24" t="s">
        <v>1999</v>
      </c>
      <c r="H164" s="18">
        <v>92078</v>
      </c>
      <c r="I164" s="32" t="str">
        <f t="shared" si="13"/>
        <v>92078</v>
      </c>
      <c r="J164" s="14" t="s">
        <v>112</v>
      </c>
      <c r="K164" s="15">
        <f>VLOOKUP(J164,estados!$A$1:$B$31,2,FALSE)</f>
        <v>7</v>
      </c>
      <c r="L164" s="15" t="s">
        <v>1494</v>
      </c>
      <c r="M164" s="15">
        <f>VLOOKUP(L164,Distribuidores!$A$2:$B$99,2,FALSE)</f>
        <v>21</v>
      </c>
      <c r="N164" s="15">
        <v>1</v>
      </c>
      <c r="O164" s="15">
        <v>1</v>
      </c>
      <c r="P164">
        <v>1</v>
      </c>
      <c r="Q164" s="36" t="str">
        <f t="shared" ca="1" si="14"/>
        <v>2023-10-28 15:01:11</v>
      </c>
    </row>
    <row r="165" spans="1:17" x14ac:dyDescent="0.3">
      <c r="A165">
        <v>6685</v>
      </c>
      <c r="B165" s="21" t="s">
        <v>3079</v>
      </c>
      <c r="C165" s="21" t="str">
        <f t="shared" si="12"/>
        <v>JUAN MARTIN</v>
      </c>
      <c r="D165" t="str">
        <f t="shared" si="10"/>
        <v xml:space="preserve">JUAN </v>
      </c>
      <c r="E165" t="str">
        <f t="shared" si="11"/>
        <v>MARTIN</v>
      </c>
      <c r="F165" s="21" t="s">
        <v>2923</v>
      </c>
      <c r="G165" s="24" t="s">
        <v>2000</v>
      </c>
      <c r="H165" s="18">
        <v>9180</v>
      </c>
      <c r="I165" s="32" t="str">
        <f t="shared" si="13"/>
        <v>09180</v>
      </c>
      <c r="J165" s="14" t="s">
        <v>112</v>
      </c>
      <c r="K165" s="15">
        <f>VLOOKUP(J165,estados!$A$1:$B$31,2,FALSE)</f>
        <v>7</v>
      </c>
      <c r="L165" s="15" t="s">
        <v>116</v>
      </c>
      <c r="M165" s="15">
        <f>VLOOKUP(L165,Distribuidores!$A$2:$B$99,2,FALSE)</f>
        <v>14</v>
      </c>
      <c r="N165" s="15">
        <v>1</v>
      </c>
      <c r="O165" s="15">
        <v>1</v>
      </c>
      <c r="P165">
        <v>1</v>
      </c>
      <c r="Q165" s="36" t="str">
        <f t="shared" ca="1" si="14"/>
        <v>2023-10-28 20:41:54</v>
      </c>
    </row>
    <row r="166" spans="1:17" x14ac:dyDescent="0.3">
      <c r="A166">
        <v>6686</v>
      </c>
      <c r="B166" s="21" t="s">
        <v>1711</v>
      </c>
      <c r="C166" s="21" t="str">
        <f t="shared" si="12"/>
        <v>LILIA CASTALLEDA</v>
      </c>
      <c r="D166" t="str">
        <f t="shared" si="10"/>
        <v xml:space="preserve">LILIA </v>
      </c>
      <c r="E166" t="str">
        <f t="shared" si="11"/>
        <v>CASTALLEDA</v>
      </c>
      <c r="F166" s="21" t="s">
        <v>2924</v>
      </c>
      <c r="G166" s="24" t="s">
        <v>2001</v>
      </c>
      <c r="H166" s="18">
        <v>57000</v>
      </c>
      <c r="I166" s="32" t="str">
        <f t="shared" si="13"/>
        <v>57000</v>
      </c>
      <c r="J166" s="14" t="s">
        <v>113</v>
      </c>
      <c r="K166" s="15">
        <f>VLOOKUP(J166,estados!$A$1:$B$31,2,FALSE)</f>
        <v>11</v>
      </c>
      <c r="L166" s="15" t="s">
        <v>1496</v>
      </c>
      <c r="M166" s="15">
        <f>VLOOKUP(L166,Distribuidores!$A$2:$B$99,2,FALSE)</f>
        <v>20</v>
      </c>
      <c r="N166" s="21">
        <v>0</v>
      </c>
      <c r="O166" s="15">
        <v>1</v>
      </c>
      <c r="P166">
        <v>1</v>
      </c>
      <c r="Q166" s="36" t="str">
        <f t="shared" ca="1" si="14"/>
        <v>2023-10-28 14:39:56</v>
      </c>
    </row>
    <row r="167" spans="1:17" x14ac:dyDescent="0.3">
      <c r="A167">
        <v>6687</v>
      </c>
      <c r="B167" s="21" t="s">
        <v>3080</v>
      </c>
      <c r="C167" s="21" t="str">
        <f t="shared" si="12"/>
        <v>LUIGI PILI</v>
      </c>
      <c r="D167" t="str">
        <f t="shared" si="10"/>
        <v xml:space="preserve">LUIGI </v>
      </c>
      <c r="E167" t="str">
        <f t="shared" si="11"/>
        <v>PILI</v>
      </c>
      <c r="F167" s="21" t="s">
        <v>2924</v>
      </c>
      <c r="G167" s="24" t="s">
        <v>2001</v>
      </c>
      <c r="H167" s="18">
        <v>56613</v>
      </c>
      <c r="I167" s="32" t="str">
        <f t="shared" si="13"/>
        <v>56613</v>
      </c>
      <c r="J167" s="14" t="s">
        <v>1518</v>
      </c>
      <c r="K167" s="15">
        <f>VLOOKUP(J167,estados!$A$1:$B$31,2,FALSE)</f>
        <v>9</v>
      </c>
      <c r="L167" s="15" t="s">
        <v>1484</v>
      </c>
      <c r="M167" s="15">
        <f>VLOOKUP(L167,Distribuidores!$A$2:$B$99,2,FALSE)</f>
        <v>11</v>
      </c>
      <c r="N167" s="15">
        <v>1</v>
      </c>
      <c r="O167" s="15">
        <v>1</v>
      </c>
      <c r="P167">
        <v>1</v>
      </c>
      <c r="Q167" s="36" t="str">
        <f t="shared" ca="1" si="14"/>
        <v>2023-10-28 16:45:30</v>
      </c>
    </row>
    <row r="168" spans="1:17" x14ac:dyDescent="0.3">
      <c r="A168">
        <v>6688</v>
      </c>
      <c r="B168" s="21" t="s">
        <v>1714</v>
      </c>
      <c r="C168" s="21" t="str">
        <f t="shared" si="12"/>
        <v>OSCAR JUAREZ</v>
      </c>
      <c r="D168" t="str">
        <f t="shared" si="10"/>
        <v xml:space="preserve">OSCAR </v>
      </c>
      <c r="E168" t="str">
        <f t="shared" si="11"/>
        <v>JUAREZ</v>
      </c>
      <c r="F168" s="21" t="s">
        <v>2925</v>
      </c>
      <c r="G168" s="24" t="s">
        <v>2002</v>
      </c>
      <c r="H168" s="18">
        <v>72380</v>
      </c>
      <c r="I168" s="32" t="str">
        <f t="shared" si="13"/>
        <v>72380</v>
      </c>
      <c r="J168" s="14" t="s">
        <v>1516</v>
      </c>
      <c r="K168" s="15">
        <f>VLOOKUP(J168,estados!$A$1:$B$31,2,FALSE)</f>
        <v>20</v>
      </c>
      <c r="L168" s="15" t="s">
        <v>1464</v>
      </c>
      <c r="M168" s="15">
        <f>VLOOKUP(L168,Distribuidores!$A$2:$B$99,2,FALSE)</f>
        <v>12</v>
      </c>
      <c r="N168" s="15">
        <v>1</v>
      </c>
      <c r="O168" s="15">
        <v>1</v>
      </c>
      <c r="P168">
        <v>1</v>
      </c>
      <c r="Q168" s="36" t="str">
        <f t="shared" ca="1" si="14"/>
        <v>2023-10-28 20:53:59</v>
      </c>
    </row>
    <row r="169" spans="1:17" x14ac:dyDescent="0.3">
      <c r="A169">
        <v>6689</v>
      </c>
      <c r="B169" s="21" t="s">
        <v>3081</v>
      </c>
      <c r="C169" s="21" t="str">
        <f t="shared" si="12"/>
        <v>KYOJI URIBE</v>
      </c>
      <c r="D169" t="str">
        <f t="shared" si="10"/>
        <v xml:space="preserve">KYOJI </v>
      </c>
      <c r="E169" t="str">
        <f t="shared" si="11"/>
        <v>URIBE</v>
      </c>
      <c r="F169" s="21" t="s">
        <v>2906</v>
      </c>
      <c r="G169" s="24">
        <v>52247228</v>
      </c>
      <c r="H169" s="18">
        <v>56613</v>
      </c>
      <c r="I169" s="32" t="str">
        <f t="shared" si="13"/>
        <v>56613</v>
      </c>
      <c r="J169" s="14" t="s">
        <v>1517</v>
      </c>
      <c r="K169" s="15">
        <f>VLOOKUP(J169,estados!$A$1:$B$31,2,FALSE)</f>
        <v>12</v>
      </c>
      <c r="L169" s="15" t="s">
        <v>1494</v>
      </c>
      <c r="M169" s="15">
        <f>VLOOKUP(L169,Distribuidores!$A$2:$B$99,2,FALSE)</f>
        <v>21</v>
      </c>
      <c r="N169" s="15">
        <v>1</v>
      </c>
      <c r="O169" s="15">
        <v>1</v>
      </c>
      <c r="P169">
        <v>1</v>
      </c>
      <c r="Q169" s="36" t="str">
        <f t="shared" ca="1" si="14"/>
        <v>2023-10-28 15:39:40</v>
      </c>
    </row>
    <row r="170" spans="1:17" x14ac:dyDescent="0.3">
      <c r="A170">
        <v>6690</v>
      </c>
      <c r="B170" s="21" t="s">
        <v>1717</v>
      </c>
      <c r="C170" s="21" t="str">
        <f t="shared" si="12"/>
        <v>EDUARDO ARREOLA DIAZ</v>
      </c>
      <c r="D170" t="str">
        <f t="shared" si="10"/>
        <v xml:space="preserve">EDUARDO </v>
      </c>
      <c r="E170" t="str">
        <f t="shared" si="11"/>
        <v>ARREOLA DIAZ</v>
      </c>
      <c r="F170" s="21" t="s">
        <v>2926</v>
      </c>
      <c r="G170" s="24" t="s">
        <v>2003</v>
      </c>
      <c r="H170" s="18">
        <v>55763</v>
      </c>
      <c r="I170" s="32" t="str">
        <f t="shared" si="13"/>
        <v>55763</v>
      </c>
      <c r="J170" s="14" t="s">
        <v>113</v>
      </c>
      <c r="K170" s="15">
        <f>VLOOKUP(J170,estados!$A$1:$B$31,2,FALSE)</f>
        <v>11</v>
      </c>
      <c r="L170" s="15" t="s">
        <v>116</v>
      </c>
      <c r="M170" s="15">
        <f>VLOOKUP(L170,Distribuidores!$A$2:$B$99,2,FALSE)</f>
        <v>14</v>
      </c>
      <c r="N170" s="15">
        <v>1</v>
      </c>
      <c r="O170" s="15">
        <v>1</v>
      </c>
      <c r="P170">
        <v>1</v>
      </c>
      <c r="Q170" s="36" t="str">
        <f t="shared" ca="1" si="14"/>
        <v>2023-10-28 14:11:48</v>
      </c>
    </row>
    <row r="171" spans="1:17" x14ac:dyDescent="0.3">
      <c r="A171">
        <v>6691</v>
      </c>
      <c r="B171" s="21" t="s">
        <v>1719</v>
      </c>
      <c r="C171" s="21" t="str">
        <f t="shared" si="12"/>
        <v>ARIANA PONCE</v>
      </c>
      <c r="D171" t="str">
        <f t="shared" si="10"/>
        <v xml:space="preserve">ARIANA </v>
      </c>
      <c r="E171" t="str">
        <f t="shared" si="11"/>
        <v>PONCE</v>
      </c>
      <c r="F171" s="21" t="s">
        <v>2927</v>
      </c>
      <c r="G171" s="24" t="s">
        <v>2004</v>
      </c>
      <c r="H171" s="18">
        <v>14449</v>
      </c>
      <c r="I171" s="32" t="str">
        <f t="shared" si="13"/>
        <v>14449</v>
      </c>
      <c r="J171" s="14" t="s">
        <v>112</v>
      </c>
      <c r="K171" s="15">
        <f>VLOOKUP(J171,estados!$A$1:$B$31,2,FALSE)</f>
        <v>7</v>
      </c>
      <c r="L171" s="15" t="s">
        <v>121</v>
      </c>
      <c r="M171" s="15">
        <f>VLOOKUP(L171,Distribuidores!$A$2:$B$99,2,FALSE)</f>
        <v>13</v>
      </c>
      <c r="N171" s="15">
        <v>0</v>
      </c>
      <c r="O171" s="15">
        <v>1</v>
      </c>
      <c r="P171">
        <v>1</v>
      </c>
      <c r="Q171" s="36" t="str">
        <f t="shared" ca="1" si="14"/>
        <v>2023-10-28 18:42:52</v>
      </c>
    </row>
    <row r="172" spans="1:17" x14ac:dyDescent="0.3">
      <c r="A172">
        <v>6692</v>
      </c>
      <c r="B172" s="21" t="s">
        <v>3082</v>
      </c>
      <c r="C172" s="21" t="str">
        <f t="shared" si="12"/>
        <v>RENE CASTELLAN</v>
      </c>
      <c r="D172" t="str">
        <f t="shared" si="10"/>
        <v xml:space="preserve">RENE </v>
      </c>
      <c r="E172" t="str">
        <f t="shared" si="11"/>
        <v>CASTELLAN</v>
      </c>
      <c r="F172" s="21" t="s">
        <v>2917</v>
      </c>
      <c r="G172" s="24" t="s">
        <v>2005</v>
      </c>
      <c r="H172" s="18">
        <v>9200</v>
      </c>
      <c r="I172" s="32" t="str">
        <f t="shared" si="13"/>
        <v>09200</v>
      </c>
      <c r="J172" s="14" t="s">
        <v>112</v>
      </c>
      <c r="K172" s="15">
        <f>VLOOKUP(J172,estados!$A$1:$B$31,2,FALSE)</f>
        <v>7</v>
      </c>
      <c r="L172" s="15" t="s">
        <v>1466</v>
      </c>
      <c r="M172" s="15">
        <f>VLOOKUP(L172,Distribuidores!$A$2:$B$99,2,FALSE)</f>
        <v>19</v>
      </c>
      <c r="N172" s="15">
        <v>1</v>
      </c>
      <c r="O172" s="15">
        <v>1</v>
      </c>
      <c r="P172">
        <v>1</v>
      </c>
      <c r="Q172" s="36" t="str">
        <f t="shared" ca="1" si="14"/>
        <v>2023-10-28 16:56:46</v>
      </c>
    </row>
    <row r="173" spans="1:17" x14ac:dyDescent="0.3">
      <c r="A173">
        <v>6693</v>
      </c>
      <c r="B173" s="21" t="s">
        <v>1722</v>
      </c>
      <c r="C173" s="21" t="str">
        <f t="shared" si="12"/>
        <v>SELENE CRUZ</v>
      </c>
      <c r="D173" t="str">
        <f t="shared" si="10"/>
        <v xml:space="preserve">SELENE </v>
      </c>
      <c r="E173" t="str">
        <f t="shared" si="11"/>
        <v>CRUZ</v>
      </c>
      <c r="F173" s="21" t="s">
        <v>2928</v>
      </c>
      <c r="G173" s="24">
        <v>52594411</v>
      </c>
      <c r="H173" s="18">
        <v>68133</v>
      </c>
      <c r="I173" s="32" t="str">
        <f t="shared" si="13"/>
        <v>68133</v>
      </c>
      <c r="J173" s="14" t="s">
        <v>1519</v>
      </c>
      <c r="K173" s="15">
        <f>VLOOKUP(J173,estados!$A$1:$B$31,2,FALSE)</f>
        <v>19</v>
      </c>
      <c r="L173" s="15" t="s">
        <v>1466</v>
      </c>
      <c r="M173" s="15">
        <f>VLOOKUP(L173,Distribuidores!$A$2:$B$99,2,FALSE)</f>
        <v>19</v>
      </c>
      <c r="N173" s="15">
        <v>1</v>
      </c>
      <c r="O173" s="15">
        <v>1</v>
      </c>
      <c r="P173">
        <v>1</v>
      </c>
      <c r="Q173" s="36" t="str">
        <f t="shared" ca="1" si="14"/>
        <v>2023-10-28 18:16:42</v>
      </c>
    </row>
    <row r="174" spans="1:17" x14ac:dyDescent="0.3">
      <c r="A174">
        <v>6694</v>
      </c>
      <c r="B174" s="21" t="s">
        <v>771</v>
      </c>
      <c r="C174" s="21" t="str">
        <f t="shared" si="12"/>
        <v>ALEJANDRA GONZALEZ</v>
      </c>
      <c r="D174" t="str">
        <f t="shared" si="10"/>
        <v xml:space="preserve">ALEJANDRA </v>
      </c>
      <c r="E174" t="str">
        <f t="shared" si="11"/>
        <v>GONZALEZ</v>
      </c>
      <c r="F174" s="21" t="s">
        <v>2929</v>
      </c>
      <c r="G174" s="24" t="s">
        <v>2006</v>
      </c>
      <c r="H174" s="18">
        <v>14620</v>
      </c>
      <c r="I174" s="32" t="str">
        <f t="shared" si="13"/>
        <v>14620</v>
      </c>
      <c r="J174" s="14" t="s">
        <v>1515</v>
      </c>
      <c r="K174" s="15">
        <f>VLOOKUP(J174,estados!$A$1:$B$31,2,FALSE)</f>
        <v>8</v>
      </c>
      <c r="L174" s="15" t="s">
        <v>117</v>
      </c>
      <c r="M174" s="15">
        <f>VLOOKUP(L174,Distribuidores!$A$2:$B$99,2,FALSE)</f>
        <v>15</v>
      </c>
      <c r="N174" s="15">
        <v>1</v>
      </c>
      <c r="O174" s="15">
        <v>1</v>
      </c>
      <c r="P174">
        <v>1</v>
      </c>
      <c r="Q174" s="36" t="str">
        <f t="shared" ca="1" si="14"/>
        <v>2023-10-28 13:15:53</v>
      </c>
    </row>
    <row r="175" spans="1:17" x14ac:dyDescent="0.3">
      <c r="A175">
        <v>6695</v>
      </c>
      <c r="B175" s="21" t="s">
        <v>1725</v>
      </c>
      <c r="C175" s="21" t="str">
        <f t="shared" si="12"/>
        <v>EDUARDO DE LEON</v>
      </c>
      <c r="D175" t="str">
        <f t="shared" si="10"/>
        <v xml:space="preserve">EDUARDO </v>
      </c>
      <c r="E175" t="str">
        <f t="shared" si="11"/>
        <v>DE LEON</v>
      </c>
      <c r="F175" s="21" t="s">
        <v>2930</v>
      </c>
      <c r="G175" s="24">
        <v>53390150</v>
      </c>
      <c r="H175" s="18">
        <v>7870</v>
      </c>
      <c r="I175" s="32" t="str">
        <f t="shared" si="13"/>
        <v>07870</v>
      </c>
      <c r="J175" s="14" t="s">
        <v>112</v>
      </c>
      <c r="K175" s="15">
        <f>VLOOKUP(J175,estados!$A$1:$B$31,2,FALSE)</f>
        <v>7</v>
      </c>
      <c r="L175" s="15" t="s">
        <v>117</v>
      </c>
      <c r="M175" s="15">
        <f>VLOOKUP(L175,Distribuidores!$A$2:$B$99,2,FALSE)</f>
        <v>15</v>
      </c>
      <c r="N175" s="15">
        <v>0</v>
      </c>
      <c r="O175" s="15">
        <v>1</v>
      </c>
      <c r="P175">
        <v>1</v>
      </c>
      <c r="Q175" s="36" t="str">
        <f t="shared" ca="1" si="14"/>
        <v>2023-10-28 18:00:49</v>
      </c>
    </row>
    <row r="176" spans="1:17" x14ac:dyDescent="0.3">
      <c r="A176">
        <v>6696</v>
      </c>
      <c r="B176" s="21" t="s">
        <v>1727</v>
      </c>
      <c r="C176" s="21" t="str">
        <f t="shared" si="12"/>
        <v>DEODATO IBARRA</v>
      </c>
      <c r="D176" t="str">
        <f t="shared" si="10"/>
        <v xml:space="preserve">DEODATO </v>
      </c>
      <c r="E176" t="str">
        <f t="shared" si="11"/>
        <v>IBARRA</v>
      </c>
      <c r="F176" s="21" t="s">
        <v>2931</v>
      </c>
      <c r="G176" s="24" t="s">
        <v>2007</v>
      </c>
      <c r="H176" s="18">
        <v>3100</v>
      </c>
      <c r="I176" s="32" t="str">
        <f t="shared" si="13"/>
        <v>03100</v>
      </c>
      <c r="J176" s="14" t="s">
        <v>112</v>
      </c>
      <c r="K176" s="15">
        <f>VLOOKUP(J176,estados!$A$1:$B$31,2,FALSE)</f>
        <v>7</v>
      </c>
      <c r="L176" s="15" t="s">
        <v>1464</v>
      </c>
      <c r="M176" s="15">
        <f>VLOOKUP(L176,Distribuidores!$A$2:$B$99,2,FALSE)</f>
        <v>12</v>
      </c>
      <c r="N176" s="15">
        <v>0</v>
      </c>
      <c r="O176" s="15">
        <v>1</v>
      </c>
      <c r="P176">
        <v>1</v>
      </c>
      <c r="Q176" s="36" t="str">
        <f t="shared" ca="1" si="14"/>
        <v>2023-10-28 20:37:48</v>
      </c>
    </row>
    <row r="177" spans="1:17" x14ac:dyDescent="0.3">
      <c r="A177">
        <v>6697</v>
      </c>
      <c r="B177" s="21" t="s">
        <v>1729</v>
      </c>
      <c r="C177" s="21" t="str">
        <f t="shared" si="12"/>
        <v>RUBEN MIRANDA</v>
      </c>
      <c r="D177" t="str">
        <f t="shared" si="10"/>
        <v xml:space="preserve">RUBEN </v>
      </c>
      <c r="E177" t="str">
        <f t="shared" si="11"/>
        <v>MIRANDA</v>
      </c>
      <c r="F177" s="21" t="s">
        <v>2917</v>
      </c>
      <c r="G177" s="24" t="s">
        <v>2008</v>
      </c>
      <c r="H177" s="18">
        <v>68133</v>
      </c>
      <c r="I177" s="32" t="str">
        <f t="shared" si="13"/>
        <v>68133</v>
      </c>
      <c r="J177" s="14" t="s">
        <v>1519</v>
      </c>
      <c r="K177" s="15">
        <f>VLOOKUP(J177,estados!$A$1:$B$31,2,FALSE)</f>
        <v>19</v>
      </c>
      <c r="L177" s="15" t="s">
        <v>1463</v>
      </c>
      <c r="M177" s="15">
        <f>VLOOKUP(L177,Distribuidores!$A$2:$B$99,2,FALSE)</f>
        <v>18</v>
      </c>
      <c r="N177" s="15">
        <v>0</v>
      </c>
      <c r="O177" s="15">
        <v>1</v>
      </c>
      <c r="P177">
        <v>1</v>
      </c>
      <c r="Q177" s="36" t="str">
        <f t="shared" ca="1" si="14"/>
        <v>2023-10-28 18:13:57</v>
      </c>
    </row>
    <row r="178" spans="1:17" x14ac:dyDescent="0.3">
      <c r="A178">
        <v>6698</v>
      </c>
      <c r="B178" s="21" t="s">
        <v>1730</v>
      </c>
      <c r="C178" s="21" t="str">
        <f t="shared" si="12"/>
        <v>MARY CARMEN SOLIS</v>
      </c>
      <c r="D178" t="str">
        <f t="shared" si="10"/>
        <v xml:space="preserve">MARY </v>
      </c>
      <c r="E178" t="str">
        <f t="shared" si="11"/>
        <v>CARMEN SOLIS</v>
      </c>
      <c r="F178" s="21" t="s">
        <v>2932</v>
      </c>
      <c r="G178" s="24">
        <v>10855100</v>
      </c>
      <c r="H178" s="18">
        <v>14250</v>
      </c>
      <c r="I178" s="32" t="str">
        <f t="shared" si="13"/>
        <v>14250</v>
      </c>
      <c r="J178" s="14" t="s">
        <v>112</v>
      </c>
      <c r="K178" s="15">
        <f>VLOOKUP(J178,estados!$A$1:$B$31,2,FALSE)</f>
        <v>7</v>
      </c>
      <c r="L178" s="15" t="s">
        <v>117</v>
      </c>
      <c r="M178" s="15">
        <f>VLOOKUP(L178,Distribuidores!$A$2:$B$99,2,FALSE)</f>
        <v>15</v>
      </c>
      <c r="N178" s="15">
        <v>1</v>
      </c>
      <c r="O178" s="15">
        <v>1</v>
      </c>
      <c r="P178">
        <v>1</v>
      </c>
      <c r="Q178" s="36" t="str">
        <f t="shared" ca="1" si="14"/>
        <v>2023-10-28 17:28:26</v>
      </c>
    </row>
    <row r="179" spans="1:17" x14ac:dyDescent="0.3">
      <c r="A179">
        <v>6699</v>
      </c>
      <c r="B179" s="21" t="s">
        <v>1732</v>
      </c>
      <c r="C179" s="21" t="str">
        <f t="shared" si="12"/>
        <v>ADRIAN REYES</v>
      </c>
      <c r="D179" t="str">
        <f t="shared" si="10"/>
        <v xml:space="preserve">ADRIAN </v>
      </c>
      <c r="E179" t="str">
        <f t="shared" si="11"/>
        <v>REYES</v>
      </c>
      <c r="F179" s="21" t="s">
        <v>2917</v>
      </c>
      <c r="G179" s="24">
        <v>52612000</v>
      </c>
      <c r="H179" s="18">
        <v>72170</v>
      </c>
      <c r="I179" s="32" t="str">
        <f t="shared" si="13"/>
        <v>72170</v>
      </c>
      <c r="J179" s="14" t="s">
        <v>1509</v>
      </c>
      <c r="K179" s="15">
        <f>VLOOKUP(J179,estados!$A$1:$B$31,2,FALSE)</f>
        <v>3</v>
      </c>
      <c r="L179" s="15" t="s">
        <v>1464</v>
      </c>
      <c r="M179" s="15">
        <f>VLOOKUP(L179,Distribuidores!$A$2:$B$99,2,FALSE)</f>
        <v>12</v>
      </c>
      <c r="N179" s="15">
        <v>1</v>
      </c>
      <c r="O179" s="15">
        <v>1</v>
      </c>
      <c r="P179">
        <v>1</v>
      </c>
      <c r="Q179" s="36" t="str">
        <f t="shared" ca="1" si="14"/>
        <v>2023-10-28 13:11:53</v>
      </c>
    </row>
    <row r="180" spans="1:17" x14ac:dyDescent="0.3">
      <c r="A180">
        <v>6700</v>
      </c>
      <c r="B180" s="21" t="s">
        <v>1733</v>
      </c>
      <c r="C180" s="21" t="str">
        <f t="shared" si="12"/>
        <v>ALENDRO PELCASTRE</v>
      </c>
      <c r="D180" t="str">
        <f t="shared" si="10"/>
        <v xml:space="preserve">ALENDRO </v>
      </c>
      <c r="E180" t="str">
        <f t="shared" si="11"/>
        <v>PELCASTRE</v>
      </c>
      <c r="F180" s="21" t="s">
        <v>2917</v>
      </c>
      <c r="G180" s="24">
        <v>52612000</v>
      </c>
      <c r="H180" s="18">
        <v>7810</v>
      </c>
      <c r="I180" s="32" t="str">
        <f t="shared" si="13"/>
        <v>07810</v>
      </c>
      <c r="J180" s="14" t="s">
        <v>112</v>
      </c>
      <c r="K180" s="15">
        <f>VLOOKUP(J180,estados!$A$1:$B$31,2,FALSE)</f>
        <v>7</v>
      </c>
      <c r="L180" s="15" t="s">
        <v>1463</v>
      </c>
      <c r="M180" s="15">
        <f>VLOOKUP(L180,Distribuidores!$A$2:$B$99,2,FALSE)</f>
        <v>18</v>
      </c>
      <c r="N180" s="21">
        <v>0</v>
      </c>
      <c r="O180" s="15">
        <v>1</v>
      </c>
      <c r="P180">
        <v>1</v>
      </c>
      <c r="Q180" s="36" t="str">
        <f t="shared" ca="1" si="14"/>
        <v>2023-10-28 14:50:46</v>
      </c>
    </row>
    <row r="181" spans="1:17" x14ac:dyDescent="0.3">
      <c r="A181">
        <v>6701</v>
      </c>
      <c r="B181" s="21" t="s">
        <v>1734</v>
      </c>
      <c r="C181" s="21" t="str">
        <f t="shared" si="12"/>
        <v>ERIKA Y MIRELES NAVARRETE</v>
      </c>
      <c r="D181" t="str">
        <f t="shared" si="10"/>
        <v xml:space="preserve">ERIKA </v>
      </c>
      <c r="E181" t="str">
        <f t="shared" si="11"/>
        <v>Y MIRELES NAVARRETE</v>
      </c>
      <c r="F181" s="21" t="s">
        <v>2933</v>
      </c>
      <c r="G181" s="24">
        <v>52601121</v>
      </c>
      <c r="H181" s="18">
        <v>86324</v>
      </c>
      <c r="I181" s="32" t="str">
        <f t="shared" si="13"/>
        <v>86324</v>
      </c>
      <c r="J181" s="14" t="s">
        <v>1520</v>
      </c>
      <c r="K181" s="15">
        <f>VLOOKUP(J181,estados!$A$1:$B$31,2,FALSE)</f>
        <v>26</v>
      </c>
      <c r="L181" s="15" t="s">
        <v>1464</v>
      </c>
      <c r="M181" s="15">
        <f>VLOOKUP(L181,Distribuidores!$A$2:$B$99,2,FALSE)</f>
        <v>12</v>
      </c>
      <c r="N181" s="15">
        <v>1</v>
      </c>
      <c r="O181" s="15">
        <v>1</v>
      </c>
      <c r="P181">
        <v>1</v>
      </c>
      <c r="Q181" s="36" t="str">
        <f t="shared" ca="1" si="14"/>
        <v>2023-10-28 13:56:49</v>
      </c>
    </row>
    <row r="182" spans="1:17" x14ac:dyDescent="0.3">
      <c r="A182">
        <v>6702</v>
      </c>
      <c r="B182" s="21" t="s">
        <v>1736</v>
      </c>
      <c r="C182" s="21" t="str">
        <f t="shared" si="12"/>
        <v>TOMAS OROZCO RUIZ</v>
      </c>
      <c r="D182" t="str">
        <f t="shared" si="10"/>
        <v xml:space="preserve">TOMAS </v>
      </c>
      <c r="E182" t="str">
        <f t="shared" si="11"/>
        <v>OROZCO RUIZ</v>
      </c>
      <c r="F182" s="21" t="s">
        <v>2934</v>
      </c>
      <c r="G182" s="24" t="s">
        <v>2009</v>
      </c>
      <c r="H182" s="18">
        <v>72170</v>
      </c>
      <c r="I182" s="32" t="str">
        <f t="shared" si="13"/>
        <v>72170</v>
      </c>
      <c r="J182" s="14" t="s">
        <v>1515</v>
      </c>
      <c r="K182" s="15">
        <f>VLOOKUP(J182,estados!$A$1:$B$31,2,FALSE)</f>
        <v>8</v>
      </c>
      <c r="L182" s="15" t="s">
        <v>1484</v>
      </c>
      <c r="M182" s="15">
        <f>VLOOKUP(L182,Distribuidores!$A$2:$B$99,2,FALSE)</f>
        <v>11</v>
      </c>
      <c r="N182" s="15">
        <v>1</v>
      </c>
      <c r="O182" s="15">
        <v>1</v>
      </c>
      <c r="P182">
        <v>1</v>
      </c>
      <c r="Q182" s="36" t="str">
        <f t="shared" ca="1" si="14"/>
        <v>2023-10-28 19:08:32</v>
      </c>
    </row>
    <row r="183" spans="1:17" x14ac:dyDescent="0.3">
      <c r="A183">
        <v>6703</v>
      </c>
      <c r="B183" s="21" t="s">
        <v>1738</v>
      </c>
      <c r="C183" s="21" t="str">
        <f t="shared" si="12"/>
        <v>JOSE ANTONIO</v>
      </c>
      <c r="D183" t="str">
        <f t="shared" si="10"/>
        <v xml:space="preserve">JOSE </v>
      </c>
      <c r="E183" t="str">
        <f t="shared" si="11"/>
        <v>ANTONIO</v>
      </c>
      <c r="F183" s="21" t="s">
        <v>2935</v>
      </c>
      <c r="G183" s="24">
        <v>52551852</v>
      </c>
      <c r="H183" s="18">
        <v>55418</v>
      </c>
      <c r="I183" s="32" t="str">
        <f t="shared" si="13"/>
        <v>55418</v>
      </c>
      <c r="J183" s="14" t="s">
        <v>113</v>
      </c>
      <c r="K183" s="15">
        <f>VLOOKUP(J183,estados!$A$1:$B$31,2,FALSE)</f>
        <v>11</v>
      </c>
      <c r="L183" s="15" t="s">
        <v>1466</v>
      </c>
      <c r="M183" s="15">
        <f>VLOOKUP(L183,Distribuidores!$A$2:$B$99,2,FALSE)</f>
        <v>19</v>
      </c>
      <c r="N183" s="15">
        <v>1</v>
      </c>
      <c r="O183" s="15">
        <v>1</v>
      </c>
      <c r="P183">
        <v>1</v>
      </c>
      <c r="Q183" s="36" t="str">
        <f t="shared" ca="1" si="14"/>
        <v>2023-10-28 12:39:21</v>
      </c>
    </row>
    <row r="184" spans="1:17" x14ac:dyDescent="0.3">
      <c r="A184">
        <v>6704</v>
      </c>
      <c r="B184" s="21" t="s">
        <v>1740</v>
      </c>
      <c r="C184" s="21" t="str">
        <f t="shared" si="12"/>
        <v>EDITH CORTEZ</v>
      </c>
      <c r="D184" t="str">
        <f t="shared" si="10"/>
        <v xml:space="preserve">EDITH </v>
      </c>
      <c r="E184" t="str">
        <f t="shared" si="11"/>
        <v>CORTEZ</v>
      </c>
      <c r="F184" s="21" t="s">
        <v>2936</v>
      </c>
      <c r="G184" s="24" t="s">
        <v>2010</v>
      </c>
      <c r="H184" s="18">
        <v>55418</v>
      </c>
      <c r="I184" s="32" t="str">
        <f t="shared" si="13"/>
        <v>55418</v>
      </c>
      <c r="J184" s="14" t="s">
        <v>113</v>
      </c>
      <c r="K184" s="15">
        <f>VLOOKUP(J184,estados!$A$1:$B$31,2,FALSE)</f>
        <v>11</v>
      </c>
      <c r="L184" s="15" t="s">
        <v>1484</v>
      </c>
      <c r="M184" s="15">
        <f>VLOOKUP(L184,Distribuidores!$A$2:$B$99,2,FALSE)</f>
        <v>11</v>
      </c>
      <c r="N184" s="15">
        <v>1</v>
      </c>
      <c r="O184" s="15">
        <v>1</v>
      </c>
      <c r="P184">
        <v>1</v>
      </c>
      <c r="Q184" s="36" t="str">
        <f t="shared" ca="1" si="14"/>
        <v>2023-10-28 15:02:32</v>
      </c>
    </row>
    <row r="185" spans="1:17" x14ac:dyDescent="0.3">
      <c r="A185">
        <v>6705</v>
      </c>
      <c r="B185" s="21" t="s">
        <v>1742</v>
      </c>
      <c r="C185" s="21" t="str">
        <f t="shared" si="12"/>
        <v>LILIA VERDIGUEL LLAMAS</v>
      </c>
      <c r="D185" t="str">
        <f t="shared" si="10"/>
        <v xml:space="preserve">LILIA </v>
      </c>
      <c r="E185" t="str">
        <f t="shared" si="11"/>
        <v>VERDIGUEL LLAMAS</v>
      </c>
      <c r="F185" s="21" t="s">
        <v>2937</v>
      </c>
      <c r="G185" s="24">
        <v>53869775</v>
      </c>
      <c r="H185" s="18">
        <v>72730</v>
      </c>
      <c r="I185" s="32" t="str">
        <f t="shared" si="13"/>
        <v>72730</v>
      </c>
      <c r="J185" s="14" t="s">
        <v>1516</v>
      </c>
      <c r="K185" s="15">
        <f>VLOOKUP(J185,estados!$A$1:$B$31,2,FALSE)</f>
        <v>20</v>
      </c>
      <c r="L185" s="15" t="s">
        <v>1463</v>
      </c>
      <c r="M185" s="15">
        <f>VLOOKUP(L185,Distribuidores!$A$2:$B$99,2,FALSE)</f>
        <v>18</v>
      </c>
      <c r="N185" s="15">
        <v>0</v>
      </c>
      <c r="O185" s="15">
        <v>1</v>
      </c>
      <c r="P185">
        <v>1</v>
      </c>
      <c r="Q185" s="36" t="str">
        <f t="shared" ca="1" si="14"/>
        <v>2023-10-28 13:05:54</v>
      </c>
    </row>
    <row r="186" spans="1:17" x14ac:dyDescent="0.3">
      <c r="A186">
        <v>6706</v>
      </c>
      <c r="B186" s="21" t="s">
        <v>1744</v>
      </c>
      <c r="C186" s="21" t="str">
        <f t="shared" si="12"/>
        <v>IVETTE VELA</v>
      </c>
      <c r="D186" t="str">
        <f t="shared" si="10"/>
        <v xml:space="preserve">IVETTE </v>
      </c>
      <c r="E186" t="str">
        <f t="shared" si="11"/>
        <v>VELA</v>
      </c>
      <c r="F186" s="21" t="s">
        <v>2938</v>
      </c>
      <c r="G186" s="24">
        <v>52736932</v>
      </c>
      <c r="H186" s="18">
        <v>54710</v>
      </c>
      <c r="I186" s="32" t="str">
        <f t="shared" si="13"/>
        <v>54710</v>
      </c>
      <c r="J186" s="14" t="s">
        <v>113</v>
      </c>
      <c r="K186" s="15">
        <f>VLOOKUP(J186,estados!$A$1:$B$31,2,FALSE)</f>
        <v>11</v>
      </c>
      <c r="L186" s="15" t="s">
        <v>121</v>
      </c>
      <c r="M186" s="15">
        <f>VLOOKUP(L186,Distribuidores!$A$2:$B$99,2,FALSE)</f>
        <v>13</v>
      </c>
      <c r="N186" s="15">
        <v>1</v>
      </c>
      <c r="O186" s="15">
        <v>1</v>
      </c>
      <c r="P186">
        <v>1</v>
      </c>
      <c r="Q186" s="36" t="str">
        <f t="shared" ca="1" si="14"/>
        <v>2023-10-28 13:40:42</v>
      </c>
    </row>
    <row r="187" spans="1:17" x14ac:dyDescent="0.3">
      <c r="A187">
        <v>6707</v>
      </c>
      <c r="B187" s="21" t="s">
        <v>1746</v>
      </c>
      <c r="C187" s="21" t="str">
        <f t="shared" si="12"/>
        <v>OSBALDO MALDONADO</v>
      </c>
      <c r="D187" t="str">
        <f t="shared" si="10"/>
        <v xml:space="preserve">OSBALDO </v>
      </c>
      <c r="E187" t="str">
        <f t="shared" si="11"/>
        <v>MALDONADO</v>
      </c>
      <c r="F187" s="21" t="s">
        <v>2939</v>
      </c>
      <c r="G187" s="24">
        <v>52506011</v>
      </c>
      <c r="H187" s="18">
        <v>8100</v>
      </c>
      <c r="I187" s="32" t="str">
        <f t="shared" si="13"/>
        <v>08100</v>
      </c>
      <c r="J187" s="14" t="s">
        <v>112</v>
      </c>
      <c r="K187" s="15">
        <f>VLOOKUP(J187,estados!$A$1:$B$31,2,FALSE)</f>
        <v>7</v>
      </c>
      <c r="L187" s="15" t="s">
        <v>1464</v>
      </c>
      <c r="M187" s="15">
        <f>VLOOKUP(L187,Distribuidores!$A$2:$B$99,2,FALSE)</f>
        <v>12</v>
      </c>
      <c r="N187" s="15">
        <v>1</v>
      </c>
      <c r="O187" s="15">
        <v>1</v>
      </c>
      <c r="P187">
        <v>1</v>
      </c>
      <c r="Q187" s="36" t="str">
        <f t="shared" ca="1" si="14"/>
        <v>2023-10-28 16:08:56</v>
      </c>
    </row>
    <row r="188" spans="1:17" x14ac:dyDescent="0.3">
      <c r="A188">
        <v>6708</v>
      </c>
      <c r="B188" s="21" t="s">
        <v>1748</v>
      </c>
      <c r="C188" s="21" t="str">
        <f t="shared" si="12"/>
        <v>LILIANA COLMENARES</v>
      </c>
      <c r="D188" t="str">
        <f t="shared" ref="D188:D251" si="15">LEFT(C188, SEARCH(" ",C188,1))</f>
        <v xml:space="preserve">LILIANA </v>
      </c>
      <c r="E188" t="str">
        <f t="shared" ref="E188:E251" si="16">RIGHT(C188,LEN(C188)-SEARCH(" ",C188,1))</f>
        <v>COLMENARES</v>
      </c>
      <c r="F188" s="21" t="s">
        <v>2940</v>
      </c>
      <c r="G188" s="24">
        <v>55457865</v>
      </c>
      <c r="H188" s="18">
        <v>5219</v>
      </c>
      <c r="I188" s="32" t="str">
        <f t="shared" si="13"/>
        <v>05219</v>
      </c>
      <c r="J188" s="14" t="s">
        <v>112</v>
      </c>
      <c r="K188" s="15">
        <f>VLOOKUP(J188,estados!$A$1:$B$31,2,FALSE)</f>
        <v>7</v>
      </c>
      <c r="L188" s="15" t="s">
        <v>1466</v>
      </c>
      <c r="M188" s="15">
        <f>VLOOKUP(L188,Distribuidores!$A$2:$B$99,2,FALSE)</f>
        <v>19</v>
      </c>
      <c r="N188" s="15">
        <v>1</v>
      </c>
      <c r="O188" s="15">
        <v>1</v>
      </c>
      <c r="P188">
        <v>1</v>
      </c>
      <c r="Q188" s="36" t="str">
        <f t="shared" ca="1" si="14"/>
        <v>2023-10-28 18:50:43</v>
      </c>
    </row>
    <row r="189" spans="1:17" x14ac:dyDescent="0.3">
      <c r="A189">
        <v>6709</v>
      </c>
      <c r="B189" s="21" t="s">
        <v>1750</v>
      </c>
      <c r="C189" s="21" t="str">
        <f t="shared" ref="C189:C252" si="17">TRIM(B189)</f>
        <v>DAVID ALBA</v>
      </c>
      <c r="D189" t="str">
        <f t="shared" si="15"/>
        <v xml:space="preserve">DAVID </v>
      </c>
      <c r="E189" t="str">
        <f t="shared" si="16"/>
        <v>ALBA</v>
      </c>
      <c r="F189" s="21" t="s">
        <v>2941</v>
      </c>
      <c r="G189" s="24" t="s">
        <v>2011</v>
      </c>
      <c r="H189" s="18">
        <v>80080</v>
      </c>
      <c r="I189" s="32" t="str">
        <f t="shared" ref="I189:I252" si="18">TEXT(H189,"00000")</f>
        <v>80080</v>
      </c>
      <c r="J189" s="14" t="s">
        <v>1521</v>
      </c>
      <c r="K189" s="15">
        <f>VLOOKUP(J189,estados!$A$1:$B$31,2,FALSE)</f>
        <v>24</v>
      </c>
      <c r="L189" s="15" t="s">
        <v>1496</v>
      </c>
      <c r="M189" s="15">
        <f>VLOOKUP(L189,Distribuidores!$A$2:$B$99,2,FALSE)</f>
        <v>20</v>
      </c>
      <c r="N189" s="15">
        <v>1</v>
      </c>
      <c r="O189" s="15">
        <v>1</v>
      </c>
      <c r="P189">
        <v>1</v>
      </c>
      <c r="Q189" s="36" t="str">
        <f t="shared" ref="Q189:Q252" ca="1" si="19">_xlfn.CONCAT("2023-10-28 ",RANDBETWEEN(12,20),":",TEXT(RANDBETWEEN(0,59),"00"),":",TEXT(RANDBETWEEN(0,59),"00"))</f>
        <v>2023-10-28 19:39:51</v>
      </c>
    </row>
    <row r="190" spans="1:17" x14ac:dyDescent="0.3">
      <c r="A190">
        <v>6710</v>
      </c>
      <c r="B190" s="21" t="s">
        <v>1752</v>
      </c>
      <c r="C190" s="21" t="str">
        <f t="shared" si="17"/>
        <v>MARLEN BISTRAIN</v>
      </c>
      <c r="D190" t="str">
        <f t="shared" si="15"/>
        <v xml:space="preserve">MARLEN </v>
      </c>
      <c r="E190" t="str">
        <f t="shared" si="16"/>
        <v>BISTRAIN</v>
      </c>
      <c r="F190" s="21" t="s">
        <v>2942</v>
      </c>
      <c r="G190" s="24">
        <v>53899187</v>
      </c>
      <c r="H190" s="18">
        <v>60125</v>
      </c>
      <c r="I190" s="32" t="str">
        <f t="shared" si="18"/>
        <v>60125</v>
      </c>
      <c r="J190" s="14" t="s">
        <v>1507</v>
      </c>
      <c r="K190" s="15">
        <f>VLOOKUP(J190,estados!$A$1:$B$31,2,FALSE)</f>
        <v>16</v>
      </c>
      <c r="L190" s="15" t="s">
        <v>116</v>
      </c>
      <c r="M190" s="15">
        <f>VLOOKUP(L190,Distribuidores!$A$2:$B$99,2,FALSE)</f>
        <v>14</v>
      </c>
      <c r="N190" s="15">
        <v>1</v>
      </c>
      <c r="O190" s="15">
        <v>1</v>
      </c>
      <c r="P190">
        <v>1</v>
      </c>
      <c r="Q190" s="36" t="str">
        <f t="shared" ca="1" si="19"/>
        <v>2023-10-28 14:50:25</v>
      </c>
    </row>
    <row r="191" spans="1:17" x14ac:dyDescent="0.3">
      <c r="A191">
        <v>6711</v>
      </c>
      <c r="B191" s="21" t="s">
        <v>1754</v>
      </c>
      <c r="C191" s="21" t="str">
        <f t="shared" si="17"/>
        <v>JOSE LUIS CASTAÑEDA</v>
      </c>
      <c r="D191" t="str">
        <f t="shared" si="15"/>
        <v xml:space="preserve">JOSE </v>
      </c>
      <c r="E191" t="str">
        <f t="shared" si="16"/>
        <v>LUIS CASTAÑEDA</v>
      </c>
      <c r="F191" s="21" t="s">
        <v>2943</v>
      </c>
      <c r="G191" s="24" t="s">
        <v>2012</v>
      </c>
      <c r="H191" s="18">
        <v>54710</v>
      </c>
      <c r="I191" s="32" t="str">
        <f t="shared" si="18"/>
        <v>54710</v>
      </c>
      <c r="J191" s="14" t="s">
        <v>113</v>
      </c>
      <c r="K191" s="15">
        <f>VLOOKUP(J191,estados!$A$1:$B$31,2,FALSE)</f>
        <v>11</v>
      </c>
      <c r="L191" s="15" t="s">
        <v>121</v>
      </c>
      <c r="M191" s="15">
        <f>VLOOKUP(L191,Distribuidores!$A$2:$B$99,2,FALSE)</f>
        <v>13</v>
      </c>
      <c r="N191" s="15">
        <v>0</v>
      </c>
      <c r="O191" s="15">
        <v>1</v>
      </c>
      <c r="P191">
        <v>1</v>
      </c>
      <c r="Q191" s="36" t="str">
        <f t="shared" ca="1" si="19"/>
        <v>2023-10-28 14:09:23</v>
      </c>
    </row>
    <row r="192" spans="1:17" x14ac:dyDescent="0.3">
      <c r="A192">
        <v>6712</v>
      </c>
      <c r="B192" s="21" t="s">
        <v>1756</v>
      </c>
      <c r="C192" s="21" t="str">
        <f t="shared" si="17"/>
        <v>CARLOS MORALES</v>
      </c>
      <c r="D192" t="str">
        <f t="shared" si="15"/>
        <v xml:space="preserve">CARLOS </v>
      </c>
      <c r="E192" t="str">
        <f t="shared" si="16"/>
        <v>MORALES</v>
      </c>
      <c r="F192" s="21" t="s">
        <v>2944</v>
      </c>
      <c r="G192" s="24" t="s">
        <v>2013</v>
      </c>
      <c r="H192" s="18">
        <v>55418</v>
      </c>
      <c r="I192" s="32" t="str">
        <f t="shared" si="18"/>
        <v>55418</v>
      </c>
      <c r="J192" s="14" t="s">
        <v>113</v>
      </c>
      <c r="K192" s="15">
        <f>VLOOKUP(J192,estados!$A$1:$B$31,2,FALSE)</f>
        <v>11</v>
      </c>
      <c r="L192" s="15" t="s">
        <v>1464</v>
      </c>
      <c r="M192" s="15">
        <f>VLOOKUP(L192,Distribuidores!$A$2:$B$99,2,FALSE)</f>
        <v>12</v>
      </c>
      <c r="N192" s="15">
        <v>0</v>
      </c>
      <c r="O192" s="15">
        <v>1</v>
      </c>
      <c r="P192">
        <v>1</v>
      </c>
      <c r="Q192" s="36" t="str">
        <f t="shared" ca="1" si="19"/>
        <v>2023-10-28 14:34:09</v>
      </c>
    </row>
    <row r="193" spans="1:17" x14ac:dyDescent="0.3">
      <c r="A193">
        <v>6713</v>
      </c>
      <c r="B193" s="21" t="s">
        <v>1758</v>
      </c>
      <c r="C193" s="21" t="str">
        <f t="shared" si="17"/>
        <v>NORMA MAGALLANEZ</v>
      </c>
      <c r="D193" t="str">
        <f t="shared" si="15"/>
        <v xml:space="preserve">NORMA </v>
      </c>
      <c r="E193" t="str">
        <f t="shared" si="16"/>
        <v>MAGALLANEZ</v>
      </c>
      <c r="F193" s="21" t="s">
        <v>2945</v>
      </c>
      <c r="G193" s="24" t="s">
        <v>2014</v>
      </c>
      <c r="H193" s="18">
        <v>57200</v>
      </c>
      <c r="I193" s="32" t="str">
        <f t="shared" si="18"/>
        <v>57200</v>
      </c>
      <c r="J193" s="14" t="s">
        <v>113</v>
      </c>
      <c r="K193" s="15">
        <f>VLOOKUP(J193,estados!$A$1:$B$31,2,FALSE)</f>
        <v>11</v>
      </c>
      <c r="L193" s="15" t="s">
        <v>117</v>
      </c>
      <c r="M193" s="15">
        <f>VLOOKUP(L193,Distribuidores!$A$2:$B$99,2,FALSE)</f>
        <v>15</v>
      </c>
      <c r="N193" s="15">
        <v>0</v>
      </c>
      <c r="O193" s="15">
        <v>1</v>
      </c>
      <c r="P193">
        <v>1</v>
      </c>
      <c r="Q193" s="36" t="str">
        <f t="shared" ca="1" si="19"/>
        <v>2023-10-28 12:31:19</v>
      </c>
    </row>
    <row r="194" spans="1:17" x14ac:dyDescent="0.3">
      <c r="A194">
        <v>6714</v>
      </c>
      <c r="B194" s="21" t="s">
        <v>1760</v>
      </c>
      <c r="C194" s="21" t="str">
        <f t="shared" si="17"/>
        <v>ESTRELLA</v>
      </c>
      <c r="D194" t="e">
        <f t="shared" si="15"/>
        <v>#VALUE!</v>
      </c>
      <c r="E194" t="e">
        <f t="shared" si="16"/>
        <v>#VALUE!</v>
      </c>
      <c r="F194" s="21" t="s">
        <v>2946</v>
      </c>
      <c r="G194" s="24" t="s">
        <v>2015</v>
      </c>
      <c r="H194" s="18">
        <v>55450</v>
      </c>
      <c r="I194" s="32" t="str">
        <f t="shared" si="18"/>
        <v>55450</v>
      </c>
      <c r="J194" s="14" t="s">
        <v>113</v>
      </c>
      <c r="K194" s="15">
        <f>VLOOKUP(J194,estados!$A$1:$B$31,2,FALSE)</f>
        <v>11</v>
      </c>
      <c r="L194" s="15" t="s">
        <v>1463</v>
      </c>
      <c r="M194" s="15">
        <f>VLOOKUP(L194,Distribuidores!$A$2:$B$99,2,FALSE)</f>
        <v>18</v>
      </c>
      <c r="N194" s="15">
        <v>1</v>
      </c>
      <c r="O194" s="15">
        <v>1</v>
      </c>
      <c r="P194">
        <v>1</v>
      </c>
      <c r="Q194" s="36" t="str">
        <f t="shared" ca="1" si="19"/>
        <v>2023-10-28 20:04:02</v>
      </c>
    </row>
    <row r="195" spans="1:17" x14ac:dyDescent="0.3">
      <c r="A195">
        <v>6715</v>
      </c>
      <c r="B195" s="21" t="s">
        <v>1762</v>
      </c>
      <c r="C195" s="21" t="str">
        <f t="shared" si="17"/>
        <v>JAIME TREJO</v>
      </c>
      <c r="D195" t="str">
        <f t="shared" si="15"/>
        <v xml:space="preserve">JAIME </v>
      </c>
      <c r="E195" t="str">
        <f t="shared" si="16"/>
        <v>TREJO</v>
      </c>
      <c r="F195" s="21" t="s">
        <v>2917</v>
      </c>
      <c r="G195" s="24">
        <v>52245300</v>
      </c>
      <c r="H195" s="18">
        <v>54710</v>
      </c>
      <c r="I195" s="32" t="str">
        <f t="shared" si="18"/>
        <v>54710</v>
      </c>
      <c r="J195" s="14" t="s">
        <v>113</v>
      </c>
      <c r="K195" s="15">
        <f>VLOOKUP(J195,estados!$A$1:$B$31,2,FALSE)</f>
        <v>11</v>
      </c>
      <c r="L195" s="15" t="s">
        <v>121</v>
      </c>
      <c r="M195" s="15">
        <f>VLOOKUP(L195,Distribuidores!$A$2:$B$99,2,FALSE)</f>
        <v>13</v>
      </c>
      <c r="N195" s="15">
        <v>1</v>
      </c>
      <c r="O195" s="15">
        <v>1</v>
      </c>
      <c r="P195">
        <v>1</v>
      </c>
      <c r="Q195" s="36" t="str">
        <f t="shared" ca="1" si="19"/>
        <v>2023-10-28 18:20:20</v>
      </c>
    </row>
    <row r="196" spans="1:17" x14ac:dyDescent="0.3">
      <c r="A196">
        <v>6716</v>
      </c>
      <c r="B196" s="21" t="s">
        <v>1763</v>
      </c>
      <c r="C196" s="21" t="str">
        <f t="shared" si="17"/>
        <v>ALBERTO OBLE</v>
      </c>
      <c r="D196" t="str">
        <f t="shared" si="15"/>
        <v xml:space="preserve">ALBERTO </v>
      </c>
      <c r="E196" t="str">
        <f t="shared" si="16"/>
        <v>OBLE</v>
      </c>
      <c r="F196" s="21" t="s">
        <v>2947</v>
      </c>
      <c r="G196" s="24" t="s">
        <v>2016</v>
      </c>
      <c r="H196" s="18">
        <v>77518</v>
      </c>
      <c r="I196" s="32" t="str">
        <f t="shared" si="18"/>
        <v>77518</v>
      </c>
      <c r="J196" s="14" t="s">
        <v>1513</v>
      </c>
      <c r="K196" s="15">
        <f>VLOOKUP(J196,estados!$A$1:$B$31,2,FALSE)</f>
        <v>22</v>
      </c>
      <c r="L196" s="15" t="s">
        <v>1466</v>
      </c>
      <c r="M196" s="15">
        <f>VLOOKUP(L196,Distribuidores!$A$2:$B$99,2,FALSE)</f>
        <v>19</v>
      </c>
      <c r="N196" s="21">
        <v>0</v>
      </c>
      <c r="O196" s="15">
        <v>1</v>
      </c>
      <c r="P196">
        <v>1</v>
      </c>
      <c r="Q196" s="36" t="str">
        <f t="shared" ca="1" si="19"/>
        <v>2023-10-28 12:44:56</v>
      </c>
    </row>
    <row r="197" spans="1:17" x14ac:dyDescent="0.3">
      <c r="A197">
        <v>6717</v>
      </c>
      <c r="B197" s="21" t="s">
        <v>1765</v>
      </c>
      <c r="C197" s="21" t="str">
        <f t="shared" si="17"/>
        <v>YESSICA PEREZ</v>
      </c>
      <c r="D197" t="str">
        <f t="shared" si="15"/>
        <v xml:space="preserve">YESSICA </v>
      </c>
      <c r="E197" t="str">
        <f t="shared" si="16"/>
        <v>PEREZ</v>
      </c>
      <c r="F197" s="21" t="s">
        <v>2948</v>
      </c>
      <c r="G197" s="24" t="s">
        <v>2017</v>
      </c>
      <c r="H197" s="18">
        <v>9230</v>
      </c>
      <c r="I197" s="32" t="str">
        <f t="shared" si="18"/>
        <v>09230</v>
      </c>
      <c r="J197" s="14" t="s">
        <v>112</v>
      </c>
      <c r="K197" s="15">
        <f>VLOOKUP(J197,estados!$A$1:$B$31,2,FALSE)</f>
        <v>7</v>
      </c>
      <c r="L197" s="15" t="s">
        <v>1496</v>
      </c>
      <c r="M197" s="15">
        <f>VLOOKUP(L197,Distribuidores!$A$2:$B$99,2,FALSE)</f>
        <v>20</v>
      </c>
      <c r="N197" s="15">
        <v>1</v>
      </c>
      <c r="O197" s="15">
        <v>1</v>
      </c>
      <c r="P197">
        <v>1</v>
      </c>
      <c r="Q197" s="36" t="str">
        <f t="shared" ca="1" si="19"/>
        <v>2023-10-28 18:07:43</v>
      </c>
    </row>
    <row r="198" spans="1:17" x14ac:dyDescent="0.3">
      <c r="A198">
        <v>6718</v>
      </c>
      <c r="B198" s="21" t="s">
        <v>1767</v>
      </c>
      <c r="C198" s="21" t="str">
        <f t="shared" si="17"/>
        <v>VICTORIA RAMOS</v>
      </c>
      <c r="D198" t="str">
        <f t="shared" si="15"/>
        <v xml:space="preserve">VICTORIA </v>
      </c>
      <c r="E198" t="str">
        <f t="shared" si="16"/>
        <v>RAMOS</v>
      </c>
      <c r="F198" s="21" t="s">
        <v>2949</v>
      </c>
      <c r="G198" s="24">
        <v>52507546</v>
      </c>
      <c r="H198" s="18">
        <v>15900</v>
      </c>
      <c r="I198" s="32" t="str">
        <f t="shared" si="18"/>
        <v>15900</v>
      </c>
      <c r="J198" s="14" t="s">
        <v>1522</v>
      </c>
      <c r="K198" s="15">
        <f>VLOOKUP(J198,estados!$A$1:$B$31,2,FALSE)</f>
        <v>13</v>
      </c>
      <c r="L198" s="15" t="s">
        <v>1464</v>
      </c>
      <c r="M198" s="15">
        <f>VLOOKUP(L198,Distribuidores!$A$2:$B$99,2,FALSE)</f>
        <v>12</v>
      </c>
      <c r="N198" s="15">
        <v>1</v>
      </c>
      <c r="O198" s="15">
        <v>1</v>
      </c>
      <c r="P198">
        <v>1</v>
      </c>
      <c r="Q198" s="36" t="str">
        <f t="shared" ca="1" si="19"/>
        <v>2023-10-28 18:07:53</v>
      </c>
    </row>
    <row r="199" spans="1:17" x14ac:dyDescent="0.3">
      <c r="A199">
        <v>6719</v>
      </c>
      <c r="B199" s="21" t="s">
        <v>1769</v>
      </c>
      <c r="C199" s="21" t="str">
        <f t="shared" si="17"/>
        <v>ALEJANDRA CID</v>
      </c>
      <c r="D199" t="str">
        <f t="shared" si="15"/>
        <v xml:space="preserve">ALEJANDRA </v>
      </c>
      <c r="E199" t="str">
        <f t="shared" si="16"/>
        <v>CID</v>
      </c>
      <c r="F199" s="21" t="s">
        <v>2950</v>
      </c>
      <c r="G199" s="24">
        <v>52023439</v>
      </c>
      <c r="H199" s="18">
        <v>9210</v>
      </c>
      <c r="I199" s="32" t="str">
        <f t="shared" si="18"/>
        <v>09210</v>
      </c>
      <c r="J199" s="14" t="s">
        <v>112</v>
      </c>
      <c r="K199" s="15">
        <f>VLOOKUP(J199,estados!$A$1:$B$31,2,FALSE)</f>
        <v>7</v>
      </c>
      <c r="L199" s="15" t="s">
        <v>1466</v>
      </c>
      <c r="M199" s="15">
        <f>VLOOKUP(L199,Distribuidores!$A$2:$B$99,2,FALSE)</f>
        <v>19</v>
      </c>
      <c r="N199" s="15">
        <v>1</v>
      </c>
      <c r="O199" s="15">
        <v>1</v>
      </c>
      <c r="P199">
        <v>1</v>
      </c>
      <c r="Q199" s="36" t="str">
        <f t="shared" ca="1" si="19"/>
        <v>2023-10-28 19:22:38</v>
      </c>
    </row>
    <row r="200" spans="1:17" x14ac:dyDescent="0.3">
      <c r="A200">
        <v>6720</v>
      </c>
      <c r="B200" s="21" t="s">
        <v>1771</v>
      </c>
      <c r="C200" s="21" t="str">
        <f t="shared" si="17"/>
        <v>GABRIEL BOY</v>
      </c>
      <c r="D200" t="str">
        <f t="shared" si="15"/>
        <v xml:space="preserve">GABRIEL </v>
      </c>
      <c r="E200" t="str">
        <f t="shared" si="16"/>
        <v>BOY</v>
      </c>
      <c r="F200" s="21" t="s">
        <v>2917</v>
      </c>
      <c r="G200" s="24">
        <v>54834900</v>
      </c>
      <c r="H200" s="18">
        <v>77518</v>
      </c>
      <c r="I200" s="32" t="str">
        <f t="shared" si="18"/>
        <v>77518</v>
      </c>
      <c r="J200" s="14" t="s">
        <v>1513</v>
      </c>
      <c r="K200" s="15">
        <f>VLOOKUP(J200,estados!$A$1:$B$31,2,FALSE)</f>
        <v>22</v>
      </c>
      <c r="L200" s="15" t="s">
        <v>1463</v>
      </c>
      <c r="M200" s="15">
        <f>VLOOKUP(L200,Distribuidores!$A$2:$B$99,2,FALSE)</f>
        <v>18</v>
      </c>
      <c r="N200" s="15">
        <v>1</v>
      </c>
      <c r="O200" s="15">
        <v>1</v>
      </c>
      <c r="P200">
        <v>1</v>
      </c>
      <c r="Q200" s="36" t="str">
        <f t="shared" ca="1" si="19"/>
        <v>2023-10-28 18:56:27</v>
      </c>
    </row>
    <row r="201" spans="1:17" x14ac:dyDescent="0.3">
      <c r="A201">
        <v>6721</v>
      </c>
      <c r="B201" s="21" t="s">
        <v>1772</v>
      </c>
      <c r="C201" s="21" t="str">
        <f t="shared" si="17"/>
        <v>SILVIA CABALLERO</v>
      </c>
      <c r="D201" t="str">
        <f t="shared" si="15"/>
        <v xml:space="preserve">SILVIA </v>
      </c>
      <c r="E201" t="str">
        <f t="shared" si="16"/>
        <v>CABALLERO</v>
      </c>
      <c r="F201" s="21" t="s">
        <v>2917</v>
      </c>
      <c r="G201" s="24">
        <v>57293999</v>
      </c>
      <c r="H201" s="18">
        <v>57100</v>
      </c>
      <c r="I201" s="32" t="str">
        <f t="shared" si="18"/>
        <v>57100</v>
      </c>
      <c r="J201" s="14" t="s">
        <v>112</v>
      </c>
      <c r="K201" s="15">
        <f>VLOOKUP(J201,estados!$A$1:$B$31,2,FALSE)</f>
        <v>7</v>
      </c>
      <c r="L201" s="15" t="s">
        <v>1466</v>
      </c>
      <c r="M201" s="15">
        <f>VLOOKUP(L201,Distribuidores!$A$2:$B$99,2,FALSE)</f>
        <v>19</v>
      </c>
      <c r="N201" s="15">
        <v>0</v>
      </c>
      <c r="O201" s="15">
        <v>1</v>
      </c>
      <c r="P201">
        <v>1</v>
      </c>
      <c r="Q201" s="36" t="str">
        <f t="shared" ca="1" si="19"/>
        <v>2023-10-28 18:43:48</v>
      </c>
    </row>
    <row r="202" spans="1:17" x14ac:dyDescent="0.3">
      <c r="A202">
        <v>6722</v>
      </c>
      <c r="B202" s="21" t="s">
        <v>1635</v>
      </c>
      <c r="C202" s="21" t="str">
        <f t="shared" si="17"/>
        <v>BEATRIZ ALVAREZ</v>
      </c>
      <c r="D202" t="str">
        <f t="shared" si="15"/>
        <v xml:space="preserve">BEATRIZ </v>
      </c>
      <c r="E202" t="str">
        <f t="shared" si="16"/>
        <v>ALVAREZ</v>
      </c>
      <c r="F202" s="21" t="s">
        <v>2951</v>
      </c>
      <c r="G202" s="24">
        <v>52110250</v>
      </c>
      <c r="H202" s="18">
        <v>45590</v>
      </c>
      <c r="I202" s="32" t="str">
        <f t="shared" si="18"/>
        <v>45590</v>
      </c>
      <c r="J202" s="14" t="s">
        <v>1523</v>
      </c>
      <c r="K202" s="15">
        <f>VLOOKUP(J202,estados!$A$1:$B$31,2,FALSE)</f>
        <v>15</v>
      </c>
      <c r="L202" s="15" t="s">
        <v>114</v>
      </c>
      <c r="M202" s="15">
        <f>VLOOKUP(L202,Distribuidores!$A$2:$B$99,2,FALSE)</f>
        <v>16</v>
      </c>
      <c r="N202" s="15">
        <v>1</v>
      </c>
      <c r="O202" s="15">
        <v>1</v>
      </c>
      <c r="P202">
        <v>1</v>
      </c>
      <c r="Q202" s="36" t="str">
        <f t="shared" ca="1" si="19"/>
        <v>2023-10-28 13:05:52</v>
      </c>
    </row>
    <row r="203" spans="1:17" x14ac:dyDescent="0.3">
      <c r="A203">
        <v>6723</v>
      </c>
      <c r="B203" s="21" t="s">
        <v>1774</v>
      </c>
      <c r="C203" s="21" t="str">
        <f t="shared" si="17"/>
        <v>AMERICA MUÑOZ</v>
      </c>
      <c r="D203" t="str">
        <f t="shared" si="15"/>
        <v xml:space="preserve">AMERICA </v>
      </c>
      <c r="E203" t="str">
        <f t="shared" si="16"/>
        <v>MUÑOZ</v>
      </c>
      <c r="F203" s="21" t="s">
        <v>2952</v>
      </c>
      <c r="G203" s="24">
        <v>11011800</v>
      </c>
      <c r="H203" s="18">
        <v>97308</v>
      </c>
      <c r="I203" s="32" t="str">
        <f t="shared" si="18"/>
        <v>97308</v>
      </c>
      <c r="J203" s="14" t="s">
        <v>1524</v>
      </c>
      <c r="K203" s="15">
        <f>VLOOKUP(J203,estados!$A$1:$B$31,2,FALSE)</f>
        <v>30</v>
      </c>
      <c r="L203" s="15" t="s">
        <v>121</v>
      </c>
      <c r="M203" s="15">
        <f>VLOOKUP(L203,Distribuidores!$A$2:$B$99,2,FALSE)</f>
        <v>13</v>
      </c>
      <c r="N203" s="15">
        <v>1</v>
      </c>
      <c r="O203" s="15">
        <v>1</v>
      </c>
      <c r="P203">
        <v>1</v>
      </c>
      <c r="Q203" s="36" t="str">
        <f t="shared" ca="1" si="19"/>
        <v>2023-10-28 15:31:41</v>
      </c>
    </row>
    <row r="204" spans="1:17" x14ac:dyDescent="0.3">
      <c r="A204">
        <v>6724</v>
      </c>
      <c r="B204" s="21" t="s">
        <v>1776</v>
      </c>
      <c r="C204" s="21" t="str">
        <f t="shared" si="17"/>
        <v>BLANCA TAPIA</v>
      </c>
      <c r="D204" t="str">
        <f t="shared" si="15"/>
        <v xml:space="preserve">BLANCA </v>
      </c>
      <c r="E204" t="str">
        <f t="shared" si="16"/>
        <v>TAPIA</v>
      </c>
      <c r="F204" s="21" t="s">
        <v>2953</v>
      </c>
      <c r="G204" s="24">
        <v>52801634</v>
      </c>
      <c r="H204" s="18">
        <v>57100</v>
      </c>
      <c r="I204" s="32" t="str">
        <f t="shared" si="18"/>
        <v>57100</v>
      </c>
      <c r="J204" s="14" t="s">
        <v>112</v>
      </c>
      <c r="K204" s="15">
        <f>VLOOKUP(J204,estados!$A$1:$B$31,2,FALSE)</f>
        <v>7</v>
      </c>
      <c r="L204" s="15" t="s">
        <v>1496</v>
      </c>
      <c r="M204" s="15">
        <f>VLOOKUP(L204,Distribuidores!$A$2:$B$99,2,FALSE)</f>
        <v>20</v>
      </c>
      <c r="N204" s="15">
        <v>1</v>
      </c>
      <c r="O204" s="15">
        <v>1</v>
      </c>
      <c r="P204">
        <v>1</v>
      </c>
      <c r="Q204" s="36" t="str">
        <f t="shared" ca="1" si="19"/>
        <v>2023-10-28 13:45:19</v>
      </c>
    </row>
    <row r="205" spans="1:17" x14ac:dyDescent="0.3">
      <c r="A205">
        <v>6725</v>
      </c>
      <c r="B205" s="21" t="s">
        <v>1778</v>
      </c>
      <c r="C205" s="21" t="str">
        <f t="shared" si="17"/>
        <v>JAVIER HERNANDEZ</v>
      </c>
      <c r="D205" t="str">
        <f t="shared" si="15"/>
        <v xml:space="preserve">JAVIER </v>
      </c>
      <c r="E205" t="str">
        <f t="shared" si="16"/>
        <v>HERNANDEZ</v>
      </c>
      <c r="F205" s="21" t="s">
        <v>2954</v>
      </c>
      <c r="G205" s="24">
        <v>52928936</v>
      </c>
      <c r="H205" s="18">
        <v>77518</v>
      </c>
      <c r="I205" s="32" t="str">
        <f t="shared" si="18"/>
        <v>77518</v>
      </c>
      <c r="J205" s="14" t="s">
        <v>1513</v>
      </c>
      <c r="K205" s="15">
        <f>VLOOKUP(J205,estados!$A$1:$B$31,2,FALSE)</f>
        <v>22</v>
      </c>
      <c r="L205" s="15" t="s">
        <v>1495</v>
      </c>
      <c r="M205" s="15">
        <f>VLOOKUP(L205,Distribuidores!$A$2:$B$99,2,FALSE)</f>
        <v>17</v>
      </c>
      <c r="N205" s="15">
        <v>0</v>
      </c>
      <c r="O205" s="15">
        <v>1</v>
      </c>
      <c r="P205">
        <v>1</v>
      </c>
      <c r="Q205" s="36" t="str">
        <f t="shared" ca="1" si="19"/>
        <v>2023-10-28 15:15:06</v>
      </c>
    </row>
    <row r="206" spans="1:17" x14ac:dyDescent="0.3">
      <c r="A206">
        <v>6726</v>
      </c>
      <c r="B206" s="21" t="s">
        <v>3083</v>
      </c>
      <c r="C206" s="21" t="str">
        <f t="shared" si="17"/>
        <v>DAVID GRANADOS</v>
      </c>
      <c r="D206" t="str">
        <f t="shared" si="15"/>
        <v xml:space="preserve">DAVID </v>
      </c>
      <c r="E206" t="str">
        <f t="shared" si="16"/>
        <v>GRANADOS</v>
      </c>
      <c r="F206" s="21" t="s">
        <v>2922</v>
      </c>
      <c r="G206" s="24">
        <v>53418339</v>
      </c>
      <c r="H206" s="18">
        <v>6500</v>
      </c>
      <c r="I206" s="32" t="str">
        <f t="shared" si="18"/>
        <v>06500</v>
      </c>
      <c r="J206" s="14" t="s">
        <v>112</v>
      </c>
      <c r="K206" s="15">
        <f>VLOOKUP(J206,estados!$A$1:$B$31,2,FALSE)</f>
        <v>7</v>
      </c>
      <c r="L206" s="15" t="s">
        <v>1464</v>
      </c>
      <c r="M206" s="15">
        <f>VLOOKUP(L206,Distribuidores!$A$2:$B$99,2,FALSE)</f>
        <v>12</v>
      </c>
      <c r="N206" s="15">
        <v>0</v>
      </c>
      <c r="O206" s="15">
        <v>1</v>
      </c>
      <c r="P206">
        <v>1</v>
      </c>
      <c r="Q206" s="36" t="str">
        <f t="shared" ca="1" si="19"/>
        <v>2023-10-28 18:25:00</v>
      </c>
    </row>
    <row r="207" spans="1:17" x14ac:dyDescent="0.3">
      <c r="A207">
        <v>6727</v>
      </c>
      <c r="B207" s="21" t="s">
        <v>3084</v>
      </c>
      <c r="C207" s="21" t="str">
        <f t="shared" si="17"/>
        <v>MARCOS MAR</v>
      </c>
      <c r="D207" t="str">
        <f t="shared" si="15"/>
        <v xml:space="preserve">MARCOS </v>
      </c>
      <c r="E207" t="str">
        <f t="shared" si="16"/>
        <v>MAR</v>
      </c>
      <c r="F207" s="21" t="s">
        <v>2955</v>
      </c>
      <c r="G207" s="24">
        <v>53834646</v>
      </c>
      <c r="H207" s="18">
        <v>57100</v>
      </c>
      <c r="I207" s="32" t="str">
        <f t="shared" si="18"/>
        <v>57100</v>
      </c>
      <c r="J207" s="14" t="s">
        <v>112</v>
      </c>
      <c r="K207" s="15">
        <f>VLOOKUP(J207,estados!$A$1:$B$31,2,FALSE)</f>
        <v>7</v>
      </c>
      <c r="L207" s="15" t="s">
        <v>1463</v>
      </c>
      <c r="M207" s="15">
        <f>VLOOKUP(L207,Distribuidores!$A$2:$B$99,2,FALSE)</f>
        <v>18</v>
      </c>
      <c r="N207" s="15">
        <v>0</v>
      </c>
      <c r="O207" s="15">
        <v>1</v>
      </c>
      <c r="P207">
        <v>1</v>
      </c>
      <c r="Q207" s="36" t="str">
        <f t="shared" ca="1" si="19"/>
        <v>2023-10-28 18:43:44</v>
      </c>
    </row>
    <row r="208" spans="1:17" x14ac:dyDescent="0.3">
      <c r="A208">
        <v>6728</v>
      </c>
      <c r="B208" s="21" t="s">
        <v>1783</v>
      </c>
      <c r="C208" s="21" t="str">
        <f t="shared" si="17"/>
        <v>LAURA TINOCO</v>
      </c>
      <c r="D208" t="str">
        <f t="shared" si="15"/>
        <v xml:space="preserve">LAURA </v>
      </c>
      <c r="E208" t="str">
        <f t="shared" si="16"/>
        <v>TINOCO</v>
      </c>
      <c r="F208" s="21" t="s">
        <v>2956</v>
      </c>
      <c r="G208" s="24">
        <v>22821010</v>
      </c>
      <c r="H208" s="18">
        <v>58116</v>
      </c>
      <c r="I208" s="32" t="str">
        <f t="shared" si="18"/>
        <v>58116</v>
      </c>
      <c r="J208" s="14" t="s">
        <v>1518</v>
      </c>
      <c r="K208" s="15">
        <f>VLOOKUP(J208,estados!$A$1:$B$31,2,FALSE)</f>
        <v>9</v>
      </c>
      <c r="L208" s="15" t="s">
        <v>116</v>
      </c>
      <c r="M208" s="15">
        <f>VLOOKUP(L208,Distribuidores!$A$2:$B$99,2,FALSE)</f>
        <v>14</v>
      </c>
      <c r="N208" s="15">
        <v>1</v>
      </c>
      <c r="O208" s="15">
        <v>1</v>
      </c>
      <c r="P208">
        <v>1</v>
      </c>
      <c r="Q208" s="36" t="str">
        <f t="shared" ca="1" si="19"/>
        <v>2023-10-28 19:31:39</v>
      </c>
    </row>
    <row r="209" spans="1:17" x14ac:dyDescent="0.3">
      <c r="A209">
        <v>6729</v>
      </c>
      <c r="B209" s="21" t="s">
        <v>1785</v>
      </c>
      <c r="C209" s="21" t="str">
        <f t="shared" si="17"/>
        <v>FERNANDO QUINTANA HURTADO</v>
      </c>
      <c r="D209" t="str">
        <f t="shared" si="15"/>
        <v xml:space="preserve">FERNANDO </v>
      </c>
      <c r="E209" t="str">
        <f t="shared" si="16"/>
        <v>QUINTANA HURTADO</v>
      </c>
      <c r="F209" s="21" t="s">
        <v>2957</v>
      </c>
      <c r="G209" s="24" t="s">
        <v>2018</v>
      </c>
      <c r="H209" s="18">
        <v>77518</v>
      </c>
      <c r="I209" s="32" t="str">
        <f t="shared" si="18"/>
        <v>77518</v>
      </c>
      <c r="J209" s="14" t="s">
        <v>1513</v>
      </c>
      <c r="K209" s="15">
        <f>VLOOKUP(J209,estados!$A$1:$B$31,2,FALSE)</f>
        <v>22</v>
      </c>
      <c r="L209" s="15" t="s">
        <v>1495</v>
      </c>
      <c r="M209" s="15">
        <f>VLOOKUP(L209,Distribuidores!$A$2:$B$99,2,FALSE)</f>
        <v>17</v>
      </c>
      <c r="N209" s="15">
        <v>1</v>
      </c>
      <c r="O209" s="15">
        <v>1</v>
      </c>
      <c r="P209">
        <v>1</v>
      </c>
      <c r="Q209" s="36" t="str">
        <f t="shared" ca="1" si="19"/>
        <v>2023-10-28 15:10:06</v>
      </c>
    </row>
    <row r="210" spans="1:17" x14ac:dyDescent="0.3">
      <c r="A210">
        <v>6730</v>
      </c>
      <c r="B210" s="21" t="s">
        <v>1787</v>
      </c>
      <c r="C210" s="21" t="str">
        <f t="shared" si="17"/>
        <v>DANIEL JUAREZ RODRIGUEZ</v>
      </c>
      <c r="D210" t="str">
        <f t="shared" si="15"/>
        <v xml:space="preserve">DANIEL </v>
      </c>
      <c r="E210" t="str">
        <f t="shared" si="16"/>
        <v>JUAREZ RODRIGUEZ</v>
      </c>
      <c r="F210" s="21" t="s">
        <v>2958</v>
      </c>
      <c r="G210" s="24" t="s">
        <v>2019</v>
      </c>
      <c r="H210" s="18">
        <v>58260</v>
      </c>
      <c r="I210" s="32" t="str">
        <f t="shared" si="18"/>
        <v>58260</v>
      </c>
      <c r="J210" s="14" t="s">
        <v>1507</v>
      </c>
      <c r="K210" s="15">
        <f>VLOOKUP(J210,estados!$A$1:$B$31,2,FALSE)</f>
        <v>16</v>
      </c>
      <c r="L210" s="15" t="s">
        <v>1495</v>
      </c>
      <c r="M210" s="15">
        <f>VLOOKUP(L210,Distribuidores!$A$2:$B$99,2,FALSE)</f>
        <v>17</v>
      </c>
      <c r="N210" s="21">
        <v>0</v>
      </c>
      <c r="O210" s="15">
        <v>1</v>
      </c>
      <c r="P210">
        <v>1</v>
      </c>
      <c r="Q210" s="36" t="str">
        <f t="shared" ca="1" si="19"/>
        <v>2023-10-28 18:06:49</v>
      </c>
    </row>
    <row r="211" spans="1:17" x14ac:dyDescent="0.3">
      <c r="A211">
        <v>6731</v>
      </c>
      <c r="B211" s="21" t="s">
        <v>1789</v>
      </c>
      <c r="C211" s="21" t="str">
        <f t="shared" si="17"/>
        <v>MARCO ANTONIO</v>
      </c>
      <c r="D211" t="str">
        <f t="shared" si="15"/>
        <v xml:space="preserve">MARCO </v>
      </c>
      <c r="E211" t="str">
        <f t="shared" si="16"/>
        <v>ANTONIO</v>
      </c>
      <c r="F211" s="21" t="s">
        <v>2959</v>
      </c>
      <c r="G211" s="24" t="s">
        <v>2020</v>
      </c>
      <c r="H211" s="18">
        <v>15540</v>
      </c>
      <c r="I211" s="32" t="str">
        <f t="shared" si="18"/>
        <v>15540</v>
      </c>
      <c r="J211" s="14" t="s">
        <v>112</v>
      </c>
      <c r="K211" s="15">
        <f>VLOOKUP(J211,estados!$A$1:$B$31,2,FALSE)</f>
        <v>7</v>
      </c>
      <c r="L211" s="15" t="s">
        <v>1466</v>
      </c>
      <c r="M211" s="15">
        <f>VLOOKUP(L211,Distribuidores!$A$2:$B$99,2,FALSE)</f>
        <v>19</v>
      </c>
      <c r="N211" s="15">
        <v>1</v>
      </c>
      <c r="O211" s="15">
        <v>1</v>
      </c>
      <c r="P211">
        <v>1</v>
      </c>
      <c r="Q211" s="36" t="str">
        <f t="shared" ca="1" si="19"/>
        <v>2023-10-28 18:56:31</v>
      </c>
    </row>
    <row r="212" spans="1:17" x14ac:dyDescent="0.3">
      <c r="A212">
        <v>6732</v>
      </c>
      <c r="B212" s="21" t="s">
        <v>1791</v>
      </c>
      <c r="C212" s="21" t="str">
        <f t="shared" si="17"/>
        <v>ROSARIO PINEDA</v>
      </c>
      <c r="D212" t="str">
        <f t="shared" si="15"/>
        <v xml:space="preserve">ROSARIO </v>
      </c>
      <c r="E212" t="str">
        <f t="shared" si="16"/>
        <v>PINEDA</v>
      </c>
      <c r="F212" s="21" t="s">
        <v>2960</v>
      </c>
      <c r="G212" s="24" t="s">
        <v>2021</v>
      </c>
      <c r="H212" s="18">
        <v>7850</v>
      </c>
      <c r="I212" s="32" t="str">
        <f t="shared" si="18"/>
        <v>07850</v>
      </c>
      <c r="J212" s="14" t="s">
        <v>112</v>
      </c>
      <c r="K212" s="15">
        <f>VLOOKUP(J212,estados!$A$1:$B$31,2,FALSE)</f>
        <v>7</v>
      </c>
      <c r="L212" s="15" t="s">
        <v>121</v>
      </c>
      <c r="M212" s="15">
        <f>VLOOKUP(L212,Distribuidores!$A$2:$B$99,2,FALSE)</f>
        <v>13</v>
      </c>
      <c r="N212" s="15">
        <v>1</v>
      </c>
      <c r="O212" s="15">
        <v>1</v>
      </c>
      <c r="P212">
        <v>1</v>
      </c>
      <c r="Q212" s="36" t="str">
        <f t="shared" ca="1" si="19"/>
        <v>2023-10-28 18:05:32</v>
      </c>
    </row>
    <row r="213" spans="1:17" x14ac:dyDescent="0.3">
      <c r="A213">
        <v>6733</v>
      </c>
      <c r="B213" s="21" t="s">
        <v>1793</v>
      </c>
      <c r="C213" s="21" t="str">
        <f t="shared" si="17"/>
        <v>FERNANDO GONZALEZ</v>
      </c>
      <c r="D213" t="str">
        <f t="shared" si="15"/>
        <v xml:space="preserve">FERNANDO </v>
      </c>
      <c r="E213" t="str">
        <f t="shared" si="16"/>
        <v>GONZALEZ</v>
      </c>
      <c r="F213" s="21" t="s">
        <v>2961</v>
      </c>
      <c r="G213" s="24" t="s">
        <v>2022</v>
      </c>
      <c r="H213" s="18">
        <v>7620</v>
      </c>
      <c r="I213" s="32" t="str">
        <f t="shared" si="18"/>
        <v>07620</v>
      </c>
      <c r="J213" s="14" t="s">
        <v>112</v>
      </c>
      <c r="K213" s="15">
        <f>VLOOKUP(J213,estados!$A$1:$B$31,2,FALSE)</f>
        <v>7</v>
      </c>
      <c r="L213" s="15" t="s">
        <v>1464</v>
      </c>
      <c r="M213" s="15">
        <f>VLOOKUP(L213,Distribuidores!$A$2:$B$99,2,FALSE)</f>
        <v>12</v>
      </c>
      <c r="N213" s="15">
        <v>1</v>
      </c>
      <c r="O213" s="15">
        <v>1</v>
      </c>
      <c r="P213">
        <v>1</v>
      </c>
      <c r="Q213" s="36" t="str">
        <f t="shared" ca="1" si="19"/>
        <v>2023-10-28 17:45:25</v>
      </c>
    </row>
    <row r="214" spans="1:17" x14ac:dyDescent="0.3">
      <c r="A214">
        <v>6734</v>
      </c>
      <c r="B214" s="21" t="s">
        <v>3085</v>
      </c>
      <c r="C214" s="21" t="str">
        <f t="shared" si="17"/>
        <v>RODOLFO MARTINEZ</v>
      </c>
      <c r="D214" t="str">
        <f t="shared" si="15"/>
        <v xml:space="preserve">RODOLFO </v>
      </c>
      <c r="E214" t="str">
        <f t="shared" si="16"/>
        <v>MARTINEZ</v>
      </c>
      <c r="F214" s="21" t="s">
        <v>2962</v>
      </c>
      <c r="G214" s="24">
        <v>55870955</v>
      </c>
      <c r="H214" s="18">
        <v>58260</v>
      </c>
      <c r="I214" s="32" t="str">
        <f t="shared" si="18"/>
        <v>58260</v>
      </c>
      <c r="J214" s="14" t="s">
        <v>1507</v>
      </c>
      <c r="K214" s="15">
        <f>VLOOKUP(J214,estados!$A$1:$B$31,2,FALSE)</f>
        <v>16</v>
      </c>
      <c r="L214" s="15" t="s">
        <v>1494</v>
      </c>
      <c r="M214" s="15">
        <f>VLOOKUP(L214,Distribuidores!$A$2:$B$99,2,FALSE)</f>
        <v>21</v>
      </c>
      <c r="N214" s="15">
        <v>1</v>
      </c>
      <c r="O214" s="15">
        <v>1</v>
      </c>
      <c r="P214">
        <v>1</v>
      </c>
      <c r="Q214" s="36" t="str">
        <f t="shared" ca="1" si="19"/>
        <v>2023-10-28 18:44:19</v>
      </c>
    </row>
    <row r="215" spans="1:17" x14ac:dyDescent="0.3">
      <c r="A215">
        <v>6735</v>
      </c>
      <c r="B215" s="21" t="s">
        <v>1797</v>
      </c>
      <c r="C215" s="21" t="str">
        <f t="shared" si="17"/>
        <v>RICARDO CORTES</v>
      </c>
      <c r="D215" t="str">
        <f t="shared" si="15"/>
        <v xml:space="preserve">RICARDO </v>
      </c>
      <c r="E215" t="str">
        <f t="shared" si="16"/>
        <v>CORTES</v>
      </c>
      <c r="F215" s="21" t="s">
        <v>2963</v>
      </c>
      <c r="G215" s="24">
        <v>91381800</v>
      </c>
      <c r="H215" s="18">
        <v>7850</v>
      </c>
      <c r="I215" s="32" t="str">
        <f t="shared" si="18"/>
        <v>07850</v>
      </c>
      <c r="J215" s="14" t="s">
        <v>112</v>
      </c>
      <c r="K215" s="15">
        <f>VLOOKUP(J215,estados!$A$1:$B$31,2,FALSE)</f>
        <v>7</v>
      </c>
      <c r="L215" s="15" t="s">
        <v>1494</v>
      </c>
      <c r="M215" s="15">
        <f>VLOOKUP(L215,Distribuidores!$A$2:$B$99,2,FALSE)</f>
        <v>21</v>
      </c>
      <c r="N215" s="15">
        <v>0</v>
      </c>
      <c r="O215" s="15">
        <v>1</v>
      </c>
      <c r="P215">
        <v>1</v>
      </c>
      <c r="Q215" s="36" t="str">
        <f t="shared" ca="1" si="19"/>
        <v>2023-10-28 17:06:18</v>
      </c>
    </row>
    <row r="216" spans="1:17" x14ac:dyDescent="0.3">
      <c r="A216">
        <v>6736</v>
      </c>
      <c r="B216" s="21" t="s">
        <v>1799</v>
      </c>
      <c r="C216" s="21" t="str">
        <f t="shared" si="17"/>
        <v>CLAUDIA RODRIGUEZ</v>
      </c>
      <c r="D216" t="str">
        <f t="shared" si="15"/>
        <v xml:space="preserve">CLAUDIA </v>
      </c>
      <c r="E216" t="str">
        <f t="shared" si="16"/>
        <v>RODRIGUEZ</v>
      </c>
      <c r="F216" s="21" t="s">
        <v>2964</v>
      </c>
      <c r="G216" s="24">
        <v>53527245</v>
      </c>
      <c r="H216" s="18">
        <v>77518</v>
      </c>
      <c r="I216" s="32" t="str">
        <f t="shared" si="18"/>
        <v>77518</v>
      </c>
      <c r="J216" s="14" t="s">
        <v>1513</v>
      </c>
      <c r="K216" s="15">
        <f>VLOOKUP(J216,estados!$A$1:$B$31,2,FALSE)</f>
        <v>22</v>
      </c>
      <c r="L216" s="15" t="s">
        <v>1463</v>
      </c>
      <c r="M216" s="15">
        <f>VLOOKUP(L216,Distribuidores!$A$2:$B$99,2,FALSE)</f>
        <v>18</v>
      </c>
      <c r="N216" s="15">
        <v>1</v>
      </c>
      <c r="O216" s="15">
        <v>1</v>
      </c>
      <c r="P216">
        <v>1</v>
      </c>
      <c r="Q216" s="36" t="str">
        <f t="shared" ca="1" si="19"/>
        <v>2023-10-28 16:56:33</v>
      </c>
    </row>
    <row r="217" spans="1:17" x14ac:dyDescent="0.3">
      <c r="A217">
        <v>6737</v>
      </c>
      <c r="B217" s="21" t="s">
        <v>1801</v>
      </c>
      <c r="C217" s="21" t="str">
        <f t="shared" si="17"/>
        <v>MARICARMEN</v>
      </c>
      <c r="D217" t="e">
        <f t="shared" si="15"/>
        <v>#VALUE!</v>
      </c>
      <c r="E217" t="e">
        <f t="shared" si="16"/>
        <v>#VALUE!</v>
      </c>
      <c r="F217" s="21" t="s">
        <v>2965</v>
      </c>
      <c r="G217" s="24">
        <v>55565000</v>
      </c>
      <c r="H217" s="18">
        <v>10900</v>
      </c>
      <c r="I217" s="32" t="str">
        <f t="shared" si="18"/>
        <v>10900</v>
      </c>
      <c r="J217" s="14" t="s">
        <v>112</v>
      </c>
      <c r="K217" s="15">
        <f>VLOOKUP(J217,estados!$A$1:$B$31,2,FALSE)</f>
        <v>7</v>
      </c>
      <c r="L217" s="15" t="s">
        <v>1466</v>
      </c>
      <c r="M217" s="15">
        <f>VLOOKUP(L217,Distribuidores!$A$2:$B$99,2,FALSE)</f>
        <v>19</v>
      </c>
      <c r="N217" s="15">
        <v>1</v>
      </c>
      <c r="O217" s="15">
        <v>1</v>
      </c>
      <c r="P217">
        <v>1</v>
      </c>
      <c r="Q217" s="36" t="str">
        <f t="shared" ca="1" si="19"/>
        <v>2023-10-28 18:25:46</v>
      </c>
    </row>
    <row r="218" spans="1:17" x14ac:dyDescent="0.3">
      <c r="A218">
        <v>6738</v>
      </c>
      <c r="B218" s="21" t="s">
        <v>1803</v>
      </c>
      <c r="C218" s="21" t="str">
        <f t="shared" si="17"/>
        <v>JOSE CRUZ</v>
      </c>
      <c r="D218" t="str">
        <f t="shared" si="15"/>
        <v xml:space="preserve">JOSE </v>
      </c>
      <c r="E218" t="str">
        <f t="shared" si="16"/>
        <v>CRUZ</v>
      </c>
      <c r="F218" s="21" t="s">
        <v>2966</v>
      </c>
      <c r="G218" s="24">
        <v>53106778</v>
      </c>
      <c r="H218" s="18">
        <v>16400</v>
      </c>
      <c r="I218" s="32" t="str">
        <f t="shared" si="18"/>
        <v>16400</v>
      </c>
      <c r="J218" s="14" t="s">
        <v>112</v>
      </c>
      <c r="K218" s="15">
        <f>VLOOKUP(J218,estados!$A$1:$B$31,2,FALSE)</f>
        <v>7</v>
      </c>
      <c r="L218" s="15" t="s">
        <v>114</v>
      </c>
      <c r="M218" s="15">
        <f>VLOOKUP(L218,Distribuidores!$A$2:$B$99,2,FALSE)</f>
        <v>16</v>
      </c>
      <c r="N218" s="15">
        <v>1</v>
      </c>
      <c r="O218" s="15">
        <v>1</v>
      </c>
      <c r="P218">
        <v>1</v>
      </c>
      <c r="Q218" s="36" t="str">
        <f t="shared" ca="1" si="19"/>
        <v>2023-10-28 16:53:08</v>
      </c>
    </row>
    <row r="219" spans="1:17" x14ac:dyDescent="0.3">
      <c r="A219">
        <v>6739</v>
      </c>
      <c r="B219" s="21" t="s">
        <v>1805</v>
      </c>
      <c r="C219" s="21" t="str">
        <f t="shared" si="17"/>
        <v>RUTH URDATILLETA</v>
      </c>
      <c r="D219" t="str">
        <f t="shared" si="15"/>
        <v xml:space="preserve">RUTH </v>
      </c>
      <c r="E219" t="str">
        <f t="shared" si="16"/>
        <v>URDATILLETA</v>
      </c>
      <c r="F219" s="21" t="s">
        <v>2967</v>
      </c>
      <c r="G219" s="24">
        <v>57859911</v>
      </c>
      <c r="H219" s="18">
        <v>41069</v>
      </c>
      <c r="I219" s="32" t="str">
        <f t="shared" si="18"/>
        <v>41069</v>
      </c>
      <c r="J219" s="14" t="s">
        <v>1522</v>
      </c>
      <c r="K219" s="15">
        <f>VLOOKUP(J219,estados!$A$1:$B$31,2,FALSE)</f>
        <v>13</v>
      </c>
      <c r="L219" s="15" t="s">
        <v>1466</v>
      </c>
      <c r="M219" s="15">
        <f>VLOOKUP(L219,Distribuidores!$A$2:$B$99,2,FALSE)</f>
        <v>19</v>
      </c>
      <c r="N219" s="15">
        <v>1</v>
      </c>
      <c r="O219" s="15">
        <v>1</v>
      </c>
      <c r="P219">
        <v>1</v>
      </c>
      <c r="Q219" s="36" t="str">
        <f t="shared" ca="1" si="19"/>
        <v>2023-10-28 15:31:51</v>
      </c>
    </row>
    <row r="220" spans="1:17" x14ac:dyDescent="0.3">
      <c r="A220">
        <v>6740</v>
      </c>
      <c r="B220" s="21" t="s">
        <v>1807</v>
      </c>
      <c r="C220" s="21" t="str">
        <f t="shared" si="17"/>
        <v>ALFREDO MENDOZA</v>
      </c>
      <c r="D220" t="str">
        <f t="shared" si="15"/>
        <v xml:space="preserve">ALFREDO </v>
      </c>
      <c r="E220" t="str">
        <f t="shared" si="16"/>
        <v>MENDOZA</v>
      </c>
      <c r="F220" s="21" t="s">
        <v>2968</v>
      </c>
      <c r="G220" s="24">
        <v>57649240</v>
      </c>
      <c r="H220" s="18">
        <v>14748</v>
      </c>
      <c r="I220" s="32" t="str">
        <f t="shared" si="18"/>
        <v>14748</v>
      </c>
      <c r="J220" s="14" t="s">
        <v>1514</v>
      </c>
      <c r="K220" s="15">
        <f>VLOOKUP(J220,estados!$A$1:$B$31,2,FALSE)</f>
        <v>5</v>
      </c>
      <c r="L220" s="15" t="s">
        <v>1496</v>
      </c>
      <c r="M220" s="15">
        <f>VLOOKUP(L220,Distribuidores!$A$2:$B$99,2,FALSE)</f>
        <v>20</v>
      </c>
      <c r="N220" s="15">
        <v>1</v>
      </c>
      <c r="O220" s="15">
        <v>1</v>
      </c>
      <c r="P220">
        <v>1</v>
      </c>
      <c r="Q220" s="36" t="str">
        <f t="shared" ca="1" si="19"/>
        <v>2023-10-28 19:07:00</v>
      </c>
    </row>
    <row r="221" spans="1:17" x14ac:dyDescent="0.3">
      <c r="A221">
        <v>6741</v>
      </c>
      <c r="B221" s="21" t="s">
        <v>1809</v>
      </c>
      <c r="C221" s="21" t="str">
        <f t="shared" si="17"/>
        <v>MARGARITA MENDOZA</v>
      </c>
      <c r="D221" t="str">
        <f t="shared" si="15"/>
        <v xml:space="preserve">MARGARITA </v>
      </c>
      <c r="E221" t="str">
        <f t="shared" si="16"/>
        <v>MENDOZA</v>
      </c>
      <c r="F221" s="21" t="s">
        <v>2969</v>
      </c>
      <c r="G221" s="24">
        <v>53420331</v>
      </c>
      <c r="H221" s="18">
        <v>41960</v>
      </c>
      <c r="I221" s="32" t="str">
        <f t="shared" si="18"/>
        <v>41960</v>
      </c>
      <c r="J221" s="14" t="s">
        <v>1522</v>
      </c>
      <c r="K221" s="15">
        <f>VLOOKUP(J221,estados!$A$1:$B$31,2,FALSE)</f>
        <v>13</v>
      </c>
      <c r="L221" s="15" t="s">
        <v>1464</v>
      </c>
      <c r="M221" s="15">
        <f>VLOOKUP(L221,Distribuidores!$A$2:$B$99,2,FALSE)</f>
        <v>12</v>
      </c>
      <c r="N221" s="15">
        <v>0</v>
      </c>
      <c r="O221" s="15">
        <v>1</v>
      </c>
      <c r="P221">
        <v>1</v>
      </c>
      <c r="Q221" s="36" t="str">
        <f t="shared" ca="1" si="19"/>
        <v>2023-10-28 13:37:36</v>
      </c>
    </row>
    <row r="222" spans="1:17" x14ac:dyDescent="0.3">
      <c r="A222">
        <v>6742</v>
      </c>
      <c r="B222" s="21" t="s">
        <v>1811</v>
      </c>
      <c r="C222" s="21" t="str">
        <f t="shared" si="17"/>
        <v>ISABEL PEREZ</v>
      </c>
      <c r="D222" t="str">
        <f t="shared" si="15"/>
        <v xml:space="preserve">ISABEL </v>
      </c>
      <c r="E222" t="str">
        <f t="shared" si="16"/>
        <v>PEREZ</v>
      </c>
      <c r="F222" s="21" t="s">
        <v>2970</v>
      </c>
      <c r="G222" s="24">
        <v>55348315</v>
      </c>
      <c r="H222" s="18">
        <v>7850</v>
      </c>
      <c r="I222" s="32" t="str">
        <f t="shared" si="18"/>
        <v>07850</v>
      </c>
      <c r="J222" s="14" t="s">
        <v>112</v>
      </c>
      <c r="K222" s="15">
        <f>VLOOKUP(J222,estados!$A$1:$B$31,2,FALSE)</f>
        <v>7</v>
      </c>
      <c r="L222" s="15" t="s">
        <v>114</v>
      </c>
      <c r="M222" s="15">
        <f>VLOOKUP(L222,Distribuidores!$A$2:$B$99,2,FALSE)</f>
        <v>16</v>
      </c>
      <c r="N222" s="15">
        <v>0</v>
      </c>
      <c r="O222" s="15">
        <v>1</v>
      </c>
      <c r="P222">
        <v>1</v>
      </c>
      <c r="Q222" s="36" t="str">
        <f t="shared" ca="1" si="19"/>
        <v>2023-10-28 14:18:42</v>
      </c>
    </row>
    <row r="223" spans="1:17" x14ac:dyDescent="0.3">
      <c r="A223">
        <v>6743</v>
      </c>
      <c r="B223" s="21" t="s">
        <v>1813</v>
      </c>
      <c r="C223" s="21" t="str">
        <f t="shared" si="17"/>
        <v>CLAUDIA ALAVAREZ</v>
      </c>
      <c r="D223" t="str">
        <f t="shared" si="15"/>
        <v xml:space="preserve">CLAUDIA </v>
      </c>
      <c r="E223" t="str">
        <f t="shared" si="16"/>
        <v>ALAVAREZ</v>
      </c>
      <c r="F223" s="21" t="s">
        <v>2971</v>
      </c>
      <c r="G223" s="24">
        <v>56359230</v>
      </c>
      <c r="H223" s="18">
        <v>11232</v>
      </c>
      <c r="I223" s="32" t="str">
        <f t="shared" si="18"/>
        <v>11232</v>
      </c>
      <c r="J223" s="14" t="s">
        <v>112</v>
      </c>
      <c r="K223" s="15">
        <f>VLOOKUP(J223,estados!$A$1:$B$31,2,FALSE)</f>
        <v>7</v>
      </c>
      <c r="L223" s="15" t="s">
        <v>121</v>
      </c>
      <c r="M223" s="15">
        <f>VLOOKUP(L223,Distribuidores!$A$2:$B$99,2,FALSE)</f>
        <v>13</v>
      </c>
      <c r="N223" s="15">
        <v>0</v>
      </c>
      <c r="O223" s="15">
        <v>1</v>
      </c>
      <c r="P223">
        <v>1</v>
      </c>
      <c r="Q223" s="36" t="str">
        <f t="shared" ca="1" si="19"/>
        <v>2023-10-28 13:11:39</v>
      </c>
    </row>
    <row r="224" spans="1:17" x14ac:dyDescent="0.3">
      <c r="A224">
        <v>6744</v>
      </c>
      <c r="B224" s="21" t="s">
        <v>1815</v>
      </c>
      <c r="C224" s="21" t="str">
        <f t="shared" si="17"/>
        <v>IGANCIO GLEZ</v>
      </c>
      <c r="D224" t="str">
        <f t="shared" si="15"/>
        <v xml:space="preserve">IGANCIO </v>
      </c>
      <c r="E224" t="str">
        <f t="shared" si="16"/>
        <v>GLEZ</v>
      </c>
      <c r="F224" s="21" t="s">
        <v>2972</v>
      </c>
      <c r="G224" s="24">
        <v>50970277</v>
      </c>
      <c r="H224" s="18">
        <v>62300</v>
      </c>
      <c r="I224" s="32" t="str">
        <f t="shared" si="18"/>
        <v>62300</v>
      </c>
      <c r="J224" s="14" t="s">
        <v>122</v>
      </c>
      <c r="K224" s="15">
        <f>VLOOKUP(J224,estados!$A$1:$B$31,2,FALSE)</f>
        <v>17</v>
      </c>
      <c r="L224" s="15" t="s">
        <v>120</v>
      </c>
      <c r="M224" s="15">
        <f>VLOOKUP(L224,Distribuidores!$A$2:$B$99,2,FALSE)</f>
        <v>29</v>
      </c>
      <c r="N224" s="15">
        <v>1</v>
      </c>
      <c r="O224" s="15">
        <v>1</v>
      </c>
      <c r="P224">
        <v>1</v>
      </c>
      <c r="Q224" s="36" t="str">
        <f t="shared" ca="1" si="19"/>
        <v>2023-10-28 17:19:20</v>
      </c>
    </row>
    <row r="225" spans="1:17" x14ac:dyDescent="0.3">
      <c r="A225">
        <v>6745</v>
      </c>
      <c r="B225" s="21" t="s">
        <v>1817</v>
      </c>
      <c r="C225" s="21" t="str">
        <f t="shared" si="17"/>
        <v>MARIO RODRIGUEZ</v>
      </c>
      <c r="D225" t="str">
        <f t="shared" si="15"/>
        <v xml:space="preserve">MARIO </v>
      </c>
      <c r="E225" t="str">
        <f t="shared" si="16"/>
        <v>RODRIGUEZ</v>
      </c>
      <c r="F225" s="21" t="s">
        <v>2973</v>
      </c>
      <c r="G225" s="24">
        <v>52554444</v>
      </c>
      <c r="H225" s="18">
        <v>11239</v>
      </c>
      <c r="I225" s="32" t="str">
        <f t="shared" si="18"/>
        <v>11239</v>
      </c>
      <c r="J225" s="14" t="s">
        <v>112</v>
      </c>
      <c r="K225" s="15">
        <f>VLOOKUP(J225,estados!$A$1:$B$31,2,FALSE)</f>
        <v>7</v>
      </c>
      <c r="L225" s="15" t="s">
        <v>118</v>
      </c>
      <c r="M225" s="15">
        <f>VLOOKUP(L225,Distribuidores!$A$2:$B$99,2,FALSE)</f>
        <v>32</v>
      </c>
      <c r="N225" s="15">
        <v>1</v>
      </c>
      <c r="O225" s="15">
        <v>1</v>
      </c>
      <c r="P225">
        <v>1</v>
      </c>
      <c r="Q225" s="36" t="str">
        <f t="shared" ca="1" si="19"/>
        <v>2023-10-28 18:44:11</v>
      </c>
    </row>
    <row r="226" spans="1:17" x14ac:dyDescent="0.3">
      <c r="A226">
        <v>6746</v>
      </c>
      <c r="B226" s="21" t="s">
        <v>1819</v>
      </c>
      <c r="C226" s="21" t="str">
        <f t="shared" si="17"/>
        <v>RICARDO VAZQUEZ</v>
      </c>
      <c r="D226" t="str">
        <f t="shared" si="15"/>
        <v xml:space="preserve">RICARDO </v>
      </c>
      <c r="E226" t="str">
        <f t="shared" si="16"/>
        <v>VAZQUEZ</v>
      </c>
      <c r="F226" s="21" t="s">
        <v>2941</v>
      </c>
      <c r="G226" s="24">
        <v>52289977</v>
      </c>
      <c r="H226" s="18">
        <v>16060</v>
      </c>
      <c r="I226" s="32" t="str">
        <f t="shared" si="18"/>
        <v>16060</v>
      </c>
      <c r="J226" s="14" t="s">
        <v>112</v>
      </c>
      <c r="K226" s="15">
        <f>VLOOKUP(J226,estados!$A$1:$B$31,2,FALSE)</f>
        <v>7</v>
      </c>
      <c r="L226" s="15" t="s">
        <v>114</v>
      </c>
      <c r="M226" s="15">
        <f>VLOOKUP(L226,Distribuidores!$A$2:$B$99,2,FALSE)</f>
        <v>16</v>
      </c>
      <c r="N226" s="21">
        <v>0</v>
      </c>
      <c r="O226" s="15">
        <v>1</v>
      </c>
      <c r="P226">
        <v>1</v>
      </c>
      <c r="Q226" s="36" t="str">
        <f t="shared" ca="1" si="19"/>
        <v>2023-10-28 20:35:17</v>
      </c>
    </row>
    <row r="227" spans="1:17" x14ac:dyDescent="0.3">
      <c r="A227">
        <v>6747</v>
      </c>
      <c r="B227" s="21" t="s">
        <v>1820</v>
      </c>
      <c r="C227" s="21" t="str">
        <f t="shared" si="17"/>
        <v>BEATRIZ SAMBRAM</v>
      </c>
      <c r="D227" t="str">
        <f t="shared" si="15"/>
        <v xml:space="preserve">BEATRIZ </v>
      </c>
      <c r="E227" t="str">
        <f t="shared" si="16"/>
        <v>SAMBRAM</v>
      </c>
      <c r="F227" s="21" t="s">
        <v>2974</v>
      </c>
      <c r="G227" s="24">
        <v>50955425</v>
      </c>
      <c r="H227" s="18">
        <v>2250</v>
      </c>
      <c r="I227" s="32" t="str">
        <f t="shared" si="18"/>
        <v>02250</v>
      </c>
      <c r="J227" s="14" t="s">
        <v>112</v>
      </c>
      <c r="K227" s="15">
        <f>VLOOKUP(J227,estados!$A$1:$B$31,2,FALSE)</f>
        <v>7</v>
      </c>
      <c r="L227" s="15" t="s">
        <v>1484</v>
      </c>
      <c r="M227" s="15">
        <f>VLOOKUP(L227,Distribuidores!$A$2:$B$99,2,FALSE)</f>
        <v>11</v>
      </c>
      <c r="N227" s="15">
        <v>1</v>
      </c>
      <c r="O227" s="15">
        <v>1</v>
      </c>
      <c r="P227">
        <v>1</v>
      </c>
      <c r="Q227" s="36" t="str">
        <f t="shared" ca="1" si="19"/>
        <v>2023-10-28 12:57:44</v>
      </c>
    </row>
    <row r="228" spans="1:17" x14ac:dyDescent="0.3">
      <c r="A228">
        <v>6748</v>
      </c>
      <c r="B228" s="21" t="s">
        <v>3086</v>
      </c>
      <c r="C228" s="21" t="str">
        <f t="shared" si="17"/>
        <v>EUGENIA CRUZ</v>
      </c>
      <c r="D228" t="str">
        <f t="shared" si="15"/>
        <v xml:space="preserve">EUGENIA </v>
      </c>
      <c r="E228" t="str">
        <f t="shared" si="16"/>
        <v>CRUZ</v>
      </c>
      <c r="F228" s="21" t="s">
        <v>2975</v>
      </c>
      <c r="G228" s="24">
        <v>55923282</v>
      </c>
      <c r="H228" s="18">
        <v>31824</v>
      </c>
      <c r="I228" s="32" t="str">
        <f t="shared" si="18"/>
        <v>31824</v>
      </c>
      <c r="J228" s="14" t="s">
        <v>1525</v>
      </c>
      <c r="K228" s="15">
        <f>VLOOKUP(J228,estados!$A$1:$B$31,2,FALSE)</f>
        <v>6</v>
      </c>
      <c r="L228" s="15" t="s">
        <v>1484</v>
      </c>
      <c r="M228" s="15">
        <f>VLOOKUP(L228,Distribuidores!$A$2:$B$99,2,FALSE)</f>
        <v>11</v>
      </c>
      <c r="N228" s="15">
        <v>1</v>
      </c>
      <c r="O228" s="15">
        <v>1</v>
      </c>
      <c r="P228">
        <v>1</v>
      </c>
      <c r="Q228" s="36" t="str">
        <f t="shared" ca="1" si="19"/>
        <v>2023-10-28 16:56:39</v>
      </c>
    </row>
    <row r="229" spans="1:17" x14ac:dyDescent="0.3">
      <c r="A229">
        <v>6749</v>
      </c>
      <c r="B229" s="21" t="s">
        <v>1824</v>
      </c>
      <c r="C229" s="21" t="str">
        <f t="shared" si="17"/>
        <v>ALFREDO GALEANO</v>
      </c>
      <c r="D229" t="str">
        <f t="shared" si="15"/>
        <v xml:space="preserve">ALFREDO </v>
      </c>
      <c r="E229" t="str">
        <f t="shared" si="16"/>
        <v>GALEANO</v>
      </c>
      <c r="F229" s="21" t="s">
        <v>2976</v>
      </c>
      <c r="G229" s="24">
        <v>26230325</v>
      </c>
      <c r="H229" s="18">
        <v>62430</v>
      </c>
      <c r="I229" s="32" t="str">
        <f t="shared" si="18"/>
        <v>62430</v>
      </c>
      <c r="J229" s="14" t="s">
        <v>112</v>
      </c>
      <c r="K229" s="15">
        <f>VLOOKUP(J229,estados!$A$1:$B$31,2,FALSE)</f>
        <v>7</v>
      </c>
      <c r="L229" s="15" t="s">
        <v>120</v>
      </c>
      <c r="M229" s="15">
        <f>VLOOKUP(L229,Distribuidores!$A$2:$B$99,2,FALSE)</f>
        <v>29</v>
      </c>
      <c r="N229" s="15">
        <v>1</v>
      </c>
      <c r="O229" s="15">
        <v>1</v>
      </c>
      <c r="P229">
        <v>1</v>
      </c>
      <c r="Q229" s="36" t="str">
        <f t="shared" ca="1" si="19"/>
        <v>2023-10-28 12:06:41</v>
      </c>
    </row>
    <row r="230" spans="1:17" x14ac:dyDescent="0.3">
      <c r="A230">
        <v>6750</v>
      </c>
      <c r="B230" s="21" t="s">
        <v>3087</v>
      </c>
      <c r="C230" s="21" t="str">
        <f t="shared" si="17"/>
        <v>HECTOR LUIS RASGADO</v>
      </c>
      <c r="D230" t="str">
        <f t="shared" si="15"/>
        <v xml:space="preserve">HECTOR </v>
      </c>
      <c r="E230" t="str">
        <f t="shared" si="16"/>
        <v>LUIS RASGADO</v>
      </c>
      <c r="F230" s="21" t="s">
        <v>2977</v>
      </c>
      <c r="G230" s="24">
        <v>56759842</v>
      </c>
      <c r="H230" s="18">
        <v>1210</v>
      </c>
      <c r="I230" s="32" t="str">
        <f t="shared" si="18"/>
        <v>01210</v>
      </c>
      <c r="J230" s="14" t="s">
        <v>112</v>
      </c>
      <c r="K230" s="15">
        <f>VLOOKUP(J230,estados!$A$1:$B$31,2,FALSE)</f>
        <v>7</v>
      </c>
      <c r="L230" s="15" t="s">
        <v>117</v>
      </c>
      <c r="M230" s="15">
        <f>VLOOKUP(L230,Distribuidores!$A$2:$B$99,2,FALSE)</f>
        <v>15</v>
      </c>
      <c r="N230" s="15">
        <v>1</v>
      </c>
      <c r="O230" s="15">
        <v>1</v>
      </c>
      <c r="P230">
        <v>1</v>
      </c>
      <c r="Q230" s="36" t="str">
        <f t="shared" ca="1" si="19"/>
        <v>2023-10-28 15:02:43</v>
      </c>
    </row>
    <row r="231" spans="1:17" x14ac:dyDescent="0.3">
      <c r="A231">
        <v>6751</v>
      </c>
      <c r="B231" s="21" t="s">
        <v>3088</v>
      </c>
      <c r="C231" s="21" t="str">
        <f t="shared" si="17"/>
        <v>MAYRA MARTINEZ</v>
      </c>
      <c r="D231" t="str">
        <f t="shared" si="15"/>
        <v xml:space="preserve">MAYRA </v>
      </c>
      <c r="E231" t="str">
        <f t="shared" si="16"/>
        <v>MARTINEZ</v>
      </c>
      <c r="F231" s="21" t="s">
        <v>2978</v>
      </c>
      <c r="G231" s="24">
        <v>53421569</v>
      </c>
      <c r="H231" s="16">
        <v>4300</v>
      </c>
      <c r="I231" s="32" t="str">
        <f t="shared" si="18"/>
        <v>04300</v>
      </c>
      <c r="J231" s="15" t="s">
        <v>112</v>
      </c>
      <c r="K231" s="15">
        <f>VLOOKUP(J231,estados!$A$1:$B$31,2,FALSE)</f>
        <v>7</v>
      </c>
      <c r="L231" s="15" t="s">
        <v>116</v>
      </c>
      <c r="M231" s="15">
        <f>VLOOKUP(L231,Distribuidores!$A$2:$B$99,2,FALSE)</f>
        <v>14</v>
      </c>
      <c r="N231" s="15">
        <v>0</v>
      </c>
      <c r="O231" s="15">
        <v>1</v>
      </c>
      <c r="P231">
        <v>1</v>
      </c>
      <c r="Q231" s="36" t="str">
        <f t="shared" ca="1" si="19"/>
        <v>2023-10-28 14:41:04</v>
      </c>
    </row>
    <row r="232" spans="1:17" x14ac:dyDescent="0.3">
      <c r="A232">
        <v>6752</v>
      </c>
      <c r="B232" s="21" t="s">
        <v>1830</v>
      </c>
      <c r="C232" s="21" t="str">
        <f t="shared" si="17"/>
        <v>JESUS HERNANDEZ</v>
      </c>
      <c r="D232" t="str">
        <f t="shared" si="15"/>
        <v xml:space="preserve">JESUS </v>
      </c>
      <c r="E232" t="str">
        <f t="shared" si="16"/>
        <v>HERNANDEZ</v>
      </c>
      <c r="F232" s="21" t="s">
        <v>2979</v>
      </c>
      <c r="G232" s="24">
        <v>53759681</v>
      </c>
      <c r="H232" s="16">
        <v>7119</v>
      </c>
      <c r="I232" s="32" t="str">
        <f t="shared" si="18"/>
        <v>07119</v>
      </c>
      <c r="J232" s="15" t="s">
        <v>112</v>
      </c>
      <c r="K232" s="15">
        <f>VLOOKUP(J232,estados!$A$1:$B$31,2,FALSE)</f>
        <v>7</v>
      </c>
      <c r="L232" s="15" t="s">
        <v>1463</v>
      </c>
      <c r="M232" s="15">
        <f>VLOOKUP(L232,Distribuidores!$A$2:$B$99,2,FALSE)</f>
        <v>18</v>
      </c>
      <c r="N232" s="15">
        <v>1</v>
      </c>
      <c r="O232" s="15">
        <v>1</v>
      </c>
      <c r="P232">
        <v>1</v>
      </c>
      <c r="Q232" s="36" t="str">
        <f t="shared" ca="1" si="19"/>
        <v>2023-10-28 18:22:27</v>
      </c>
    </row>
    <row r="233" spans="1:17" x14ac:dyDescent="0.3">
      <c r="A233">
        <v>6753</v>
      </c>
      <c r="B233" s="21" t="s">
        <v>1832</v>
      </c>
      <c r="C233" s="21" t="str">
        <f t="shared" si="17"/>
        <v>ROSALINDA RIVERA</v>
      </c>
      <c r="D233" t="str">
        <f t="shared" si="15"/>
        <v xml:space="preserve">ROSALINDA </v>
      </c>
      <c r="E233" t="str">
        <f t="shared" si="16"/>
        <v>RIVERA</v>
      </c>
      <c r="F233" s="21" t="s">
        <v>2980</v>
      </c>
      <c r="G233" s="24">
        <v>52608022</v>
      </c>
      <c r="H233" s="16">
        <v>16070</v>
      </c>
      <c r="I233" s="32" t="str">
        <f t="shared" si="18"/>
        <v>16070</v>
      </c>
      <c r="J233" s="15" t="s">
        <v>112</v>
      </c>
      <c r="K233" s="15">
        <f>VLOOKUP(J233,estados!$A$1:$B$31,2,FALSE)</f>
        <v>7</v>
      </c>
      <c r="L233" s="15" t="s">
        <v>1496</v>
      </c>
      <c r="M233" s="15">
        <f>VLOOKUP(L233,Distribuidores!$A$2:$B$99,2,FALSE)</f>
        <v>20</v>
      </c>
      <c r="N233" s="15">
        <v>1</v>
      </c>
      <c r="O233" s="15">
        <v>1</v>
      </c>
      <c r="P233">
        <v>1</v>
      </c>
      <c r="Q233" s="36" t="str">
        <f t="shared" ca="1" si="19"/>
        <v>2023-10-28 16:06:56</v>
      </c>
    </row>
    <row r="234" spans="1:17" x14ac:dyDescent="0.3">
      <c r="A234">
        <v>6754</v>
      </c>
      <c r="B234" s="21" t="s">
        <v>127</v>
      </c>
      <c r="C234" s="21" t="str">
        <f t="shared" si="17"/>
        <v>JORGE HERNANDEZ</v>
      </c>
      <c r="D234" t="str">
        <f t="shared" si="15"/>
        <v xml:space="preserve">JORGE </v>
      </c>
      <c r="E234" t="str">
        <f t="shared" si="16"/>
        <v>HERNANDEZ</v>
      </c>
      <c r="F234" s="21" t="s">
        <v>2981</v>
      </c>
      <c r="G234" s="24">
        <v>56854550</v>
      </c>
      <c r="H234" s="16">
        <v>14438</v>
      </c>
      <c r="I234" s="32" t="str">
        <f t="shared" si="18"/>
        <v>14438</v>
      </c>
      <c r="J234" s="15" t="s">
        <v>112</v>
      </c>
      <c r="K234" s="15">
        <f>VLOOKUP(J234,estados!$A$1:$B$31,2,FALSE)</f>
        <v>7</v>
      </c>
      <c r="L234" s="15" t="s">
        <v>1495</v>
      </c>
      <c r="M234" s="15">
        <f>VLOOKUP(L234,Distribuidores!$A$2:$B$99,2,FALSE)</f>
        <v>17</v>
      </c>
      <c r="N234" s="15">
        <v>1</v>
      </c>
      <c r="O234" s="15">
        <v>1</v>
      </c>
      <c r="P234">
        <v>1</v>
      </c>
      <c r="Q234" s="36" t="str">
        <f t="shared" ca="1" si="19"/>
        <v>2023-10-28 13:33:59</v>
      </c>
    </row>
    <row r="235" spans="1:17" x14ac:dyDescent="0.3">
      <c r="A235">
        <v>6755</v>
      </c>
      <c r="B235" s="21" t="s">
        <v>1835</v>
      </c>
      <c r="C235" s="21" t="str">
        <f t="shared" si="17"/>
        <v>LIZBETH DIAZ</v>
      </c>
      <c r="D235" t="str">
        <f t="shared" si="15"/>
        <v xml:space="preserve">LIZBETH </v>
      </c>
      <c r="E235" t="str">
        <f t="shared" si="16"/>
        <v>DIAZ</v>
      </c>
      <c r="F235" s="21" t="s">
        <v>2982</v>
      </c>
      <c r="G235" s="24">
        <v>53564144</v>
      </c>
      <c r="H235" s="16">
        <v>9850</v>
      </c>
      <c r="I235" s="32" t="str">
        <f t="shared" si="18"/>
        <v>09850</v>
      </c>
      <c r="J235" s="15" t="s">
        <v>112</v>
      </c>
      <c r="K235" s="15">
        <f>VLOOKUP(J235,estados!$A$1:$B$31,2,FALSE)</f>
        <v>7</v>
      </c>
      <c r="L235" s="15" t="s">
        <v>1495</v>
      </c>
      <c r="M235" s="15">
        <f>VLOOKUP(L235,Distribuidores!$A$2:$B$99,2,FALSE)</f>
        <v>17</v>
      </c>
      <c r="N235" s="15">
        <v>0</v>
      </c>
      <c r="O235" s="15">
        <v>1</v>
      </c>
      <c r="P235">
        <v>1</v>
      </c>
      <c r="Q235" s="36" t="str">
        <f t="shared" ca="1" si="19"/>
        <v>2023-10-28 13:00:27</v>
      </c>
    </row>
    <row r="236" spans="1:17" x14ac:dyDescent="0.3">
      <c r="A236">
        <v>6756</v>
      </c>
      <c r="B236" s="21" t="s">
        <v>1837</v>
      </c>
      <c r="C236" s="21" t="str">
        <f t="shared" si="17"/>
        <v>GABRIEL CALVO</v>
      </c>
      <c r="D236" t="str">
        <f t="shared" si="15"/>
        <v xml:space="preserve">GABRIEL </v>
      </c>
      <c r="E236" t="str">
        <f t="shared" si="16"/>
        <v>CALVO</v>
      </c>
      <c r="F236" s="21" t="s">
        <v>2983</v>
      </c>
      <c r="G236" s="24">
        <v>80003330</v>
      </c>
      <c r="H236" s="16">
        <v>2080</v>
      </c>
      <c r="I236" s="32" t="str">
        <f t="shared" si="18"/>
        <v>02080</v>
      </c>
      <c r="J236" s="15" t="s">
        <v>112</v>
      </c>
      <c r="K236" s="15">
        <f>VLOOKUP(J236,estados!$A$1:$B$31,2,FALSE)</f>
        <v>7</v>
      </c>
      <c r="L236" s="15" t="s">
        <v>1496</v>
      </c>
      <c r="M236" s="15">
        <f>VLOOKUP(L236,Distribuidores!$A$2:$B$99,2,FALSE)</f>
        <v>20</v>
      </c>
      <c r="N236" s="15">
        <v>0</v>
      </c>
      <c r="O236" s="15">
        <v>1</v>
      </c>
      <c r="P236">
        <v>1</v>
      </c>
      <c r="Q236" s="36" t="str">
        <f t="shared" ca="1" si="19"/>
        <v>2023-10-28 16:53:58</v>
      </c>
    </row>
    <row r="237" spans="1:17" x14ac:dyDescent="0.3">
      <c r="A237">
        <v>6757</v>
      </c>
      <c r="B237" s="21" t="s">
        <v>1839</v>
      </c>
      <c r="C237" s="21" t="str">
        <f t="shared" si="17"/>
        <v>MAURICIO SANCHEZ</v>
      </c>
      <c r="D237" t="str">
        <f t="shared" si="15"/>
        <v xml:space="preserve">MAURICIO </v>
      </c>
      <c r="E237" t="str">
        <f t="shared" si="16"/>
        <v>SANCHEZ</v>
      </c>
      <c r="F237" s="21" t="s">
        <v>2984</v>
      </c>
      <c r="G237" s="24">
        <v>5539019358</v>
      </c>
      <c r="H237" s="16">
        <v>15900</v>
      </c>
      <c r="I237" s="32" t="str">
        <f t="shared" si="18"/>
        <v>15900</v>
      </c>
      <c r="J237" s="15" t="s">
        <v>112</v>
      </c>
      <c r="K237" s="15">
        <f>VLOOKUP(J237,estados!$A$1:$B$31,2,FALSE)</f>
        <v>7</v>
      </c>
      <c r="L237" s="15" t="s">
        <v>119</v>
      </c>
      <c r="M237" s="15">
        <f>VLOOKUP(L237,Distribuidores!$A$2:$B$99,2,FALSE)</f>
        <v>30</v>
      </c>
      <c r="N237" s="15">
        <v>0</v>
      </c>
      <c r="O237" s="15">
        <v>1</v>
      </c>
      <c r="P237">
        <v>1</v>
      </c>
      <c r="Q237" s="36" t="str">
        <f t="shared" ca="1" si="19"/>
        <v>2023-10-28 14:05:16</v>
      </c>
    </row>
    <row r="238" spans="1:17" x14ac:dyDescent="0.3">
      <c r="A238">
        <v>6758</v>
      </c>
      <c r="B238" s="21" t="s">
        <v>1841</v>
      </c>
      <c r="C238" s="21" t="str">
        <f t="shared" si="17"/>
        <v>EDUARDO GOMEZ OLVERA</v>
      </c>
      <c r="D238" t="str">
        <f t="shared" si="15"/>
        <v xml:space="preserve">EDUARDO </v>
      </c>
      <c r="E238" t="str">
        <f t="shared" si="16"/>
        <v>GOMEZ OLVERA</v>
      </c>
      <c r="F238" s="21" t="s">
        <v>2985</v>
      </c>
      <c r="G238" s="24" t="s">
        <v>2023</v>
      </c>
      <c r="H238" s="16">
        <v>4460</v>
      </c>
      <c r="I238" s="32" t="str">
        <f t="shared" si="18"/>
        <v>04460</v>
      </c>
      <c r="J238" s="15" t="s">
        <v>112</v>
      </c>
      <c r="K238" s="15">
        <f>VLOOKUP(J238,estados!$A$1:$B$31,2,FALSE)</f>
        <v>7</v>
      </c>
      <c r="L238" s="15" t="s">
        <v>117</v>
      </c>
      <c r="M238" s="15">
        <f>VLOOKUP(L238,Distribuidores!$A$2:$B$99,2,FALSE)</f>
        <v>15</v>
      </c>
      <c r="N238" s="15">
        <v>1</v>
      </c>
      <c r="O238" s="15">
        <v>1</v>
      </c>
      <c r="P238">
        <v>1</v>
      </c>
      <c r="Q238" s="36" t="str">
        <f t="shared" ca="1" si="19"/>
        <v>2023-10-28 17:22:47</v>
      </c>
    </row>
    <row r="239" spans="1:17" x14ac:dyDescent="0.3">
      <c r="A239">
        <v>6759</v>
      </c>
      <c r="B239" s="21" t="s">
        <v>3089</v>
      </c>
      <c r="C239" s="21" t="str">
        <f t="shared" si="17"/>
        <v>JOSE SANCHEZ</v>
      </c>
      <c r="D239" t="str">
        <f t="shared" si="15"/>
        <v xml:space="preserve">JOSE </v>
      </c>
      <c r="E239" t="str">
        <f t="shared" si="16"/>
        <v>SANCHEZ</v>
      </c>
      <c r="F239" s="21" t="s">
        <v>2986</v>
      </c>
      <c r="G239" s="24" t="s">
        <v>2024</v>
      </c>
      <c r="H239" s="16">
        <v>13210</v>
      </c>
      <c r="I239" s="32" t="str">
        <f t="shared" si="18"/>
        <v>13210</v>
      </c>
      <c r="J239" s="15" t="s">
        <v>112</v>
      </c>
      <c r="K239" s="15">
        <f>VLOOKUP(J239,estados!$A$1:$B$31,2,FALSE)</f>
        <v>7</v>
      </c>
      <c r="L239" s="15" t="s">
        <v>1466</v>
      </c>
      <c r="M239" s="15">
        <f>VLOOKUP(L239,Distribuidores!$A$2:$B$99,2,FALSE)</f>
        <v>19</v>
      </c>
      <c r="N239" s="15">
        <v>1</v>
      </c>
      <c r="O239" s="15">
        <v>1</v>
      </c>
      <c r="P239">
        <v>1</v>
      </c>
      <c r="Q239" s="36" t="str">
        <f t="shared" ca="1" si="19"/>
        <v>2023-10-28 18:03:05</v>
      </c>
    </row>
    <row r="240" spans="1:17" x14ac:dyDescent="0.3">
      <c r="A240">
        <v>6760</v>
      </c>
      <c r="B240" s="21" t="s">
        <v>1845</v>
      </c>
      <c r="C240" s="21" t="str">
        <f t="shared" si="17"/>
        <v>GREGORIO GLZ LEON</v>
      </c>
      <c r="D240" t="str">
        <f t="shared" si="15"/>
        <v xml:space="preserve">GREGORIO </v>
      </c>
      <c r="E240" t="str">
        <f t="shared" si="16"/>
        <v>GLZ LEON</v>
      </c>
      <c r="F240" s="21" t="s">
        <v>2987</v>
      </c>
      <c r="G240" s="24">
        <v>55510544</v>
      </c>
      <c r="H240" s="16">
        <v>4489</v>
      </c>
      <c r="I240" s="32" t="str">
        <f t="shared" si="18"/>
        <v>04489</v>
      </c>
      <c r="J240" s="15" t="s">
        <v>112</v>
      </c>
      <c r="K240" s="15">
        <f>VLOOKUP(J240,estados!$A$1:$B$31,2,FALSE)</f>
        <v>7</v>
      </c>
      <c r="L240" s="15" t="s">
        <v>1464</v>
      </c>
      <c r="M240" s="15">
        <f>VLOOKUP(L240,Distribuidores!$A$2:$B$99,2,FALSE)</f>
        <v>12</v>
      </c>
      <c r="N240" s="21">
        <v>0</v>
      </c>
      <c r="O240" s="15">
        <v>1</v>
      </c>
      <c r="P240">
        <v>1</v>
      </c>
      <c r="Q240" s="36" t="str">
        <f t="shared" ca="1" si="19"/>
        <v>2023-10-28 20:22:01</v>
      </c>
    </row>
    <row r="241" spans="1:17" x14ac:dyDescent="0.3">
      <c r="A241">
        <v>6761</v>
      </c>
      <c r="B241" s="21" t="s">
        <v>1847</v>
      </c>
      <c r="C241" s="21" t="str">
        <f t="shared" si="17"/>
        <v>VICTORIA AYALA</v>
      </c>
      <c r="D241" t="str">
        <f t="shared" si="15"/>
        <v xml:space="preserve">VICTORIA </v>
      </c>
      <c r="E241" t="str">
        <f t="shared" si="16"/>
        <v>AYALA</v>
      </c>
      <c r="F241" s="21" t="s">
        <v>2988</v>
      </c>
      <c r="G241" s="24">
        <v>52814791</v>
      </c>
      <c r="H241" s="16">
        <v>10810</v>
      </c>
      <c r="I241" s="32" t="str">
        <f t="shared" si="18"/>
        <v>10810</v>
      </c>
      <c r="J241" s="15" t="s">
        <v>112</v>
      </c>
      <c r="K241" s="15">
        <f>VLOOKUP(J241,estados!$A$1:$B$31,2,FALSE)</f>
        <v>7</v>
      </c>
      <c r="L241" s="15" t="s">
        <v>1496</v>
      </c>
      <c r="M241" s="15">
        <f>VLOOKUP(L241,Distribuidores!$A$2:$B$99,2,FALSE)</f>
        <v>20</v>
      </c>
      <c r="N241" s="15">
        <v>1</v>
      </c>
      <c r="O241" s="15">
        <v>1</v>
      </c>
      <c r="P241">
        <v>1</v>
      </c>
      <c r="Q241" s="36" t="str">
        <f t="shared" ca="1" si="19"/>
        <v>2023-10-28 19:39:06</v>
      </c>
    </row>
    <row r="242" spans="1:17" x14ac:dyDescent="0.3">
      <c r="A242">
        <v>6762</v>
      </c>
      <c r="B242" s="21" t="s">
        <v>1849</v>
      </c>
      <c r="C242" s="21" t="str">
        <f t="shared" si="17"/>
        <v>RIGEL CASTILLO</v>
      </c>
      <c r="D242" t="str">
        <f t="shared" si="15"/>
        <v xml:space="preserve">RIGEL </v>
      </c>
      <c r="E242" t="str">
        <f t="shared" si="16"/>
        <v>CASTILLO</v>
      </c>
      <c r="F242" s="21" t="s">
        <v>2989</v>
      </c>
      <c r="G242" s="24" t="s">
        <v>2025</v>
      </c>
      <c r="H242" s="16">
        <v>13460</v>
      </c>
      <c r="I242" s="32" t="str">
        <f t="shared" si="18"/>
        <v>13460</v>
      </c>
      <c r="J242" s="15" t="s">
        <v>112</v>
      </c>
      <c r="K242" s="15">
        <f>VLOOKUP(J242,estados!$A$1:$B$31,2,FALSE)</f>
        <v>7</v>
      </c>
      <c r="L242" s="15" t="s">
        <v>1494</v>
      </c>
      <c r="M242" s="15">
        <f>VLOOKUP(L242,Distribuidores!$A$2:$B$99,2,FALSE)</f>
        <v>21</v>
      </c>
      <c r="N242" s="15">
        <v>1</v>
      </c>
      <c r="O242" s="15">
        <v>1</v>
      </c>
      <c r="P242">
        <v>1</v>
      </c>
      <c r="Q242" s="36" t="str">
        <f t="shared" ca="1" si="19"/>
        <v>2023-10-28 19:50:17</v>
      </c>
    </row>
    <row r="243" spans="1:17" x14ac:dyDescent="0.3">
      <c r="A243">
        <v>6763</v>
      </c>
      <c r="B243" s="21" t="s">
        <v>1851</v>
      </c>
      <c r="C243" s="21" t="str">
        <f t="shared" si="17"/>
        <v>RICARDO CARRILLO</v>
      </c>
      <c r="D243" t="str">
        <f t="shared" si="15"/>
        <v xml:space="preserve">RICARDO </v>
      </c>
      <c r="E243" t="str">
        <f t="shared" si="16"/>
        <v>CARRILLO</v>
      </c>
      <c r="F243" s="21" t="s">
        <v>2990</v>
      </c>
      <c r="G243" s="24">
        <v>53523899</v>
      </c>
      <c r="H243" s="16">
        <v>16810</v>
      </c>
      <c r="I243" s="32" t="str">
        <f t="shared" si="18"/>
        <v>16810</v>
      </c>
      <c r="J243" s="15" t="s">
        <v>112</v>
      </c>
      <c r="K243" s="15">
        <f>VLOOKUP(J243,estados!$A$1:$B$31,2,FALSE)</f>
        <v>7</v>
      </c>
      <c r="L243" s="15" t="s">
        <v>1495</v>
      </c>
      <c r="M243" s="15">
        <f>VLOOKUP(L243,Distribuidores!$A$2:$B$99,2,FALSE)</f>
        <v>17</v>
      </c>
      <c r="N243" s="15">
        <v>1</v>
      </c>
      <c r="O243" s="15">
        <v>1</v>
      </c>
      <c r="P243">
        <v>1</v>
      </c>
      <c r="Q243" s="36" t="str">
        <f t="shared" ca="1" si="19"/>
        <v>2023-10-28 19:51:35</v>
      </c>
    </row>
    <row r="244" spans="1:17" x14ac:dyDescent="0.3">
      <c r="A244">
        <v>6764</v>
      </c>
      <c r="B244" s="21" t="s">
        <v>1853</v>
      </c>
      <c r="C244" s="21" t="str">
        <f t="shared" si="17"/>
        <v>JORGE GODOY</v>
      </c>
      <c r="D244" t="str">
        <f t="shared" si="15"/>
        <v xml:space="preserve">JORGE </v>
      </c>
      <c r="E244" t="str">
        <f t="shared" si="16"/>
        <v>GODOY</v>
      </c>
      <c r="F244" s="21" t="s">
        <v>2991</v>
      </c>
      <c r="G244" s="24">
        <v>30048016</v>
      </c>
      <c r="H244" s="16">
        <v>10360</v>
      </c>
      <c r="I244" s="32" t="str">
        <f t="shared" si="18"/>
        <v>10360</v>
      </c>
      <c r="J244" s="15" t="s">
        <v>112</v>
      </c>
      <c r="K244" s="15">
        <f>VLOOKUP(J244,estados!$A$1:$B$31,2,FALSE)</f>
        <v>7</v>
      </c>
      <c r="L244" s="15" t="s">
        <v>121</v>
      </c>
      <c r="M244" s="15">
        <f>VLOOKUP(L244,Distribuidores!$A$2:$B$99,2,FALSE)</f>
        <v>13</v>
      </c>
      <c r="N244" s="15">
        <v>1</v>
      </c>
      <c r="O244" s="15">
        <v>1</v>
      </c>
      <c r="P244">
        <v>1</v>
      </c>
      <c r="Q244" s="36" t="str">
        <f t="shared" ca="1" si="19"/>
        <v>2023-10-28 16:23:45</v>
      </c>
    </row>
    <row r="245" spans="1:17" x14ac:dyDescent="0.3">
      <c r="A245">
        <v>6765</v>
      </c>
      <c r="B245" s="21" t="s">
        <v>1855</v>
      </c>
      <c r="C245" s="21" t="str">
        <f t="shared" si="17"/>
        <v>MARCE CLAVIJO</v>
      </c>
      <c r="D245" t="str">
        <f t="shared" si="15"/>
        <v xml:space="preserve">MARCE </v>
      </c>
      <c r="E245" t="str">
        <f t="shared" si="16"/>
        <v>CLAVIJO</v>
      </c>
      <c r="F245" s="21" t="s">
        <v>2992</v>
      </c>
      <c r="G245" s="24">
        <v>56560701</v>
      </c>
      <c r="H245" s="16">
        <v>14390</v>
      </c>
      <c r="I245" s="32" t="str">
        <f t="shared" si="18"/>
        <v>14390</v>
      </c>
      <c r="J245" s="15" t="s">
        <v>112</v>
      </c>
      <c r="K245" s="15">
        <f>VLOOKUP(J245,estados!$A$1:$B$31,2,FALSE)</f>
        <v>7</v>
      </c>
      <c r="L245" s="15" t="s">
        <v>114</v>
      </c>
      <c r="M245" s="15">
        <f>VLOOKUP(L245,Distribuidores!$A$2:$B$99,2,FALSE)</f>
        <v>16</v>
      </c>
      <c r="N245" s="15">
        <v>0</v>
      </c>
      <c r="O245" s="15">
        <v>1</v>
      </c>
      <c r="P245">
        <v>1</v>
      </c>
      <c r="Q245" s="36" t="str">
        <f t="shared" ca="1" si="19"/>
        <v>2023-10-28 12:21:53</v>
      </c>
    </row>
    <row r="246" spans="1:17" x14ac:dyDescent="0.3">
      <c r="A246">
        <v>6766</v>
      </c>
      <c r="B246" s="21" t="s">
        <v>1857</v>
      </c>
      <c r="C246" s="21" t="str">
        <f t="shared" si="17"/>
        <v>ALEXANDRO SOTO</v>
      </c>
      <c r="D246" t="str">
        <f t="shared" si="15"/>
        <v xml:space="preserve">ALEXANDRO </v>
      </c>
      <c r="E246" t="str">
        <f t="shared" si="16"/>
        <v>SOTO</v>
      </c>
      <c r="F246" s="21" t="s">
        <v>2993</v>
      </c>
      <c r="G246" s="24">
        <v>52779783</v>
      </c>
      <c r="H246" s="16">
        <v>9440</v>
      </c>
      <c r="I246" s="32" t="str">
        <f t="shared" si="18"/>
        <v>09440</v>
      </c>
      <c r="J246" s="15" t="s">
        <v>112</v>
      </c>
      <c r="K246" s="15">
        <f>VLOOKUP(J246,estados!$A$1:$B$31,2,FALSE)</f>
        <v>7</v>
      </c>
      <c r="L246" s="15" t="s">
        <v>1499</v>
      </c>
      <c r="M246" s="15">
        <f>VLOOKUP(L246,Distribuidores!$A$2:$B$99,2,FALSE)</f>
        <v>34</v>
      </c>
      <c r="N246" s="15">
        <v>1</v>
      </c>
      <c r="O246" s="15">
        <v>1</v>
      </c>
      <c r="P246">
        <v>1</v>
      </c>
      <c r="Q246" s="36" t="str">
        <f t="shared" ca="1" si="19"/>
        <v>2023-10-28 14:34:55</v>
      </c>
    </row>
    <row r="247" spans="1:17" x14ac:dyDescent="0.3">
      <c r="A247">
        <v>6767</v>
      </c>
      <c r="B247" s="21" t="s">
        <v>1859</v>
      </c>
      <c r="C247" s="21" t="str">
        <f t="shared" si="17"/>
        <v>FERNANDO ROSAS</v>
      </c>
      <c r="D247" t="str">
        <f t="shared" si="15"/>
        <v xml:space="preserve">FERNANDO </v>
      </c>
      <c r="E247" t="str">
        <f t="shared" si="16"/>
        <v>ROSAS</v>
      </c>
      <c r="F247" s="21" t="s">
        <v>2994</v>
      </c>
      <c r="G247" s="24">
        <v>51331107</v>
      </c>
      <c r="H247" s="16">
        <v>1299</v>
      </c>
      <c r="I247" s="32" t="str">
        <f t="shared" si="18"/>
        <v>01299</v>
      </c>
      <c r="J247" s="15" t="s">
        <v>112</v>
      </c>
      <c r="K247" s="15">
        <f>VLOOKUP(J247,estados!$A$1:$B$31,2,FALSE)</f>
        <v>7</v>
      </c>
      <c r="L247" s="15" t="s">
        <v>1464</v>
      </c>
      <c r="M247" s="15">
        <f>VLOOKUP(L247,Distribuidores!$A$2:$B$99,2,FALSE)</f>
        <v>12</v>
      </c>
      <c r="N247" s="15">
        <v>1</v>
      </c>
      <c r="O247" s="15">
        <v>1</v>
      </c>
      <c r="P247">
        <v>1</v>
      </c>
      <c r="Q247" s="36" t="str">
        <f t="shared" ca="1" si="19"/>
        <v>2023-10-28 16:06:47</v>
      </c>
    </row>
    <row r="248" spans="1:17" x14ac:dyDescent="0.3">
      <c r="A248">
        <v>6768</v>
      </c>
      <c r="B248" s="21" t="s">
        <v>1861</v>
      </c>
      <c r="C248" s="21" t="str">
        <f t="shared" si="17"/>
        <v>BLANCA SANTOS</v>
      </c>
      <c r="D248" t="str">
        <f t="shared" si="15"/>
        <v xml:space="preserve">BLANCA </v>
      </c>
      <c r="E248" t="str">
        <f t="shared" si="16"/>
        <v>SANTOS</v>
      </c>
      <c r="F248" s="21" t="s">
        <v>2995</v>
      </c>
      <c r="G248" s="24">
        <v>53959911</v>
      </c>
      <c r="H248" s="16">
        <v>2630</v>
      </c>
      <c r="I248" s="32" t="str">
        <f t="shared" si="18"/>
        <v>02630</v>
      </c>
      <c r="J248" s="15" t="s">
        <v>112</v>
      </c>
      <c r="K248" s="15">
        <f>VLOOKUP(J248,estados!$A$1:$B$31,2,FALSE)</f>
        <v>7</v>
      </c>
      <c r="L248" s="15" t="s">
        <v>117</v>
      </c>
      <c r="M248" s="15">
        <f>VLOOKUP(L248,Distribuidores!$A$2:$B$99,2,FALSE)</f>
        <v>15</v>
      </c>
      <c r="N248" s="15">
        <v>1</v>
      </c>
      <c r="O248" s="15">
        <v>1</v>
      </c>
      <c r="P248">
        <v>1</v>
      </c>
      <c r="Q248" s="36" t="str">
        <f t="shared" ca="1" si="19"/>
        <v>2023-10-28 14:44:58</v>
      </c>
    </row>
    <row r="249" spans="1:17" x14ac:dyDescent="0.3">
      <c r="A249">
        <v>6769</v>
      </c>
      <c r="B249" s="21" t="s">
        <v>1863</v>
      </c>
      <c r="C249" s="21" t="str">
        <f t="shared" si="17"/>
        <v>DANIELA TORAL</v>
      </c>
      <c r="D249" t="str">
        <f t="shared" si="15"/>
        <v xml:space="preserve">DANIELA </v>
      </c>
      <c r="E249" t="str">
        <f t="shared" si="16"/>
        <v>TORAL</v>
      </c>
      <c r="F249" s="21" t="s">
        <v>2996</v>
      </c>
      <c r="G249" s="24">
        <v>56490656</v>
      </c>
      <c r="H249" s="16">
        <v>15280</v>
      </c>
      <c r="I249" s="32" t="str">
        <f t="shared" si="18"/>
        <v>15280</v>
      </c>
      <c r="J249" s="15" t="s">
        <v>112</v>
      </c>
      <c r="K249" s="15">
        <f>VLOOKUP(J249,estados!$A$1:$B$31,2,FALSE)</f>
        <v>7</v>
      </c>
      <c r="L249" s="15" t="s">
        <v>116</v>
      </c>
      <c r="M249" s="15">
        <f>VLOOKUP(L249,Distribuidores!$A$2:$B$99,2,FALSE)</f>
        <v>14</v>
      </c>
      <c r="N249" s="15">
        <v>1</v>
      </c>
      <c r="O249" s="15">
        <v>1</v>
      </c>
      <c r="P249">
        <v>1</v>
      </c>
      <c r="Q249" s="36" t="str">
        <f t="shared" ca="1" si="19"/>
        <v>2023-10-28 17:14:00</v>
      </c>
    </row>
    <row r="250" spans="1:17" x14ac:dyDescent="0.3">
      <c r="A250">
        <v>6770</v>
      </c>
      <c r="B250" s="21" t="s">
        <v>1865</v>
      </c>
      <c r="C250" s="21" t="str">
        <f t="shared" si="17"/>
        <v>ADELA GONZALEZ</v>
      </c>
      <c r="D250" t="str">
        <f t="shared" si="15"/>
        <v xml:space="preserve">ADELA </v>
      </c>
      <c r="E250" t="str">
        <f t="shared" si="16"/>
        <v>GONZALEZ</v>
      </c>
      <c r="F250" s="21" t="s">
        <v>2997</v>
      </c>
      <c r="G250" s="24">
        <v>54820800</v>
      </c>
      <c r="H250" s="16">
        <v>14610</v>
      </c>
      <c r="I250" s="32" t="str">
        <f t="shared" si="18"/>
        <v>14610</v>
      </c>
      <c r="J250" s="15" t="s">
        <v>112</v>
      </c>
      <c r="K250" s="15">
        <f>VLOOKUP(J250,estados!$A$1:$B$31,2,FALSE)</f>
        <v>7</v>
      </c>
      <c r="L250" s="15" t="s">
        <v>121</v>
      </c>
      <c r="M250" s="15">
        <f>VLOOKUP(L250,Distribuidores!$A$2:$B$99,2,FALSE)</f>
        <v>13</v>
      </c>
      <c r="N250" s="15">
        <v>1</v>
      </c>
      <c r="O250" s="15">
        <v>1</v>
      </c>
      <c r="P250">
        <v>1</v>
      </c>
      <c r="Q250" s="36" t="str">
        <f t="shared" ca="1" si="19"/>
        <v>2023-10-28 18:33:49</v>
      </c>
    </row>
    <row r="251" spans="1:17" x14ac:dyDescent="0.3">
      <c r="A251">
        <v>6771</v>
      </c>
      <c r="B251" s="21" t="s">
        <v>1867</v>
      </c>
      <c r="C251" s="21" t="str">
        <f t="shared" si="17"/>
        <v>ALMA ESTRADA</v>
      </c>
      <c r="D251" t="str">
        <f t="shared" si="15"/>
        <v xml:space="preserve">ALMA </v>
      </c>
      <c r="E251" t="str">
        <f t="shared" si="16"/>
        <v>ESTRADA</v>
      </c>
      <c r="F251" s="21" t="s">
        <v>2998</v>
      </c>
      <c r="G251" s="24">
        <v>56266100</v>
      </c>
      <c r="H251" s="16">
        <v>7520</v>
      </c>
      <c r="I251" s="32" t="str">
        <f t="shared" si="18"/>
        <v>07520</v>
      </c>
      <c r="J251" s="15" t="s">
        <v>112</v>
      </c>
      <c r="K251" s="15">
        <f>VLOOKUP(J251,estados!$A$1:$B$31,2,FALSE)</f>
        <v>7</v>
      </c>
      <c r="L251" s="15" t="s">
        <v>1495</v>
      </c>
      <c r="M251" s="15">
        <f>VLOOKUP(L251,Distribuidores!$A$2:$B$99,2,FALSE)</f>
        <v>17</v>
      </c>
      <c r="N251" s="15">
        <v>0</v>
      </c>
      <c r="O251" s="15">
        <v>1</v>
      </c>
      <c r="P251">
        <v>1</v>
      </c>
      <c r="Q251" s="36" t="str">
        <f t="shared" ca="1" si="19"/>
        <v>2023-10-28 19:41:25</v>
      </c>
    </row>
    <row r="252" spans="1:17" x14ac:dyDescent="0.3">
      <c r="A252">
        <v>6772</v>
      </c>
      <c r="B252" s="21" t="s">
        <v>1869</v>
      </c>
      <c r="C252" s="21" t="str">
        <f t="shared" si="17"/>
        <v>FANY CRISTOMO</v>
      </c>
      <c r="D252" t="str">
        <f t="shared" ref="D252:D315" si="20">LEFT(C252, SEARCH(" ",C252,1))</f>
        <v xml:space="preserve">FANY </v>
      </c>
      <c r="E252" t="str">
        <f t="shared" ref="E252:E315" si="21">RIGHT(C252,LEN(C252)-SEARCH(" ",C252,1))</f>
        <v>CRISTOMO</v>
      </c>
      <c r="F252" s="21" t="s">
        <v>2999</v>
      </c>
      <c r="G252" s="24">
        <v>50615200</v>
      </c>
      <c r="H252" s="16">
        <v>9856</v>
      </c>
      <c r="I252" s="32" t="str">
        <f t="shared" si="18"/>
        <v>09856</v>
      </c>
      <c r="J252" s="15" t="s">
        <v>112</v>
      </c>
      <c r="K252" s="15">
        <f>VLOOKUP(J252,estados!$A$1:$B$31,2,FALSE)</f>
        <v>7</v>
      </c>
      <c r="L252" s="15" t="s">
        <v>1466</v>
      </c>
      <c r="M252" s="15">
        <f>VLOOKUP(L252,Distribuidores!$A$2:$B$99,2,FALSE)</f>
        <v>19</v>
      </c>
      <c r="N252" s="15">
        <v>0</v>
      </c>
      <c r="O252" s="15">
        <v>1</v>
      </c>
      <c r="P252">
        <v>1</v>
      </c>
      <c r="Q252" s="36" t="str">
        <f t="shared" ca="1" si="19"/>
        <v>2023-10-28 15:39:47</v>
      </c>
    </row>
    <row r="253" spans="1:17" x14ac:dyDescent="0.3">
      <c r="A253">
        <v>6773</v>
      </c>
      <c r="B253" s="21" t="s">
        <v>1871</v>
      </c>
      <c r="C253" s="21" t="str">
        <f t="shared" ref="C253:C316" si="22">TRIM(B253)</f>
        <v>ALFREDO PERALTA</v>
      </c>
      <c r="D253" t="str">
        <f t="shared" si="20"/>
        <v xml:space="preserve">ALFREDO </v>
      </c>
      <c r="E253" t="str">
        <f t="shared" si="21"/>
        <v>PERALTA</v>
      </c>
      <c r="F253" s="21" t="s">
        <v>3000</v>
      </c>
      <c r="G253" s="24">
        <v>53211515</v>
      </c>
      <c r="H253" s="16">
        <v>11000</v>
      </c>
      <c r="I253" s="32" t="str">
        <f t="shared" ref="I253:I316" si="23">TEXT(H253,"00000")</f>
        <v>11000</v>
      </c>
      <c r="J253" s="15" t="s">
        <v>112</v>
      </c>
      <c r="K253" s="15">
        <f>VLOOKUP(J253,estados!$A$1:$B$31,2,FALSE)</f>
        <v>7</v>
      </c>
      <c r="L253" s="15" t="s">
        <v>1466</v>
      </c>
      <c r="M253" s="15">
        <f>VLOOKUP(L253,Distribuidores!$A$2:$B$99,2,FALSE)</f>
        <v>19</v>
      </c>
      <c r="N253" s="15">
        <v>0</v>
      </c>
      <c r="O253" s="15">
        <v>1</v>
      </c>
      <c r="P253">
        <v>1</v>
      </c>
      <c r="Q253" s="36" t="str">
        <f t="shared" ref="Q253:Q316" ca="1" si="24">_xlfn.CONCAT("2023-10-28 ",RANDBETWEEN(12,20),":",TEXT(RANDBETWEEN(0,59),"00"),":",TEXT(RANDBETWEEN(0,59),"00"))</f>
        <v>2023-10-28 13:37:13</v>
      </c>
    </row>
    <row r="254" spans="1:17" x14ac:dyDescent="0.3">
      <c r="A254">
        <v>6774</v>
      </c>
      <c r="B254" s="21" t="s">
        <v>1873</v>
      </c>
      <c r="C254" s="21" t="str">
        <f t="shared" si="22"/>
        <v>ENRIQUE SANTOS</v>
      </c>
      <c r="D254" t="str">
        <f t="shared" si="20"/>
        <v xml:space="preserve">ENRIQUE </v>
      </c>
      <c r="E254" t="str">
        <f t="shared" si="21"/>
        <v>SANTOS</v>
      </c>
      <c r="F254" s="21" t="s">
        <v>3001</v>
      </c>
      <c r="G254" s="24">
        <v>19975807</v>
      </c>
      <c r="H254" s="16">
        <v>16060</v>
      </c>
      <c r="I254" s="32" t="str">
        <f t="shared" si="23"/>
        <v>16060</v>
      </c>
      <c r="J254" s="15" t="s">
        <v>112</v>
      </c>
      <c r="K254" s="15">
        <f>VLOOKUP(J254,estados!$A$1:$B$31,2,FALSE)</f>
        <v>7</v>
      </c>
      <c r="L254" s="15" t="s">
        <v>116</v>
      </c>
      <c r="M254" s="15">
        <f>VLOOKUP(L254,Distribuidores!$A$2:$B$99,2,FALSE)</f>
        <v>14</v>
      </c>
      <c r="N254" s="15">
        <v>1</v>
      </c>
      <c r="O254" s="15">
        <v>1</v>
      </c>
      <c r="P254">
        <v>1</v>
      </c>
      <c r="Q254" s="36" t="str">
        <f t="shared" ca="1" si="24"/>
        <v>2023-10-28 13:22:08</v>
      </c>
    </row>
    <row r="255" spans="1:17" x14ac:dyDescent="0.3">
      <c r="A255">
        <v>6775</v>
      </c>
      <c r="B255" s="21" t="s">
        <v>1875</v>
      </c>
      <c r="C255" s="21" t="str">
        <f t="shared" si="22"/>
        <v>EDUARDO CUEVAS</v>
      </c>
      <c r="D255" t="str">
        <f t="shared" si="20"/>
        <v xml:space="preserve">EDUARDO </v>
      </c>
      <c r="E255" t="str">
        <f t="shared" si="21"/>
        <v>CUEVAS</v>
      </c>
      <c r="F255" s="21" t="s">
        <v>3002</v>
      </c>
      <c r="G255" s="24">
        <v>57695577</v>
      </c>
      <c r="H255" s="16">
        <v>1220</v>
      </c>
      <c r="I255" s="32" t="str">
        <f t="shared" si="23"/>
        <v>01220</v>
      </c>
      <c r="J255" s="15" t="s">
        <v>112</v>
      </c>
      <c r="K255" s="15">
        <f>VLOOKUP(J255,estados!$A$1:$B$31,2,FALSE)</f>
        <v>7</v>
      </c>
      <c r="L255" s="15" t="s">
        <v>116</v>
      </c>
      <c r="M255" s="15">
        <f>VLOOKUP(L255,Distribuidores!$A$2:$B$99,2,FALSE)</f>
        <v>14</v>
      </c>
      <c r="N255" s="15">
        <v>1</v>
      </c>
      <c r="O255" s="15">
        <v>1</v>
      </c>
      <c r="P255">
        <v>1</v>
      </c>
      <c r="Q255" s="36" t="str">
        <f t="shared" ca="1" si="24"/>
        <v>2023-10-28 13:11:41</v>
      </c>
    </row>
    <row r="256" spans="1:17" x14ac:dyDescent="0.3">
      <c r="A256">
        <v>6776</v>
      </c>
      <c r="B256" s="21" t="s">
        <v>1877</v>
      </c>
      <c r="C256" s="21" t="str">
        <f t="shared" si="22"/>
        <v>JULIAN BENITEZ</v>
      </c>
      <c r="D256" t="str">
        <f t="shared" si="20"/>
        <v xml:space="preserve">JULIAN </v>
      </c>
      <c r="E256" t="str">
        <f t="shared" si="21"/>
        <v>BENITEZ</v>
      </c>
      <c r="F256" s="21" t="s">
        <v>3003</v>
      </c>
      <c r="G256" s="24">
        <v>55956564</v>
      </c>
      <c r="H256" s="16">
        <v>7839</v>
      </c>
      <c r="I256" s="32" t="str">
        <f t="shared" si="23"/>
        <v>07839</v>
      </c>
      <c r="J256" s="15" t="s">
        <v>112</v>
      </c>
      <c r="K256" s="15">
        <f>VLOOKUP(J256,estados!$A$1:$B$31,2,FALSE)</f>
        <v>7</v>
      </c>
      <c r="L256" s="15" t="s">
        <v>1496</v>
      </c>
      <c r="M256" s="15">
        <f>VLOOKUP(L256,Distribuidores!$A$2:$B$99,2,FALSE)</f>
        <v>20</v>
      </c>
      <c r="N256" s="21">
        <v>0</v>
      </c>
      <c r="O256" s="15">
        <v>1</v>
      </c>
      <c r="P256">
        <v>1</v>
      </c>
      <c r="Q256" s="36" t="str">
        <f t="shared" ca="1" si="24"/>
        <v>2023-10-28 12:33:57</v>
      </c>
    </row>
    <row r="257" spans="1:17" x14ac:dyDescent="0.3">
      <c r="A257">
        <v>6777</v>
      </c>
      <c r="B257" s="21" t="s">
        <v>1879</v>
      </c>
      <c r="C257" s="21" t="str">
        <f t="shared" si="22"/>
        <v>JORGE LOPEZ</v>
      </c>
      <c r="D257" t="str">
        <f t="shared" si="20"/>
        <v xml:space="preserve">JORGE </v>
      </c>
      <c r="E257" t="str">
        <f t="shared" si="21"/>
        <v>LOPEZ</v>
      </c>
      <c r="F257" s="21" t="s">
        <v>3004</v>
      </c>
      <c r="G257" s="24">
        <v>55804521</v>
      </c>
      <c r="H257" s="16">
        <v>13093</v>
      </c>
      <c r="I257" s="32" t="str">
        <f t="shared" si="23"/>
        <v>13093</v>
      </c>
      <c r="J257" s="15" t="s">
        <v>112</v>
      </c>
      <c r="K257" s="15">
        <f>VLOOKUP(J257,estados!$A$1:$B$31,2,FALSE)</f>
        <v>7</v>
      </c>
      <c r="L257" s="15" t="s">
        <v>114</v>
      </c>
      <c r="M257" s="15">
        <f>VLOOKUP(L257,Distribuidores!$A$2:$B$99,2,FALSE)</f>
        <v>16</v>
      </c>
      <c r="N257" s="15">
        <v>1</v>
      </c>
      <c r="O257" s="15">
        <v>1</v>
      </c>
      <c r="P257">
        <v>1</v>
      </c>
      <c r="Q257" s="36" t="str">
        <f t="shared" ca="1" si="24"/>
        <v>2023-10-28 20:59:14</v>
      </c>
    </row>
    <row r="258" spans="1:17" x14ac:dyDescent="0.3">
      <c r="A258">
        <v>6778</v>
      </c>
      <c r="B258" s="21" t="s">
        <v>1881</v>
      </c>
      <c r="C258" s="21" t="str">
        <f t="shared" si="22"/>
        <v>VICENTE HERNANDEZ</v>
      </c>
      <c r="D258" t="str">
        <f t="shared" si="20"/>
        <v xml:space="preserve">VICENTE </v>
      </c>
      <c r="E258" t="str">
        <f t="shared" si="21"/>
        <v>HERNANDEZ</v>
      </c>
      <c r="F258" s="21" t="s">
        <v>3005</v>
      </c>
      <c r="G258" s="24">
        <v>57710538</v>
      </c>
      <c r="H258" s="16">
        <v>3100</v>
      </c>
      <c r="I258" s="32" t="str">
        <f t="shared" si="23"/>
        <v>03100</v>
      </c>
      <c r="J258" s="15" t="s">
        <v>112</v>
      </c>
      <c r="K258" s="15">
        <f>VLOOKUP(J258,estados!$A$1:$B$31,2,FALSE)</f>
        <v>7</v>
      </c>
      <c r="L258" s="15" t="s">
        <v>116</v>
      </c>
      <c r="M258" s="15">
        <f>VLOOKUP(L258,Distribuidores!$A$2:$B$99,2,FALSE)</f>
        <v>14</v>
      </c>
      <c r="N258" s="15">
        <v>1</v>
      </c>
      <c r="O258" s="15">
        <v>1</v>
      </c>
      <c r="P258">
        <v>1</v>
      </c>
      <c r="Q258" s="36" t="str">
        <f t="shared" ca="1" si="24"/>
        <v>2023-10-28 15:26:15</v>
      </c>
    </row>
    <row r="259" spans="1:17" x14ac:dyDescent="0.3">
      <c r="A259">
        <v>6779</v>
      </c>
      <c r="B259" s="21" t="s">
        <v>1883</v>
      </c>
      <c r="C259" s="21" t="str">
        <f t="shared" si="22"/>
        <v>HORTENCIA</v>
      </c>
      <c r="D259" t="e">
        <f t="shared" si="20"/>
        <v>#VALUE!</v>
      </c>
      <c r="E259" t="e">
        <f t="shared" si="21"/>
        <v>#VALUE!</v>
      </c>
      <c r="F259" s="21" t="s">
        <v>3006</v>
      </c>
      <c r="G259" s="24">
        <v>56849272</v>
      </c>
      <c r="H259" s="16">
        <v>1770</v>
      </c>
      <c r="I259" s="32" t="str">
        <f t="shared" si="23"/>
        <v>01770</v>
      </c>
      <c r="J259" s="15" t="s">
        <v>112</v>
      </c>
      <c r="K259" s="15">
        <f>VLOOKUP(J259,estados!$A$1:$B$31,2,FALSE)</f>
        <v>7</v>
      </c>
      <c r="L259" s="15" t="s">
        <v>1496</v>
      </c>
      <c r="M259" s="15">
        <f>VLOOKUP(L259,Distribuidores!$A$2:$B$99,2,FALSE)</f>
        <v>20</v>
      </c>
      <c r="N259" s="15">
        <v>1</v>
      </c>
      <c r="O259" s="15">
        <v>1</v>
      </c>
      <c r="P259">
        <v>1</v>
      </c>
      <c r="Q259" s="36" t="str">
        <f t="shared" ca="1" si="24"/>
        <v>2023-10-28 13:15:16</v>
      </c>
    </row>
    <row r="260" spans="1:17" x14ac:dyDescent="0.3">
      <c r="A260">
        <v>6780</v>
      </c>
      <c r="B260" s="21" t="s">
        <v>1885</v>
      </c>
      <c r="C260" s="21" t="str">
        <f t="shared" si="22"/>
        <v>JOSE HURTADO</v>
      </c>
      <c r="D260" t="str">
        <f t="shared" si="20"/>
        <v xml:space="preserve">JOSE </v>
      </c>
      <c r="E260" t="str">
        <f t="shared" si="21"/>
        <v>HURTADO</v>
      </c>
      <c r="F260" s="21" t="s">
        <v>3007</v>
      </c>
      <c r="G260" s="24">
        <v>55903074</v>
      </c>
      <c r="H260" s="16">
        <v>1750</v>
      </c>
      <c r="I260" s="32" t="str">
        <f t="shared" si="23"/>
        <v>01750</v>
      </c>
      <c r="J260" s="15" t="s">
        <v>112</v>
      </c>
      <c r="K260" s="15">
        <f>VLOOKUP(J260,estados!$A$1:$B$31,2,FALSE)</f>
        <v>7</v>
      </c>
      <c r="L260" s="15" t="s">
        <v>1464</v>
      </c>
      <c r="M260" s="15">
        <f>VLOOKUP(L260,Distribuidores!$A$2:$B$99,2,FALSE)</f>
        <v>12</v>
      </c>
      <c r="N260" s="15">
        <v>1</v>
      </c>
      <c r="O260" s="15">
        <v>1</v>
      </c>
      <c r="P260">
        <v>1</v>
      </c>
      <c r="Q260" s="36" t="str">
        <f t="shared" ca="1" si="24"/>
        <v>2023-10-28 13:55:05</v>
      </c>
    </row>
    <row r="261" spans="1:17" x14ac:dyDescent="0.3">
      <c r="A261">
        <v>6781</v>
      </c>
      <c r="B261" s="21" t="s">
        <v>1887</v>
      </c>
      <c r="C261" s="21" t="str">
        <f t="shared" si="22"/>
        <v>HUGO AGUILAR</v>
      </c>
      <c r="D261" t="str">
        <f t="shared" si="20"/>
        <v xml:space="preserve">HUGO </v>
      </c>
      <c r="E261" t="str">
        <f t="shared" si="21"/>
        <v>AGUILAR</v>
      </c>
      <c r="F261" s="21" t="s">
        <v>3008</v>
      </c>
      <c r="G261" s="24">
        <v>56832911</v>
      </c>
      <c r="H261" s="16">
        <v>14110</v>
      </c>
      <c r="I261" s="32" t="str">
        <f t="shared" si="23"/>
        <v>14110</v>
      </c>
      <c r="J261" s="15" t="s">
        <v>112</v>
      </c>
      <c r="K261" s="15">
        <f>VLOOKUP(J261,estados!$A$1:$B$31,2,FALSE)</f>
        <v>7</v>
      </c>
      <c r="L261" s="15" t="s">
        <v>1466</v>
      </c>
      <c r="M261" s="15">
        <f>VLOOKUP(L261,Distribuidores!$A$2:$B$99,2,FALSE)</f>
        <v>19</v>
      </c>
      <c r="N261" s="15">
        <v>0</v>
      </c>
      <c r="O261" s="15">
        <v>1</v>
      </c>
      <c r="P261">
        <v>1</v>
      </c>
      <c r="Q261" s="36" t="str">
        <f t="shared" ca="1" si="24"/>
        <v>2023-10-28 16:26:16</v>
      </c>
    </row>
    <row r="262" spans="1:17" x14ac:dyDescent="0.3">
      <c r="A262">
        <v>6782</v>
      </c>
      <c r="B262" s="21" t="s">
        <v>1889</v>
      </c>
      <c r="C262" s="21" t="str">
        <f t="shared" si="22"/>
        <v>JORGE FERRE</v>
      </c>
      <c r="D262" t="str">
        <f t="shared" si="20"/>
        <v xml:space="preserve">JORGE </v>
      </c>
      <c r="E262" t="str">
        <f t="shared" si="21"/>
        <v>FERRE</v>
      </c>
      <c r="F262" s="21" t="s">
        <v>3009</v>
      </c>
      <c r="G262" s="24" t="s">
        <v>2026</v>
      </c>
      <c r="H262" s="16">
        <v>11830</v>
      </c>
      <c r="I262" s="32" t="str">
        <f t="shared" si="23"/>
        <v>11830</v>
      </c>
      <c r="J262" s="15" t="s">
        <v>112</v>
      </c>
      <c r="K262" s="15">
        <f>VLOOKUP(J262,estados!$A$1:$B$31,2,FALSE)</f>
        <v>7</v>
      </c>
      <c r="L262" s="15" t="s">
        <v>114</v>
      </c>
      <c r="M262" s="15">
        <f>VLOOKUP(L262,Distribuidores!$A$2:$B$99,2,FALSE)</f>
        <v>16</v>
      </c>
      <c r="N262" s="15">
        <v>1</v>
      </c>
      <c r="O262" s="15">
        <v>1</v>
      </c>
      <c r="P262">
        <v>1</v>
      </c>
      <c r="Q262" s="36" t="str">
        <f t="shared" ca="1" si="24"/>
        <v>2023-10-28 17:59:40</v>
      </c>
    </row>
    <row r="263" spans="1:17" x14ac:dyDescent="0.3">
      <c r="A263">
        <v>6783</v>
      </c>
      <c r="B263" s="21" t="s">
        <v>1891</v>
      </c>
      <c r="C263" s="21" t="str">
        <f t="shared" si="22"/>
        <v>GERARDO MEJIA</v>
      </c>
      <c r="D263" t="str">
        <f t="shared" si="20"/>
        <v xml:space="preserve">GERARDO </v>
      </c>
      <c r="E263" t="str">
        <f t="shared" si="21"/>
        <v>MEJIA</v>
      </c>
      <c r="F263" s="21" t="s">
        <v>3010</v>
      </c>
      <c r="G263" s="24">
        <v>52818894</v>
      </c>
      <c r="H263" s="16">
        <v>15210</v>
      </c>
      <c r="I263" s="32" t="str">
        <f t="shared" si="23"/>
        <v>15210</v>
      </c>
      <c r="J263" s="15" t="s">
        <v>112</v>
      </c>
      <c r="K263" s="15">
        <f>VLOOKUP(J263,estados!$A$1:$B$31,2,FALSE)</f>
        <v>7</v>
      </c>
      <c r="L263" s="15" t="s">
        <v>114</v>
      </c>
      <c r="M263" s="15">
        <f>VLOOKUP(L263,Distribuidores!$A$2:$B$99,2,FALSE)</f>
        <v>16</v>
      </c>
      <c r="N263" s="15">
        <v>1</v>
      </c>
      <c r="O263" s="15">
        <v>1</v>
      </c>
      <c r="P263">
        <v>1</v>
      </c>
      <c r="Q263" s="36" t="str">
        <f t="shared" ca="1" si="24"/>
        <v>2023-10-28 16:56:01</v>
      </c>
    </row>
    <row r="264" spans="1:17" x14ac:dyDescent="0.3">
      <c r="A264">
        <v>6784</v>
      </c>
      <c r="B264" s="21" t="s">
        <v>1893</v>
      </c>
      <c r="C264" s="21" t="str">
        <f t="shared" si="22"/>
        <v>LILIA SANCHEZ</v>
      </c>
      <c r="D264" t="str">
        <f t="shared" si="20"/>
        <v xml:space="preserve">LILIA </v>
      </c>
      <c r="E264" t="str">
        <f t="shared" si="21"/>
        <v>SANCHEZ</v>
      </c>
      <c r="F264" s="21" t="s">
        <v>3011</v>
      </c>
      <c r="G264" s="24">
        <v>56896381</v>
      </c>
      <c r="H264" s="16">
        <v>6020</v>
      </c>
      <c r="I264" s="32" t="str">
        <f t="shared" si="23"/>
        <v>06020</v>
      </c>
      <c r="J264" s="15" t="s">
        <v>112</v>
      </c>
      <c r="K264" s="15">
        <f>VLOOKUP(J264,estados!$A$1:$B$31,2,FALSE)</f>
        <v>7</v>
      </c>
      <c r="L264" s="15" t="s">
        <v>1466</v>
      </c>
      <c r="M264" s="15">
        <f>VLOOKUP(L264,Distribuidores!$A$2:$B$99,2,FALSE)</f>
        <v>19</v>
      </c>
      <c r="N264" s="15">
        <v>1</v>
      </c>
      <c r="O264" s="15">
        <v>1</v>
      </c>
      <c r="P264">
        <v>1</v>
      </c>
      <c r="Q264" s="36" t="str">
        <f t="shared" ca="1" si="24"/>
        <v>2023-10-28 16:09:10</v>
      </c>
    </row>
    <row r="265" spans="1:17" x14ac:dyDescent="0.3">
      <c r="A265">
        <v>6785</v>
      </c>
      <c r="B265" s="21" t="s">
        <v>1895</v>
      </c>
      <c r="C265" s="21" t="str">
        <f t="shared" si="22"/>
        <v>PEDRO OSORNIO</v>
      </c>
      <c r="D265" t="str">
        <f t="shared" si="20"/>
        <v xml:space="preserve">PEDRO </v>
      </c>
      <c r="E265" t="str">
        <f t="shared" si="21"/>
        <v>OSORNIO</v>
      </c>
      <c r="F265" s="21" t="s">
        <v>3012</v>
      </c>
      <c r="G265" s="24">
        <v>91724200</v>
      </c>
      <c r="H265" s="16">
        <v>4040</v>
      </c>
      <c r="I265" s="32" t="str">
        <f t="shared" si="23"/>
        <v>04040</v>
      </c>
      <c r="J265" s="15" t="s">
        <v>112</v>
      </c>
      <c r="K265" s="15">
        <f>VLOOKUP(J265,estados!$A$1:$B$31,2,FALSE)</f>
        <v>7</v>
      </c>
      <c r="L265" s="15" t="s">
        <v>1484</v>
      </c>
      <c r="M265" s="15">
        <f>VLOOKUP(L265,Distribuidores!$A$2:$B$99,2,FALSE)</f>
        <v>11</v>
      </c>
      <c r="N265" s="15">
        <v>0</v>
      </c>
      <c r="O265" s="15">
        <v>1</v>
      </c>
      <c r="P265">
        <v>1</v>
      </c>
      <c r="Q265" s="36" t="str">
        <f t="shared" ca="1" si="24"/>
        <v>2023-10-28 18:42:22</v>
      </c>
    </row>
    <row r="266" spans="1:17" x14ac:dyDescent="0.3">
      <c r="A266">
        <v>6786</v>
      </c>
      <c r="B266" s="21" t="s">
        <v>1897</v>
      </c>
      <c r="C266" s="21" t="str">
        <f t="shared" si="22"/>
        <v>CELIA VENEGAS</v>
      </c>
      <c r="D266" t="str">
        <f t="shared" si="20"/>
        <v xml:space="preserve">CELIA </v>
      </c>
      <c r="E266" t="str">
        <f t="shared" si="21"/>
        <v>VENEGAS</v>
      </c>
      <c r="F266" s="21" t="s">
        <v>3013</v>
      </c>
      <c r="G266" s="24">
        <v>55424204</v>
      </c>
      <c r="H266" s="16">
        <v>16620</v>
      </c>
      <c r="I266" s="32" t="str">
        <f t="shared" si="23"/>
        <v>16620</v>
      </c>
      <c r="J266" s="15" t="s">
        <v>112</v>
      </c>
      <c r="K266" s="15">
        <f>VLOOKUP(J266,estados!$A$1:$B$31,2,FALSE)</f>
        <v>7</v>
      </c>
      <c r="L266" s="15" t="s">
        <v>1496</v>
      </c>
      <c r="M266" s="15">
        <f>VLOOKUP(L266,Distribuidores!$A$2:$B$99,2,FALSE)</f>
        <v>20</v>
      </c>
      <c r="N266" s="15">
        <v>0</v>
      </c>
      <c r="O266" s="15">
        <v>1</v>
      </c>
      <c r="P266">
        <v>1</v>
      </c>
      <c r="Q266" s="36" t="str">
        <f t="shared" ca="1" si="24"/>
        <v>2023-10-28 19:03:42</v>
      </c>
    </row>
    <row r="267" spans="1:17" x14ac:dyDescent="0.3">
      <c r="A267">
        <v>6787</v>
      </c>
      <c r="B267" s="21" t="s">
        <v>1899</v>
      </c>
      <c r="C267" s="21" t="str">
        <f t="shared" si="22"/>
        <v>JULIETA RUIZ</v>
      </c>
      <c r="D267" t="str">
        <f t="shared" si="20"/>
        <v xml:space="preserve">JULIETA </v>
      </c>
      <c r="E267" t="str">
        <f t="shared" si="21"/>
        <v>RUIZ</v>
      </c>
      <c r="F267" s="21" t="s">
        <v>3014</v>
      </c>
      <c r="G267" s="24">
        <v>55680427</v>
      </c>
      <c r="H267" s="16">
        <v>1376</v>
      </c>
      <c r="I267" s="32" t="str">
        <f t="shared" si="23"/>
        <v>01376</v>
      </c>
      <c r="J267" s="15" t="s">
        <v>112</v>
      </c>
      <c r="K267" s="15">
        <f>VLOOKUP(J267,estados!$A$1:$B$31,2,FALSE)</f>
        <v>7</v>
      </c>
      <c r="L267" s="15" t="s">
        <v>1494</v>
      </c>
      <c r="M267" s="15">
        <f>VLOOKUP(L267,Distribuidores!$A$2:$B$99,2,FALSE)</f>
        <v>21</v>
      </c>
      <c r="N267" s="15">
        <v>0</v>
      </c>
      <c r="O267" s="15">
        <v>1</v>
      </c>
      <c r="P267">
        <v>1</v>
      </c>
      <c r="Q267" s="36" t="str">
        <f t="shared" ca="1" si="24"/>
        <v>2023-10-28 14:04:29</v>
      </c>
    </row>
    <row r="268" spans="1:17" x14ac:dyDescent="0.3">
      <c r="A268">
        <v>6788</v>
      </c>
      <c r="B268" s="21" t="s">
        <v>1901</v>
      </c>
      <c r="C268" s="21" t="str">
        <f t="shared" si="22"/>
        <v>JORGE ALBERTO MARTINEZ</v>
      </c>
      <c r="D268" s="21" t="s">
        <v>3091</v>
      </c>
      <c r="E268" s="21" t="s">
        <v>3090</v>
      </c>
      <c r="F268" s="21" t="s">
        <v>3015</v>
      </c>
      <c r="G268" s="24">
        <v>41957600</v>
      </c>
      <c r="H268" s="16">
        <v>10340</v>
      </c>
      <c r="I268" s="32" t="str">
        <f t="shared" si="23"/>
        <v>10340</v>
      </c>
      <c r="J268" s="15" t="s">
        <v>112</v>
      </c>
      <c r="K268" s="15">
        <f>VLOOKUP(J268,estados!$A$1:$B$31,2,FALSE)</f>
        <v>7</v>
      </c>
      <c r="L268" s="15" t="s">
        <v>1463</v>
      </c>
      <c r="M268" s="15">
        <f>VLOOKUP(L268,Distribuidores!$A$2:$B$99,2,FALSE)</f>
        <v>18</v>
      </c>
      <c r="N268" s="15">
        <v>1</v>
      </c>
      <c r="O268" s="15">
        <v>1</v>
      </c>
      <c r="P268">
        <v>1</v>
      </c>
      <c r="Q268" s="36" t="str">
        <f t="shared" ca="1" si="24"/>
        <v>2023-10-28 12:26:54</v>
      </c>
    </row>
    <row r="269" spans="1:17" x14ac:dyDescent="0.3">
      <c r="A269">
        <v>6789</v>
      </c>
      <c r="B269" s="21" t="s">
        <v>3092</v>
      </c>
      <c r="C269" s="21" t="str">
        <f t="shared" si="22"/>
        <v>MIGUEL ANGEL BRIONES RUIZ</v>
      </c>
      <c r="D269" s="21" t="s">
        <v>2754</v>
      </c>
      <c r="E269" s="21" t="s">
        <v>3093</v>
      </c>
      <c r="F269" s="21" t="s">
        <v>3016</v>
      </c>
      <c r="G269" s="24">
        <v>25280973</v>
      </c>
      <c r="H269" s="16">
        <v>9700</v>
      </c>
      <c r="I269" s="32" t="str">
        <f t="shared" si="23"/>
        <v>09700</v>
      </c>
      <c r="J269" s="15" t="s">
        <v>112</v>
      </c>
      <c r="K269" s="15">
        <f>VLOOKUP(J269,estados!$A$1:$B$31,2,FALSE)</f>
        <v>7</v>
      </c>
      <c r="L269" s="15" t="s">
        <v>1495</v>
      </c>
      <c r="M269" s="15">
        <f>VLOOKUP(L269,Distribuidores!$A$2:$B$99,2,FALSE)</f>
        <v>17</v>
      </c>
      <c r="N269" s="15">
        <v>1</v>
      </c>
      <c r="O269" s="15">
        <v>1</v>
      </c>
      <c r="P269">
        <v>1</v>
      </c>
      <c r="Q269" s="36" t="str">
        <f t="shared" ca="1" si="24"/>
        <v>2023-10-28 16:07:54</v>
      </c>
    </row>
    <row r="270" spans="1:17" x14ac:dyDescent="0.3">
      <c r="A270">
        <v>6790</v>
      </c>
      <c r="B270" s="21" t="s">
        <v>1905</v>
      </c>
      <c r="C270" s="21" t="str">
        <f t="shared" si="22"/>
        <v>GERARDO BUJAN</v>
      </c>
      <c r="D270" t="str">
        <f t="shared" si="20"/>
        <v xml:space="preserve">GERARDO </v>
      </c>
      <c r="E270" t="str">
        <f t="shared" si="21"/>
        <v>BUJAN</v>
      </c>
      <c r="F270" s="21" t="s">
        <v>3017</v>
      </c>
      <c r="G270" s="24">
        <v>53525281</v>
      </c>
      <c r="H270" s="16">
        <v>55120</v>
      </c>
      <c r="I270" s="32" t="str">
        <f t="shared" si="23"/>
        <v>55120</v>
      </c>
      <c r="J270" s="15" t="s">
        <v>112</v>
      </c>
      <c r="K270" s="15">
        <f>VLOOKUP(J270,estados!$A$1:$B$31,2,FALSE)</f>
        <v>7</v>
      </c>
      <c r="L270" s="15" t="s">
        <v>1463</v>
      </c>
      <c r="M270" s="15">
        <f>VLOOKUP(L270,Distribuidores!$A$2:$B$99,2,FALSE)</f>
        <v>18</v>
      </c>
      <c r="N270" s="21">
        <v>0</v>
      </c>
      <c r="O270" s="15">
        <v>1</v>
      </c>
      <c r="P270">
        <v>1</v>
      </c>
      <c r="Q270" s="36" t="str">
        <f t="shared" ca="1" si="24"/>
        <v>2023-10-28 14:16:18</v>
      </c>
    </row>
    <row r="271" spans="1:17" x14ac:dyDescent="0.3">
      <c r="A271">
        <v>6791</v>
      </c>
      <c r="B271" s="21" t="s">
        <v>1907</v>
      </c>
      <c r="C271" s="21" t="str">
        <f t="shared" si="22"/>
        <v>JOSAID FUENTES</v>
      </c>
      <c r="D271" t="str">
        <f t="shared" si="20"/>
        <v xml:space="preserve">JOSAID </v>
      </c>
      <c r="E271" t="str">
        <f t="shared" si="21"/>
        <v>FUENTES</v>
      </c>
      <c r="F271" s="21" t="s">
        <v>3018</v>
      </c>
      <c r="G271" s="24">
        <v>63659772</v>
      </c>
      <c r="H271" s="16">
        <v>9705</v>
      </c>
      <c r="I271" s="32" t="str">
        <f t="shared" si="23"/>
        <v>09705</v>
      </c>
      <c r="J271" s="15" t="s">
        <v>112</v>
      </c>
      <c r="K271" s="15">
        <f>VLOOKUP(J271,estados!$A$1:$B$31,2,FALSE)</f>
        <v>7</v>
      </c>
      <c r="L271" s="15" t="s">
        <v>121</v>
      </c>
      <c r="M271" s="15">
        <f>VLOOKUP(L271,Distribuidores!$A$2:$B$99,2,FALSE)</f>
        <v>13</v>
      </c>
      <c r="N271" s="15">
        <v>1</v>
      </c>
      <c r="O271" s="15">
        <v>1</v>
      </c>
      <c r="P271">
        <v>1</v>
      </c>
      <c r="Q271" s="36" t="str">
        <f t="shared" ca="1" si="24"/>
        <v>2023-10-28 16:47:25</v>
      </c>
    </row>
    <row r="272" spans="1:17" x14ac:dyDescent="0.3">
      <c r="A272">
        <v>6792</v>
      </c>
      <c r="B272" s="21" t="s">
        <v>1909</v>
      </c>
      <c r="C272" s="21" t="str">
        <f t="shared" si="22"/>
        <v>BERENICE MARTINEZ</v>
      </c>
      <c r="D272" t="str">
        <f t="shared" si="20"/>
        <v xml:space="preserve">BERENICE </v>
      </c>
      <c r="E272" t="str">
        <f t="shared" si="21"/>
        <v>MARTINEZ</v>
      </c>
      <c r="F272" s="21" t="s">
        <v>3019</v>
      </c>
      <c r="G272" s="24">
        <v>53868154</v>
      </c>
      <c r="H272" s="16">
        <v>5400</v>
      </c>
      <c r="I272" s="32" t="str">
        <f t="shared" si="23"/>
        <v>05400</v>
      </c>
      <c r="J272" s="15" t="s">
        <v>112</v>
      </c>
      <c r="K272" s="15">
        <f>VLOOKUP(J272,estados!$A$1:$B$31,2,FALSE)</f>
        <v>7</v>
      </c>
      <c r="L272" s="15" t="s">
        <v>117</v>
      </c>
      <c r="M272" s="15">
        <f>VLOOKUP(L272,Distribuidores!$A$2:$B$99,2,FALSE)</f>
        <v>15</v>
      </c>
      <c r="N272" s="15">
        <v>1</v>
      </c>
      <c r="O272" s="15">
        <v>1</v>
      </c>
      <c r="P272">
        <v>1</v>
      </c>
      <c r="Q272" s="36" t="str">
        <f t="shared" ca="1" si="24"/>
        <v>2023-10-28 15:52:18</v>
      </c>
    </row>
    <row r="273" spans="1:17" x14ac:dyDescent="0.3">
      <c r="A273">
        <v>6793</v>
      </c>
      <c r="B273" s="21" t="s">
        <v>1911</v>
      </c>
      <c r="C273" s="21" t="str">
        <f t="shared" si="22"/>
        <v>LUIS LORES RIVERA</v>
      </c>
      <c r="D273" t="str">
        <f t="shared" si="20"/>
        <v xml:space="preserve">LUIS </v>
      </c>
      <c r="E273" t="str">
        <f t="shared" si="21"/>
        <v>LORES RIVERA</v>
      </c>
      <c r="F273" s="21" t="s">
        <v>3020</v>
      </c>
      <c r="G273" s="24" t="s">
        <v>2027</v>
      </c>
      <c r="H273" s="16">
        <v>2360</v>
      </c>
      <c r="I273" s="32" t="str">
        <f t="shared" si="23"/>
        <v>02360</v>
      </c>
      <c r="J273" s="15" t="s">
        <v>112</v>
      </c>
      <c r="K273" s="15">
        <f>VLOOKUP(J273,estados!$A$1:$B$31,2,FALSE)</f>
        <v>7</v>
      </c>
      <c r="L273" s="15" t="s">
        <v>114</v>
      </c>
      <c r="M273" s="15">
        <f>VLOOKUP(L273,Distribuidores!$A$2:$B$99,2,FALSE)</f>
        <v>16</v>
      </c>
      <c r="N273" s="15">
        <v>1</v>
      </c>
      <c r="O273" s="15">
        <v>1</v>
      </c>
      <c r="P273">
        <v>1</v>
      </c>
      <c r="Q273" s="36" t="str">
        <f t="shared" ca="1" si="24"/>
        <v>2023-10-28 15:33:13</v>
      </c>
    </row>
    <row r="274" spans="1:17" x14ac:dyDescent="0.3">
      <c r="A274">
        <v>6794</v>
      </c>
      <c r="B274" s="21" t="s">
        <v>1913</v>
      </c>
      <c r="C274" s="21" t="str">
        <f t="shared" si="22"/>
        <v>JESUS VENTURA</v>
      </c>
      <c r="D274" t="str">
        <f t="shared" si="20"/>
        <v xml:space="preserve">JESUS </v>
      </c>
      <c r="E274" t="str">
        <f t="shared" si="21"/>
        <v>VENTURA</v>
      </c>
      <c r="F274" s="21" t="s">
        <v>3021</v>
      </c>
      <c r="G274" s="24">
        <v>12383825033</v>
      </c>
      <c r="H274" s="16">
        <v>9470</v>
      </c>
      <c r="I274" s="32" t="str">
        <f t="shared" si="23"/>
        <v>09470</v>
      </c>
      <c r="J274" s="15" t="s">
        <v>112</v>
      </c>
      <c r="K274" s="15">
        <f>VLOOKUP(J274,estados!$A$1:$B$31,2,FALSE)</f>
        <v>7</v>
      </c>
      <c r="L274" s="15" t="s">
        <v>1496</v>
      </c>
      <c r="M274" s="15">
        <f>VLOOKUP(L274,Distribuidores!$A$2:$B$99,2,FALSE)</f>
        <v>20</v>
      </c>
      <c r="N274" s="15">
        <v>1</v>
      </c>
      <c r="O274" s="15">
        <v>1</v>
      </c>
      <c r="P274">
        <v>1</v>
      </c>
      <c r="Q274" s="36" t="str">
        <f t="shared" ca="1" si="24"/>
        <v>2023-10-28 20:59:43</v>
      </c>
    </row>
    <row r="275" spans="1:17" x14ac:dyDescent="0.3">
      <c r="A275">
        <v>6795</v>
      </c>
      <c r="B275" s="21" t="s">
        <v>1915</v>
      </c>
      <c r="C275" s="21" t="str">
        <f t="shared" si="22"/>
        <v>ROGELIO PEÑALOZA ROMERO</v>
      </c>
      <c r="D275" t="str">
        <f t="shared" si="20"/>
        <v xml:space="preserve">ROGELIO </v>
      </c>
      <c r="E275" t="str">
        <f t="shared" si="21"/>
        <v>PEÑALOZA ROMERO</v>
      </c>
      <c r="F275" s="21" t="s">
        <v>3022</v>
      </c>
      <c r="G275" s="24" t="s">
        <v>2028</v>
      </c>
      <c r="H275" s="16">
        <v>9359</v>
      </c>
      <c r="I275" s="32" t="str">
        <f t="shared" si="23"/>
        <v>09359</v>
      </c>
      <c r="J275" s="15" t="s">
        <v>112</v>
      </c>
      <c r="K275" s="15">
        <f>VLOOKUP(J275,estados!$A$1:$B$31,2,FALSE)</f>
        <v>7</v>
      </c>
      <c r="L275" s="15" t="s">
        <v>114</v>
      </c>
      <c r="M275" s="15">
        <f>VLOOKUP(L275,Distribuidores!$A$2:$B$99,2,FALSE)</f>
        <v>16</v>
      </c>
      <c r="N275" s="15">
        <v>0</v>
      </c>
      <c r="O275" s="15">
        <v>1</v>
      </c>
      <c r="P275">
        <v>1</v>
      </c>
      <c r="Q275" s="36" t="str">
        <f t="shared" ca="1" si="24"/>
        <v>2023-10-28 14:27:58</v>
      </c>
    </row>
    <row r="276" spans="1:17" x14ac:dyDescent="0.3">
      <c r="A276">
        <v>6796</v>
      </c>
      <c r="B276" s="21" t="s">
        <v>1917</v>
      </c>
      <c r="C276" s="21" t="str">
        <f t="shared" si="22"/>
        <v>GISELA MARTINEZ</v>
      </c>
      <c r="D276" t="str">
        <f t="shared" si="20"/>
        <v xml:space="preserve">GISELA </v>
      </c>
      <c r="E276" t="str">
        <f t="shared" si="21"/>
        <v>MARTINEZ</v>
      </c>
      <c r="F276" s="21" t="s">
        <v>3023</v>
      </c>
      <c r="G276" s="24" t="s">
        <v>2029</v>
      </c>
      <c r="H276" s="16">
        <v>16850</v>
      </c>
      <c r="I276" s="32" t="str">
        <f t="shared" si="23"/>
        <v>16850</v>
      </c>
      <c r="J276" s="15" t="s">
        <v>112</v>
      </c>
      <c r="K276" s="15">
        <f>VLOOKUP(J276,estados!$A$1:$B$31,2,FALSE)</f>
        <v>7</v>
      </c>
      <c r="L276" s="15" t="s">
        <v>1484</v>
      </c>
      <c r="M276" s="15">
        <f>VLOOKUP(L276,Distribuidores!$A$2:$B$99,2,FALSE)</f>
        <v>11</v>
      </c>
      <c r="N276" s="15">
        <v>1</v>
      </c>
      <c r="O276" s="15">
        <v>1</v>
      </c>
      <c r="P276">
        <v>1</v>
      </c>
      <c r="Q276" s="36" t="str">
        <f t="shared" ca="1" si="24"/>
        <v>2023-10-28 16:59:37</v>
      </c>
    </row>
    <row r="277" spans="1:17" x14ac:dyDescent="0.3">
      <c r="A277">
        <v>6797</v>
      </c>
      <c r="B277" s="21" t="s">
        <v>1919</v>
      </c>
      <c r="C277" s="21" t="str">
        <f t="shared" si="22"/>
        <v>GENARO ARROYO</v>
      </c>
      <c r="D277" t="str">
        <f t="shared" si="20"/>
        <v xml:space="preserve">GENARO </v>
      </c>
      <c r="E277" t="str">
        <f t="shared" si="21"/>
        <v>ARROYO</v>
      </c>
      <c r="F277" s="21" t="s">
        <v>3024</v>
      </c>
      <c r="G277" s="24">
        <v>41628900</v>
      </c>
      <c r="H277" s="16">
        <v>1377</v>
      </c>
      <c r="I277" s="32" t="str">
        <f t="shared" si="23"/>
        <v>01377</v>
      </c>
      <c r="J277" s="15" t="s">
        <v>112</v>
      </c>
      <c r="K277" s="15">
        <f>VLOOKUP(J277,estados!$A$1:$B$31,2,FALSE)</f>
        <v>7</v>
      </c>
      <c r="L277" s="15" t="s">
        <v>1484</v>
      </c>
      <c r="M277" s="15">
        <f>VLOOKUP(L277,Distribuidores!$A$2:$B$99,2,FALSE)</f>
        <v>11</v>
      </c>
      <c r="N277" s="15">
        <v>1</v>
      </c>
      <c r="O277" s="15">
        <v>1</v>
      </c>
      <c r="P277">
        <v>1</v>
      </c>
      <c r="Q277" s="36" t="str">
        <f t="shared" ca="1" si="24"/>
        <v>2023-10-28 12:10:31</v>
      </c>
    </row>
    <row r="278" spans="1:17" x14ac:dyDescent="0.3">
      <c r="A278">
        <v>6798</v>
      </c>
      <c r="B278" s="21" t="s">
        <v>1921</v>
      </c>
      <c r="C278" s="21" t="str">
        <f t="shared" si="22"/>
        <v>CINTHIA HERNANDEZ</v>
      </c>
      <c r="D278" t="str">
        <f t="shared" si="20"/>
        <v xml:space="preserve">CINTHIA </v>
      </c>
      <c r="E278" t="str">
        <f t="shared" si="21"/>
        <v>HERNANDEZ</v>
      </c>
      <c r="F278" s="21" t="s">
        <v>2871</v>
      </c>
      <c r="G278" s="24">
        <v>55870800</v>
      </c>
      <c r="H278" s="16">
        <v>9330</v>
      </c>
      <c r="I278" s="32" t="str">
        <f t="shared" si="23"/>
        <v>09330</v>
      </c>
      <c r="J278" s="15" t="s">
        <v>112</v>
      </c>
      <c r="K278" s="15">
        <f>VLOOKUP(J278,estados!$A$1:$B$31,2,FALSE)</f>
        <v>7</v>
      </c>
      <c r="L278" s="15" t="s">
        <v>115</v>
      </c>
      <c r="M278" s="15">
        <f>VLOOKUP(L278,Distribuidores!$A$2:$B$99,2,FALSE)</f>
        <v>33</v>
      </c>
      <c r="N278" s="15">
        <v>1</v>
      </c>
      <c r="O278" s="15">
        <v>1</v>
      </c>
      <c r="P278">
        <v>1</v>
      </c>
      <c r="Q278" s="36" t="str">
        <f t="shared" ca="1" si="24"/>
        <v>2023-10-28 20:39:23</v>
      </c>
    </row>
    <row r="279" spans="1:17" x14ac:dyDescent="0.3">
      <c r="A279">
        <v>6799</v>
      </c>
      <c r="B279" s="21" t="s">
        <v>3094</v>
      </c>
      <c r="C279" s="21" t="str">
        <f t="shared" si="22"/>
        <v>MARISOL LOPEZ</v>
      </c>
      <c r="D279" t="str">
        <f t="shared" si="20"/>
        <v xml:space="preserve">MARISOL </v>
      </c>
      <c r="E279" t="str">
        <f t="shared" si="21"/>
        <v>LOPEZ</v>
      </c>
      <c r="F279" s="21" t="s">
        <v>3025</v>
      </c>
      <c r="G279" s="24" t="s">
        <v>1527</v>
      </c>
      <c r="H279" s="16">
        <v>16080</v>
      </c>
      <c r="I279" s="32" t="str">
        <f t="shared" si="23"/>
        <v>16080</v>
      </c>
      <c r="J279" s="15" t="s">
        <v>112</v>
      </c>
      <c r="K279" s="15">
        <f>VLOOKUP(J279,estados!$A$1:$B$31,2,FALSE)</f>
        <v>7</v>
      </c>
      <c r="L279" s="15" t="s">
        <v>117</v>
      </c>
      <c r="M279" s="15">
        <f>VLOOKUP(L279,Distribuidores!$A$2:$B$99,2,FALSE)</f>
        <v>15</v>
      </c>
      <c r="N279" s="15">
        <v>1</v>
      </c>
      <c r="O279" s="15">
        <v>1</v>
      </c>
      <c r="P279">
        <v>1</v>
      </c>
      <c r="Q279" s="36" t="str">
        <f t="shared" ca="1" si="24"/>
        <v>2023-10-28 15:57:06</v>
      </c>
    </row>
    <row r="280" spans="1:17" x14ac:dyDescent="0.3">
      <c r="A280">
        <v>6800</v>
      </c>
      <c r="B280" s="21" t="s">
        <v>3095</v>
      </c>
      <c r="C280" s="21" t="str">
        <f t="shared" si="22"/>
        <v>JUAN FRANCISCO EALY ORTIZ</v>
      </c>
      <c r="D280" s="21" t="s">
        <v>3097</v>
      </c>
      <c r="E280" s="21" t="s">
        <v>3096</v>
      </c>
      <c r="F280" s="21" t="s">
        <v>3025</v>
      </c>
      <c r="G280" s="24" t="s">
        <v>1527</v>
      </c>
      <c r="H280" s="16">
        <v>1160</v>
      </c>
      <c r="I280" s="32" t="str">
        <f t="shared" si="23"/>
        <v>01160</v>
      </c>
      <c r="J280" s="15" t="s">
        <v>112</v>
      </c>
      <c r="K280" s="15">
        <f>VLOOKUP(J280,estados!$A$1:$B$31,2,FALSE)</f>
        <v>7</v>
      </c>
      <c r="L280" s="15" t="s">
        <v>117</v>
      </c>
      <c r="M280" s="15">
        <f>VLOOKUP(L280,Distribuidores!$A$2:$B$99,2,FALSE)</f>
        <v>15</v>
      </c>
      <c r="N280" s="15">
        <v>1</v>
      </c>
      <c r="O280" s="15">
        <v>1</v>
      </c>
      <c r="P280">
        <v>1</v>
      </c>
      <c r="Q280" s="36" t="str">
        <f t="shared" ca="1" si="24"/>
        <v>2023-10-28 17:53:37</v>
      </c>
    </row>
    <row r="281" spans="1:17" x14ac:dyDescent="0.3">
      <c r="A281">
        <v>6801</v>
      </c>
      <c r="B281" s="21" t="s">
        <v>3098</v>
      </c>
      <c r="C281" s="21" t="str">
        <f t="shared" si="22"/>
        <v>DANIEL LOPEZ BARROSO</v>
      </c>
      <c r="D281" t="str">
        <f t="shared" si="20"/>
        <v xml:space="preserve">DANIEL </v>
      </c>
      <c r="E281" t="str">
        <f t="shared" si="21"/>
        <v>LOPEZ BARROSO</v>
      </c>
      <c r="F281" s="21" t="s">
        <v>3025</v>
      </c>
      <c r="G281" s="24" t="s">
        <v>1527</v>
      </c>
      <c r="H281" s="16">
        <v>1220</v>
      </c>
      <c r="I281" s="32" t="str">
        <f t="shared" si="23"/>
        <v>01220</v>
      </c>
      <c r="J281" s="15" t="s">
        <v>112</v>
      </c>
      <c r="K281" s="15">
        <f>VLOOKUP(J281,estados!$A$1:$B$31,2,FALSE)</f>
        <v>7</v>
      </c>
      <c r="L281" s="15" t="s">
        <v>1495</v>
      </c>
      <c r="M281" s="15">
        <f>VLOOKUP(L281,Distribuidores!$A$2:$B$99,2,FALSE)</f>
        <v>17</v>
      </c>
      <c r="N281" s="15">
        <v>0</v>
      </c>
      <c r="O281" s="15">
        <v>1</v>
      </c>
      <c r="P281">
        <v>1</v>
      </c>
      <c r="Q281" s="36" t="str">
        <f t="shared" ca="1" si="24"/>
        <v>2023-10-28 15:27:23</v>
      </c>
    </row>
    <row r="282" spans="1:17" x14ac:dyDescent="0.3">
      <c r="A282">
        <v>6802</v>
      </c>
      <c r="B282" s="21" t="s">
        <v>3099</v>
      </c>
      <c r="C282" s="21" t="str">
        <f t="shared" si="22"/>
        <v>ALFONSO ISLAS RODRIGUEZ</v>
      </c>
      <c r="D282" t="str">
        <f t="shared" si="20"/>
        <v xml:space="preserve">ALFONSO </v>
      </c>
      <c r="E282" t="str">
        <f t="shared" si="21"/>
        <v>ISLAS RODRIGUEZ</v>
      </c>
      <c r="F282" s="21" t="s">
        <v>3025</v>
      </c>
      <c r="G282" s="24" t="s">
        <v>1527</v>
      </c>
      <c r="H282" s="16">
        <v>16000</v>
      </c>
      <c r="I282" s="32" t="str">
        <f t="shared" si="23"/>
        <v>16000</v>
      </c>
      <c r="J282" s="15" t="s">
        <v>112</v>
      </c>
      <c r="K282" s="15">
        <f>VLOOKUP(J282,estados!$A$1:$B$31,2,FALSE)</f>
        <v>7</v>
      </c>
      <c r="L282" s="15" t="s">
        <v>1495</v>
      </c>
      <c r="M282" s="15">
        <f>VLOOKUP(L282,Distribuidores!$A$2:$B$99,2,FALSE)</f>
        <v>17</v>
      </c>
      <c r="N282" s="15">
        <v>0</v>
      </c>
      <c r="O282" s="15">
        <v>1</v>
      </c>
      <c r="P282">
        <v>1</v>
      </c>
      <c r="Q282" s="36" t="str">
        <f t="shared" ca="1" si="24"/>
        <v>2023-10-28 18:51:14</v>
      </c>
    </row>
    <row r="283" spans="1:17" x14ac:dyDescent="0.3">
      <c r="A283">
        <v>6803</v>
      </c>
      <c r="B283" s="21" t="s">
        <v>3100</v>
      </c>
      <c r="C283" s="21" t="str">
        <f t="shared" si="22"/>
        <v>EDUARDO VORHAUER IMAHUSSER</v>
      </c>
      <c r="D283" t="str">
        <f t="shared" si="20"/>
        <v xml:space="preserve">EDUARDO </v>
      </c>
      <c r="E283" t="str">
        <f t="shared" si="21"/>
        <v>VORHAUER IMAHUSSER</v>
      </c>
      <c r="F283" s="21" t="s">
        <v>3025</v>
      </c>
      <c r="G283" s="24" t="s">
        <v>1527</v>
      </c>
      <c r="H283" s="16">
        <v>14220</v>
      </c>
      <c r="I283" s="32" t="str">
        <f t="shared" si="23"/>
        <v>14220</v>
      </c>
      <c r="J283" s="15" t="s">
        <v>112</v>
      </c>
      <c r="K283" s="15">
        <f>VLOOKUP(J283,estados!$A$1:$B$31,2,FALSE)</f>
        <v>7</v>
      </c>
      <c r="L283" s="15" t="s">
        <v>117</v>
      </c>
      <c r="M283" s="15">
        <f>VLOOKUP(L283,Distribuidores!$A$2:$B$99,2,FALSE)</f>
        <v>15</v>
      </c>
      <c r="N283" s="15">
        <v>0</v>
      </c>
      <c r="O283" s="15">
        <v>1</v>
      </c>
      <c r="P283">
        <v>1</v>
      </c>
      <c r="Q283" s="36" t="str">
        <f t="shared" ca="1" si="24"/>
        <v>2023-10-28 14:40:33</v>
      </c>
    </row>
    <row r="284" spans="1:17" x14ac:dyDescent="0.3">
      <c r="A284">
        <v>6804</v>
      </c>
      <c r="B284" s="21" t="s">
        <v>3101</v>
      </c>
      <c r="C284" s="21" t="str">
        <f t="shared" si="22"/>
        <v>ALFONSO DURAN</v>
      </c>
      <c r="D284" t="str">
        <f t="shared" si="20"/>
        <v xml:space="preserve">ALFONSO </v>
      </c>
      <c r="E284" t="str">
        <f t="shared" si="21"/>
        <v>DURAN</v>
      </c>
      <c r="F284" s="21" t="s">
        <v>3025</v>
      </c>
      <c r="G284" s="24" t="s">
        <v>1527</v>
      </c>
      <c r="H284" s="16">
        <v>2800</v>
      </c>
      <c r="I284" s="32" t="str">
        <f t="shared" si="23"/>
        <v>02800</v>
      </c>
      <c r="J284" s="15" t="s">
        <v>112</v>
      </c>
      <c r="K284" s="15">
        <f>VLOOKUP(J284,estados!$A$1:$B$31,2,FALSE)</f>
        <v>7</v>
      </c>
      <c r="L284" s="15" t="s">
        <v>115</v>
      </c>
      <c r="M284" s="15">
        <f>VLOOKUP(L284,Distribuidores!$A$2:$B$99,2,FALSE)</f>
        <v>33</v>
      </c>
      <c r="N284" s="15">
        <v>1</v>
      </c>
      <c r="O284" s="15">
        <v>1</v>
      </c>
      <c r="P284">
        <v>1</v>
      </c>
      <c r="Q284" s="36" t="str">
        <f t="shared" ca="1" si="24"/>
        <v>2023-10-28 20:44:54</v>
      </c>
    </row>
    <row r="285" spans="1:17" x14ac:dyDescent="0.3">
      <c r="A285">
        <v>6805</v>
      </c>
      <c r="B285" s="21" t="s">
        <v>3102</v>
      </c>
      <c r="C285" s="21" t="str">
        <f t="shared" si="22"/>
        <v>ALFONSO PIMENTEL</v>
      </c>
      <c r="D285" t="str">
        <f t="shared" si="20"/>
        <v xml:space="preserve">ALFONSO </v>
      </c>
      <c r="E285" t="str">
        <f t="shared" si="21"/>
        <v>PIMENTEL</v>
      </c>
      <c r="F285" s="21" t="s">
        <v>3025</v>
      </c>
      <c r="G285" s="24" t="s">
        <v>1527</v>
      </c>
      <c r="H285" s="16">
        <v>9637</v>
      </c>
      <c r="I285" s="32" t="str">
        <f t="shared" si="23"/>
        <v>09637</v>
      </c>
      <c r="J285" s="15" t="s">
        <v>112</v>
      </c>
      <c r="K285" s="15">
        <f>VLOOKUP(J285,estados!$A$1:$B$31,2,FALSE)</f>
        <v>7</v>
      </c>
      <c r="L285" s="15" t="s">
        <v>114</v>
      </c>
      <c r="M285" s="15">
        <f>VLOOKUP(L285,Distribuidores!$A$2:$B$99,2,FALSE)</f>
        <v>16</v>
      </c>
      <c r="N285" s="15">
        <v>1</v>
      </c>
      <c r="O285" s="15">
        <v>1</v>
      </c>
      <c r="P285">
        <v>1</v>
      </c>
      <c r="Q285" s="36" t="str">
        <f t="shared" ca="1" si="24"/>
        <v>2023-10-28 19:58:40</v>
      </c>
    </row>
    <row r="286" spans="1:17" x14ac:dyDescent="0.3">
      <c r="A286">
        <v>6806</v>
      </c>
      <c r="B286" s="21" t="s">
        <v>1930</v>
      </c>
      <c r="C286" s="21" t="str">
        <f t="shared" si="22"/>
        <v>GENARO DE LA CRUZ</v>
      </c>
      <c r="D286" t="str">
        <f t="shared" si="20"/>
        <v xml:space="preserve">GENARO </v>
      </c>
      <c r="E286" t="str">
        <f t="shared" si="21"/>
        <v>DE LA CRUZ</v>
      </c>
      <c r="F286" s="21" t="s">
        <v>2860</v>
      </c>
      <c r="G286" s="24">
        <v>50785118</v>
      </c>
      <c r="H286" s="16">
        <v>9020</v>
      </c>
      <c r="I286" s="32" t="str">
        <f t="shared" si="23"/>
        <v>09020</v>
      </c>
      <c r="J286" s="15" t="s">
        <v>112</v>
      </c>
      <c r="K286" s="15">
        <f>VLOOKUP(J286,estados!$A$1:$B$31,2,FALSE)</f>
        <v>7</v>
      </c>
      <c r="L286" s="15" t="s">
        <v>1464</v>
      </c>
      <c r="M286" s="15">
        <f>VLOOKUP(L286,Distribuidores!$A$2:$B$99,2,FALSE)</f>
        <v>12</v>
      </c>
      <c r="N286" s="21">
        <v>0</v>
      </c>
      <c r="O286" s="15">
        <v>1</v>
      </c>
      <c r="P286">
        <v>1</v>
      </c>
      <c r="Q286" s="36" t="str">
        <f t="shared" ca="1" si="24"/>
        <v>2023-10-28 17:29:00</v>
      </c>
    </row>
    <row r="287" spans="1:17" x14ac:dyDescent="0.3">
      <c r="A287">
        <v>6807</v>
      </c>
      <c r="B287" s="21" t="s">
        <v>1567</v>
      </c>
      <c r="C287" s="21" t="str">
        <f t="shared" si="22"/>
        <v>ARACELI MOSQUEDA</v>
      </c>
      <c r="D287" t="str">
        <f t="shared" si="20"/>
        <v xml:space="preserve">ARACELI </v>
      </c>
      <c r="E287" t="str">
        <f t="shared" si="21"/>
        <v>MOSQUEDA</v>
      </c>
      <c r="F287" s="21" t="s">
        <v>2872</v>
      </c>
      <c r="G287" s="24">
        <v>55456726</v>
      </c>
      <c r="H287" s="16">
        <v>6860</v>
      </c>
      <c r="I287" s="32" t="str">
        <f t="shared" si="23"/>
        <v>06860</v>
      </c>
      <c r="J287" s="15" t="s">
        <v>112</v>
      </c>
      <c r="K287" s="15">
        <f>VLOOKUP(J287,estados!$A$1:$B$31,2,FALSE)</f>
        <v>7</v>
      </c>
      <c r="L287" s="15" t="s">
        <v>1463</v>
      </c>
      <c r="M287" s="15">
        <f>VLOOKUP(L287,Distribuidores!$A$2:$B$99,2,FALSE)</f>
        <v>18</v>
      </c>
      <c r="N287" s="15">
        <v>1</v>
      </c>
      <c r="O287" s="15">
        <v>1</v>
      </c>
      <c r="P287">
        <v>1</v>
      </c>
      <c r="Q287" s="36" t="str">
        <f t="shared" ca="1" si="24"/>
        <v>2023-10-28 17:26:56</v>
      </c>
    </row>
    <row r="288" spans="1:17" x14ac:dyDescent="0.3">
      <c r="A288">
        <v>6808</v>
      </c>
      <c r="B288" s="21" t="s">
        <v>1569</v>
      </c>
      <c r="C288" s="21" t="str">
        <f t="shared" si="22"/>
        <v>MARICELA HERNANDEZ</v>
      </c>
      <c r="D288" t="str">
        <f t="shared" si="20"/>
        <v xml:space="preserve">MARICELA </v>
      </c>
      <c r="E288" t="str">
        <f t="shared" si="21"/>
        <v>HERNANDEZ</v>
      </c>
      <c r="F288" s="21" t="s">
        <v>2873</v>
      </c>
      <c r="G288" s="24" t="s">
        <v>1571</v>
      </c>
      <c r="H288" s="16">
        <v>14406</v>
      </c>
      <c r="I288" s="32" t="str">
        <f t="shared" si="23"/>
        <v>14406</v>
      </c>
      <c r="J288" s="15" t="s">
        <v>112</v>
      </c>
      <c r="K288" s="15">
        <f>VLOOKUP(J288,estados!$A$1:$B$31,2,FALSE)</f>
        <v>7</v>
      </c>
      <c r="L288" s="15" t="s">
        <v>1494</v>
      </c>
      <c r="M288" s="15">
        <f>VLOOKUP(L288,Distribuidores!$A$2:$B$99,2,FALSE)</f>
        <v>21</v>
      </c>
      <c r="N288" s="15">
        <v>1</v>
      </c>
      <c r="O288" s="15">
        <v>1</v>
      </c>
      <c r="P288">
        <v>1</v>
      </c>
      <c r="Q288" s="36" t="str">
        <f t="shared" ca="1" si="24"/>
        <v>2023-10-28 13:11:17</v>
      </c>
    </row>
    <row r="289" spans="1:17" x14ac:dyDescent="0.3">
      <c r="A289">
        <v>6809</v>
      </c>
      <c r="B289" s="21" t="s">
        <v>1572</v>
      </c>
      <c r="C289" s="21" t="str">
        <f t="shared" si="22"/>
        <v>GUILLERMO BADILLO</v>
      </c>
      <c r="D289" t="str">
        <f t="shared" si="20"/>
        <v xml:space="preserve">GUILLERMO </v>
      </c>
      <c r="E289" t="str">
        <f t="shared" si="21"/>
        <v>BADILLO</v>
      </c>
      <c r="F289" s="21" t="s">
        <v>2874</v>
      </c>
      <c r="G289" s="24">
        <v>91785040</v>
      </c>
      <c r="H289" s="16">
        <v>9250</v>
      </c>
      <c r="I289" s="32" t="str">
        <f t="shared" si="23"/>
        <v>09250</v>
      </c>
      <c r="J289" s="15" t="s">
        <v>112</v>
      </c>
      <c r="K289" s="15">
        <f>VLOOKUP(J289,estados!$A$1:$B$31,2,FALSE)</f>
        <v>7</v>
      </c>
      <c r="L289" s="15" t="s">
        <v>1466</v>
      </c>
      <c r="M289" s="15">
        <f>VLOOKUP(L289,Distribuidores!$A$2:$B$99,2,FALSE)</f>
        <v>19</v>
      </c>
      <c r="N289" s="15">
        <v>1</v>
      </c>
      <c r="O289" s="15">
        <v>1</v>
      </c>
      <c r="P289">
        <v>1</v>
      </c>
      <c r="Q289" s="36" t="str">
        <f t="shared" ca="1" si="24"/>
        <v>2023-10-28 13:47:27</v>
      </c>
    </row>
    <row r="290" spans="1:17" x14ac:dyDescent="0.3">
      <c r="A290">
        <v>6810</v>
      </c>
      <c r="B290" s="21" t="s">
        <v>1541</v>
      </c>
      <c r="C290" s="21" t="str">
        <f t="shared" si="22"/>
        <v>PEDRO MENDIETA</v>
      </c>
      <c r="D290" t="str">
        <f t="shared" si="20"/>
        <v xml:space="preserve">PEDRO </v>
      </c>
      <c r="E290" t="str">
        <f t="shared" si="21"/>
        <v>MENDIETA</v>
      </c>
      <c r="F290" s="21" t="s">
        <v>2861</v>
      </c>
      <c r="G290" s="24" t="s">
        <v>1543</v>
      </c>
      <c r="H290" s="16">
        <v>1863</v>
      </c>
      <c r="I290" s="32" t="str">
        <f t="shared" si="23"/>
        <v>01863</v>
      </c>
      <c r="J290" s="15" t="s">
        <v>112</v>
      </c>
      <c r="K290" s="15">
        <f>VLOOKUP(J290,estados!$A$1:$B$31,2,FALSE)</f>
        <v>7</v>
      </c>
      <c r="L290" s="15" t="s">
        <v>1494</v>
      </c>
      <c r="M290" s="15">
        <f>VLOOKUP(L290,Distribuidores!$A$2:$B$99,2,FALSE)</f>
        <v>21</v>
      </c>
      <c r="N290" s="15">
        <v>1</v>
      </c>
      <c r="O290" s="15">
        <v>1</v>
      </c>
      <c r="P290">
        <v>1</v>
      </c>
      <c r="Q290" s="36" t="str">
        <f t="shared" ca="1" si="24"/>
        <v>2023-10-28 13:15:46</v>
      </c>
    </row>
    <row r="291" spans="1:17" x14ac:dyDescent="0.3">
      <c r="A291">
        <v>6811</v>
      </c>
      <c r="B291" s="21" t="s">
        <v>1931</v>
      </c>
      <c r="C291" s="21" t="str">
        <f t="shared" si="22"/>
        <v>AUSTIN CADENA JIMENEZ</v>
      </c>
      <c r="D291" t="str">
        <f t="shared" si="20"/>
        <v xml:space="preserve">AUSTIN </v>
      </c>
      <c r="E291" t="str">
        <f t="shared" si="21"/>
        <v>CADENA JIMENEZ</v>
      </c>
      <c r="F291" s="21" t="s">
        <v>3026</v>
      </c>
      <c r="G291" s="24" t="s">
        <v>2030</v>
      </c>
      <c r="H291" s="16">
        <v>8800</v>
      </c>
      <c r="I291" s="32" t="str">
        <f t="shared" si="23"/>
        <v>08800</v>
      </c>
      <c r="J291" s="15" t="s">
        <v>112</v>
      </c>
      <c r="K291" s="15">
        <f>VLOOKUP(J291,estados!$A$1:$B$31,2,FALSE)</f>
        <v>7</v>
      </c>
      <c r="L291" s="15" t="s">
        <v>1463</v>
      </c>
      <c r="M291" s="15">
        <f>VLOOKUP(L291,Distribuidores!$A$2:$B$99,2,FALSE)</f>
        <v>18</v>
      </c>
      <c r="N291" s="15">
        <v>0</v>
      </c>
      <c r="O291" s="15">
        <v>1</v>
      </c>
      <c r="P291">
        <v>1</v>
      </c>
      <c r="Q291" s="36" t="str">
        <f t="shared" ca="1" si="24"/>
        <v>2023-10-28 12:31:17</v>
      </c>
    </row>
    <row r="292" spans="1:17" x14ac:dyDescent="0.3">
      <c r="A292">
        <v>6812</v>
      </c>
      <c r="B292" s="21" t="s">
        <v>1626</v>
      </c>
      <c r="C292" s="21" t="str">
        <f t="shared" si="22"/>
        <v>MARIO SALAS</v>
      </c>
      <c r="D292" t="str">
        <f t="shared" si="20"/>
        <v xml:space="preserve">MARIO </v>
      </c>
      <c r="E292" t="str">
        <f t="shared" si="21"/>
        <v>SALAS</v>
      </c>
      <c r="F292" s="21" t="s">
        <v>2897</v>
      </c>
      <c r="G292" s="24" t="s">
        <v>1628</v>
      </c>
      <c r="H292" s="16">
        <v>7755</v>
      </c>
      <c r="I292" s="32" t="str">
        <f t="shared" si="23"/>
        <v>07755</v>
      </c>
      <c r="J292" s="15" t="s">
        <v>112</v>
      </c>
      <c r="K292" s="15">
        <f>VLOOKUP(J292,estados!$A$1:$B$31,2,FALSE)</f>
        <v>7</v>
      </c>
      <c r="L292" s="15" t="s">
        <v>117</v>
      </c>
      <c r="M292" s="15">
        <f>VLOOKUP(L292,Distribuidores!$A$2:$B$99,2,FALSE)</f>
        <v>15</v>
      </c>
      <c r="N292" s="15">
        <v>1</v>
      </c>
      <c r="O292" s="15">
        <v>1</v>
      </c>
      <c r="P292">
        <v>1</v>
      </c>
      <c r="Q292" s="36" t="str">
        <f t="shared" ca="1" si="24"/>
        <v>2023-10-28 20:35:47</v>
      </c>
    </row>
    <row r="293" spans="1:17" x14ac:dyDescent="0.3">
      <c r="A293">
        <v>6813</v>
      </c>
      <c r="B293" s="21" t="s">
        <v>1574</v>
      </c>
      <c r="C293" s="21" t="str">
        <f t="shared" si="22"/>
        <v>DAVID CRUZ</v>
      </c>
      <c r="D293" t="str">
        <f t="shared" si="20"/>
        <v xml:space="preserve">DAVID </v>
      </c>
      <c r="E293" t="str">
        <f t="shared" si="21"/>
        <v>CRUZ</v>
      </c>
      <c r="F293" s="21" t="s">
        <v>2875</v>
      </c>
      <c r="G293" s="24" t="s">
        <v>1576</v>
      </c>
      <c r="H293" s="16">
        <v>2800</v>
      </c>
      <c r="I293" s="32" t="str">
        <f t="shared" si="23"/>
        <v>02800</v>
      </c>
      <c r="J293" s="15" t="s">
        <v>112</v>
      </c>
      <c r="K293" s="15">
        <f>VLOOKUP(J293,estados!$A$1:$B$31,2,FALSE)</f>
        <v>7</v>
      </c>
      <c r="L293" s="15" t="s">
        <v>1496</v>
      </c>
      <c r="M293" s="15">
        <f>VLOOKUP(L293,Distribuidores!$A$2:$B$99,2,FALSE)</f>
        <v>20</v>
      </c>
      <c r="N293" s="15">
        <v>1</v>
      </c>
      <c r="O293" s="15">
        <v>1</v>
      </c>
      <c r="P293">
        <v>1</v>
      </c>
      <c r="Q293" s="36" t="str">
        <f t="shared" ca="1" si="24"/>
        <v>2023-10-28 17:42:43</v>
      </c>
    </row>
    <row r="294" spans="1:17" x14ac:dyDescent="0.3">
      <c r="A294">
        <v>6814</v>
      </c>
      <c r="B294" s="21" t="s">
        <v>3103</v>
      </c>
      <c r="C294" s="21" t="str">
        <f t="shared" si="22"/>
        <v>PATRICIA EUGENIA ROSALES DE LA PEÑA</v>
      </c>
      <c r="D294" t="s">
        <v>3105</v>
      </c>
      <c r="E294" s="21" t="s">
        <v>3104</v>
      </c>
      <c r="F294" s="21" t="s">
        <v>2876</v>
      </c>
      <c r="G294" s="24">
        <v>55212638</v>
      </c>
      <c r="H294" s="16">
        <v>9578</v>
      </c>
      <c r="I294" s="32" t="str">
        <f t="shared" si="23"/>
        <v>09578</v>
      </c>
      <c r="J294" s="15" t="s">
        <v>112</v>
      </c>
      <c r="K294" s="15">
        <f>VLOOKUP(J294,estados!$A$1:$B$31,2,FALSE)</f>
        <v>7</v>
      </c>
      <c r="L294" s="15" t="s">
        <v>1464</v>
      </c>
      <c r="M294" s="15">
        <f>VLOOKUP(L294,Distribuidores!$A$2:$B$99,2,FALSE)</f>
        <v>12</v>
      </c>
      <c r="N294" s="15">
        <v>1</v>
      </c>
      <c r="O294" s="15">
        <v>1</v>
      </c>
      <c r="P294">
        <v>1</v>
      </c>
      <c r="Q294" s="36" t="str">
        <f t="shared" ca="1" si="24"/>
        <v>2023-10-28 12:13:06</v>
      </c>
    </row>
    <row r="295" spans="1:17" x14ac:dyDescent="0.3">
      <c r="A295">
        <v>6815</v>
      </c>
      <c r="B295" s="21" t="s">
        <v>1544</v>
      </c>
      <c r="C295" s="21" t="str">
        <f t="shared" si="22"/>
        <v>NELLY PALACIOS</v>
      </c>
      <c r="D295" t="str">
        <f t="shared" si="20"/>
        <v xml:space="preserve">NELLY </v>
      </c>
      <c r="E295" t="str">
        <f t="shared" si="21"/>
        <v>PALACIOS</v>
      </c>
      <c r="F295" s="21" t="s">
        <v>2862</v>
      </c>
      <c r="G295" s="24" t="s">
        <v>1546</v>
      </c>
      <c r="H295" s="16">
        <v>3104</v>
      </c>
      <c r="I295" s="32" t="str">
        <f t="shared" si="23"/>
        <v>03104</v>
      </c>
      <c r="J295" s="15" t="s">
        <v>112</v>
      </c>
      <c r="K295" s="15">
        <f>VLOOKUP(J295,estados!$A$1:$B$31,2,FALSE)</f>
        <v>7</v>
      </c>
      <c r="L295" s="15" t="s">
        <v>117</v>
      </c>
      <c r="M295" s="15">
        <f>VLOOKUP(L295,Distribuidores!$A$2:$B$99,2,FALSE)</f>
        <v>15</v>
      </c>
      <c r="N295" s="15">
        <v>0</v>
      </c>
      <c r="O295" s="15">
        <v>1</v>
      </c>
      <c r="P295">
        <v>1</v>
      </c>
      <c r="Q295" s="36" t="str">
        <f t="shared" ca="1" si="24"/>
        <v>2023-10-28 18:08:59</v>
      </c>
    </row>
    <row r="296" spans="1:17" x14ac:dyDescent="0.3">
      <c r="A296">
        <v>6816</v>
      </c>
      <c r="B296" s="21" t="s">
        <v>1547</v>
      </c>
      <c r="C296" s="21" t="str">
        <f t="shared" si="22"/>
        <v>ANTONIO NERY</v>
      </c>
      <c r="D296" t="str">
        <f t="shared" si="20"/>
        <v xml:space="preserve">ANTONIO </v>
      </c>
      <c r="E296" t="str">
        <f t="shared" si="21"/>
        <v>NERY</v>
      </c>
      <c r="F296" s="21" t="s">
        <v>2863</v>
      </c>
      <c r="G296" s="24">
        <v>53599683</v>
      </c>
      <c r="H296" s="16">
        <v>1520</v>
      </c>
      <c r="I296" s="32" t="str">
        <f t="shared" si="23"/>
        <v>01520</v>
      </c>
      <c r="J296" s="15" t="s">
        <v>112</v>
      </c>
      <c r="K296" s="15">
        <f>VLOOKUP(J296,estados!$A$1:$B$31,2,FALSE)</f>
        <v>7</v>
      </c>
      <c r="L296" s="15" t="s">
        <v>116</v>
      </c>
      <c r="M296" s="15">
        <f>VLOOKUP(L296,Distribuidores!$A$2:$B$99,2,FALSE)</f>
        <v>14</v>
      </c>
      <c r="N296" s="15">
        <v>0</v>
      </c>
      <c r="O296" s="15">
        <v>1</v>
      </c>
      <c r="P296">
        <v>1</v>
      </c>
      <c r="Q296" s="36" t="str">
        <f t="shared" ca="1" si="24"/>
        <v>2023-10-28 18:17:51</v>
      </c>
    </row>
    <row r="297" spans="1:17" x14ac:dyDescent="0.3">
      <c r="A297">
        <v>6817</v>
      </c>
      <c r="B297" s="21" t="s">
        <v>1549</v>
      </c>
      <c r="C297" s="21" t="str">
        <f t="shared" si="22"/>
        <v>ARTURO GONZALEZ</v>
      </c>
      <c r="D297" t="str">
        <f t="shared" si="20"/>
        <v xml:space="preserve">ARTURO </v>
      </c>
      <c r="E297" t="str">
        <f t="shared" si="21"/>
        <v>GONZALEZ</v>
      </c>
      <c r="F297" s="21" t="s">
        <v>2864</v>
      </c>
      <c r="G297" s="24">
        <v>52420863</v>
      </c>
      <c r="H297" s="16">
        <v>4340</v>
      </c>
      <c r="I297" s="32" t="str">
        <f t="shared" si="23"/>
        <v>04340</v>
      </c>
      <c r="J297" s="15" t="s">
        <v>112</v>
      </c>
      <c r="K297" s="15">
        <f>VLOOKUP(J297,estados!$A$1:$B$31,2,FALSE)</f>
        <v>7</v>
      </c>
      <c r="L297" s="15" t="s">
        <v>114</v>
      </c>
      <c r="M297" s="15">
        <f>VLOOKUP(L297,Distribuidores!$A$2:$B$99,2,FALSE)</f>
        <v>16</v>
      </c>
      <c r="N297" s="15">
        <v>0</v>
      </c>
      <c r="O297" s="15">
        <v>1</v>
      </c>
      <c r="P297">
        <v>1</v>
      </c>
      <c r="Q297" s="36" t="str">
        <f t="shared" ca="1" si="24"/>
        <v>2023-10-28 13:35:00</v>
      </c>
    </row>
    <row r="298" spans="1:17" x14ac:dyDescent="0.3">
      <c r="A298">
        <v>6818</v>
      </c>
      <c r="B298" s="21" t="s">
        <v>1581</v>
      </c>
      <c r="C298" s="21" t="str">
        <f t="shared" si="22"/>
        <v>RICARDO GONZALEZ</v>
      </c>
      <c r="D298" t="str">
        <f t="shared" si="20"/>
        <v xml:space="preserve">RICARDO </v>
      </c>
      <c r="E298" t="str">
        <f t="shared" si="21"/>
        <v>GONZALEZ</v>
      </c>
      <c r="F298" s="21" t="s">
        <v>2878</v>
      </c>
      <c r="G298" s="24">
        <v>50109006</v>
      </c>
      <c r="H298" s="16">
        <v>4369</v>
      </c>
      <c r="I298" s="32" t="str">
        <f t="shared" si="23"/>
        <v>04369</v>
      </c>
      <c r="J298" s="15" t="s">
        <v>112</v>
      </c>
      <c r="K298" s="15">
        <f>VLOOKUP(J298,estados!$A$1:$B$31,2,FALSE)</f>
        <v>7</v>
      </c>
      <c r="L298" s="15" t="s">
        <v>1484</v>
      </c>
      <c r="M298" s="15">
        <f>VLOOKUP(L298,Distribuidores!$A$2:$B$99,2,FALSE)</f>
        <v>11</v>
      </c>
      <c r="N298" s="15">
        <v>1</v>
      </c>
      <c r="O298" s="15">
        <v>1</v>
      </c>
      <c r="P298">
        <v>1</v>
      </c>
      <c r="Q298" s="36" t="str">
        <f t="shared" ca="1" si="24"/>
        <v>2023-10-28 12:10:26</v>
      </c>
    </row>
    <row r="299" spans="1:17" x14ac:dyDescent="0.3">
      <c r="A299">
        <v>6819</v>
      </c>
      <c r="B299" s="21" t="s">
        <v>1583</v>
      </c>
      <c r="C299" s="21" t="str">
        <f t="shared" si="22"/>
        <v>RODRIGO DIAZ</v>
      </c>
      <c r="D299" t="str">
        <f t="shared" si="20"/>
        <v xml:space="preserve">RODRIGO </v>
      </c>
      <c r="E299" t="str">
        <f t="shared" si="21"/>
        <v>DIAZ</v>
      </c>
      <c r="F299" s="21" t="s">
        <v>2879</v>
      </c>
      <c r="G299" s="24" t="s">
        <v>1585</v>
      </c>
      <c r="H299" s="16">
        <v>14389</v>
      </c>
      <c r="I299" s="32" t="str">
        <f t="shared" si="23"/>
        <v>14389</v>
      </c>
      <c r="J299" s="15" t="s">
        <v>112</v>
      </c>
      <c r="K299" s="15">
        <f>VLOOKUP(J299,estados!$A$1:$B$31,2,FALSE)</f>
        <v>7</v>
      </c>
      <c r="L299" s="15" t="s">
        <v>121</v>
      </c>
      <c r="M299" s="15">
        <f>VLOOKUP(L299,Distribuidores!$A$2:$B$99,2,FALSE)</f>
        <v>13</v>
      </c>
      <c r="N299" s="15">
        <v>1</v>
      </c>
      <c r="O299" s="15">
        <v>1</v>
      </c>
      <c r="P299">
        <v>1</v>
      </c>
      <c r="Q299" s="36" t="str">
        <f t="shared" ca="1" si="24"/>
        <v>2023-10-28 16:31:59</v>
      </c>
    </row>
    <row r="300" spans="1:17" x14ac:dyDescent="0.3">
      <c r="A300">
        <v>6820</v>
      </c>
      <c r="B300" s="21" t="s">
        <v>1551</v>
      </c>
      <c r="C300" s="21" t="str">
        <f t="shared" si="22"/>
        <v>JESSICA RINCON</v>
      </c>
      <c r="D300" t="str">
        <f t="shared" si="20"/>
        <v xml:space="preserve">JESSICA </v>
      </c>
      <c r="E300" t="str">
        <f t="shared" si="21"/>
        <v>RINCON</v>
      </c>
      <c r="F300" s="21" t="s">
        <v>2865</v>
      </c>
      <c r="G300" s="24" t="s">
        <v>1553</v>
      </c>
      <c r="H300" s="16">
        <v>1569</v>
      </c>
      <c r="I300" s="32" t="str">
        <f t="shared" si="23"/>
        <v>01569</v>
      </c>
      <c r="J300" s="15" t="s">
        <v>112</v>
      </c>
      <c r="K300" s="15">
        <f>VLOOKUP(J300,estados!$A$1:$B$31,2,FALSE)</f>
        <v>7</v>
      </c>
      <c r="L300" s="15" t="s">
        <v>114</v>
      </c>
      <c r="M300" s="15">
        <f>VLOOKUP(L300,Distribuidores!$A$2:$B$99,2,FALSE)</f>
        <v>16</v>
      </c>
      <c r="N300" s="21">
        <v>0</v>
      </c>
      <c r="O300" s="15">
        <v>1</v>
      </c>
      <c r="P300">
        <v>1</v>
      </c>
      <c r="Q300" s="36" t="str">
        <f t="shared" ca="1" si="24"/>
        <v>2023-10-28 20:45:23</v>
      </c>
    </row>
    <row r="301" spans="1:17" x14ac:dyDescent="0.3">
      <c r="A301">
        <v>6821</v>
      </c>
      <c r="B301" s="21" t="s">
        <v>1590</v>
      </c>
      <c r="C301" s="21" t="str">
        <f t="shared" si="22"/>
        <v>MAYANIN AGUIÑAGA</v>
      </c>
      <c r="D301" t="str">
        <f t="shared" si="20"/>
        <v xml:space="preserve">MAYANIN </v>
      </c>
      <c r="E301" t="str">
        <f t="shared" si="21"/>
        <v>AGUIÑAGA</v>
      </c>
      <c r="F301" s="21" t="s">
        <v>2882</v>
      </c>
      <c r="G301" s="24" t="s">
        <v>1592</v>
      </c>
      <c r="H301" s="16">
        <v>4440</v>
      </c>
      <c r="I301" s="32" t="str">
        <f t="shared" si="23"/>
        <v>04440</v>
      </c>
      <c r="J301" s="15" t="s">
        <v>112</v>
      </c>
      <c r="K301" s="15">
        <f>VLOOKUP(J301,estados!$A$1:$B$31,2,FALSE)</f>
        <v>7</v>
      </c>
      <c r="L301" s="15" t="s">
        <v>1464</v>
      </c>
      <c r="M301" s="15">
        <f>VLOOKUP(L301,Distribuidores!$A$2:$B$99,2,FALSE)</f>
        <v>12</v>
      </c>
      <c r="N301" s="15">
        <v>1</v>
      </c>
      <c r="O301" s="15">
        <v>1</v>
      </c>
      <c r="P301">
        <v>1</v>
      </c>
      <c r="Q301" s="36" t="str">
        <f t="shared" ca="1" si="24"/>
        <v>2023-10-28 12:20:09</v>
      </c>
    </row>
    <row r="302" spans="1:17" x14ac:dyDescent="0.3">
      <c r="A302">
        <v>6822</v>
      </c>
      <c r="B302" s="21" t="s">
        <v>1532</v>
      </c>
      <c r="C302" s="21" t="str">
        <f t="shared" si="22"/>
        <v>KARLA GONZALEZ</v>
      </c>
      <c r="D302" t="str">
        <f t="shared" si="20"/>
        <v xml:space="preserve">KARLA </v>
      </c>
      <c r="E302" t="str">
        <f t="shared" si="21"/>
        <v>GONZALEZ</v>
      </c>
      <c r="F302" s="21" t="s">
        <v>2857</v>
      </c>
      <c r="G302" s="24" t="s">
        <v>1534</v>
      </c>
      <c r="H302" s="16">
        <v>11800</v>
      </c>
      <c r="I302" s="32" t="str">
        <f t="shared" si="23"/>
        <v>11800</v>
      </c>
      <c r="J302" s="15" t="s">
        <v>112</v>
      </c>
      <c r="K302" s="15">
        <f>VLOOKUP(J302,estados!$A$1:$B$31,2,FALSE)</f>
        <v>7</v>
      </c>
      <c r="L302" s="15" t="s">
        <v>117</v>
      </c>
      <c r="M302" s="15">
        <f>VLOOKUP(L302,Distribuidores!$A$2:$B$99,2,FALSE)</f>
        <v>15</v>
      </c>
      <c r="N302" s="15">
        <v>1</v>
      </c>
      <c r="O302" s="15">
        <v>1</v>
      </c>
      <c r="P302">
        <v>1</v>
      </c>
      <c r="Q302" s="36" t="str">
        <f t="shared" ca="1" si="24"/>
        <v>2023-10-28 16:14:43</v>
      </c>
    </row>
    <row r="303" spans="1:17" x14ac:dyDescent="0.3">
      <c r="A303">
        <v>6823</v>
      </c>
      <c r="B303" s="21" t="s">
        <v>1593</v>
      </c>
      <c r="C303" s="21" t="str">
        <f t="shared" si="22"/>
        <v>MARTHA HDEZ</v>
      </c>
      <c r="D303" t="str">
        <f t="shared" si="20"/>
        <v xml:space="preserve">MARTHA </v>
      </c>
      <c r="E303" t="str">
        <f t="shared" si="21"/>
        <v>HDEZ</v>
      </c>
      <c r="F303" s="21" t="s">
        <v>2883</v>
      </c>
      <c r="G303" s="24" t="s">
        <v>1595</v>
      </c>
      <c r="H303" s="16">
        <v>9780</v>
      </c>
      <c r="I303" s="32" t="str">
        <f t="shared" si="23"/>
        <v>09780</v>
      </c>
      <c r="J303" s="15" t="s">
        <v>112</v>
      </c>
      <c r="K303" s="15">
        <f>VLOOKUP(J303,estados!$A$1:$B$31,2,FALSE)</f>
        <v>7</v>
      </c>
      <c r="L303" s="15" t="s">
        <v>1495</v>
      </c>
      <c r="M303" s="15">
        <f>VLOOKUP(L303,Distribuidores!$A$2:$B$99,2,FALSE)</f>
        <v>17</v>
      </c>
      <c r="N303" s="15">
        <v>1</v>
      </c>
      <c r="O303" s="15">
        <v>1</v>
      </c>
      <c r="P303">
        <v>1</v>
      </c>
      <c r="Q303" s="36" t="str">
        <f t="shared" ca="1" si="24"/>
        <v>2023-10-28 14:28:17</v>
      </c>
    </row>
    <row r="304" spans="1:17" x14ac:dyDescent="0.3">
      <c r="A304">
        <v>6824</v>
      </c>
      <c r="B304" s="21" t="s">
        <v>3049</v>
      </c>
      <c r="C304" s="21" t="str">
        <f t="shared" si="22"/>
        <v>EDGAR MOLACA</v>
      </c>
      <c r="D304" t="str">
        <f t="shared" si="20"/>
        <v xml:space="preserve">EDGAR </v>
      </c>
      <c r="E304" t="str">
        <f t="shared" si="21"/>
        <v>MOLACA</v>
      </c>
      <c r="F304" s="21" t="s">
        <v>2884</v>
      </c>
      <c r="G304" s="24">
        <v>58940013</v>
      </c>
      <c r="H304" s="16">
        <v>3303</v>
      </c>
      <c r="I304" s="32" t="str">
        <f t="shared" si="23"/>
        <v>03303</v>
      </c>
      <c r="J304" s="15" t="s">
        <v>112</v>
      </c>
      <c r="K304" s="15">
        <f>VLOOKUP(J304,estados!$A$1:$B$31,2,FALSE)</f>
        <v>7</v>
      </c>
      <c r="L304" s="15" t="s">
        <v>1464</v>
      </c>
      <c r="M304" s="15">
        <f>VLOOKUP(L304,Distribuidores!$A$2:$B$99,2,FALSE)</f>
        <v>12</v>
      </c>
      <c r="N304" s="15">
        <v>1</v>
      </c>
      <c r="O304" s="15">
        <v>1</v>
      </c>
      <c r="P304">
        <v>1</v>
      </c>
      <c r="Q304" s="36" t="str">
        <f t="shared" ca="1" si="24"/>
        <v>2023-10-28 20:58:23</v>
      </c>
    </row>
    <row r="305" spans="1:17" x14ac:dyDescent="0.3">
      <c r="A305">
        <v>6825</v>
      </c>
      <c r="B305" s="21" t="s">
        <v>3106</v>
      </c>
      <c r="C305" s="21" t="s">
        <v>3106</v>
      </c>
      <c r="D305" t="str">
        <f t="shared" si="20"/>
        <v xml:space="preserve">Emilio </v>
      </c>
      <c r="E305" t="str">
        <f t="shared" si="21"/>
        <v>Peña</v>
      </c>
      <c r="F305" s="21" t="s">
        <v>2885</v>
      </c>
      <c r="G305" s="24" t="s">
        <v>1600</v>
      </c>
      <c r="H305" s="16">
        <v>9638</v>
      </c>
      <c r="I305" s="32" t="str">
        <f t="shared" si="23"/>
        <v>09638</v>
      </c>
      <c r="J305" s="15" t="s">
        <v>112</v>
      </c>
      <c r="K305" s="15">
        <f>VLOOKUP(J305,estados!$A$1:$B$31,2,FALSE)</f>
        <v>7</v>
      </c>
      <c r="L305" s="15" t="s">
        <v>121</v>
      </c>
      <c r="M305" s="15">
        <f>VLOOKUP(L305,Distribuidores!$A$2:$B$99,2,FALSE)</f>
        <v>13</v>
      </c>
      <c r="N305" s="15">
        <v>0</v>
      </c>
      <c r="O305" s="15">
        <v>1</v>
      </c>
      <c r="P305">
        <v>1</v>
      </c>
      <c r="Q305" s="36" t="str">
        <f t="shared" ca="1" si="24"/>
        <v>2023-10-28 20:55:42</v>
      </c>
    </row>
    <row r="306" spans="1:17" x14ac:dyDescent="0.3">
      <c r="A306">
        <v>6826</v>
      </c>
      <c r="B306" s="21" t="s">
        <v>1601</v>
      </c>
      <c r="C306" s="21" t="str">
        <f t="shared" si="22"/>
        <v>PEDRO MARTINEZ</v>
      </c>
      <c r="D306" t="str">
        <f t="shared" si="20"/>
        <v xml:space="preserve">PEDRO </v>
      </c>
      <c r="E306" t="str">
        <f t="shared" si="21"/>
        <v>MARTINEZ</v>
      </c>
      <c r="F306" s="21" t="s">
        <v>2886</v>
      </c>
      <c r="G306" s="24" t="s">
        <v>1603</v>
      </c>
      <c r="H306" s="16">
        <v>10020</v>
      </c>
      <c r="I306" s="32" t="str">
        <f t="shared" si="23"/>
        <v>10020</v>
      </c>
      <c r="J306" s="15" t="s">
        <v>112</v>
      </c>
      <c r="K306" s="15">
        <f>VLOOKUP(J306,estados!$A$1:$B$31,2,FALSE)</f>
        <v>7</v>
      </c>
      <c r="L306" s="15" t="s">
        <v>1495</v>
      </c>
      <c r="M306" s="15">
        <f>VLOOKUP(L306,Distribuidores!$A$2:$B$99,2,FALSE)</f>
        <v>17</v>
      </c>
      <c r="N306" s="15">
        <v>1</v>
      </c>
      <c r="O306" s="15">
        <v>1</v>
      </c>
      <c r="P306">
        <v>1</v>
      </c>
      <c r="Q306" s="36" t="str">
        <f t="shared" ca="1" si="24"/>
        <v>2023-10-28 14:21:42</v>
      </c>
    </row>
    <row r="307" spans="1:17" x14ac:dyDescent="0.3">
      <c r="A307">
        <v>6827</v>
      </c>
      <c r="B307" s="21" t="s">
        <v>1554</v>
      </c>
      <c r="C307" s="21" t="str">
        <f t="shared" si="22"/>
        <v>IRMA CABRERA</v>
      </c>
      <c r="D307" t="str">
        <f t="shared" si="20"/>
        <v xml:space="preserve">IRMA </v>
      </c>
      <c r="E307" t="str">
        <f t="shared" si="21"/>
        <v>CABRERA</v>
      </c>
      <c r="F307" s="21" t="s">
        <v>2866</v>
      </c>
      <c r="G307" s="24" t="s">
        <v>1556</v>
      </c>
      <c r="H307" s="16">
        <v>9960</v>
      </c>
      <c r="I307" s="32" t="str">
        <f t="shared" si="23"/>
        <v>09960</v>
      </c>
      <c r="J307" s="15" t="s">
        <v>112</v>
      </c>
      <c r="K307" s="15">
        <f>VLOOKUP(J307,estados!$A$1:$B$31,2,FALSE)</f>
        <v>7</v>
      </c>
      <c r="L307" s="15" t="s">
        <v>1464</v>
      </c>
      <c r="M307" s="15">
        <f>VLOOKUP(L307,Distribuidores!$A$2:$B$99,2,FALSE)</f>
        <v>12</v>
      </c>
      <c r="N307" s="15">
        <v>1</v>
      </c>
      <c r="O307" s="15">
        <v>1</v>
      </c>
      <c r="P307">
        <v>1</v>
      </c>
      <c r="Q307" s="36" t="str">
        <f t="shared" ca="1" si="24"/>
        <v>2023-10-28 17:13:32</v>
      </c>
    </row>
    <row r="308" spans="1:17" x14ac:dyDescent="0.3">
      <c r="A308">
        <v>6828</v>
      </c>
      <c r="B308" s="21" t="s">
        <v>1604</v>
      </c>
      <c r="C308" s="21" t="str">
        <f t="shared" si="22"/>
        <v>MARGARITA SORIA</v>
      </c>
      <c r="D308" t="str">
        <f t="shared" si="20"/>
        <v xml:space="preserve">MARGARITA </v>
      </c>
      <c r="E308" t="str">
        <f t="shared" si="21"/>
        <v>SORIA</v>
      </c>
      <c r="F308" s="21" t="s">
        <v>2887</v>
      </c>
      <c r="G308" s="24" t="s">
        <v>1606</v>
      </c>
      <c r="H308" s="16">
        <v>9897</v>
      </c>
      <c r="I308" s="32" t="str">
        <f t="shared" si="23"/>
        <v>09897</v>
      </c>
      <c r="J308" s="15" t="s">
        <v>112</v>
      </c>
      <c r="K308" s="15">
        <f>VLOOKUP(J308,estados!$A$1:$B$31,2,FALSE)</f>
        <v>7</v>
      </c>
      <c r="L308" s="15" t="s">
        <v>116</v>
      </c>
      <c r="M308" s="15">
        <f>VLOOKUP(L308,Distribuidores!$A$2:$B$99,2,FALSE)</f>
        <v>14</v>
      </c>
      <c r="N308" s="15">
        <v>1</v>
      </c>
      <c r="O308" s="15">
        <v>1</v>
      </c>
      <c r="P308">
        <v>1</v>
      </c>
      <c r="Q308" s="36" t="str">
        <f t="shared" ca="1" si="24"/>
        <v>2023-10-28 14:47:10</v>
      </c>
    </row>
    <row r="309" spans="1:17" x14ac:dyDescent="0.3">
      <c r="A309">
        <v>6829</v>
      </c>
      <c r="B309" s="21" t="s">
        <v>3051</v>
      </c>
      <c r="C309" s="21" t="str">
        <f t="shared" si="22"/>
        <v>JORGE LOE</v>
      </c>
      <c r="D309" t="str">
        <f t="shared" si="20"/>
        <v xml:space="preserve">JORGE </v>
      </c>
      <c r="E309" t="str">
        <f t="shared" si="21"/>
        <v>LOE</v>
      </c>
      <c r="F309" s="21" t="s">
        <v>2888</v>
      </c>
      <c r="G309" s="24">
        <v>52637800</v>
      </c>
      <c r="H309" s="16">
        <v>14449</v>
      </c>
      <c r="I309" s="32" t="str">
        <f t="shared" si="23"/>
        <v>14449</v>
      </c>
      <c r="J309" s="15" t="s">
        <v>112</v>
      </c>
      <c r="K309" s="15">
        <f>VLOOKUP(J309,estados!$A$1:$B$31,2,FALSE)</f>
        <v>7</v>
      </c>
      <c r="L309" s="15" t="s">
        <v>117</v>
      </c>
      <c r="M309" s="15">
        <f>VLOOKUP(L309,Distribuidores!$A$2:$B$99,2,FALSE)</f>
        <v>15</v>
      </c>
      <c r="N309" s="15">
        <v>1</v>
      </c>
      <c r="O309" s="15">
        <v>1</v>
      </c>
      <c r="P309">
        <v>1</v>
      </c>
      <c r="Q309" s="36" t="str">
        <f t="shared" ca="1" si="24"/>
        <v>2023-10-28 19:16:58</v>
      </c>
    </row>
    <row r="310" spans="1:17" x14ac:dyDescent="0.3">
      <c r="A310">
        <v>6830</v>
      </c>
      <c r="B310" s="21" t="s">
        <v>1609</v>
      </c>
      <c r="C310" s="21" t="str">
        <f t="shared" si="22"/>
        <v>LILIANA ORDORICA</v>
      </c>
      <c r="D310" t="str">
        <f t="shared" si="20"/>
        <v xml:space="preserve">LILIANA </v>
      </c>
      <c r="E310" t="str">
        <f t="shared" si="21"/>
        <v>ORDORICA</v>
      </c>
      <c r="F310" s="21" t="s">
        <v>2889</v>
      </c>
      <c r="G310" s="24">
        <v>54493700</v>
      </c>
      <c r="H310" s="16">
        <v>15280</v>
      </c>
      <c r="I310" s="32" t="str">
        <f t="shared" si="23"/>
        <v>15280</v>
      </c>
      <c r="J310" s="15" t="s">
        <v>112</v>
      </c>
      <c r="K310" s="15">
        <f>VLOOKUP(J310,estados!$A$1:$B$31,2,FALSE)</f>
        <v>7</v>
      </c>
      <c r="L310" s="15" t="s">
        <v>117</v>
      </c>
      <c r="M310" s="15">
        <f>VLOOKUP(L310,Distribuidores!$A$2:$B$99,2,FALSE)</f>
        <v>15</v>
      </c>
      <c r="N310" s="15">
        <v>1</v>
      </c>
      <c r="O310" s="15">
        <v>1</v>
      </c>
      <c r="P310">
        <v>1</v>
      </c>
      <c r="Q310" s="36" t="str">
        <f t="shared" ca="1" si="24"/>
        <v>2023-10-28 19:43:39</v>
      </c>
    </row>
    <row r="311" spans="1:17" x14ac:dyDescent="0.3">
      <c r="A311">
        <v>6831</v>
      </c>
      <c r="B311" s="21" t="s">
        <v>1611</v>
      </c>
      <c r="C311" s="21" t="str">
        <f t="shared" si="22"/>
        <v>BRENDA GONZALEZ</v>
      </c>
      <c r="D311" t="str">
        <f t="shared" si="20"/>
        <v xml:space="preserve">BRENDA </v>
      </c>
      <c r="E311" t="str">
        <f t="shared" si="21"/>
        <v>GONZALEZ</v>
      </c>
      <c r="F311" s="21" t="s">
        <v>2890</v>
      </c>
      <c r="G311" s="24">
        <v>58634387</v>
      </c>
      <c r="H311" s="16">
        <v>15280</v>
      </c>
      <c r="I311" s="32" t="str">
        <f t="shared" si="23"/>
        <v>15280</v>
      </c>
      <c r="J311" s="15" t="s">
        <v>112</v>
      </c>
      <c r="K311" s="15">
        <f>VLOOKUP(J311,estados!$A$1:$B$31,2,FALSE)</f>
        <v>7</v>
      </c>
      <c r="L311" s="15" t="s">
        <v>121</v>
      </c>
      <c r="M311" s="15">
        <f>VLOOKUP(L311,Distribuidores!$A$2:$B$99,2,FALSE)</f>
        <v>13</v>
      </c>
      <c r="N311" s="15">
        <v>0</v>
      </c>
      <c r="O311" s="15">
        <v>1</v>
      </c>
      <c r="P311">
        <v>1</v>
      </c>
      <c r="Q311" s="36" t="str">
        <f t="shared" ca="1" si="24"/>
        <v>2023-10-28 16:55:51</v>
      </c>
    </row>
    <row r="312" spans="1:17" x14ac:dyDescent="0.3">
      <c r="A312">
        <v>6832</v>
      </c>
      <c r="B312" s="21" t="s">
        <v>3052</v>
      </c>
      <c r="C312" s="21" t="str">
        <f t="shared" si="22"/>
        <v>AZUNENA RIVERA</v>
      </c>
      <c r="D312" t="str">
        <f t="shared" si="20"/>
        <v xml:space="preserve">AZUNENA </v>
      </c>
      <c r="E312" t="str">
        <f t="shared" si="21"/>
        <v>RIVERA</v>
      </c>
      <c r="F312" s="21" t="s">
        <v>2891</v>
      </c>
      <c r="G312" s="24">
        <v>50775540</v>
      </c>
      <c r="H312" s="16">
        <v>15860</v>
      </c>
      <c r="I312" s="32" t="str">
        <f t="shared" si="23"/>
        <v>15860</v>
      </c>
      <c r="J312" s="15" t="s">
        <v>112</v>
      </c>
      <c r="K312" s="15">
        <f>VLOOKUP(J312,estados!$A$1:$B$31,2,FALSE)</f>
        <v>7</v>
      </c>
      <c r="L312" s="15" t="s">
        <v>120</v>
      </c>
      <c r="M312" s="15">
        <f>VLOOKUP(L312,Distribuidores!$A$2:$B$99,2,FALSE)</f>
        <v>29</v>
      </c>
      <c r="N312" s="15">
        <v>1</v>
      </c>
      <c r="O312" s="15">
        <v>1</v>
      </c>
      <c r="P312">
        <v>1</v>
      </c>
      <c r="Q312" s="36" t="str">
        <f t="shared" ca="1" si="24"/>
        <v>2023-10-28 16:59:19</v>
      </c>
    </row>
    <row r="313" spans="1:17" x14ac:dyDescent="0.3">
      <c r="A313">
        <v>6833</v>
      </c>
      <c r="B313" s="21" t="s">
        <v>1557</v>
      </c>
      <c r="C313" s="21" t="str">
        <f t="shared" si="22"/>
        <v>ELISEO NAVA</v>
      </c>
      <c r="D313" t="str">
        <f t="shared" si="20"/>
        <v xml:space="preserve">ELISEO </v>
      </c>
      <c r="E313" t="str">
        <f t="shared" si="21"/>
        <v>NAVA</v>
      </c>
      <c r="F313" s="21" t="s">
        <v>2867</v>
      </c>
      <c r="G313" s="24">
        <v>53620299</v>
      </c>
      <c r="H313" s="16">
        <v>14270</v>
      </c>
      <c r="I313" s="32" t="str">
        <f t="shared" si="23"/>
        <v>14270</v>
      </c>
      <c r="J313" s="15" t="s">
        <v>112</v>
      </c>
      <c r="K313" s="15">
        <f>VLOOKUP(J313,estados!$A$1:$B$31,2,FALSE)</f>
        <v>7</v>
      </c>
      <c r="L313" s="15" t="s">
        <v>121</v>
      </c>
      <c r="M313" s="15">
        <f>VLOOKUP(L313,Distribuidores!$A$2:$B$99,2,FALSE)</f>
        <v>13</v>
      </c>
      <c r="N313" s="15">
        <v>1</v>
      </c>
      <c r="O313" s="15">
        <v>1</v>
      </c>
      <c r="P313">
        <v>1</v>
      </c>
      <c r="Q313" s="36" t="str">
        <f t="shared" ca="1" si="24"/>
        <v>2023-10-28 12:32:23</v>
      </c>
    </row>
    <row r="314" spans="1:17" x14ac:dyDescent="0.3">
      <c r="A314">
        <v>6834</v>
      </c>
      <c r="B314" s="21" t="s">
        <v>1528</v>
      </c>
      <c r="C314" s="21" t="str">
        <f t="shared" si="22"/>
        <v>CESAR NAVARRETE</v>
      </c>
      <c r="D314" t="str">
        <f t="shared" si="20"/>
        <v xml:space="preserve">CESAR </v>
      </c>
      <c r="E314" t="str">
        <f t="shared" si="21"/>
        <v>NAVARRETE</v>
      </c>
      <c r="F314" s="21" t="s">
        <v>2855</v>
      </c>
      <c r="G314" s="24">
        <v>53712000</v>
      </c>
      <c r="H314" s="16">
        <v>15400</v>
      </c>
      <c r="I314" s="32" t="str">
        <f t="shared" si="23"/>
        <v>15400</v>
      </c>
      <c r="J314" s="15" t="s">
        <v>112</v>
      </c>
      <c r="K314" s="15">
        <f>VLOOKUP(J314,estados!$A$1:$B$31,2,FALSE)</f>
        <v>7</v>
      </c>
      <c r="L314" s="15" t="s">
        <v>1466</v>
      </c>
      <c r="M314" s="15">
        <f>VLOOKUP(L314,Distribuidores!$A$2:$B$99,2,FALSE)</f>
        <v>19</v>
      </c>
      <c r="N314" s="15">
        <v>1</v>
      </c>
      <c r="O314" s="15">
        <v>1</v>
      </c>
      <c r="P314">
        <v>1</v>
      </c>
      <c r="Q314" s="36" t="str">
        <f t="shared" ca="1" si="24"/>
        <v>2023-10-28 15:39:20</v>
      </c>
    </row>
    <row r="315" spans="1:17" x14ac:dyDescent="0.3">
      <c r="A315">
        <v>6835</v>
      </c>
      <c r="B315" s="21" t="s">
        <v>1535</v>
      </c>
      <c r="C315" s="21" t="str">
        <f t="shared" si="22"/>
        <v>ELIZABETH GAYTAN</v>
      </c>
      <c r="D315" t="str">
        <f t="shared" si="20"/>
        <v xml:space="preserve">ELIZABETH </v>
      </c>
      <c r="E315" t="str">
        <f t="shared" si="21"/>
        <v>GAYTAN</v>
      </c>
      <c r="F315" s="21" t="s">
        <v>2858</v>
      </c>
      <c r="G315" s="24">
        <v>58996672</v>
      </c>
      <c r="H315" s="16">
        <v>8000</v>
      </c>
      <c r="I315" s="32" t="str">
        <f t="shared" si="23"/>
        <v>08000</v>
      </c>
      <c r="J315" s="15" t="s">
        <v>112</v>
      </c>
      <c r="K315" s="15">
        <f>VLOOKUP(J315,estados!$A$1:$B$31,2,FALSE)</f>
        <v>7</v>
      </c>
      <c r="L315" s="15" t="s">
        <v>121</v>
      </c>
      <c r="M315" s="15">
        <f>VLOOKUP(L315,Distribuidores!$A$2:$B$99,2,FALSE)</f>
        <v>13</v>
      </c>
      <c r="N315" s="15">
        <v>1</v>
      </c>
      <c r="O315" s="15">
        <v>1</v>
      </c>
      <c r="P315">
        <v>1</v>
      </c>
      <c r="Q315" s="36" t="str">
        <f t="shared" ca="1" si="24"/>
        <v>2023-10-28 18:51:08</v>
      </c>
    </row>
    <row r="316" spans="1:17" x14ac:dyDescent="0.3">
      <c r="A316">
        <v>6836</v>
      </c>
      <c r="B316" s="21" t="s">
        <v>3053</v>
      </c>
      <c r="C316" s="21" t="str">
        <f t="shared" si="22"/>
        <v>SERGIO HERNANDEZ BELLO</v>
      </c>
      <c r="D316" t="str">
        <f t="shared" ref="D316:D345" si="25">LEFT(C316, SEARCH(" ",C316,1))</f>
        <v xml:space="preserve">SERGIO </v>
      </c>
      <c r="E316" t="str">
        <f t="shared" ref="E316:E345" si="26">RIGHT(C316,LEN(C316)-SEARCH(" ",C316,1))</f>
        <v>HERNANDEZ BELLO</v>
      </c>
      <c r="F316" s="21" t="s">
        <v>2895</v>
      </c>
      <c r="G316" s="24" t="s">
        <v>1623</v>
      </c>
      <c r="H316" s="16">
        <v>15640</v>
      </c>
      <c r="I316" s="32" t="str">
        <f t="shared" si="23"/>
        <v>15640</v>
      </c>
      <c r="J316" s="15" t="s">
        <v>112</v>
      </c>
      <c r="K316" s="15">
        <f>VLOOKUP(J316,estados!$A$1:$B$31,2,FALSE)</f>
        <v>7</v>
      </c>
      <c r="L316" s="15" t="s">
        <v>1494</v>
      </c>
      <c r="M316" s="15">
        <f>VLOOKUP(L316,Distribuidores!$A$2:$B$99,2,FALSE)</f>
        <v>21</v>
      </c>
      <c r="N316" s="15">
        <v>1</v>
      </c>
      <c r="O316" s="15">
        <v>1</v>
      </c>
      <c r="P316">
        <v>1</v>
      </c>
      <c r="Q316" s="36" t="str">
        <f t="shared" ca="1" si="24"/>
        <v>2023-10-28 14:13:53</v>
      </c>
    </row>
    <row r="317" spans="1:17" x14ac:dyDescent="0.3">
      <c r="A317">
        <v>6837</v>
      </c>
      <c r="B317" s="21" t="s">
        <v>1530</v>
      </c>
      <c r="C317" s="21" t="str">
        <f t="shared" ref="C317:C345" si="27">TRIM(B317)</f>
        <v>BETSABE MARIN</v>
      </c>
      <c r="D317" t="str">
        <f t="shared" si="25"/>
        <v xml:space="preserve">BETSABE </v>
      </c>
      <c r="E317" t="str">
        <f t="shared" si="26"/>
        <v>MARIN</v>
      </c>
      <c r="F317" s="21" t="s">
        <v>2856</v>
      </c>
      <c r="G317" s="24">
        <v>55578011</v>
      </c>
      <c r="H317" s="16">
        <v>9838</v>
      </c>
      <c r="I317" s="32" t="str">
        <f t="shared" ref="I317:I345" si="28">TEXT(H317,"00000")</f>
        <v>09838</v>
      </c>
      <c r="J317" s="15" t="s">
        <v>112</v>
      </c>
      <c r="K317" s="15">
        <f>VLOOKUP(J317,estados!$A$1:$B$31,2,FALSE)</f>
        <v>7</v>
      </c>
      <c r="L317" s="15" t="s">
        <v>1463</v>
      </c>
      <c r="M317" s="15">
        <f>VLOOKUP(L317,Distribuidores!$A$2:$B$99,2,FALSE)</f>
        <v>18</v>
      </c>
      <c r="N317" s="15">
        <v>0</v>
      </c>
      <c r="O317" s="15">
        <v>1</v>
      </c>
      <c r="P317">
        <v>1</v>
      </c>
      <c r="Q317" s="36" t="str">
        <f t="shared" ref="Q317:Q345" ca="1" si="29">_xlfn.CONCAT("2023-10-28 ",RANDBETWEEN(12,20),":",TEXT(RANDBETWEEN(0,59),"00"),":",TEXT(RANDBETWEEN(0,59),"00"))</f>
        <v>2023-10-28 19:54:58</v>
      </c>
    </row>
    <row r="318" spans="1:17" x14ac:dyDescent="0.3">
      <c r="A318">
        <v>6838</v>
      </c>
      <c r="B318" s="21" t="s">
        <v>1615</v>
      </c>
      <c r="C318" s="21" t="str">
        <f t="shared" si="27"/>
        <v>BEATRIZ CAMACHO</v>
      </c>
      <c r="D318" t="str">
        <f t="shared" si="25"/>
        <v xml:space="preserve">BEATRIZ </v>
      </c>
      <c r="E318" t="str">
        <f t="shared" si="26"/>
        <v>CAMACHO</v>
      </c>
      <c r="F318" s="21" t="s">
        <v>2892</v>
      </c>
      <c r="G318" s="24">
        <v>52401202</v>
      </c>
      <c r="H318" s="16">
        <v>15630</v>
      </c>
      <c r="I318" s="32" t="str">
        <f t="shared" si="28"/>
        <v>15630</v>
      </c>
      <c r="J318" s="15" t="s">
        <v>112</v>
      </c>
      <c r="K318" s="15">
        <f>VLOOKUP(J318,estados!$A$1:$B$31,2,FALSE)</f>
        <v>7</v>
      </c>
      <c r="L318" s="15" t="s">
        <v>1496</v>
      </c>
      <c r="M318" s="15">
        <f>VLOOKUP(L318,Distribuidores!$A$2:$B$99,2,FALSE)</f>
        <v>20</v>
      </c>
      <c r="N318" s="15">
        <v>1</v>
      </c>
      <c r="O318" s="15">
        <v>1</v>
      </c>
      <c r="P318">
        <v>1</v>
      </c>
      <c r="Q318" s="36" t="str">
        <f t="shared" ca="1" si="29"/>
        <v>2023-10-28 13:31:57</v>
      </c>
    </row>
    <row r="319" spans="1:17" x14ac:dyDescent="0.3">
      <c r="A319">
        <v>6839</v>
      </c>
      <c r="B319" s="21" t="s">
        <v>1617</v>
      </c>
      <c r="C319" s="21" t="str">
        <f t="shared" si="27"/>
        <v>JAVIER CRUZ</v>
      </c>
      <c r="D319" t="str">
        <f t="shared" si="25"/>
        <v xml:space="preserve">JAVIER </v>
      </c>
      <c r="E319" t="str">
        <f t="shared" si="26"/>
        <v>CRUZ</v>
      </c>
      <c r="F319" s="21" t="s">
        <v>2893</v>
      </c>
      <c r="G319" s="24">
        <v>55861125</v>
      </c>
      <c r="H319" s="16">
        <v>11610</v>
      </c>
      <c r="I319" s="32" t="str">
        <f t="shared" si="28"/>
        <v>11610</v>
      </c>
      <c r="J319" s="15" t="s">
        <v>112</v>
      </c>
      <c r="K319" s="15">
        <f>VLOOKUP(J319,estados!$A$1:$B$31,2,FALSE)</f>
        <v>7</v>
      </c>
      <c r="L319" s="15" t="s">
        <v>1484</v>
      </c>
      <c r="M319" s="15">
        <f>VLOOKUP(L319,Distribuidores!$A$2:$B$99,2,FALSE)</f>
        <v>11</v>
      </c>
      <c r="N319" s="15">
        <v>1</v>
      </c>
      <c r="O319" s="15">
        <v>1</v>
      </c>
      <c r="P319">
        <v>1</v>
      </c>
      <c r="Q319" s="36" t="str">
        <f t="shared" ca="1" si="29"/>
        <v>2023-10-28 15:00:46</v>
      </c>
    </row>
    <row r="320" spans="1:17" x14ac:dyDescent="0.3">
      <c r="A320">
        <v>6840</v>
      </c>
      <c r="B320" s="21" t="s">
        <v>1619</v>
      </c>
      <c r="C320" s="21" t="str">
        <f t="shared" si="27"/>
        <v>LORENA RESENDIZ</v>
      </c>
      <c r="D320" t="str">
        <f t="shared" si="25"/>
        <v xml:space="preserve">LORENA </v>
      </c>
      <c r="E320" t="str">
        <f t="shared" si="26"/>
        <v>RESENDIZ</v>
      </c>
      <c r="F320" s="21" t="s">
        <v>2894</v>
      </c>
      <c r="G320" s="24">
        <v>52914478</v>
      </c>
      <c r="H320" s="16">
        <v>54244</v>
      </c>
      <c r="I320" s="32" t="str">
        <f t="shared" si="28"/>
        <v>54244</v>
      </c>
      <c r="J320" s="15" t="s">
        <v>112</v>
      </c>
      <c r="K320" s="15">
        <f>VLOOKUP(J320,estados!$A$1:$B$31,2,FALSE)</f>
        <v>7</v>
      </c>
      <c r="L320" s="15" t="s">
        <v>117</v>
      </c>
      <c r="M320" s="15">
        <f>VLOOKUP(L320,Distribuidores!$A$2:$B$99,2,FALSE)</f>
        <v>15</v>
      </c>
      <c r="N320" s="15">
        <v>1</v>
      </c>
      <c r="O320" s="15">
        <v>1</v>
      </c>
      <c r="P320">
        <v>1</v>
      </c>
      <c r="Q320" s="36" t="str">
        <f t="shared" ca="1" si="29"/>
        <v>2023-10-28 18:12:08</v>
      </c>
    </row>
    <row r="321" spans="1:17" x14ac:dyDescent="0.3">
      <c r="A321">
        <v>6841</v>
      </c>
      <c r="B321" s="21" t="s">
        <v>1537</v>
      </c>
      <c r="C321" s="21" t="str">
        <f t="shared" si="27"/>
        <v>CHRISTOPHER PANTOJA</v>
      </c>
      <c r="D321" t="str">
        <f t="shared" si="25"/>
        <v xml:space="preserve">CHRISTOPHER </v>
      </c>
      <c r="E321" t="str">
        <f t="shared" si="26"/>
        <v>PANTOJA</v>
      </c>
      <c r="F321" s="21" t="s">
        <v>2859</v>
      </c>
      <c r="G321" s="24">
        <v>59500470</v>
      </c>
      <c r="H321" s="16">
        <v>13419</v>
      </c>
      <c r="I321" s="32" t="str">
        <f t="shared" si="28"/>
        <v>13419</v>
      </c>
      <c r="J321" s="15" t="s">
        <v>112</v>
      </c>
      <c r="K321" s="15">
        <f>VLOOKUP(J321,estados!$A$1:$B$31,2,FALSE)</f>
        <v>7</v>
      </c>
      <c r="L321" s="15" t="s">
        <v>116</v>
      </c>
      <c r="M321" s="15">
        <f>VLOOKUP(L321,Distribuidores!$A$2:$B$99,2,FALSE)</f>
        <v>14</v>
      </c>
      <c r="N321" s="15">
        <v>0</v>
      </c>
      <c r="O321" s="15">
        <v>1</v>
      </c>
      <c r="P321">
        <v>1</v>
      </c>
      <c r="Q321" s="36" t="str">
        <f t="shared" ca="1" si="29"/>
        <v>2023-10-28 12:56:55</v>
      </c>
    </row>
    <row r="322" spans="1:17" x14ac:dyDescent="0.3">
      <c r="A322">
        <v>6842</v>
      </c>
      <c r="B322" s="21" t="s">
        <v>1624</v>
      </c>
      <c r="C322" s="21" t="str">
        <f t="shared" si="27"/>
        <v>ANDREA PRICHARDO</v>
      </c>
      <c r="D322" t="str">
        <f t="shared" si="25"/>
        <v xml:space="preserve">ANDREA </v>
      </c>
      <c r="E322" t="str">
        <f t="shared" si="26"/>
        <v>PRICHARDO</v>
      </c>
      <c r="F322" s="21" t="s">
        <v>2896</v>
      </c>
      <c r="G322" s="24">
        <v>53954247</v>
      </c>
      <c r="H322" s="16">
        <v>1450</v>
      </c>
      <c r="I322" s="32" t="str">
        <f t="shared" si="28"/>
        <v>01450</v>
      </c>
      <c r="J322" s="15" t="s">
        <v>112</v>
      </c>
      <c r="K322" s="15">
        <f>VLOOKUP(J322,estados!$A$1:$B$31,2,FALSE)</f>
        <v>7</v>
      </c>
      <c r="L322" s="15" t="s">
        <v>1464</v>
      </c>
      <c r="M322" s="15">
        <f>VLOOKUP(L322,Distribuidores!$A$2:$B$99,2,FALSE)</f>
        <v>12</v>
      </c>
      <c r="N322" s="15">
        <v>0</v>
      </c>
      <c r="O322" s="15">
        <v>1</v>
      </c>
      <c r="P322">
        <v>1</v>
      </c>
      <c r="Q322" s="36" t="str">
        <f t="shared" ca="1" si="29"/>
        <v>2023-10-28 18:21:58</v>
      </c>
    </row>
    <row r="323" spans="1:17" x14ac:dyDescent="0.3">
      <c r="A323">
        <v>6843</v>
      </c>
      <c r="B323" s="21" t="s">
        <v>1586</v>
      </c>
      <c r="C323" s="21" t="str">
        <f t="shared" si="27"/>
        <v>ENRIQUE BELMONT</v>
      </c>
      <c r="D323" t="str">
        <f t="shared" si="25"/>
        <v xml:space="preserve">ENRIQUE </v>
      </c>
      <c r="E323" t="str">
        <f t="shared" si="26"/>
        <v>BELMONT</v>
      </c>
      <c r="F323" s="21" t="s">
        <v>2880</v>
      </c>
      <c r="G323" s="24">
        <v>50057026</v>
      </c>
      <c r="H323" s="16">
        <v>9280</v>
      </c>
      <c r="I323" s="32" t="str">
        <f t="shared" si="28"/>
        <v>09280</v>
      </c>
      <c r="J323" s="15" t="s">
        <v>112</v>
      </c>
      <c r="K323" s="15">
        <f>VLOOKUP(J323,estados!$A$1:$B$31,2,FALSE)</f>
        <v>7</v>
      </c>
      <c r="L323" s="15" t="s">
        <v>1464</v>
      </c>
      <c r="M323" s="15">
        <f>VLOOKUP(L323,Distribuidores!$A$2:$B$99,2,FALSE)</f>
        <v>12</v>
      </c>
      <c r="N323" s="15">
        <v>0</v>
      </c>
      <c r="O323" s="15">
        <v>1</v>
      </c>
      <c r="P323">
        <v>1</v>
      </c>
      <c r="Q323" s="36" t="str">
        <f t="shared" ca="1" si="29"/>
        <v>2023-10-28 13:15:29</v>
      </c>
    </row>
    <row r="324" spans="1:17" x14ac:dyDescent="0.3">
      <c r="A324">
        <v>6844</v>
      </c>
      <c r="B324" s="21" t="s">
        <v>3048</v>
      </c>
      <c r="C324" s="21" t="str">
        <f t="shared" si="27"/>
        <v>EMMANUEL ASCENCIO</v>
      </c>
      <c r="D324" t="str">
        <f t="shared" si="25"/>
        <v xml:space="preserve">EMMANUEL </v>
      </c>
      <c r="E324" t="str">
        <f t="shared" si="26"/>
        <v>ASCENCIO</v>
      </c>
      <c r="F324" s="21" t="s">
        <v>2881</v>
      </c>
      <c r="G324" s="24">
        <v>55230153</v>
      </c>
      <c r="H324" s="16">
        <v>3580</v>
      </c>
      <c r="I324" s="32" t="str">
        <f t="shared" si="28"/>
        <v>03580</v>
      </c>
      <c r="J324" s="15" t="s">
        <v>112</v>
      </c>
      <c r="K324" s="15">
        <f>VLOOKUP(J324,estados!$A$1:$B$31,2,FALSE)</f>
        <v>7</v>
      </c>
      <c r="L324" s="15" t="s">
        <v>1496</v>
      </c>
      <c r="M324" s="15">
        <f>VLOOKUP(L324,Distribuidores!$A$2:$B$99,2,FALSE)</f>
        <v>20</v>
      </c>
      <c r="N324" s="15">
        <v>1</v>
      </c>
      <c r="O324" s="15">
        <v>1</v>
      </c>
      <c r="P324">
        <v>1</v>
      </c>
      <c r="Q324" s="36" t="str">
        <f t="shared" ca="1" si="29"/>
        <v>2023-10-28 15:03:01</v>
      </c>
    </row>
    <row r="325" spans="1:17" x14ac:dyDescent="0.3">
      <c r="A325">
        <v>6845</v>
      </c>
      <c r="B325" s="21" t="s">
        <v>1559</v>
      </c>
      <c r="C325" s="21" t="str">
        <f t="shared" si="27"/>
        <v>ENRIQUE BRISTAIN</v>
      </c>
      <c r="D325" t="str">
        <f t="shared" si="25"/>
        <v xml:space="preserve">ENRIQUE </v>
      </c>
      <c r="E325" t="str">
        <f t="shared" si="26"/>
        <v>BRISTAIN</v>
      </c>
      <c r="F325" s="21" t="s">
        <v>2868</v>
      </c>
      <c r="G325" s="24">
        <v>53770020</v>
      </c>
      <c r="H325" s="16">
        <v>11470</v>
      </c>
      <c r="I325" s="32" t="str">
        <f t="shared" si="28"/>
        <v>11470</v>
      </c>
      <c r="J325" s="15" t="s">
        <v>112</v>
      </c>
      <c r="K325" s="15">
        <f>VLOOKUP(J325,estados!$A$1:$B$31,2,FALSE)</f>
        <v>7</v>
      </c>
      <c r="L325" s="15" t="s">
        <v>1496</v>
      </c>
      <c r="M325" s="15">
        <f>VLOOKUP(L325,Distribuidores!$A$2:$B$99,2,FALSE)</f>
        <v>20</v>
      </c>
      <c r="N325" s="15">
        <v>1</v>
      </c>
      <c r="O325" s="15">
        <v>1</v>
      </c>
      <c r="P325">
        <v>1</v>
      </c>
      <c r="Q325" s="36" t="str">
        <f t="shared" ca="1" si="29"/>
        <v>2023-10-28 18:15:15</v>
      </c>
    </row>
    <row r="326" spans="1:17" x14ac:dyDescent="0.3">
      <c r="A326">
        <v>6846</v>
      </c>
      <c r="B326" s="21" t="s">
        <v>1579</v>
      </c>
      <c r="C326" s="21" t="str">
        <f t="shared" si="27"/>
        <v>SUSANA FRANCO</v>
      </c>
      <c r="D326" t="str">
        <f t="shared" si="25"/>
        <v xml:space="preserve">SUSANA </v>
      </c>
      <c r="E326" t="str">
        <f t="shared" si="26"/>
        <v>FRANCO</v>
      </c>
      <c r="F326" s="21" t="s">
        <v>2877</v>
      </c>
      <c r="G326" s="24">
        <v>52594104</v>
      </c>
      <c r="H326" s="16">
        <v>1250</v>
      </c>
      <c r="I326" s="32" t="str">
        <f t="shared" si="28"/>
        <v>01250</v>
      </c>
      <c r="J326" s="15" t="s">
        <v>112</v>
      </c>
      <c r="K326" s="15">
        <f>VLOOKUP(J326,estados!$A$1:$B$31,2,FALSE)</f>
        <v>7</v>
      </c>
      <c r="L326" s="15" t="s">
        <v>117</v>
      </c>
      <c r="M326" s="15">
        <f>VLOOKUP(L326,Distribuidores!$A$2:$B$99,2,FALSE)</f>
        <v>15</v>
      </c>
      <c r="N326" s="21">
        <v>0</v>
      </c>
      <c r="O326" s="15">
        <v>1</v>
      </c>
      <c r="P326">
        <v>1</v>
      </c>
      <c r="Q326" s="36" t="str">
        <f t="shared" ca="1" si="29"/>
        <v>2023-10-28 16:07:24</v>
      </c>
    </row>
    <row r="327" spans="1:17" x14ac:dyDescent="0.3">
      <c r="A327">
        <v>6847</v>
      </c>
      <c r="B327" s="21" t="s">
        <v>1561</v>
      </c>
      <c r="C327" s="21" t="str">
        <f t="shared" si="27"/>
        <v>LESLI VILLANUEVA</v>
      </c>
      <c r="D327" t="str">
        <f t="shared" si="25"/>
        <v xml:space="preserve">LESLI </v>
      </c>
      <c r="E327" t="str">
        <f t="shared" si="26"/>
        <v>VILLANUEVA</v>
      </c>
      <c r="F327" s="21" t="s">
        <v>2869</v>
      </c>
      <c r="G327" s="24">
        <v>56527628</v>
      </c>
      <c r="H327" s="16">
        <v>13270</v>
      </c>
      <c r="I327" s="32" t="str">
        <f t="shared" si="28"/>
        <v>13270</v>
      </c>
      <c r="J327" s="15" t="s">
        <v>112</v>
      </c>
      <c r="K327" s="15">
        <f>VLOOKUP(J327,estados!$A$1:$B$31,2,FALSE)</f>
        <v>7</v>
      </c>
      <c r="L327" s="15" t="s">
        <v>121</v>
      </c>
      <c r="M327" s="15">
        <f>VLOOKUP(L327,Distribuidores!$A$2:$B$99,2,FALSE)</f>
        <v>13</v>
      </c>
      <c r="N327" s="15">
        <v>1</v>
      </c>
      <c r="O327" s="15">
        <v>1</v>
      </c>
      <c r="P327">
        <v>1</v>
      </c>
      <c r="Q327" s="36" t="str">
        <f t="shared" ca="1" si="29"/>
        <v>2023-10-28 13:00:11</v>
      </c>
    </row>
    <row r="328" spans="1:17" x14ac:dyDescent="0.3">
      <c r="A328">
        <v>6848</v>
      </c>
      <c r="B328" s="21" t="s">
        <v>1630</v>
      </c>
      <c r="C328" s="21" t="str">
        <f t="shared" si="27"/>
        <v>ANA ROBLES GIL</v>
      </c>
      <c r="D328" t="str">
        <f t="shared" si="25"/>
        <v xml:space="preserve">ANA </v>
      </c>
      <c r="E328" t="str">
        <f t="shared" si="26"/>
        <v>ROBLES GIL</v>
      </c>
      <c r="F328" s="21" t="s">
        <v>2870</v>
      </c>
      <c r="G328" s="24">
        <v>52600175</v>
      </c>
      <c r="H328" s="16">
        <v>4960</v>
      </c>
      <c r="I328" s="32" t="str">
        <f t="shared" si="28"/>
        <v>04960</v>
      </c>
      <c r="J328" s="15" t="s">
        <v>112</v>
      </c>
      <c r="K328" s="15">
        <f>VLOOKUP(J328,estados!$A$1:$B$31,2,FALSE)</f>
        <v>7</v>
      </c>
      <c r="L328" s="15" t="s">
        <v>1494</v>
      </c>
      <c r="M328" s="15">
        <f>VLOOKUP(L328,Distribuidores!$A$2:$B$99,2,FALSE)</f>
        <v>21</v>
      </c>
      <c r="N328" s="15">
        <v>1</v>
      </c>
      <c r="O328" s="15">
        <v>1</v>
      </c>
      <c r="P328">
        <v>1</v>
      </c>
      <c r="Q328" s="36" t="str">
        <f t="shared" ca="1" si="29"/>
        <v>2023-10-28 17:20:03</v>
      </c>
    </row>
    <row r="329" spans="1:17" x14ac:dyDescent="0.3">
      <c r="A329">
        <v>6849</v>
      </c>
      <c r="B329" s="21" t="s">
        <v>1933</v>
      </c>
      <c r="C329" s="21" t="str">
        <f t="shared" si="27"/>
        <v>FRANCISCO NEGRETE</v>
      </c>
      <c r="D329" t="str">
        <f t="shared" si="25"/>
        <v xml:space="preserve">FRANCISCO </v>
      </c>
      <c r="E329" t="str">
        <f t="shared" si="26"/>
        <v>NEGRETE</v>
      </c>
      <c r="F329" s="21" t="s">
        <v>3027</v>
      </c>
      <c r="G329" s="24" t="s">
        <v>2031</v>
      </c>
      <c r="H329" s="16">
        <v>4960</v>
      </c>
      <c r="I329" s="32" t="str">
        <f t="shared" si="28"/>
        <v>04960</v>
      </c>
      <c r="J329" s="15" t="s">
        <v>112</v>
      </c>
      <c r="K329" s="15">
        <f>VLOOKUP(J329,estados!$A$1:$B$31,2,FALSE)</f>
        <v>7</v>
      </c>
      <c r="L329" s="15" t="s">
        <v>1494</v>
      </c>
      <c r="M329" s="15">
        <f>VLOOKUP(L329,Distribuidores!$A$2:$B$99,2,FALSE)</f>
        <v>21</v>
      </c>
      <c r="N329" s="15">
        <v>1</v>
      </c>
      <c r="O329" s="15">
        <v>1</v>
      </c>
      <c r="P329">
        <v>1</v>
      </c>
      <c r="Q329" s="36" t="str">
        <f t="shared" ca="1" si="29"/>
        <v>2023-10-28 20:25:27</v>
      </c>
    </row>
    <row r="330" spans="1:17" x14ac:dyDescent="0.3">
      <c r="A330">
        <v>6850</v>
      </c>
      <c r="B330" s="21" t="s">
        <v>1941</v>
      </c>
      <c r="C330" s="21" t="str">
        <f t="shared" si="27"/>
        <v>LILIANA S DE QUIÑONES</v>
      </c>
      <c r="D330" t="str">
        <f t="shared" si="25"/>
        <v xml:space="preserve">LILIANA </v>
      </c>
      <c r="E330" t="str">
        <f t="shared" si="26"/>
        <v>S DE QUIÑONES</v>
      </c>
      <c r="F330" s="21" t="s">
        <v>3028</v>
      </c>
      <c r="G330" s="24" t="s">
        <v>2033</v>
      </c>
      <c r="H330" s="16">
        <v>7754</v>
      </c>
      <c r="I330" s="32" t="str">
        <f t="shared" si="28"/>
        <v>07754</v>
      </c>
      <c r="J330" s="15" t="s">
        <v>112</v>
      </c>
      <c r="K330" s="15">
        <f>VLOOKUP(J330,estados!$A$1:$B$31,2,FALSE)</f>
        <v>7</v>
      </c>
      <c r="L330" s="15" t="s">
        <v>116</v>
      </c>
      <c r="M330" s="15">
        <f>VLOOKUP(L330,Distribuidores!$A$2:$B$99,2,FALSE)</f>
        <v>14</v>
      </c>
      <c r="N330" s="15">
        <v>1</v>
      </c>
      <c r="O330" s="15">
        <v>1</v>
      </c>
      <c r="P330">
        <v>1</v>
      </c>
      <c r="Q330" s="36" t="str">
        <f t="shared" ca="1" si="29"/>
        <v>2023-10-28 18:05:37</v>
      </c>
    </row>
    <row r="331" spans="1:17" x14ac:dyDescent="0.3">
      <c r="A331">
        <v>6851</v>
      </c>
      <c r="B331" s="21" t="s">
        <v>3107</v>
      </c>
      <c r="C331" s="21" t="str">
        <f t="shared" si="27"/>
        <v>EDGAR HERNANDEZ</v>
      </c>
      <c r="D331" t="str">
        <f t="shared" si="25"/>
        <v xml:space="preserve">EDGAR </v>
      </c>
      <c r="E331" t="str">
        <f t="shared" si="26"/>
        <v>HERNANDEZ</v>
      </c>
      <c r="F331" s="21" t="s">
        <v>3029</v>
      </c>
      <c r="G331" s="24">
        <v>36120901</v>
      </c>
      <c r="H331" s="16">
        <v>16530</v>
      </c>
      <c r="I331" s="32" t="str">
        <f t="shared" si="28"/>
        <v>16530</v>
      </c>
      <c r="J331" s="15" t="s">
        <v>112</v>
      </c>
      <c r="K331" s="15">
        <f>VLOOKUP(J331,estados!$A$1:$B$31,2,FALSE)</f>
        <v>7</v>
      </c>
      <c r="L331" s="15" t="s">
        <v>1494</v>
      </c>
      <c r="M331" s="15">
        <f>VLOOKUP(L331,Distribuidores!$A$2:$B$99,2,FALSE)</f>
        <v>21</v>
      </c>
      <c r="N331" s="15">
        <v>1</v>
      </c>
      <c r="O331" s="15">
        <v>1</v>
      </c>
      <c r="P331">
        <v>1</v>
      </c>
      <c r="Q331" s="36" t="str">
        <f t="shared" ca="1" si="29"/>
        <v>2023-10-28 19:53:16</v>
      </c>
    </row>
    <row r="332" spans="1:17" x14ac:dyDescent="0.3">
      <c r="A332">
        <v>6852</v>
      </c>
      <c r="B332" s="21" t="s">
        <v>1945</v>
      </c>
      <c r="C332" s="21" t="str">
        <f t="shared" si="27"/>
        <v>FERNANDO FRIAS</v>
      </c>
      <c r="D332" t="str">
        <f t="shared" si="25"/>
        <v xml:space="preserve">FERNANDO </v>
      </c>
      <c r="E332" t="str">
        <f t="shared" si="26"/>
        <v>FRIAS</v>
      </c>
      <c r="F332" s="21" t="s">
        <v>3030</v>
      </c>
      <c r="G332" s="24">
        <v>52548460</v>
      </c>
      <c r="H332" s="16">
        <v>6010</v>
      </c>
      <c r="I332" s="32" t="str">
        <f t="shared" si="28"/>
        <v>06010</v>
      </c>
      <c r="J332" s="15" t="s">
        <v>112</v>
      </c>
      <c r="K332" s="15">
        <f>VLOOKUP(J332,estados!$A$1:$B$31,2,FALSE)</f>
        <v>7</v>
      </c>
      <c r="L332" s="15" t="s">
        <v>1484</v>
      </c>
      <c r="M332" s="15">
        <f>VLOOKUP(L332,Distribuidores!$A$2:$B$99,2,FALSE)</f>
        <v>11</v>
      </c>
      <c r="N332" s="21">
        <v>0</v>
      </c>
      <c r="O332" s="15">
        <v>1</v>
      </c>
      <c r="P332">
        <v>1</v>
      </c>
      <c r="Q332" s="36" t="str">
        <f t="shared" ca="1" si="29"/>
        <v>2023-10-28 16:31:51</v>
      </c>
    </row>
    <row r="333" spans="1:17" x14ac:dyDescent="0.3">
      <c r="A333">
        <v>6853</v>
      </c>
      <c r="B333" s="21" t="s">
        <v>1947</v>
      </c>
      <c r="C333" s="21" t="str">
        <f t="shared" si="27"/>
        <v>DANIEL MARTINEZ</v>
      </c>
      <c r="D333" t="str">
        <f t="shared" si="25"/>
        <v xml:space="preserve">DANIEL </v>
      </c>
      <c r="E333" t="str">
        <f t="shared" si="26"/>
        <v>MARTINEZ</v>
      </c>
      <c r="F333" s="21" t="s">
        <v>3031</v>
      </c>
      <c r="G333" s="24">
        <v>56884434</v>
      </c>
      <c r="H333" s="16">
        <v>14410</v>
      </c>
      <c r="I333" s="32" t="str">
        <f t="shared" si="28"/>
        <v>14410</v>
      </c>
      <c r="J333" s="15" t="s">
        <v>112</v>
      </c>
      <c r="K333" s="15">
        <f>VLOOKUP(J333,estados!$A$1:$B$31,2,FALSE)</f>
        <v>7</v>
      </c>
      <c r="L333" s="15" t="s">
        <v>1466</v>
      </c>
      <c r="M333" s="15">
        <f>VLOOKUP(L333,Distribuidores!$A$2:$B$99,2,FALSE)</f>
        <v>19</v>
      </c>
      <c r="N333" s="15">
        <v>1</v>
      </c>
      <c r="O333" s="15">
        <v>1</v>
      </c>
      <c r="P333">
        <v>1</v>
      </c>
      <c r="Q333" s="36" t="str">
        <f t="shared" ca="1" si="29"/>
        <v>2023-10-28 15:07:33</v>
      </c>
    </row>
    <row r="334" spans="1:17" x14ac:dyDescent="0.3">
      <c r="A334">
        <v>6854</v>
      </c>
      <c r="B334" s="21" t="s">
        <v>1949</v>
      </c>
      <c r="C334" s="21" t="str">
        <f t="shared" si="27"/>
        <v>MARCO ROMANO</v>
      </c>
      <c r="D334" t="str">
        <f t="shared" si="25"/>
        <v xml:space="preserve">MARCO </v>
      </c>
      <c r="E334" t="str">
        <f t="shared" si="26"/>
        <v>ROMANO</v>
      </c>
      <c r="F334" s="21" t="s">
        <v>3032</v>
      </c>
      <c r="G334" s="24">
        <v>52651156</v>
      </c>
      <c r="H334" s="16">
        <v>7869</v>
      </c>
      <c r="I334" s="32" t="str">
        <f t="shared" si="28"/>
        <v>07869</v>
      </c>
      <c r="J334" s="15" t="s">
        <v>112</v>
      </c>
      <c r="K334" s="15">
        <f>VLOOKUP(J334,estados!$A$1:$B$31,2,FALSE)</f>
        <v>7</v>
      </c>
      <c r="L334" s="15" t="s">
        <v>1495</v>
      </c>
      <c r="M334" s="15">
        <f>VLOOKUP(L334,Distribuidores!$A$2:$B$99,2,FALSE)</f>
        <v>17</v>
      </c>
      <c r="N334" s="15">
        <v>1</v>
      </c>
      <c r="O334" s="15">
        <v>1</v>
      </c>
      <c r="P334">
        <v>1</v>
      </c>
      <c r="Q334" s="36" t="str">
        <f t="shared" ca="1" si="29"/>
        <v>2023-10-28 19:31:43</v>
      </c>
    </row>
    <row r="335" spans="1:17" x14ac:dyDescent="0.3">
      <c r="A335">
        <v>6855</v>
      </c>
      <c r="B335" s="21" t="s">
        <v>1951</v>
      </c>
      <c r="C335" s="21" t="str">
        <f t="shared" si="27"/>
        <v>ROLANDO ANCHEYTA</v>
      </c>
      <c r="D335" t="str">
        <f t="shared" si="25"/>
        <v xml:space="preserve">ROLANDO </v>
      </c>
      <c r="E335" t="str">
        <f t="shared" si="26"/>
        <v>ANCHEYTA</v>
      </c>
      <c r="F335" s="21" t="s">
        <v>1952</v>
      </c>
      <c r="G335" s="24">
        <v>26317546</v>
      </c>
      <c r="H335" s="16">
        <v>14090</v>
      </c>
      <c r="I335" s="32" t="str">
        <f t="shared" si="28"/>
        <v>14090</v>
      </c>
      <c r="J335" s="33" t="s">
        <v>112</v>
      </c>
      <c r="K335" s="15">
        <f>VLOOKUP(J335,estados!$A$1:$B$31,2,FALSE)</f>
        <v>7</v>
      </c>
      <c r="L335" s="15" t="s">
        <v>1466</v>
      </c>
      <c r="M335" s="15">
        <f>VLOOKUP(L335,Distribuidores!$A$2:$B$99,2,FALSE)</f>
        <v>19</v>
      </c>
      <c r="N335" s="15">
        <v>1</v>
      </c>
      <c r="O335" s="15">
        <v>1</v>
      </c>
      <c r="P335">
        <v>1</v>
      </c>
      <c r="Q335" s="36" t="str">
        <f t="shared" ca="1" si="29"/>
        <v>2023-10-28 13:27:39</v>
      </c>
    </row>
    <row r="336" spans="1:17" x14ac:dyDescent="0.3">
      <c r="A336">
        <v>6856</v>
      </c>
      <c r="B336" s="21" t="s">
        <v>1953</v>
      </c>
      <c r="C336" s="21" t="str">
        <f t="shared" si="27"/>
        <v>VALENTINA RODRIGUEZ</v>
      </c>
      <c r="D336" t="str">
        <f t="shared" si="25"/>
        <v xml:space="preserve">VALENTINA </v>
      </c>
      <c r="E336" t="str">
        <f t="shared" si="26"/>
        <v>RODRIGUEZ</v>
      </c>
      <c r="F336" s="21" t="s">
        <v>1954</v>
      </c>
      <c r="G336" s="24">
        <v>54494000</v>
      </c>
      <c r="H336" s="16">
        <v>14040</v>
      </c>
      <c r="I336" s="32" t="str">
        <f t="shared" si="28"/>
        <v>14040</v>
      </c>
      <c r="J336" s="33" t="s">
        <v>112</v>
      </c>
      <c r="K336" s="15">
        <f>VLOOKUP(J336,estados!$A$1:$B$31,2,FALSE)</f>
        <v>7</v>
      </c>
      <c r="L336" s="15" t="s">
        <v>1463</v>
      </c>
      <c r="M336" s="15">
        <f>VLOOKUP(L336,Distribuidores!$A$2:$B$99,2,FALSE)</f>
        <v>18</v>
      </c>
      <c r="N336" s="15">
        <v>1</v>
      </c>
      <c r="O336" s="15">
        <v>1</v>
      </c>
      <c r="P336">
        <v>1</v>
      </c>
      <c r="Q336" s="36" t="str">
        <f t="shared" ca="1" si="29"/>
        <v>2023-10-28 14:04:41</v>
      </c>
    </row>
    <row r="337" spans="1:17" x14ac:dyDescent="0.3">
      <c r="A337">
        <v>6857</v>
      </c>
      <c r="B337" s="21" t="s">
        <v>1955</v>
      </c>
      <c r="C337" s="21" t="str">
        <f t="shared" si="27"/>
        <v>OLGA RAYA</v>
      </c>
      <c r="D337" t="str">
        <f t="shared" si="25"/>
        <v xml:space="preserve">OLGA </v>
      </c>
      <c r="E337" t="str">
        <f t="shared" si="26"/>
        <v>RAYA</v>
      </c>
      <c r="F337" s="21" t="s">
        <v>1956</v>
      </c>
      <c r="G337" s="24">
        <v>52072800</v>
      </c>
      <c r="H337" s="16">
        <v>11100</v>
      </c>
      <c r="I337" s="32" t="str">
        <f t="shared" si="28"/>
        <v>11100</v>
      </c>
      <c r="J337" s="33" t="s">
        <v>112</v>
      </c>
      <c r="K337" s="15">
        <f>VLOOKUP(J337,estados!$A$1:$B$31,2,FALSE)</f>
        <v>7</v>
      </c>
      <c r="L337" s="15" t="s">
        <v>1464</v>
      </c>
      <c r="M337" s="15">
        <f>VLOOKUP(L337,Distribuidores!$A$2:$B$99,2,FALSE)</f>
        <v>12</v>
      </c>
      <c r="N337" s="15">
        <v>0</v>
      </c>
      <c r="O337" s="15">
        <v>1</v>
      </c>
      <c r="P337">
        <v>1</v>
      </c>
      <c r="Q337" s="36" t="str">
        <f t="shared" ca="1" si="29"/>
        <v>2023-10-28 20:38:12</v>
      </c>
    </row>
    <row r="338" spans="1:17" x14ac:dyDescent="0.3">
      <c r="A338">
        <v>6858</v>
      </c>
      <c r="B338" s="21" t="s">
        <v>1957</v>
      </c>
      <c r="C338" s="21" t="str">
        <f t="shared" si="27"/>
        <v>AURORA RAMIREZ</v>
      </c>
      <c r="D338" t="str">
        <f t="shared" si="25"/>
        <v xml:space="preserve">AURORA </v>
      </c>
      <c r="E338" t="str">
        <f t="shared" si="26"/>
        <v>RAMIREZ</v>
      </c>
      <c r="F338" s="21" t="s">
        <v>1958</v>
      </c>
      <c r="G338" s="24">
        <v>53901766</v>
      </c>
      <c r="H338" s="16">
        <v>16080</v>
      </c>
      <c r="I338" s="32" t="str">
        <f t="shared" si="28"/>
        <v>16080</v>
      </c>
      <c r="J338" s="33" t="s">
        <v>112</v>
      </c>
      <c r="K338" s="15">
        <f>VLOOKUP(J338,estados!$A$1:$B$31,2,FALSE)</f>
        <v>7</v>
      </c>
      <c r="L338" s="15" t="s">
        <v>1464</v>
      </c>
      <c r="M338" s="15">
        <f>VLOOKUP(L338,Distribuidores!$A$2:$B$99,2,FALSE)</f>
        <v>12</v>
      </c>
      <c r="N338" s="15">
        <v>1</v>
      </c>
      <c r="O338" s="15">
        <v>1</v>
      </c>
      <c r="P338">
        <v>1</v>
      </c>
      <c r="Q338" s="36" t="str">
        <f t="shared" ca="1" si="29"/>
        <v>2023-10-28 19:15:32</v>
      </c>
    </row>
    <row r="339" spans="1:17" x14ac:dyDescent="0.3">
      <c r="A339">
        <v>6859</v>
      </c>
      <c r="B339" s="21" t="s">
        <v>1959</v>
      </c>
      <c r="C339" s="21" t="str">
        <f t="shared" si="27"/>
        <v>ELIZABETH PAREDES</v>
      </c>
      <c r="D339" t="str">
        <f t="shared" si="25"/>
        <v xml:space="preserve">ELIZABETH </v>
      </c>
      <c r="E339" t="str">
        <f t="shared" si="26"/>
        <v>PAREDES</v>
      </c>
      <c r="F339" s="21" t="s">
        <v>1960</v>
      </c>
      <c r="G339" s="24">
        <v>56611838</v>
      </c>
      <c r="H339" s="16">
        <v>7470</v>
      </c>
      <c r="I339" s="32" t="str">
        <f t="shared" si="28"/>
        <v>07470</v>
      </c>
      <c r="J339" s="33" t="s">
        <v>112</v>
      </c>
      <c r="K339" s="15">
        <f>VLOOKUP(J339,estados!$A$1:$B$31,2,FALSE)</f>
        <v>7</v>
      </c>
      <c r="L339" s="15" t="s">
        <v>1464</v>
      </c>
      <c r="M339" s="15">
        <f>VLOOKUP(L339,Distribuidores!$A$2:$B$99,2,FALSE)</f>
        <v>12</v>
      </c>
      <c r="N339" s="15">
        <v>1</v>
      </c>
      <c r="O339" s="15">
        <v>1</v>
      </c>
      <c r="P339">
        <v>1</v>
      </c>
      <c r="Q339" s="36" t="str">
        <f t="shared" ca="1" si="29"/>
        <v>2023-10-28 20:37:27</v>
      </c>
    </row>
    <row r="340" spans="1:17" x14ac:dyDescent="0.3">
      <c r="A340">
        <v>6860</v>
      </c>
      <c r="B340" s="21" t="s">
        <v>1961</v>
      </c>
      <c r="C340" s="21" t="str">
        <f t="shared" si="27"/>
        <v>GEORGINA ROJAS</v>
      </c>
      <c r="D340" t="str">
        <f t="shared" si="25"/>
        <v xml:space="preserve">GEORGINA </v>
      </c>
      <c r="E340" t="str">
        <f t="shared" si="26"/>
        <v>ROJAS</v>
      </c>
      <c r="F340" s="21" t="s">
        <v>1962</v>
      </c>
      <c r="G340" s="24">
        <v>55360125</v>
      </c>
      <c r="H340" s="16">
        <v>1900</v>
      </c>
      <c r="I340" s="32" t="str">
        <f t="shared" si="28"/>
        <v>01900</v>
      </c>
      <c r="J340" s="33" t="s">
        <v>112</v>
      </c>
      <c r="K340" s="15">
        <f>VLOOKUP(J340,estados!$A$1:$B$31,2,FALSE)</f>
        <v>7</v>
      </c>
      <c r="L340" s="15" t="s">
        <v>1495</v>
      </c>
      <c r="M340" s="15">
        <f>VLOOKUP(L340,Distribuidores!$A$2:$B$99,2,FALSE)</f>
        <v>17</v>
      </c>
      <c r="N340" s="15">
        <v>1</v>
      </c>
      <c r="O340" s="15">
        <v>1</v>
      </c>
      <c r="P340">
        <v>1</v>
      </c>
      <c r="Q340" s="36" t="str">
        <f t="shared" ca="1" si="29"/>
        <v>2023-10-28 13:18:15</v>
      </c>
    </row>
    <row r="341" spans="1:17" x14ac:dyDescent="0.3">
      <c r="A341">
        <v>6861</v>
      </c>
      <c r="B341" s="21" t="s">
        <v>1963</v>
      </c>
      <c r="C341" s="21" t="str">
        <f t="shared" si="27"/>
        <v>REYNA TORIS</v>
      </c>
      <c r="D341" t="str">
        <f t="shared" si="25"/>
        <v xml:space="preserve">REYNA </v>
      </c>
      <c r="E341" t="str">
        <f t="shared" si="26"/>
        <v>TORIS</v>
      </c>
      <c r="F341" s="21" t="s">
        <v>1964</v>
      </c>
      <c r="G341" s="24">
        <v>41604070</v>
      </c>
      <c r="H341" s="16">
        <v>1790</v>
      </c>
      <c r="I341" s="32" t="str">
        <f t="shared" si="28"/>
        <v>01790</v>
      </c>
      <c r="J341" s="33" t="s">
        <v>112</v>
      </c>
      <c r="K341" s="15">
        <f>VLOOKUP(J341,estados!$A$1:$B$31,2,FALSE)</f>
        <v>7</v>
      </c>
      <c r="L341" s="15" t="s">
        <v>117</v>
      </c>
      <c r="M341" s="15">
        <f>VLOOKUP(L341,Distribuidores!$A$2:$B$99,2,FALSE)</f>
        <v>15</v>
      </c>
      <c r="N341" s="15">
        <v>0</v>
      </c>
      <c r="O341" s="15">
        <v>1</v>
      </c>
      <c r="P341">
        <v>1</v>
      </c>
      <c r="Q341" s="36" t="str">
        <f t="shared" ca="1" si="29"/>
        <v>2023-10-28 20:34:20</v>
      </c>
    </row>
    <row r="342" spans="1:17" x14ac:dyDescent="0.3">
      <c r="A342">
        <v>6862</v>
      </c>
      <c r="B342" s="21" t="s">
        <v>3108</v>
      </c>
      <c r="C342" s="21" t="str">
        <f t="shared" si="27"/>
        <v>DAVID GOMEZ</v>
      </c>
      <c r="D342" t="str">
        <f t="shared" si="25"/>
        <v xml:space="preserve">DAVID </v>
      </c>
      <c r="E342" t="str">
        <f t="shared" si="26"/>
        <v>GOMEZ</v>
      </c>
      <c r="F342" s="21" t="s">
        <v>1966</v>
      </c>
      <c r="G342" s="24" t="s">
        <v>2034</v>
      </c>
      <c r="H342" s="16">
        <v>14449</v>
      </c>
      <c r="I342" s="32" t="str">
        <f t="shared" si="28"/>
        <v>14449</v>
      </c>
      <c r="J342" s="33" t="s">
        <v>112</v>
      </c>
      <c r="K342" s="15">
        <f>VLOOKUP(J342,estados!$A$1:$B$31,2,FALSE)</f>
        <v>7</v>
      </c>
      <c r="L342" s="15" t="s">
        <v>1484</v>
      </c>
      <c r="M342" s="15">
        <f>VLOOKUP(L342,Distribuidores!$A$2:$B$99,2,FALSE)</f>
        <v>11</v>
      </c>
      <c r="N342" s="15">
        <v>0</v>
      </c>
      <c r="O342" s="15">
        <v>1</v>
      </c>
      <c r="P342">
        <v>1</v>
      </c>
      <c r="Q342" s="36" t="str">
        <f t="shared" ca="1" si="29"/>
        <v>2023-10-28 15:52:49</v>
      </c>
    </row>
    <row r="343" spans="1:17" x14ac:dyDescent="0.3">
      <c r="A343">
        <v>6863</v>
      </c>
      <c r="B343" s="21" t="s">
        <v>3109</v>
      </c>
      <c r="C343" s="21" t="str">
        <f t="shared" si="27"/>
        <v>MARISA SILVA</v>
      </c>
      <c r="D343" t="str">
        <f t="shared" si="25"/>
        <v xml:space="preserve">MARISA </v>
      </c>
      <c r="E343" t="str">
        <f t="shared" si="26"/>
        <v>SILVA</v>
      </c>
      <c r="F343" s="21" t="s">
        <v>1968</v>
      </c>
      <c r="G343" s="24" t="s">
        <v>2035</v>
      </c>
      <c r="H343" s="16">
        <v>2020</v>
      </c>
      <c r="I343" s="32" t="str">
        <f t="shared" si="28"/>
        <v>02020</v>
      </c>
      <c r="J343" s="33" t="s">
        <v>112</v>
      </c>
      <c r="K343" s="15">
        <f>VLOOKUP(J343,estados!$A$1:$B$31,2,FALSE)</f>
        <v>7</v>
      </c>
      <c r="L343" s="15" t="s">
        <v>116</v>
      </c>
      <c r="M343" s="15">
        <f>VLOOKUP(L343,Distribuidores!$A$2:$B$99,2,FALSE)</f>
        <v>14</v>
      </c>
      <c r="N343" s="15">
        <v>0</v>
      </c>
      <c r="O343" s="15">
        <v>1</v>
      </c>
      <c r="P343">
        <v>1</v>
      </c>
      <c r="Q343" s="36" t="str">
        <f t="shared" ca="1" si="29"/>
        <v>2023-10-28 18:40:32</v>
      </c>
    </row>
    <row r="344" spans="1:17" x14ac:dyDescent="0.3">
      <c r="A344">
        <v>6864</v>
      </c>
      <c r="B344" s="21" t="s">
        <v>3110</v>
      </c>
      <c r="C344" s="21" t="str">
        <f t="shared" si="27"/>
        <v>ALEJANDRO CANALES</v>
      </c>
      <c r="D344" t="str">
        <f t="shared" si="25"/>
        <v xml:space="preserve">ALEJANDRO </v>
      </c>
      <c r="E344" t="str">
        <f t="shared" si="26"/>
        <v>CANALES</v>
      </c>
      <c r="F344" s="21" t="s">
        <v>1970</v>
      </c>
      <c r="G344" s="24" t="s">
        <v>2036</v>
      </c>
      <c r="H344" s="16">
        <v>6270</v>
      </c>
      <c r="I344" s="32" t="str">
        <f t="shared" si="28"/>
        <v>06270</v>
      </c>
      <c r="J344" s="33" t="s">
        <v>112</v>
      </c>
      <c r="K344" s="15">
        <f>VLOOKUP(J344,estados!$A$1:$B$31,2,FALSE)</f>
        <v>7</v>
      </c>
      <c r="L344" s="15" t="s">
        <v>1463</v>
      </c>
      <c r="M344" s="15">
        <f>VLOOKUP(L344,Distribuidores!$A$2:$B$99,2,FALSE)</f>
        <v>18</v>
      </c>
      <c r="N344" s="15">
        <v>1</v>
      </c>
      <c r="O344" s="15">
        <v>1</v>
      </c>
      <c r="P344">
        <v>1</v>
      </c>
      <c r="Q344" s="36" t="str">
        <f t="shared" ca="1" si="29"/>
        <v>2023-10-28 16:48:35</v>
      </c>
    </row>
    <row r="345" spans="1:17" x14ac:dyDescent="0.3">
      <c r="A345">
        <v>6865</v>
      </c>
      <c r="B345" s="21" t="s">
        <v>3111</v>
      </c>
      <c r="C345" s="21" t="str">
        <f t="shared" si="27"/>
        <v>CLAUDIA PEREZ</v>
      </c>
      <c r="D345" t="str">
        <f t="shared" si="25"/>
        <v xml:space="preserve">CLAUDIA </v>
      </c>
      <c r="E345" t="str">
        <f t="shared" si="26"/>
        <v>PEREZ</v>
      </c>
      <c r="F345" s="21" t="s">
        <v>1972</v>
      </c>
      <c r="G345" s="24" t="s">
        <v>2037</v>
      </c>
      <c r="H345" s="16">
        <v>7000</v>
      </c>
      <c r="I345" s="32" t="str">
        <f t="shared" si="28"/>
        <v>07000</v>
      </c>
      <c r="J345" s="33" t="s">
        <v>112</v>
      </c>
      <c r="K345" s="15">
        <f>VLOOKUP(J345,estados!$A$1:$B$31,2,FALSE)</f>
        <v>7</v>
      </c>
      <c r="L345" s="15" t="s">
        <v>1495</v>
      </c>
      <c r="M345" s="15">
        <f>VLOOKUP(L345,Distribuidores!$A$2:$B$99,2,FALSE)</f>
        <v>17</v>
      </c>
      <c r="N345" s="15">
        <v>1</v>
      </c>
      <c r="O345" s="15">
        <v>1</v>
      </c>
      <c r="P345">
        <v>1</v>
      </c>
      <c r="Q345" s="36" t="str">
        <f t="shared" ca="1" si="29"/>
        <v>2023-10-28 16:45:45</v>
      </c>
    </row>
  </sheetData>
  <hyperlinks>
    <hyperlink ref="F62" r:id="rId1" display="claudia.amezcua@eluniversal.com.mx" xr:uid="{5AFB0665-96C7-43DB-A99C-4A4C8308947D}"/>
    <hyperlink ref="F2" r:id="rId2" display="compras@inducontrol.com.mc                               " xr:uid="{BD30AAEA-AA9D-49C5-A66A-C56C924D6F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9782-4AB4-40CF-8DF4-4E8F7DE47EAD}">
  <dimension ref="A1:S121"/>
  <sheetViews>
    <sheetView topLeftCell="E94" workbookViewId="0">
      <selection activeCell="F106" sqref="F106"/>
    </sheetView>
  </sheetViews>
  <sheetFormatPr baseColWidth="10" defaultRowHeight="14.4" x14ac:dyDescent="0.3"/>
  <cols>
    <col min="1" max="1" width="8.77734375" bestFit="1" customWidth="1"/>
    <col min="2" max="2" width="34.88671875" hidden="1" customWidth="1"/>
    <col min="3" max="3" width="44.77734375" hidden="1" customWidth="1"/>
    <col min="4" max="4" width="13.21875" bestFit="1" customWidth="1"/>
    <col min="5" max="5" width="44.5546875" bestFit="1" customWidth="1"/>
    <col min="6" max="6" width="39.21875" bestFit="1" customWidth="1"/>
    <col min="7" max="7" width="19.21875" bestFit="1" customWidth="1"/>
    <col min="8" max="8" width="19.21875" hidden="1" customWidth="1"/>
    <col min="9" max="9" width="11.88671875" bestFit="1" customWidth="1"/>
    <col min="10" max="10" width="15.5546875" bestFit="1" customWidth="1"/>
    <col min="11" max="11" width="15.5546875" hidden="1" customWidth="1"/>
    <col min="12" max="12" width="19.5546875" bestFit="1" customWidth="1"/>
    <col min="13" max="13" width="19.5546875" hidden="1" customWidth="1"/>
    <col min="14" max="14" width="9.5546875" bestFit="1" customWidth="1"/>
    <col min="15" max="15" width="13.88671875" bestFit="1" customWidth="1"/>
    <col min="16" max="16" width="8.6640625" bestFit="1" customWidth="1"/>
    <col min="17" max="17" width="18" bestFit="1" customWidth="1"/>
  </cols>
  <sheetData>
    <row r="1" spans="1:17" x14ac:dyDescent="0.3">
      <c r="A1" t="s">
        <v>2205</v>
      </c>
      <c r="B1" t="s">
        <v>2711</v>
      </c>
      <c r="C1" t="s">
        <v>2711</v>
      </c>
      <c r="D1" t="s">
        <v>2206</v>
      </c>
      <c r="E1" t="s">
        <v>2207</v>
      </c>
      <c r="F1" t="s">
        <v>2796</v>
      </c>
      <c r="G1" t="s">
        <v>3242</v>
      </c>
      <c r="H1" t="s">
        <v>2712</v>
      </c>
      <c r="I1" s="31" t="s">
        <v>2210</v>
      </c>
      <c r="J1" s="31" t="s">
        <v>2211</v>
      </c>
      <c r="K1" t="s">
        <v>2211</v>
      </c>
      <c r="L1" t="s">
        <v>2212</v>
      </c>
      <c r="M1" t="s">
        <v>2212</v>
      </c>
      <c r="N1" t="s">
        <v>2213</v>
      </c>
      <c r="O1" t="s">
        <v>2214</v>
      </c>
      <c r="P1" t="s">
        <v>2215</v>
      </c>
      <c r="Q1" t="s">
        <v>2216</v>
      </c>
    </row>
    <row r="2" spans="1:17" x14ac:dyDescent="0.3">
      <c r="A2">
        <v>11000</v>
      </c>
      <c r="B2" s="21" t="s">
        <v>1973</v>
      </c>
      <c r="C2" s="21" t="str">
        <f t="shared" ref="C2:C64" si="0">TRIM(B2)</f>
        <v>MARIO ALBERTO ESPINOSA</v>
      </c>
      <c r="D2" t="str">
        <f t="shared" ref="D2:D64" si="1">LEFT(C2, SEARCH(" ",C2,1))</f>
        <v xml:space="preserve">MARIO </v>
      </c>
      <c r="E2" t="str">
        <f t="shared" ref="E2:E64" si="2">RIGHT(C2,LEN(C2)-SEARCH(" ",C2,1))</f>
        <v>ALBERTO ESPINOSA</v>
      </c>
      <c r="F2" s="21" t="s">
        <v>3154</v>
      </c>
      <c r="G2" s="24" t="s">
        <v>3243</v>
      </c>
      <c r="H2" s="16">
        <v>10010</v>
      </c>
      <c r="I2" s="32" t="str">
        <f t="shared" ref="I2:I64" si="3">TEXT(H2,"00000")</f>
        <v>10010</v>
      </c>
      <c r="J2" s="15" t="s">
        <v>112</v>
      </c>
      <c r="K2" s="15">
        <f>VLOOKUP(J2,estados!$A$1:$B$31,2,FALSE)</f>
        <v>7</v>
      </c>
      <c r="L2" s="15" t="s">
        <v>1495</v>
      </c>
      <c r="M2" s="15">
        <f>VLOOKUP(L2,Distribuidores!$A$2:$B$99,2,FALSE)</f>
        <v>17</v>
      </c>
      <c r="N2" s="21">
        <v>0</v>
      </c>
      <c r="O2" s="15">
        <v>1</v>
      </c>
      <c r="P2">
        <v>1</v>
      </c>
      <c r="Q2" s="36" t="str">
        <f t="shared" ref="Q2:Q65" ca="1" si="4">_xlfn.CONCAT("2023-10-29 ",RANDBETWEEN(12,20),":",TEXT(RANDBETWEEN(0,59),"00"),":",TEXT(RANDBETWEEN(0,59),"00"))</f>
        <v>2023-10-29 16:04:23</v>
      </c>
    </row>
    <row r="3" spans="1:17" x14ac:dyDescent="0.3">
      <c r="A3">
        <v>11001</v>
      </c>
      <c r="B3" s="21" t="s">
        <v>1975</v>
      </c>
      <c r="C3" s="21" t="str">
        <f t="shared" si="0"/>
        <v>SALVADOR GOMEZ</v>
      </c>
      <c r="D3" t="str">
        <f t="shared" si="1"/>
        <v xml:space="preserve">SALVADOR </v>
      </c>
      <c r="E3" t="str">
        <f t="shared" si="2"/>
        <v>GOMEZ</v>
      </c>
      <c r="F3" s="21" t="s">
        <v>3155</v>
      </c>
      <c r="G3" s="24" t="s">
        <v>3244</v>
      </c>
      <c r="H3" s="16">
        <v>16400</v>
      </c>
      <c r="I3" s="32" t="str">
        <f t="shared" si="3"/>
        <v>16400</v>
      </c>
      <c r="J3" s="15" t="s">
        <v>112</v>
      </c>
      <c r="K3" s="15">
        <f>VLOOKUP(J3,estados!$A$1:$B$31,2,FALSE)</f>
        <v>7</v>
      </c>
      <c r="L3" s="15" t="s">
        <v>1463</v>
      </c>
      <c r="M3" s="15">
        <f>VLOOKUP(L3,Distribuidores!$A$2:$B$99,2,FALSE)</f>
        <v>18</v>
      </c>
      <c r="N3" s="15">
        <v>1</v>
      </c>
      <c r="O3" s="15">
        <v>1</v>
      </c>
      <c r="P3">
        <v>1</v>
      </c>
      <c r="Q3" s="36" t="str">
        <f t="shared" ca="1" si="4"/>
        <v>2023-10-29 15:38:11</v>
      </c>
    </row>
    <row r="4" spans="1:17" x14ac:dyDescent="0.3">
      <c r="A4">
        <v>11002</v>
      </c>
      <c r="B4" s="21" t="s">
        <v>1977</v>
      </c>
      <c r="C4" s="21" t="str">
        <f t="shared" si="0"/>
        <v>RICARDO MONTAÑO</v>
      </c>
      <c r="D4" t="str">
        <f t="shared" si="1"/>
        <v xml:space="preserve">RICARDO </v>
      </c>
      <c r="E4" t="str">
        <f t="shared" si="2"/>
        <v>MONTAÑO</v>
      </c>
      <c r="F4" s="21" t="s">
        <v>3156</v>
      </c>
      <c r="G4" s="24">
        <v>52540801</v>
      </c>
      <c r="H4" s="16">
        <v>4400</v>
      </c>
      <c r="I4" s="32" t="str">
        <f t="shared" si="3"/>
        <v>04400</v>
      </c>
      <c r="J4" s="15" t="s">
        <v>112</v>
      </c>
      <c r="K4" s="15">
        <f>VLOOKUP(J4,estados!$A$1:$B$31,2,FALSE)</f>
        <v>7</v>
      </c>
      <c r="L4" s="15" t="s">
        <v>1463</v>
      </c>
      <c r="M4" s="15">
        <f>VLOOKUP(L4,Distribuidores!$A$2:$B$99,2,FALSE)</f>
        <v>18</v>
      </c>
      <c r="N4" s="15">
        <v>1</v>
      </c>
      <c r="O4" s="15">
        <v>1</v>
      </c>
      <c r="P4">
        <v>1</v>
      </c>
      <c r="Q4" s="36" t="str">
        <f t="shared" ca="1" si="4"/>
        <v>2023-10-29 19:50:18</v>
      </c>
    </row>
    <row r="5" spans="1:17" x14ac:dyDescent="0.3">
      <c r="A5">
        <v>11003</v>
      </c>
      <c r="B5" s="21" t="s">
        <v>1979</v>
      </c>
      <c r="C5" s="21" t="str">
        <f t="shared" si="0"/>
        <v>ISABEL GOMEZ</v>
      </c>
      <c r="D5" t="str">
        <f t="shared" si="1"/>
        <v xml:space="preserve">ISABEL </v>
      </c>
      <c r="E5" t="str">
        <f t="shared" si="2"/>
        <v>GOMEZ</v>
      </c>
      <c r="F5" s="21" t="s">
        <v>3157</v>
      </c>
      <c r="G5" s="24">
        <v>58586600</v>
      </c>
      <c r="H5" s="16">
        <v>2340</v>
      </c>
      <c r="I5" s="32" t="str">
        <f t="shared" si="3"/>
        <v>02340</v>
      </c>
      <c r="J5" s="15" t="s">
        <v>112</v>
      </c>
      <c r="K5" s="15">
        <f>VLOOKUP(J5,estados!$A$1:$B$31,2,FALSE)</f>
        <v>7</v>
      </c>
      <c r="L5" s="15" t="s">
        <v>1466</v>
      </c>
      <c r="M5" s="15">
        <f>VLOOKUP(L5,Distribuidores!$A$2:$B$99,2,FALSE)</f>
        <v>19</v>
      </c>
      <c r="N5" s="15">
        <v>1</v>
      </c>
      <c r="O5" s="15">
        <v>1</v>
      </c>
      <c r="P5">
        <v>1</v>
      </c>
      <c r="Q5" s="36" t="str">
        <f t="shared" ca="1" si="4"/>
        <v>2023-10-29 19:10:02</v>
      </c>
    </row>
    <row r="6" spans="1:17" x14ac:dyDescent="0.3">
      <c r="A6">
        <v>11004</v>
      </c>
      <c r="B6" s="21" t="s">
        <v>2040</v>
      </c>
      <c r="C6" s="21" t="str">
        <f t="shared" si="0"/>
        <v>CLAUDIA MONROY MARACA</v>
      </c>
      <c r="D6" t="str">
        <f t="shared" si="1"/>
        <v xml:space="preserve">CLAUDIA </v>
      </c>
      <c r="E6" t="str">
        <f t="shared" si="2"/>
        <v>MONROY MARACA</v>
      </c>
      <c r="F6" s="39" t="s">
        <v>3158</v>
      </c>
      <c r="G6" s="24" t="s">
        <v>2053</v>
      </c>
      <c r="H6" s="16">
        <v>10340</v>
      </c>
      <c r="I6" s="32" t="str">
        <f t="shared" si="3"/>
        <v>10340</v>
      </c>
      <c r="J6" s="15" t="s">
        <v>112</v>
      </c>
      <c r="K6" s="15">
        <f>VLOOKUP(J6,estados!$A$1:$B$31,2,FALSE)</f>
        <v>7</v>
      </c>
      <c r="L6" s="15" t="s">
        <v>1466</v>
      </c>
      <c r="M6" s="15">
        <f>VLOOKUP(L6,Distribuidores!$A$2:$B$99,2,FALSE)</f>
        <v>19</v>
      </c>
      <c r="N6" s="15">
        <v>1</v>
      </c>
      <c r="O6" s="15">
        <v>1</v>
      </c>
      <c r="P6">
        <v>1</v>
      </c>
      <c r="Q6" s="36" t="str">
        <f t="shared" ca="1" si="4"/>
        <v>2023-10-29 15:39:17</v>
      </c>
    </row>
    <row r="7" spans="1:17" x14ac:dyDescent="0.3">
      <c r="A7">
        <v>11005</v>
      </c>
      <c r="B7" s="21" t="s">
        <v>3134</v>
      </c>
      <c r="C7" s="21" t="str">
        <f t="shared" si="0"/>
        <v>JORGE CASTILLO</v>
      </c>
      <c r="D7" t="str">
        <f t="shared" si="1"/>
        <v xml:space="preserve">JORGE </v>
      </c>
      <c r="E7" t="str">
        <f t="shared" si="2"/>
        <v>CASTILLO</v>
      </c>
      <c r="F7" s="39" t="s">
        <v>3159</v>
      </c>
      <c r="G7" s="24" t="s">
        <v>3145</v>
      </c>
      <c r="H7" s="16">
        <v>13508</v>
      </c>
      <c r="I7" s="32" t="str">
        <f t="shared" si="3"/>
        <v>13508</v>
      </c>
      <c r="J7" s="15" t="s">
        <v>112</v>
      </c>
      <c r="K7" s="15">
        <f>VLOOKUP(J7,estados!$A$1:$B$31,2,FALSE)</f>
        <v>7</v>
      </c>
      <c r="L7" s="15" t="s">
        <v>121</v>
      </c>
      <c r="M7" s="15">
        <f>VLOOKUP(L7,Distribuidores!$A$2:$B$99,2,FALSE)</f>
        <v>13</v>
      </c>
      <c r="N7" s="15">
        <v>0</v>
      </c>
      <c r="O7" s="15">
        <v>1</v>
      </c>
      <c r="P7">
        <v>1</v>
      </c>
      <c r="Q7" s="36" t="str">
        <f t="shared" ca="1" si="4"/>
        <v>2023-10-29 18:08:31</v>
      </c>
    </row>
    <row r="8" spans="1:17" x14ac:dyDescent="0.3">
      <c r="A8">
        <v>11006</v>
      </c>
      <c r="B8" s="21" t="s">
        <v>3123</v>
      </c>
      <c r="C8" s="21" t="str">
        <f t="shared" si="0"/>
        <v>LEOBARDO SANCHEZ</v>
      </c>
      <c r="D8" t="str">
        <f t="shared" si="1"/>
        <v xml:space="preserve">LEOBARDO </v>
      </c>
      <c r="E8" t="str">
        <f t="shared" si="2"/>
        <v>SANCHEZ</v>
      </c>
      <c r="F8" s="39" t="s">
        <v>3160</v>
      </c>
      <c r="G8" s="24" t="s">
        <v>3146</v>
      </c>
      <c r="H8" s="16">
        <v>7919</v>
      </c>
      <c r="I8" s="32" t="str">
        <f t="shared" si="3"/>
        <v>07919</v>
      </c>
      <c r="J8" s="15" t="s">
        <v>112</v>
      </c>
      <c r="K8" s="15">
        <f>VLOOKUP(J8,estados!$A$1:$B$31,2,FALSE)</f>
        <v>7</v>
      </c>
      <c r="L8" s="15" t="s">
        <v>121</v>
      </c>
      <c r="M8" s="15">
        <f>VLOOKUP(L8,Distribuidores!$A$2:$B$99,2,FALSE)</f>
        <v>13</v>
      </c>
      <c r="N8" s="15">
        <v>1</v>
      </c>
      <c r="O8" s="15">
        <v>1</v>
      </c>
      <c r="P8">
        <v>1</v>
      </c>
      <c r="Q8" s="36" t="str">
        <f t="shared" ca="1" si="4"/>
        <v>2023-10-29 15:21:55</v>
      </c>
    </row>
    <row r="9" spans="1:17" x14ac:dyDescent="0.3">
      <c r="A9">
        <v>11007</v>
      </c>
      <c r="B9" s="21" t="s">
        <v>3112</v>
      </c>
      <c r="C9" s="21" t="str">
        <f t="shared" si="0"/>
        <v>LORENA LATABAN</v>
      </c>
      <c r="D9" t="str">
        <f t="shared" si="1"/>
        <v xml:space="preserve">LORENA </v>
      </c>
      <c r="E9" t="str">
        <f t="shared" si="2"/>
        <v>LATABAN</v>
      </c>
      <c r="F9" s="39" t="s">
        <v>3161</v>
      </c>
      <c r="G9" s="24" t="s">
        <v>3147</v>
      </c>
      <c r="H9" s="16">
        <v>1160</v>
      </c>
      <c r="I9" s="32" t="str">
        <f t="shared" si="3"/>
        <v>01160</v>
      </c>
      <c r="J9" s="15" t="s">
        <v>112</v>
      </c>
      <c r="K9" s="15">
        <f>VLOOKUP(J9,estados!$A$1:$B$31,2,FALSE)</f>
        <v>7</v>
      </c>
      <c r="L9" s="15" t="s">
        <v>1464</v>
      </c>
      <c r="M9" s="15">
        <f>VLOOKUP(L9,Distribuidores!$A$2:$B$99,2,FALSE)</f>
        <v>12</v>
      </c>
      <c r="N9" s="15">
        <v>1</v>
      </c>
      <c r="O9" s="15">
        <v>1</v>
      </c>
      <c r="P9">
        <v>1</v>
      </c>
      <c r="Q9" s="36" t="str">
        <f t="shared" ca="1" si="4"/>
        <v>2023-10-29 12:25:17</v>
      </c>
    </row>
    <row r="10" spans="1:17" x14ac:dyDescent="0.3">
      <c r="A10">
        <v>11008</v>
      </c>
      <c r="B10" s="21" t="s">
        <v>3118</v>
      </c>
      <c r="C10" s="21" t="str">
        <f t="shared" si="0"/>
        <v>VICTOR CRUZ</v>
      </c>
      <c r="D10" t="str">
        <f t="shared" si="1"/>
        <v xml:space="preserve">VICTOR </v>
      </c>
      <c r="E10" t="str">
        <f t="shared" si="2"/>
        <v>CRUZ</v>
      </c>
      <c r="F10" s="39" t="s">
        <v>3162</v>
      </c>
      <c r="G10" s="24" t="s">
        <v>3148</v>
      </c>
      <c r="H10" s="16">
        <v>50100</v>
      </c>
      <c r="I10" s="32" t="str">
        <f t="shared" si="3"/>
        <v>50100</v>
      </c>
      <c r="J10" s="15" t="s">
        <v>112</v>
      </c>
      <c r="K10" s="15">
        <f>VLOOKUP(J10,estados!$A$1:$B$31,2,FALSE)</f>
        <v>7</v>
      </c>
      <c r="L10" s="15" t="s">
        <v>1495</v>
      </c>
      <c r="M10" s="15">
        <f>VLOOKUP(L10,Distribuidores!$A$2:$B$99,2,FALSE)</f>
        <v>17</v>
      </c>
      <c r="N10" s="15">
        <v>1</v>
      </c>
      <c r="O10" s="15">
        <v>1</v>
      </c>
      <c r="P10">
        <v>1</v>
      </c>
      <c r="Q10" s="36" t="str">
        <f t="shared" ca="1" si="4"/>
        <v>2023-10-29 14:33:20</v>
      </c>
    </row>
    <row r="11" spans="1:17" x14ac:dyDescent="0.3">
      <c r="A11">
        <v>11009</v>
      </c>
      <c r="B11" s="21" t="s">
        <v>3125</v>
      </c>
      <c r="C11" s="21" t="str">
        <f t="shared" si="0"/>
        <v>SERGIO RUBIO</v>
      </c>
      <c r="D11" t="str">
        <f t="shared" si="1"/>
        <v xml:space="preserve">SERGIO </v>
      </c>
      <c r="E11" t="str">
        <f t="shared" si="2"/>
        <v>RUBIO</v>
      </c>
      <c r="F11" s="21" t="s">
        <v>3163</v>
      </c>
      <c r="G11" s="24" t="s">
        <v>3149</v>
      </c>
      <c r="H11" s="16">
        <v>14479</v>
      </c>
      <c r="I11" s="32" t="str">
        <f t="shared" si="3"/>
        <v>14479</v>
      </c>
      <c r="J11" s="15" t="s">
        <v>112</v>
      </c>
      <c r="K11" s="15">
        <f>VLOOKUP(J11,estados!$A$1:$B$31,2,FALSE)</f>
        <v>7</v>
      </c>
      <c r="L11" s="15" t="s">
        <v>1463</v>
      </c>
      <c r="M11" s="15">
        <f>VLOOKUP(L11,Distribuidores!$A$2:$B$99,2,FALSE)</f>
        <v>18</v>
      </c>
      <c r="N11" s="15">
        <v>1</v>
      </c>
      <c r="O11" s="15">
        <v>1</v>
      </c>
      <c r="P11">
        <v>1</v>
      </c>
      <c r="Q11" s="36" t="str">
        <f t="shared" ca="1" si="4"/>
        <v>2023-10-29 16:55:37</v>
      </c>
    </row>
    <row r="12" spans="1:17" x14ac:dyDescent="0.3">
      <c r="A12">
        <v>11010</v>
      </c>
      <c r="B12" s="21" t="s">
        <v>3130</v>
      </c>
      <c r="C12" s="21" t="str">
        <f t="shared" si="0"/>
        <v>JOSE LUIS GONZALEZ</v>
      </c>
      <c r="D12" t="s">
        <v>2259</v>
      </c>
      <c r="E12" t="s">
        <v>3135</v>
      </c>
      <c r="F12" s="39" t="s">
        <v>3164</v>
      </c>
      <c r="G12" s="24" t="s">
        <v>2054</v>
      </c>
      <c r="H12" s="16">
        <v>2070</v>
      </c>
      <c r="I12" s="32" t="str">
        <f t="shared" si="3"/>
        <v>02070</v>
      </c>
      <c r="J12" s="15" t="s">
        <v>112</v>
      </c>
      <c r="K12" s="15">
        <f>VLOOKUP(J12,estados!$A$1:$B$31,2,FALSE)</f>
        <v>7</v>
      </c>
      <c r="L12" s="15" t="s">
        <v>121</v>
      </c>
      <c r="M12" s="15">
        <f>VLOOKUP(L12,Distribuidores!$A$2:$B$99,2,FALSE)</f>
        <v>13</v>
      </c>
      <c r="N12" s="15">
        <v>1</v>
      </c>
      <c r="O12" s="15">
        <v>1</v>
      </c>
      <c r="P12">
        <v>1</v>
      </c>
      <c r="Q12" s="36" t="str">
        <f t="shared" ca="1" si="4"/>
        <v>2023-10-29 17:18:34</v>
      </c>
    </row>
    <row r="13" spans="1:17" x14ac:dyDescent="0.3">
      <c r="A13">
        <v>11011</v>
      </c>
      <c r="B13" s="21" t="s">
        <v>3126</v>
      </c>
      <c r="C13" s="21" t="str">
        <f t="shared" si="0"/>
        <v>ENRIQUE RANGEL PENICHE</v>
      </c>
      <c r="D13" t="str">
        <f t="shared" si="1"/>
        <v xml:space="preserve">ENRIQUE </v>
      </c>
      <c r="E13" t="str">
        <f t="shared" si="2"/>
        <v>RANGEL PENICHE</v>
      </c>
      <c r="F13" s="39" t="s">
        <v>3165</v>
      </c>
      <c r="G13" s="24" t="s">
        <v>3144</v>
      </c>
      <c r="H13" s="16">
        <v>5240</v>
      </c>
      <c r="I13" s="32" t="str">
        <f t="shared" si="3"/>
        <v>05240</v>
      </c>
      <c r="J13" s="15" t="s">
        <v>112</v>
      </c>
      <c r="K13" s="15">
        <f>VLOOKUP(J13,estados!$A$1:$B$31,2,FALSE)</f>
        <v>7</v>
      </c>
      <c r="L13" s="15" t="s">
        <v>1496</v>
      </c>
      <c r="M13" s="15">
        <f>VLOOKUP(L13,Distribuidores!$A$2:$B$99,2,FALSE)</f>
        <v>20</v>
      </c>
      <c r="N13" s="15">
        <v>0</v>
      </c>
      <c r="O13" s="15">
        <v>1</v>
      </c>
      <c r="P13">
        <v>1</v>
      </c>
      <c r="Q13" s="36" t="str">
        <f t="shared" ca="1" si="4"/>
        <v>2023-10-29 19:33:36</v>
      </c>
    </row>
    <row r="14" spans="1:17" x14ac:dyDescent="0.3">
      <c r="A14">
        <v>11012</v>
      </c>
      <c r="B14" s="21" t="s">
        <v>3124</v>
      </c>
      <c r="C14" s="21" t="str">
        <f t="shared" si="0"/>
        <v>FRANCISCO MEJIA</v>
      </c>
      <c r="D14" t="str">
        <f t="shared" si="1"/>
        <v xml:space="preserve">FRANCISCO </v>
      </c>
      <c r="E14" t="str">
        <f t="shared" si="2"/>
        <v>MEJIA</v>
      </c>
      <c r="F14" s="39" t="s">
        <v>3166</v>
      </c>
      <c r="G14" s="24" t="s">
        <v>3308</v>
      </c>
      <c r="H14" s="16">
        <v>1269</v>
      </c>
      <c r="I14" s="32" t="str">
        <f t="shared" si="3"/>
        <v>01269</v>
      </c>
      <c r="J14" s="15" t="s">
        <v>112</v>
      </c>
      <c r="K14" s="15">
        <f>VLOOKUP(J14,estados!$A$1:$B$31,2,FALSE)</f>
        <v>7</v>
      </c>
      <c r="L14" s="15" t="s">
        <v>1463</v>
      </c>
      <c r="M14" s="15">
        <f>VLOOKUP(L14,Distribuidores!$A$2:$B$99,2,FALSE)</f>
        <v>18</v>
      </c>
      <c r="N14" s="15">
        <v>0</v>
      </c>
      <c r="O14" s="15">
        <v>1</v>
      </c>
      <c r="P14">
        <v>1</v>
      </c>
      <c r="Q14" s="36" t="str">
        <f t="shared" ca="1" si="4"/>
        <v>2023-10-29 16:59:54</v>
      </c>
    </row>
    <row r="15" spans="1:17" x14ac:dyDescent="0.3">
      <c r="A15">
        <v>11013</v>
      </c>
      <c r="B15" s="21" t="s">
        <v>3124</v>
      </c>
      <c r="C15" s="21" t="str">
        <f t="shared" si="0"/>
        <v>FRANCISCO MEJIA</v>
      </c>
      <c r="D15" t="str">
        <f t="shared" si="1"/>
        <v xml:space="preserve">FRANCISCO </v>
      </c>
      <c r="E15" t="str">
        <f t="shared" si="2"/>
        <v>MEJIA</v>
      </c>
      <c r="F15" s="39" t="s">
        <v>3153</v>
      </c>
      <c r="G15" s="24" t="s">
        <v>3150</v>
      </c>
      <c r="H15" s="16">
        <v>1180</v>
      </c>
      <c r="I15" s="32" t="str">
        <f t="shared" si="3"/>
        <v>01180</v>
      </c>
      <c r="J15" s="15" t="s">
        <v>112</v>
      </c>
      <c r="K15" s="15">
        <f>VLOOKUP(J15,estados!$A$1:$B$31,2,FALSE)</f>
        <v>7</v>
      </c>
      <c r="L15" s="15" t="s">
        <v>1494</v>
      </c>
      <c r="M15" s="15">
        <f>VLOOKUP(L15,Distribuidores!$A$2:$B$99,2,FALSE)</f>
        <v>21</v>
      </c>
      <c r="N15" s="15">
        <v>0</v>
      </c>
      <c r="O15" s="15">
        <v>1</v>
      </c>
      <c r="P15">
        <v>1</v>
      </c>
      <c r="Q15" s="36" t="str">
        <f t="shared" ca="1" si="4"/>
        <v>2023-10-29 16:26:27</v>
      </c>
    </row>
    <row r="16" spans="1:17" x14ac:dyDescent="0.3">
      <c r="A16">
        <v>11014</v>
      </c>
      <c r="B16" s="21" t="s">
        <v>3127</v>
      </c>
      <c r="C16" s="21" t="str">
        <f t="shared" si="0"/>
        <v>GERARDO ALBA</v>
      </c>
      <c r="D16" t="str">
        <f t="shared" si="1"/>
        <v xml:space="preserve">GERARDO </v>
      </c>
      <c r="E16" t="str">
        <f t="shared" si="2"/>
        <v>ALBA</v>
      </c>
      <c r="F16" s="39" t="s">
        <v>3167</v>
      </c>
      <c r="G16" s="24" t="s">
        <v>3151</v>
      </c>
      <c r="H16" s="16">
        <v>9030</v>
      </c>
      <c r="I16" s="32" t="str">
        <f t="shared" si="3"/>
        <v>09030</v>
      </c>
      <c r="J16" s="15" t="s">
        <v>112</v>
      </c>
      <c r="K16" s="15">
        <f>VLOOKUP(J16,estados!$A$1:$B$31,2,FALSE)</f>
        <v>7</v>
      </c>
      <c r="L16" s="15" t="s">
        <v>117</v>
      </c>
      <c r="M16" s="15">
        <f>VLOOKUP(L16,Distribuidores!$A$2:$B$99,2,FALSE)</f>
        <v>15</v>
      </c>
      <c r="N16" s="15">
        <v>1</v>
      </c>
      <c r="O16" s="15">
        <v>1</v>
      </c>
      <c r="P16">
        <v>1</v>
      </c>
      <c r="Q16" s="36" t="str">
        <f t="shared" ca="1" si="4"/>
        <v>2023-10-29 16:34:49</v>
      </c>
    </row>
    <row r="17" spans="1:17" x14ac:dyDescent="0.3">
      <c r="A17">
        <v>11015</v>
      </c>
      <c r="B17" s="21" t="s">
        <v>3128</v>
      </c>
      <c r="C17" s="21" t="str">
        <f t="shared" si="0"/>
        <v>ARTURO CARDENAS</v>
      </c>
      <c r="D17" t="str">
        <f t="shared" si="1"/>
        <v xml:space="preserve">ARTURO </v>
      </c>
      <c r="E17" t="str">
        <f t="shared" si="2"/>
        <v>CARDENAS</v>
      </c>
      <c r="F17" s="39" t="s">
        <v>3168</v>
      </c>
      <c r="G17" s="24" t="s">
        <v>3152</v>
      </c>
      <c r="H17" s="16">
        <v>9850</v>
      </c>
      <c r="I17" s="32" t="str">
        <f t="shared" si="3"/>
        <v>09850</v>
      </c>
      <c r="J17" s="15" t="s">
        <v>112</v>
      </c>
      <c r="K17" s="15">
        <f>VLOOKUP(J17,estados!$A$1:$B$31,2,FALSE)</f>
        <v>7</v>
      </c>
      <c r="L17" s="15" t="s">
        <v>1496</v>
      </c>
      <c r="M17" s="15">
        <f>VLOOKUP(L17,Distribuidores!$A$2:$B$99,2,FALSE)</f>
        <v>20</v>
      </c>
      <c r="N17" s="15">
        <v>1</v>
      </c>
      <c r="O17" s="15">
        <v>1</v>
      </c>
      <c r="P17">
        <v>1</v>
      </c>
      <c r="Q17" s="36" t="str">
        <f t="shared" ca="1" si="4"/>
        <v>2023-10-29 17:29:09</v>
      </c>
    </row>
    <row r="18" spans="1:17" x14ac:dyDescent="0.3">
      <c r="A18">
        <v>11016</v>
      </c>
      <c r="B18" s="21" t="s">
        <v>2055</v>
      </c>
      <c r="C18" s="21" t="str">
        <f t="shared" si="0"/>
        <v>HUGO ALBERTO JUAREZ LARA</v>
      </c>
      <c r="D18" t="s">
        <v>3136</v>
      </c>
      <c r="E18" t="s">
        <v>3137</v>
      </c>
      <c r="F18" s="21" t="s">
        <v>3169</v>
      </c>
      <c r="G18" s="24" t="s">
        <v>3245</v>
      </c>
      <c r="H18" s="16">
        <v>15320</v>
      </c>
      <c r="I18" s="32" t="str">
        <f t="shared" si="3"/>
        <v>15320</v>
      </c>
      <c r="J18" s="15" t="s">
        <v>112</v>
      </c>
      <c r="K18" s="15">
        <f>VLOOKUP(J18,estados!$A$1:$B$31,2,FALSE)</f>
        <v>7</v>
      </c>
      <c r="L18" s="15" t="s">
        <v>1463</v>
      </c>
      <c r="M18" s="15">
        <f>VLOOKUP(L18,Distribuidores!$A$2:$B$99,2,FALSE)</f>
        <v>18</v>
      </c>
      <c r="N18" s="21">
        <v>0</v>
      </c>
      <c r="O18" s="15">
        <v>1</v>
      </c>
      <c r="P18">
        <v>1</v>
      </c>
      <c r="Q18" s="36" t="str">
        <f t="shared" ca="1" si="4"/>
        <v>2023-10-29 12:22:21</v>
      </c>
    </row>
    <row r="19" spans="1:17" x14ac:dyDescent="0.3">
      <c r="A19">
        <v>11017</v>
      </c>
      <c r="B19" s="21" t="s">
        <v>2058</v>
      </c>
      <c r="C19" s="21" t="str">
        <f t="shared" si="0"/>
        <v>LYDIA DATSHKOVSKY</v>
      </c>
      <c r="D19" t="str">
        <f t="shared" si="1"/>
        <v xml:space="preserve">LYDIA </v>
      </c>
      <c r="E19" t="str">
        <f t="shared" si="2"/>
        <v>DATSHKOVSKY</v>
      </c>
      <c r="F19" s="21" t="s">
        <v>3170</v>
      </c>
      <c r="G19" s="24" t="s">
        <v>3246</v>
      </c>
      <c r="H19" s="16">
        <v>1549</v>
      </c>
      <c r="I19" s="32" t="str">
        <f t="shared" si="3"/>
        <v>01549</v>
      </c>
      <c r="J19" s="15" t="s">
        <v>112</v>
      </c>
      <c r="K19" s="15">
        <f>VLOOKUP(J19,estados!$A$1:$B$31,2,FALSE)</f>
        <v>7</v>
      </c>
      <c r="L19" s="15" t="s">
        <v>1494</v>
      </c>
      <c r="M19" s="15">
        <f>VLOOKUP(L19,Distribuidores!$A$2:$B$99,2,FALSE)</f>
        <v>21</v>
      </c>
      <c r="N19" s="15">
        <v>1</v>
      </c>
      <c r="O19" s="15">
        <v>1</v>
      </c>
      <c r="P19">
        <v>1</v>
      </c>
      <c r="Q19" s="36" t="str">
        <f t="shared" ca="1" si="4"/>
        <v>2023-10-29 18:58:33</v>
      </c>
    </row>
    <row r="20" spans="1:17" x14ac:dyDescent="0.3">
      <c r="A20">
        <v>11018</v>
      </c>
      <c r="B20" s="21" t="s">
        <v>2061</v>
      </c>
      <c r="C20" s="21" t="str">
        <f t="shared" si="0"/>
        <v>ALEJANDRO HERNANDEZ</v>
      </c>
      <c r="D20" t="str">
        <f t="shared" si="1"/>
        <v xml:space="preserve">ALEJANDRO </v>
      </c>
      <c r="E20" t="str">
        <f t="shared" si="2"/>
        <v>HERNANDEZ</v>
      </c>
      <c r="F20" s="21" t="s">
        <v>3171</v>
      </c>
      <c r="G20" s="24" t="s">
        <v>3247</v>
      </c>
      <c r="H20" s="16">
        <v>13050</v>
      </c>
      <c r="I20" s="32" t="str">
        <f t="shared" si="3"/>
        <v>13050</v>
      </c>
      <c r="J20" s="15" t="s">
        <v>112</v>
      </c>
      <c r="K20" s="15">
        <f>VLOOKUP(J20,estados!$A$1:$B$31,2,FALSE)</f>
        <v>7</v>
      </c>
      <c r="L20" s="15" t="s">
        <v>115</v>
      </c>
      <c r="M20" s="15">
        <f>VLOOKUP(L20,Distribuidores!$A$2:$B$99,2,FALSE)</f>
        <v>33</v>
      </c>
      <c r="N20" s="15">
        <v>1</v>
      </c>
      <c r="O20" s="15">
        <v>1</v>
      </c>
      <c r="P20">
        <v>1</v>
      </c>
      <c r="Q20" s="36" t="str">
        <f t="shared" ca="1" si="4"/>
        <v>2023-10-29 19:23:58</v>
      </c>
    </row>
    <row r="21" spans="1:17" x14ac:dyDescent="0.3">
      <c r="A21">
        <v>11019</v>
      </c>
      <c r="B21" s="21" t="s">
        <v>2064</v>
      </c>
      <c r="C21" s="21" t="str">
        <f t="shared" si="0"/>
        <v>IRMA CALZADA</v>
      </c>
      <c r="D21" t="str">
        <f t="shared" si="1"/>
        <v xml:space="preserve">IRMA </v>
      </c>
      <c r="E21" t="str">
        <f t="shared" si="2"/>
        <v>CALZADA</v>
      </c>
      <c r="F21" s="21" t="s">
        <v>3172</v>
      </c>
      <c r="G21" s="24">
        <v>55314440</v>
      </c>
      <c r="H21" s="16">
        <v>7164</v>
      </c>
      <c r="I21" s="32" t="str">
        <f t="shared" si="3"/>
        <v>07164</v>
      </c>
      <c r="J21" s="15" t="s">
        <v>112</v>
      </c>
      <c r="K21" s="15">
        <f>VLOOKUP(J21,estados!$A$1:$B$31,2,FALSE)</f>
        <v>7</v>
      </c>
      <c r="L21" s="15" t="s">
        <v>121</v>
      </c>
      <c r="M21" s="15">
        <f>VLOOKUP(L21,Distribuidores!$A$2:$B$99,2,FALSE)</f>
        <v>13</v>
      </c>
      <c r="N21" s="15">
        <v>1</v>
      </c>
      <c r="O21" s="15">
        <v>1</v>
      </c>
      <c r="P21">
        <v>1</v>
      </c>
      <c r="Q21" s="36" t="str">
        <f t="shared" ca="1" si="4"/>
        <v>2023-10-29 13:40:18</v>
      </c>
    </row>
    <row r="22" spans="1:17" x14ac:dyDescent="0.3">
      <c r="A22">
        <v>11020</v>
      </c>
      <c r="B22" s="21" t="s">
        <v>2066</v>
      </c>
      <c r="C22" s="21" t="str">
        <f t="shared" si="0"/>
        <v>RIGEL BONILLA</v>
      </c>
      <c r="D22" t="str">
        <f t="shared" si="1"/>
        <v xml:space="preserve">RIGEL </v>
      </c>
      <c r="E22" t="str">
        <f t="shared" si="2"/>
        <v>BONILLA</v>
      </c>
      <c r="F22" s="21" t="s">
        <v>3173</v>
      </c>
      <c r="G22" s="24">
        <v>53239277</v>
      </c>
      <c r="H22" s="16">
        <v>3720</v>
      </c>
      <c r="I22" s="32" t="str">
        <f t="shared" si="3"/>
        <v>03720</v>
      </c>
      <c r="J22" s="15" t="s">
        <v>112</v>
      </c>
      <c r="K22" s="15">
        <f>VLOOKUP(J22,estados!$A$1:$B$31,2,FALSE)</f>
        <v>7</v>
      </c>
      <c r="L22" s="15" t="s">
        <v>117</v>
      </c>
      <c r="M22" s="15">
        <f>VLOOKUP(L22,Distribuidores!$A$2:$B$99,2,FALSE)</f>
        <v>15</v>
      </c>
      <c r="N22" s="15">
        <v>1</v>
      </c>
      <c r="O22" s="15">
        <v>1</v>
      </c>
      <c r="P22">
        <v>1</v>
      </c>
      <c r="Q22" s="36" t="str">
        <f t="shared" ca="1" si="4"/>
        <v>2023-10-29 14:51:13</v>
      </c>
    </row>
    <row r="23" spans="1:17" x14ac:dyDescent="0.3">
      <c r="A23">
        <v>11021</v>
      </c>
      <c r="B23" s="21" t="s">
        <v>2069</v>
      </c>
      <c r="C23" s="21" t="str">
        <f t="shared" si="0"/>
        <v>ROSALIA TELLEZ</v>
      </c>
      <c r="D23" t="str">
        <f t="shared" si="1"/>
        <v xml:space="preserve">ROSALIA </v>
      </c>
      <c r="E23" t="str">
        <f t="shared" si="2"/>
        <v>TELLEZ</v>
      </c>
      <c r="F23" s="21" t="s">
        <v>3174</v>
      </c>
      <c r="G23" s="24" t="s">
        <v>3248</v>
      </c>
      <c r="H23" s="16">
        <v>13300</v>
      </c>
      <c r="I23" s="32" t="str">
        <f t="shared" si="3"/>
        <v>13300</v>
      </c>
      <c r="J23" s="15" t="s">
        <v>112</v>
      </c>
      <c r="K23" s="15">
        <f>VLOOKUP(J23,estados!$A$1:$B$31,2,FALSE)</f>
        <v>7</v>
      </c>
      <c r="L23" s="15" t="s">
        <v>1496</v>
      </c>
      <c r="M23" s="15">
        <f>VLOOKUP(L23,Distribuidores!$A$2:$B$99,2,FALSE)</f>
        <v>20</v>
      </c>
      <c r="N23" s="15">
        <v>0</v>
      </c>
      <c r="O23" s="15">
        <v>1</v>
      </c>
      <c r="P23">
        <v>1</v>
      </c>
      <c r="Q23" s="36" t="str">
        <f t="shared" ca="1" si="4"/>
        <v>2023-10-29 18:27:25</v>
      </c>
    </row>
    <row r="24" spans="1:17" x14ac:dyDescent="0.3">
      <c r="A24">
        <v>11022</v>
      </c>
      <c r="B24" s="21" t="s">
        <v>2072</v>
      </c>
      <c r="C24" s="21" t="str">
        <f t="shared" si="0"/>
        <v>ANA MARIA CRUZ CASTRO</v>
      </c>
      <c r="D24" t="s">
        <v>3138</v>
      </c>
      <c r="E24" t="s">
        <v>3139</v>
      </c>
      <c r="F24" s="21" t="s">
        <v>3175</v>
      </c>
      <c r="G24" s="24">
        <v>55841816</v>
      </c>
      <c r="H24" s="16">
        <v>2360</v>
      </c>
      <c r="I24" s="32" t="str">
        <f t="shared" si="3"/>
        <v>02360</v>
      </c>
      <c r="J24" s="15" t="s">
        <v>112</v>
      </c>
      <c r="K24" s="15">
        <f>VLOOKUP(J24,estados!$A$1:$B$31,2,FALSE)</f>
        <v>7</v>
      </c>
      <c r="L24" s="15" t="s">
        <v>121</v>
      </c>
      <c r="M24" s="15">
        <f>VLOOKUP(L24,Distribuidores!$A$2:$B$99,2,FALSE)</f>
        <v>13</v>
      </c>
      <c r="N24" s="15">
        <v>1</v>
      </c>
      <c r="O24" s="15">
        <v>1</v>
      </c>
      <c r="P24">
        <v>1</v>
      </c>
      <c r="Q24" s="36" t="str">
        <f t="shared" ca="1" si="4"/>
        <v>2023-10-29 16:43:40</v>
      </c>
    </row>
    <row r="25" spans="1:17" x14ac:dyDescent="0.3">
      <c r="A25">
        <v>11023</v>
      </c>
      <c r="B25" s="21" t="s">
        <v>2075</v>
      </c>
      <c r="C25" s="21" t="str">
        <f t="shared" si="0"/>
        <v>ROSARIO MADRID</v>
      </c>
      <c r="D25" t="str">
        <f t="shared" si="1"/>
        <v xml:space="preserve">ROSARIO </v>
      </c>
      <c r="E25" t="str">
        <f t="shared" si="2"/>
        <v>MADRID</v>
      </c>
      <c r="F25" s="21" t="s">
        <v>3176</v>
      </c>
      <c r="G25" s="24">
        <v>52733750</v>
      </c>
      <c r="H25" s="16">
        <v>1376</v>
      </c>
      <c r="I25" s="32" t="str">
        <f t="shared" si="3"/>
        <v>01376</v>
      </c>
      <c r="J25" s="15" t="s">
        <v>112</v>
      </c>
      <c r="K25" s="15">
        <f>VLOOKUP(J25,estados!$A$1:$B$31,2,FALSE)</f>
        <v>7</v>
      </c>
      <c r="L25" s="15" t="s">
        <v>1484</v>
      </c>
      <c r="M25" s="15">
        <f>VLOOKUP(L25,Distribuidores!$A$2:$B$99,2,FALSE)</f>
        <v>11</v>
      </c>
      <c r="N25" s="15">
        <v>1</v>
      </c>
      <c r="O25" s="15">
        <v>1</v>
      </c>
      <c r="P25">
        <v>1</v>
      </c>
      <c r="Q25" s="36" t="str">
        <f t="shared" ca="1" si="4"/>
        <v>2023-10-29 19:54:44</v>
      </c>
    </row>
    <row r="26" spans="1:17" x14ac:dyDescent="0.3">
      <c r="A26">
        <v>11024</v>
      </c>
      <c r="B26" s="21" t="s">
        <v>2078</v>
      </c>
      <c r="C26" s="21" t="str">
        <f t="shared" si="0"/>
        <v>GLORIA PEREZ</v>
      </c>
      <c r="D26" t="str">
        <f t="shared" si="1"/>
        <v xml:space="preserve">GLORIA </v>
      </c>
      <c r="E26" t="str">
        <f t="shared" si="2"/>
        <v>PEREZ</v>
      </c>
      <c r="F26" s="21" t="s">
        <v>3177</v>
      </c>
      <c r="G26" s="24" t="s">
        <v>3249</v>
      </c>
      <c r="H26" s="16">
        <v>1780</v>
      </c>
      <c r="I26" s="32" t="str">
        <f t="shared" si="3"/>
        <v>01780</v>
      </c>
      <c r="J26" s="15" t="s">
        <v>112</v>
      </c>
      <c r="K26" s="15">
        <f>VLOOKUP(J26,estados!$A$1:$B$31,2,FALSE)</f>
        <v>7</v>
      </c>
      <c r="L26" s="15" t="s">
        <v>1495</v>
      </c>
      <c r="M26" s="15">
        <f>VLOOKUP(L26,Distribuidores!$A$2:$B$99,2,FALSE)</f>
        <v>17</v>
      </c>
      <c r="N26" s="15">
        <v>1</v>
      </c>
      <c r="O26" s="15">
        <v>1</v>
      </c>
      <c r="P26">
        <v>1</v>
      </c>
      <c r="Q26" s="36" t="str">
        <f t="shared" ca="1" si="4"/>
        <v>2023-10-29 19:26:14</v>
      </c>
    </row>
    <row r="27" spans="1:17" x14ac:dyDescent="0.3">
      <c r="A27">
        <v>11025</v>
      </c>
      <c r="B27" s="21" t="s">
        <v>2081</v>
      </c>
      <c r="C27" s="21" t="str">
        <f t="shared" si="0"/>
        <v>KARINA MALDONADO</v>
      </c>
      <c r="D27" t="str">
        <f t="shared" si="1"/>
        <v xml:space="preserve">KARINA </v>
      </c>
      <c r="E27" t="str">
        <f t="shared" si="2"/>
        <v>MALDONADO</v>
      </c>
      <c r="F27" s="21" t="s">
        <v>3178</v>
      </c>
      <c r="G27" s="24">
        <v>56970320</v>
      </c>
      <c r="H27" s="16">
        <v>16605</v>
      </c>
      <c r="I27" s="32" t="str">
        <f t="shared" si="3"/>
        <v>16605</v>
      </c>
      <c r="J27" s="15" t="s">
        <v>112</v>
      </c>
      <c r="K27" s="15">
        <f>VLOOKUP(J27,estados!$A$1:$B$31,2,FALSE)</f>
        <v>7</v>
      </c>
      <c r="L27" s="15" t="s">
        <v>117</v>
      </c>
      <c r="M27" s="15">
        <f>VLOOKUP(L27,Distribuidores!$A$2:$B$99,2,FALSE)</f>
        <v>15</v>
      </c>
      <c r="N27" s="15">
        <v>0</v>
      </c>
      <c r="O27" s="15">
        <v>1</v>
      </c>
      <c r="P27">
        <v>1</v>
      </c>
      <c r="Q27" s="36" t="str">
        <f t="shared" ca="1" si="4"/>
        <v>2023-10-29 20:12:45</v>
      </c>
    </row>
    <row r="28" spans="1:17" x14ac:dyDescent="0.3">
      <c r="A28">
        <v>11026</v>
      </c>
      <c r="B28" s="21" t="s">
        <v>2083</v>
      </c>
      <c r="C28" s="21" t="str">
        <f t="shared" si="0"/>
        <v>GENARO GONZALEZ</v>
      </c>
      <c r="D28" t="str">
        <f t="shared" si="1"/>
        <v xml:space="preserve">GENARO </v>
      </c>
      <c r="E28" t="str">
        <f t="shared" si="2"/>
        <v>GONZALEZ</v>
      </c>
      <c r="F28" s="21" t="s">
        <v>3179</v>
      </c>
      <c r="G28" s="24">
        <v>52076102</v>
      </c>
      <c r="H28" s="16">
        <v>9750</v>
      </c>
      <c r="I28" s="32" t="str">
        <f t="shared" si="3"/>
        <v>09750</v>
      </c>
      <c r="J28" s="15" t="s">
        <v>112</v>
      </c>
      <c r="K28" s="15">
        <f>VLOOKUP(J28,estados!$A$1:$B$31,2,FALSE)</f>
        <v>7</v>
      </c>
      <c r="L28" s="15" t="s">
        <v>1466</v>
      </c>
      <c r="M28" s="15">
        <f>VLOOKUP(L28,Distribuidores!$A$2:$B$99,2,FALSE)</f>
        <v>19</v>
      </c>
      <c r="N28" s="15">
        <v>0</v>
      </c>
      <c r="O28" s="15">
        <v>1</v>
      </c>
      <c r="P28">
        <v>1</v>
      </c>
      <c r="Q28" s="36" t="str">
        <f t="shared" ca="1" si="4"/>
        <v>2023-10-29 17:43:58</v>
      </c>
    </row>
    <row r="29" spans="1:17" x14ac:dyDescent="0.3">
      <c r="A29">
        <v>11027</v>
      </c>
      <c r="B29" s="21" t="s">
        <v>2085</v>
      </c>
      <c r="C29" s="21" t="str">
        <f t="shared" si="0"/>
        <v>OSCAR OCAMPO</v>
      </c>
      <c r="D29" t="str">
        <f t="shared" si="1"/>
        <v xml:space="preserve">OSCAR </v>
      </c>
      <c r="E29" t="str">
        <f t="shared" si="2"/>
        <v>OCAMPO</v>
      </c>
      <c r="F29" s="21" t="s">
        <v>3180</v>
      </c>
      <c r="G29" s="24" t="s">
        <v>3250</v>
      </c>
      <c r="H29" s="16">
        <v>10370</v>
      </c>
      <c r="I29" s="32" t="str">
        <f t="shared" si="3"/>
        <v>10370</v>
      </c>
      <c r="J29" s="15" t="s">
        <v>112</v>
      </c>
      <c r="K29" s="15">
        <f>VLOOKUP(J29,estados!$A$1:$B$31,2,FALSE)</f>
        <v>7</v>
      </c>
      <c r="L29" s="15" t="s">
        <v>121</v>
      </c>
      <c r="M29" s="15">
        <f>VLOOKUP(L29,Distribuidores!$A$2:$B$99,2,FALSE)</f>
        <v>13</v>
      </c>
      <c r="N29" s="15">
        <v>0</v>
      </c>
      <c r="O29" s="15">
        <v>1</v>
      </c>
      <c r="P29">
        <v>1</v>
      </c>
      <c r="Q29" s="36" t="str">
        <f t="shared" ca="1" si="4"/>
        <v>2023-10-29 19:26:44</v>
      </c>
    </row>
    <row r="30" spans="1:17" x14ac:dyDescent="0.3">
      <c r="A30">
        <v>11028</v>
      </c>
      <c r="B30" s="21" t="s">
        <v>2088</v>
      </c>
      <c r="C30" s="21" t="str">
        <f t="shared" si="0"/>
        <v>SANDRA SANCHEZ</v>
      </c>
      <c r="D30" t="str">
        <f t="shared" si="1"/>
        <v xml:space="preserve">SANDRA </v>
      </c>
      <c r="E30" t="str">
        <f t="shared" si="2"/>
        <v>SANCHEZ</v>
      </c>
      <c r="F30" s="21" t="s">
        <v>3181</v>
      </c>
      <c r="G30" s="24" t="s">
        <v>3251</v>
      </c>
      <c r="H30" s="16">
        <v>1340</v>
      </c>
      <c r="I30" s="32" t="str">
        <f t="shared" si="3"/>
        <v>01340</v>
      </c>
      <c r="J30" s="15" t="s">
        <v>112</v>
      </c>
      <c r="K30" s="15">
        <f>VLOOKUP(J30,estados!$A$1:$B$31,2,FALSE)</f>
        <v>7</v>
      </c>
      <c r="L30" s="15" t="s">
        <v>116</v>
      </c>
      <c r="M30" s="15">
        <f>VLOOKUP(L30,Distribuidores!$A$2:$B$99,2,FALSE)</f>
        <v>14</v>
      </c>
      <c r="N30" s="15">
        <v>1</v>
      </c>
      <c r="O30" s="15">
        <v>1</v>
      </c>
      <c r="P30">
        <v>1</v>
      </c>
      <c r="Q30" s="36" t="str">
        <f t="shared" ca="1" si="4"/>
        <v>2023-10-29 12:39:47</v>
      </c>
    </row>
    <row r="31" spans="1:17" x14ac:dyDescent="0.3">
      <c r="A31">
        <v>11029</v>
      </c>
      <c r="B31" s="21" t="s">
        <v>3133</v>
      </c>
      <c r="C31" s="21" t="str">
        <f t="shared" si="0"/>
        <v>CITLALI MORA</v>
      </c>
      <c r="D31" t="str">
        <f t="shared" si="1"/>
        <v xml:space="preserve">CITLALI </v>
      </c>
      <c r="E31" t="str">
        <f t="shared" si="2"/>
        <v>MORA</v>
      </c>
      <c r="F31" s="21" t="s">
        <v>3182</v>
      </c>
      <c r="G31" s="24" t="s">
        <v>3252</v>
      </c>
      <c r="H31" s="16">
        <v>7730</v>
      </c>
      <c r="I31" s="32" t="str">
        <f t="shared" si="3"/>
        <v>07730</v>
      </c>
      <c r="J31" s="15" t="s">
        <v>112</v>
      </c>
      <c r="K31" s="15">
        <f>VLOOKUP(J31,estados!$A$1:$B$31,2,FALSE)</f>
        <v>7</v>
      </c>
      <c r="L31" s="15" t="s">
        <v>117</v>
      </c>
      <c r="M31" s="15">
        <f>VLOOKUP(L31,Distribuidores!$A$2:$B$99,2,FALSE)</f>
        <v>15</v>
      </c>
      <c r="N31" s="15">
        <v>1</v>
      </c>
      <c r="O31" s="15">
        <v>1</v>
      </c>
      <c r="P31">
        <v>1</v>
      </c>
      <c r="Q31" s="36" t="str">
        <f t="shared" ca="1" si="4"/>
        <v>2023-10-29 18:10:22</v>
      </c>
    </row>
    <row r="32" spans="1:17" x14ac:dyDescent="0.3">
      <c r="A32">
        <v>11030</v>
      </c>
      <c r="B32" s="21" t="s">
        <v>3129</v>
      </c>
      <c r="C32" s="21" t="str">
        <f t="shared" si="0"/>
        <v>AURORA CELIS</v>
      </c>
      <c r="D32" t="str">
        <f t="shared" si="1"/>
        <v xml:space="preserve">AURORA </v>
      </c>
      <c r="E32" t="str">
        <f t="shared" si="2"/>
        <v>CELIS</v>
      </c>
      <c r="F32" s="21" t="s">
        <v>3183</v>
      </c>
      <c r="G32" s="24" t="s">
        <v>3253</v>
      </c>
      <c r="H32" s="16">
        <v>4100</v>
      </c>
      <c r="I32" s="32" t="str">
        <f t="shared" si="3"/>
        <v>04100</v>
      </c>
      <c r="J32" s="15" t="s">
        <v>112</v>
      </c>
      <c r="K32" s="15">
        <f>VLOOKUP(J32,estados!$A$1:$B$31,2,FALSE)</f>
        <v>7</v>
      </c>
      <c r="L32" s="15" t="s">
        <v>1463</v>
      </c>
      <c r="M32" s="15">
        <f>VLOOKUP(L32,Distribuidores!$A$2:$B$99,2,FALSE)</f>
        <v>18</v>
      </c>
      <c r="N32" s="21">
        <v>0</v>
      </c>
      <c r="O32" s="15">
        <v>1</v>
      </c>
      <c r="P32">
        <v>1</v>
      </c>
      <c r="Q32" s="36" t="str">
        <f t="shared" ca="1" si="4"/>
        <v>2023-10-29 15:47:47</v>
      </c>
    </row>
    <row r="33" spans="1:17" x14ac:dyDescent="0.3">
      <c r="A33">
        <v>11031</v>
      </c>
      <c r="B33" s="21" t="s">
        <v>343</v>
      </c>
      <c r="C33" s="21" t="str">
        <f t="shared" si="0"/>
        <v>PATRICIA RAMIREZ</v>
      </c>
      <c r="D33" t="str">
        <f t="shared" si="1"/>
        <v xml:space="preserve">PATRICIA </v>
      </c>
      <c r="E33" t="str">
        <f t="shared" si="2"/>
        <v>RAMIREZ</v>
      </c>
      <c r="F33" s="21" t="s">
        <v>3184</v>
      </c>
      <c r="G33" s="24" t="s">
        <v>3254</v>
      </c>
      <c r="H33" s="16">
        <v>13508</v>
      </c>
      <c r="I33" s="32" t="str">
        <f t="shared" si="3"/>
        <v>13508</v>
      </c>
      <c r="J33" s="15" t="s">
        <v>112</v>
      </c>
      <c r="K33" s="15">
        <f>VLOOKUP(J33,estados!$A$1:$B$31,2,FALSE)</f>
        <v>7</v>
      </c>
      <c r="L33" s="15" t="s">
        <v>116</v>
      </c>
      <c r="M33" s="15">
        <f>VLOOKUP(L33,Distribuidores!$A$2:$B$99,2,FALSE)</f>
        <v>14</v>
      </c>
      <c r="N33" s="15">
        <v>1</v>
      </c>
      <c r="O33" s="15">
        <v>1</v>
      </c>
      <c r="P33">
        <v>1</v>
      </c>
      <c r="Q33" s="36" t="str">
        <f t="shared" ca="1" si="4"/>
        <v>2023-10-29 19:33:22</v>
      </c>
    </row>
    <row r="34" spans="1:17" x14ac:dyDescent="0.3">
      <c r="A34">
        <v>11032</v>
      </c>
      <c r="B34" s="21" t="s">
        <v>3119</v>
      </c>
      <c r="C34" s="21" t="str">
        <f t="shared" si="0"/>
        <v>ALEJANDRO MENDOZA L.</v>
      </c>
      <c r="D34" t="str">
        <f t="shared" si="1"/>
        <v xml:space="preserve">ALEJANDRO </v>
      </c>
      <c r="E34" t="str">
        <f t="shared" si="2"/>
        <v>MENDOZA L.</v>
      </c>
      <c r="F34" s="21" t="s">
        <v>3185</v>
      </c>
      <c r="G34" s="24" t="s">
        <v>3255</v>
      </c>
      <c r="H34" s="16">
        <v>8930</v>
      </c>
      <c r="I34" s="32" t="str">
        <f t="shared" si="3"/>
        <v>08930</v>
      </c>
      <c r="J34" s="15" t="s">
        <v>112</v>
      </c>
      <c r="K34" s="15">
        <f>VLOOKUP(J34,estados!$A$1:$B$31,2,FALSE)</f>
        <v>7</v>
      </c>
      <c r="L34" s="15" t="s">
        <v>1496</v>
      </c>
      <c r="M34" s="15">
        <f>VLOOKUP(L34,Distribuidores!$A$2:$B$99,2,FALSE)</f>
        <v>20</v>
      </c>
      <c r="N34" s="15">
        <v>1</v>
      </c>
      <c r="O34" s="15">
        <v>1</v>
      </c>
      <c r="P34">
        <v>1</v>
      </c>
      <c r="Q34" s="36" t="str">
        <f t="shared" ca="1" si="4"/>
        <v>2023-10-29 12:25:25</v>
      </c>
    </row>
    <row r="35" spans="1:17" x14ac:dyDescent="0.3">
      <c r="A35">
        <v>11033</v>
      </c>
      <c r="B35" s="21" t="s">
        <v>3120</v>
      </c>
      <c r="C35" s="21" t="str">
        <f t="shared" si="0"/>
        <v>ALEJANDRO ARANA CASTELAN</v>
      </c>
      <c r="D35" t="str">
        <f t="shared" si="1"/>
        <v xml:space="preserve">ALEJANDRO </v>
      </c>
      <c r="E35" t="str">
        <f t="shared" si="2"/>
        <v>ARANA CASTELAN</v>
      </c>
      <c r="F35" s="21" t="s">
        <v>3186</v>
      </c>
      <c r="G35" s="24">
        <v>25816000</v>
      </c>
      <c r="H35" s="16">
        <v>15230</v>
      </c>
      <c r="I35" s="32" t="str">
        <f t="shared" si="3"/>
        <v>15230</v>
      </c>
      <c r="J35" s="15" t="s">
        <v>112</v>
      </c>
      <c r="K35" s="15">
        <f>VLOOKUP(J35,estados!$A$1:$B$31,2,FALSE)</f>
        <v>7</v>
      </c>
      <c r="L35" s="15" t="s">
        <v>117</v>
      </c>
      <c r="M35" s="15">
        <f>VLOOKUP(L35,Distribuidores!$A$2:$B$99,2,FALSE)</f>
        <v>15</v>
      </c>
      <c r="N35" s="15">
        <v>1</v>
      </c>
      <c r="O35" s="15">
        <v>1</v>
      </c>
      <c r="P35">
        <v>1</v>
      </c>
      <c r="Q35" s="36" t="str">
        <f t="shared" ca="1" si="4"/>
        <v>2023-10-29 19:25:05</v>
      </c>
    </row>
    <row r="36" spans="1:17" x14ac:dyDescent="0.3">
      <c r="A36">
        <v>11034</v>
      </c>
      <c r="B36" s="21" t="s">
        <v>3121</v>
      </c>
      <c r="C36" s="21" t="str">
        <f t="shared" si="0"/>
        <v>JAIME SAUL RUIZ TORRES</v>
      </c>
      <c r="D36" t="str">
        <f t="shared" si="1"/>
        <v xml:space="preserve">JAIME </v>
      </c>
      <c r="E36" t="str">
        <f t="shared" si="2"/>
        <v>SAUL RUIZ TORRES</v>
      </c>
      <c r="F36" s="21" t="s">
        <v>3187</v>
      </c>
      <c r="G36" s="24">
        <v>51170190</v>
      </c>
      <c r="H36" s="16">
        <v>3650</v>
      </c>
      <c r="I36" s="32" t="str">
        <f t="shared" si="3"/>
        <v>03650</v>
      </c>
      <c r="J36" s="15" t="s">
        <v>112</v>
      </c>
      <c r="K36" s="15">
        <f>VLOOKUP(J36,estados!$A$1:$B$31,2,FALSE)</f>
        <v>7</v>
      </c>
      <c r="L36" s="15" t="s">
        <v>1464</v>
      </c>
      <c r="M36" s="15">
        <f>VLOOKUP(L36,Distribuidores!$A$2:$B$99,2,FALSE)</f>
        <v>12</v>
      </c>
      <c r="N36" s="15">
        <v>1</v>
      </c>
      <c r="O36" s="15">
        <v>1</v>
      </c>
      <c r="P36">
        <v>1</v>
      </c>
      <c r="Q36" s="36" t="str">
        <f t="shared" ca="1" si="4"/>
        <v>2023-10-29 20:48:48</v>
      </c>
    </row>
    <row r="37" spans="1:17" x14ac:dyDescent="0.3">
      <c r="A37">
        <v>11035</v>
      </c>
      <c r="B37" s="21" t="s">
        <v>2105</v>
      </c>
      <c r="C37" s="21" t="str">
        <f t="shared" si="0"/>
        <v>SRITA OLGA BENITEZ</v>
      </c>
      <c r="D37" t="str">
        <f t="shared" si="1"/>
        <v xml:space="preserve">SRITA </v>
      </c>
      <c r="E37" t="str">
        <f t="shared" si="2"/>
        <v>OLGA BENITEZ</v>
      </c>
      <c r="F37" s="21" t="s">
        <v>3188</v>
      </c>
      <c r="G37" s="24">
        <v>52078846</v>
      </c>
      <c r="H37" s="16">
        <v>9630</v>
      </c>
      <c r="I37" s="32" t="str">
        <f t="shared" si="3"/>
        <v>09630</v>
      </c>
      <c r="J37" s="15" t="s">
        <v>112</v>
      </c>
      <c r="K37" s="15">
        <f>VLOOKUP(J37,estados!$A$1:$B$31,2,FALSE)</f>
        <v>7</v>
      </c>
      <c r="L37" s="15" t="s">
        <v>117</v>
      </c>
      <c r="M37" s="15">
        <f>VLOOKUP(L37,Distribuidores!$A$2:$B$99,2,FALSE)</f>
        <v>15</v>
      </c>
      <c r="N37" s="15">
        <v>0</v>
      </c>
      <c r="O37" s="15">
        <v>1</v>
      </c>
      <c r="P37">
        <v>1</v>
      </c>
      <c r="Q37" s="36" t="str">
        <f t="shared" ca="1" si="4"/>
        <v>2023-10-29 16:12:46</v>
      </c>
    </row>
    <row r="38" spans="1:17" x14ac:dyDescent="0.3">
      <c r="A38">
        <v>11036</v>
      </c>
      <c r="B38" s="21" t="s">
        <v>2108</v>
      </c>
      <c r="C38" s="21" t="str">
        <f t="shared" si="0"/>
        <v>IRMA RENTERIA</v>
      </c>
      <c r="D38" t="str">
        <f t="shared" si="1"/>
        <v xml:space="preserve">IRMA </v>
      </c>
      <c r="E38" t="str">
        <f t="shared" si="2"/>
        <v>RENTERIA</v>
      </c>
      <c r="F38" s="21" t="s">
        <v>3189</v>
      </c>
      <c r="G38" s="24">
        <v>55531714</v>
      </c>
      <c r="H38" s="16">
        <v>15220</v>
      </c>
      <c r="I38" s="32" t="str">
        <f t="shared" si="3"/>
        <v>15220</v>
      </c>
      <c r="J38" s="15" t="s">
        <v>112</v>
      </c>
      <c r="K38" s="15">
        <f>VLOOKUP(J38,estados!$A$1:$B$31,2,FALSE)</f>
        <v>7</v>
      </c>
      <c r="L38" s="15" t="s">
        <v>1494</v>
      </c>
      <c r="M38" s="15">
        <f>VLOOKUP(L38,Distribuidores!$A$2:$B$99,2,FALSE)</f>
        <v>21</v>
      </c>
      <c r="N38" s="15">
        <v>1</v>
      </c>
      <c r="O38" s="15">
        <v>1</v>
      </c>
      <c r="P38">
        <v>1</v>
      </c>
      <c r="Q38" s="36" t="str">
        <f t="shared" ca="1" si="4"/>
        <v>2023-10-29 20:43:51</v>
      </c>
    </row>
    <row r="39" spans="1:17" x14ac:dyDescent="0.3">
      <c r="A39">
        <v>11037</v>
      </c>
      <c r="B39" s="21" t="s">
        <v>3131</v>
      </c>
      <c r="C39" s="21" t="str">
        <f t="shared" si="0"/>
        <v>BERT SIK</v>
      </c>
      <c r="D39" t="str">
        <f t="shared" si="1"/>
        <v xml:space="preserve">BERT </v>
      </c>
      <c r="E39" t="str">
        <f t="shared" si="2"/>
        <v>SIK</v>
      </c>
      <c r="F39" s="21" t="s">
        <v>3190</v>
      </c>
      <c r="G39" s="24">
        <v>54859230</v>
      </c>
      <c r="H39" s="16">
        <v>4369</v>
      </c>
      <c r="I39" s="32" t="str">
        <f t="shared" si="3"/>
        <v>04369</v>
      </c>
      <c r="J39" s="15" t="s">
        <v>112</v>
      </c>
      <c r="K39" s="15">
        <f>VLOOKUP(J39,estados!$A$1:$B$31,2,FALSE)</f>
        <v>7</v>
      </c>
      <c r="L39" s="15" t="s">
        <v>1495</v>
      </c>
      <c r="M39" s="15">
        <f>VLOOKUP(L39,Distribuidores!$A$2:$B$99,2,FALSE)</f>
        <v>17</v>
      </c>
      <c r="N39" s="15">
        <v>1</v>
      </c>
      <c r="O39" s="15">
        <v>1</v>
      </c>
      <c r="P39">
        <v>1</v>
      </c>
      <c r="Q39" s="36" t="str">
        <f t="shared" ca="1" si="4"/>
        <v>2023-10-29 14:11:14</v>
      </c>
    </row>
    <row r="40" spans="1:17" x14ac:dyDescent="0.3">
      <c r="A40">
        <v>11038</v>
      </c>
      <c r="B40" s="21" t="s">
        <v>3113</v>
      </c>
      <c r="C40" s="21" t="str">
        <f t="shared" si="0"/>
        <v>YHADIRA HERNANDEZ</v>
      </c>
      <c r="D40" t="str">
        <f t="shared" si="1"/>
        <v xml:space="preserve">YHADIRA </v>
      </c>
      <c r="E40" t="str">
        <f t="shared" si="2"/>
        <v>HERNANDEZ</v>
      </c>
      <c r="F40" s="21" t="s">
        <v>3191</v>
      </c>
      <c r="G40" s="24">
        <v>53419197</v>
      </c>
      <c r="H40" s="16">
        <v>11530</v>
      </c>
      <c r="I40" s="32" t="str">
        <f t="shared" si="3"/>
        <v>11530</v>
      </c>
      <c r="J40" s="15" t="s">
        <v>112</v>
      </c>
      <c r="K40" s="15">
        <f>VLOOKUP(J40,estados!$A$1:$B$31,2,FALSE)</f>
        <v>7</v>
      </c>
      <c r="L40" s="15" t="s">
        <v>1484</v>
      </c>
      <c r="M40" s="15">
        <f>VLOOKUP(L40,Distribuidores!$A$2:$B$99,2,FALSE)</f>
        <v>11</v>
      </c>
      <c r="N40" s="15">
        <v>1</v>
      </c>
      <c r="O40" s="15">
        <v>1</v>
      </c>
      <c r="P40">
        <v>1</v>
      </c>
      <c r="Q40" s="36" t="str">
        <f t="shared" ca="1" si="4"/>
        <v>2023-10-29 17:00:58</v>
      </c>
    </row>
    <row r="41" spans="1:17" x14ac:dyDescent="0.3">
      <c r="A41">
        <v>11039</v>
      </c>
      <c r="B41" s="21" t="s">
        <v>2114</v>
      </c>
      <c r="C41" s="21" t="str">
        <f t="shared" si="0"/>
        <v>ELJANDRO BRIONES</v>
      </c>
      <c r="D41" t="str">
        <f t="shared" si="1"/>
        <v xml:space="preserve">ELJANDRO </v>
      </c>
      <c r="E41" t="str">
        <f t="shared" si="2"/>
        <v>BRIONES</v>
      </c>
      <c r="F41" s="21" t="s">
        <v>3192</v>
      </c>
      <c r="G41" s="24">
        <v>58994897</v>
      </c>
      <c r="H41" s="16">
        <v>7620</v>
      </c>
      <c r="I41" s="32" t="str">
        <f t="shared" si="3"/>
        <v>07620</v>
      </c>
      <c r="J41" s="15" t="s">
        <v>112</v>
      </c>
      <c r="K41" s="15">
        <f>VLOOKUP(J41,estados!$A$1:$B$31,2,FALSE)</f>
        <v>7</v>
      </c>
      <c r="L41" s="15" t="s">
        <v>1464</v>
      </c>
      <c r="M41" s="15">
        <f>VLOOKUP(L41,Distribuidores!$A$2:$B$99,2,FALSE)</f>
        <v>12</v>
      </c>
      <c r="N41" s="15">
        <v>1</v>
      </c>
      <c r="O41" s="15">
        <v>1</v>
      </c>
      <c r="P41">
        <v>1</v>
      </c>
      <c r="Q41" s="36" t="str">
        <f t="shared" ca="1" si="4"/>
        <v>2023-10-29 20:18:42</v>
      </c>
    </row>
    <row r="42" spans="1:17" x14ac:dyDescent="0.3">
      <c r="A42">
        <v>11040</v>
      </c>
      <c r="B42" s="21" t="s">
        <v>2116</v>
      </c>
      <c r="C42" s="21" t="str">
        <f t="shared" si="0"/>
        <v>JUANA PEREZ</v>
      </c>
      <c r="D42" t="str">
        <f t="shared" si="1"/>
        <v xml:space="preserve">JUANA </v>
      </c>
      <c r="E42" t="str">
        <f t="shared" si="2"/>
        <v>PEREZ</v>
      </c>
      <c r="F42" s="21" t="s">
        <v>3193</v>
      </c>
      <c r="G42" s="24">
        <v>25816001</v>
      </c>
      <c r="H42" s="16">
        <v>1849</v>
      </c>
      <c r="I42" s="32" t="str">
        <f t="shared" si="3"/>
        <v>01849</v>
      </c>
      <c r="J42" s="15" t="s">
        <v>112</v>
      </c>
      <c r="K42" s="15">
        <f>VLOOKUP(J42,estados!$A$1:$B$31,2,FALSE)</f>
        <v>7</v>
      </c>
      <c r="L42" s="15" t="s">
        <v>1466</v>
      </c>
      <c r="M42" s="15">
        <f>VLOOKUP(L42,Distribuidores!$A$2:$B$99,2,FALSE)</f>
        <v>19</v>
      </c>
      <c r="N42" s="15">
        <v>1</v>
      </c>
      <c r="O42" s="15">
        <v>1</v>
      </c>
      <c r="P42">
        <v>1</v>
      </c>
      <c r="Q42" s="36" t="str">
        <f t="shared" ca="1" si="4"/>
        <v>2023-10-29 20:00:53</v>
      </c>
    </row>
    <row r="43" spans="1:17" x14ac:dyDescent="0.3">
      <c r="A43">
        <v>11041</v>
      </c>
      <c r="B43" s="21" t="s">
        <v>3122</v>
      </c>
      <c r="C43" s="21" t="str">
        <f t="shared" si="0"/>
        <v>MIGUEL ARVIZU</v>
      </c>
      <c r="D43" t="str">
        <f t="shared" si="1"/>
        <v xml:space="preserve">MIGUEL </v>
      </c>
      <c r="E43" t="str">
        <f t="shared" si="2"/>
        <v>ARVIZU</v>
      </c>
      <c r="F43" s="21" t="s">
        <v>3194</v>
      </c>
      <c r="G43" s="24">
        <v>56006621</v>
      </c>
      <c r="H43" s="16">
        <v>13360</v>
      </c>
      <c r="I43" s="32" t="str">
        <f t="shared" si="3"/>
        <v>13360</v>
      </c>
      <c r="J43" s="15" t="s">
        <v>112</v>
      </c>
      <c r="K43" s="15">
        <f>VLOOKUP(J43,estados!$A$1:$B$31,2,FALSE)</f>
        <v>7</v>
      </c>
      <c r="L43" s="15" t="s">
        <v>116</v>
      </c>
      <c r="M43" s="15">
        <f>VLOOKUP(L43,Distribuidores!$A$2:$B$99,2,FALSE)</f>
        <v>14</v>
      </c>
      <c r="N43" s="15">
        <v>0</v>
      </c>
      <c r="O43" s="15">
        <v>1</v>
      </c>
      <c r="P43">
        <v>1</v>
      </c>
      <c r="Q43" s="36" t="str">
        <f t="shared" ca="1" si="4"/>
        <v>2023-10-29 20:52:47</v>
      </c>
    </row>
    <row r="44" spans="1:17" x14ac:dyDescent="0.3">
      <c r="A44">
        <v>11042</v>
      </c>
      <c r="B44" s="21" t="s">
        <v>2120</v>
      </c>
      <c r="C44" s="21" t="str">
        <f t="shared" si="0"/>
        <v>JORGE GARCIA PEREZ TAGLE</v>
      </c>
      <c r="D44" t="str">
        <f t="shared" si="1"/>
        <v xml:space="preserve">JORGE </v>
      </c>
      <c r="E44" t="str">
        <f t="shared" si="2"/>
        <v>GARCIA PEREZ TAGLE</v>
      </c>
      <c r="F44" s="21" t="s">
        <v>3195</v>
      </c>
      <c r="G44" s="24">
        <v>56700266</v>
      </c>
      <c r="H44" s="16">
        <v>14300</v>
      </c>
      <c r="I44" s="32" t="str">
        <f t="shared" si="3"/>
        <v>14300</v>
      </c>
      <c r="J44" s="15" t="s">
        <v>112</v>
      </c>
      <c r="K44" s="15">
        <f>VLOOKUP(J44,estados!$A$1:$B$31,2,FALSE)</f>
        <v>7</v>
      </c>
      <c r="L44" s="15" t="s">
        <v>1464</v>
      </c>
      <c r="M44" s="15">
        <f>VLOOKUP(L44,Distribuidores!$A$2:$B$99,2,FALSE)</f>
        <v>12</v>
      </c>
      <c r="N44" s="15">
        <v>0</v>
      </c>
      <c r="O44" s="15">
        <v>1</v>
      </c>
      <c r="P44">
        <v>1</v>
      </c>
      <c r="Q44" s="36" t="str">
        <f t="shared" ca="1" si="4"/>
        <v>2023-10-29 19:38:07</v>
      </c>
    </row>
    <row r="45" spans="1:17" x14ac:dyDescent="0.3">
      <c r="A45">
        <v>11043</v>
      </c>
      <c r="B45" s="21" t="s">
        <v>3132</v>
      </c>
      <c r="C45" s="21" t="str">
        <f t="shared" si="0"/>
        <v>ERNESTO PEREA</v>
      </c>
      <c r="D45" t="str">
        <f t="shared" si="1"/>
        <v xml:space="preserve">ERNESTO </v>
      </c>
      <c r="E45" t="str">
        <f t="shared" si="2"/>
        <v>PEREA</v>
      </c>
      <c r="F45" s="21" t="s">
        <v>3196</v>
      </c>
      <c r="G45" s="24">
        <v>59802400</v>
      </c>
      <c r="H45" s="16">
        <v>12000</v>
      </c>
      <c r="I45" s="32" t="str">
        <f t="shared" si="3"/>
        <v>12000</v>
      </c>
      <c r="J45" s="15" t="s">
        <v>112</v>
      </c>
      <c r="K45" s="15">
        <f>VLOOKUP(J45,estados!$A$1:$B$31,2,FALSE)</f>
        <v>7</v>
      </c>
      <c r="L45" s="15" t="s">
        <v>1463</v>
      </c>
      <c r="M45" s="15">
        <f>VLOOKUP(L45,Distribuidores!$A$2:$B$99,2,FALSE)</f>
        <v>18</v>
      </c>
      <c r="N45" s="15">
        <v>0</v>
      </c>
      <c r="O45" s="15">
        <v>1</v>
      </c>
      <c r="P45">
        <v>1</v>
      </c>
      <c r="Q45" s="36" t="str">
        <f t="shared" ca="1" si="4"/>
        <v>2023-10-29 12:50:25</v>
      </c>
    </row>
    <row r="46" spans="1:17" x14ac:dyDescent="0.3">
      <c r="A46">
        <v>11044</v>
      </c>
      <c r="B46" s="21" t="s">
        <v>2124</v>
      </c>
      <c r="C46" s="21" t="str">
        <f t="shared" si="0"/>
        <v>KARLA COTERO</v>
      </c>
      <c r="D46" t="str">
        <f t="shared" si="1"/>
        <v xml:space="preserve">KARLA </v>
      </c>
      <c r="E46" t="str">
        <f t="shared" si="2"/>
        <v>COTERO</v>
      </c>
      <c r="F46" s="21" t="s">
        <v>3197</v>
      </c>
      <c r="G46" s="24">
        <v>54428201</v>
      </c>
      <c r="H46" s="16">
        <v>5348</v>
      </c>
      <c r="I46" s="32" t="str">
        <f t="shared" si="3"/>
        <v>05348</v>
      </c>
      <c r="J46" s="15" t="s">
        <v>112</v>
      </c>
      <c r="K46" s="15">
        <f>VLOOKUP(J46,estados!$A$1:$B$31,2,FALSE)</f>
        <v>7</v>
      </c>
      <c r="L46" s="15" t="s">
        <v>116</v>
      </c>
      <c r="M46" s="15">
        <f>VLOOKUP(L46,Distribuidores!$A$2:$B$99,2,FALSE)</f>
        <v>14</v>
      </c>
      <c r="N46" s="15">
        <v>1</v>
      </c>
      <c r="O46" s="15">
        <v>1</v>
      </c>
      <c r="P46">
        <v>1</v>
      </c>
      <c r="Q46" s="36" t="str">
        <f t="shared" ca="1" si="4"/>
        <v>2023-10-29 15:05:41</v>
      </c>
    </row>
    <row r="47" spans="1:17" x14ac:dyDescent="0.3">
      <c r="A47">
        <v>11045</v>
      </c>
      <c r="B47" s="21" t="s">
        <v>2126</v>
      </c>
      <c r="C47" s="21" t="str">
        <f t="shared" si="0"/>
        <v>YURI MARTINEZ</v>
      </c>
      <c r="D47" t="str">
        <f t="shared" si="1"/>
        <v xml:space="preserve">YURI </v>
      </c>
      <c r="E47" t="str">
        <f t="shared" si="2"/>
        <v>MARTINEZ</v>
      </c>
      <c r="F47" s="21" t="s">
        <v>3198</v>
      </c>
      <c r="G47" s="24">
        <v>56282727</v>
      </c>
      <c r="H47" s="16">
        <v>9810</v>
      </c>
      <c r="I47" s="32" t="str">
        <f t="shared" si="3"/>
        <v>09810</v>
      </c>
      <c r="J47" s="15" t="s">
        <v>112</v>
      </c>
      <c r="K47" s="15">
        <f>VLOOKUP(J47,estados!$A$1:$B$31,2,FALSE)</f>
        <v>7</v>
      </c>
      <c r="L47" s="15" t="s">
        <v>1496</v>
      </c>
      <c r="M47" s="15">
        <f>VLOOKUP(L47,Distribuidores!$A$2:$B$99,2,FALSE)</f>
        <v>20</v>
      </c>
      <c r="N47" s="15">
        <v>1</v>
      </c>
      <c r="O47" s="15">
        <v>1</v>
      </c>
      <c r="P47">
        <v>1</v>
      </c>
      <c r="Q47" s="36" t="str">
        <f t="shared" ca="1" si="4"/>
        <v>2023-10-29 20:14:34</v>
      </c>
    </row>
    <row r="48" spans="1:17" x14ac:dyDescent="0.3">
      <c r="A48">
        <v>11046</v>
      </c>
      <c r="B48" s="21" t="s">
        <v>2128</v>
      </c>
      <c r="C48" s="21" t="str">
        <f t="shared" si="0"/>
        <v>CARLOS GARCIA AGUILAR</v>
      </c>
      <c r="D48" t="str">
        <f t="shared" si="1"/>
        <v xml:space="preserve">CARLOS </v>
      </c>
      <c r="E48" t="str">
        <f t="shared" si="2"/>
        <v>GARCIA AGUILAR</v>
      </c>
      <c r="F48" s="21" t="s">
        <v>3199</v>
      </c>
      <c r="G48" s="24">
        <v>52030776</v>
      </c>
      <c r="H48" s="16">
        <v>11000</v>
      </c>
      <c r="I48" s="32" t="str">
        <f t="shared" si="3"/>
        <v>11000</v>
      </c>
      <c r="J48" s="15" t="s">
        <v>112</v>
      </c>
      <c r="K48" s="15">
        <f>VLOOKUP(J48,estados!$A$1:$B$31,2,FALSE)</f>
        <v>7</v>
      </c>
      <c r="L48" s="15" t="s">
        <v>1496</v>
      </c>
      <c r="M48" s="15">
        <f>VLOOKUP(L48,Distribuidores!$A$2:$B$99,2,FALSE)</f>
        <v>20</v>
      </c>
      <c r="N48" s="21">
        <v>0</v>
      </c>
      <c r="O48" s="15">
        <v>1</v>
      </c>
      <c r="P48">
        <v>1</v>
      </c>
      <c r="Q48" s="36" t="str">
        <f t="shared" ca="1" si="4"/>
        <v>2023-10-29 16:03:33</v>
      </c>
    </row>
    <row r="49" spans="1:17" x14ac:dyDescent="0.3">
      <c r="A49">
        <v>11047</v>
      </c>
      <c r="B49" s="21" t="s">
        <v>2130</v>
      </c>
      <c r="C49" s="21" t="str">
        <f t="shared" si="0"/>
        <v>ALEJANDRA ALTHAIRA</v>
      </c>
      <c r="D49" t="str">
        <f t="shared" si="1"/>
        <v xml:space="preserve">ALEJANDRA </v>
      </c>
      <c r="E49" t="str">
        <f t="shared" si="2"/>
        <v>ALTHAIRA</v>
      </c>
      <c r="F49" s="21" t="s">
        <v>3200</v>
      </c>
      <c r="G49" s="24">
        <v>52554707</v>
      </c>
      <c r="H49" s="16">
        <v>14749</v>
      </c>
      <c r="I49" s="32" t="str">
        <f t="shared" si="3"/>
        <v>14749</v>
      </c>
      <c r="J49" s="15" t="s">
        <v>112</v>
      </c>
      <c r="K49" s="15">
        <f>VLOOKUP(J49,estados!$A$1:$B$31,2,FALSE)</f>
        <v>7</v>
      </c>
      <c r="L49" s="15" t="s">
        <v>1496</v>
      </c>
      <c r="M49" s="15">
        <f>VLOOKUP(L49,Distribuidores!$A$2:$B$99,2,FALSE)</f>
        <v>20</v>
      </c>
      <c r="N49" s="15">
        <v>1</v>
      </c>
      <c r="O49" s="15">
        <v>1</v>
      </c>
      <c r="P49">
        <v>1</v>
      </c>
      <c r="Q49" s="36" t="str">
        <f t="shared" ca="1" si="4"/>
        <v>2023-10-29 13:07:48</v>
      </c>
    </row>
    <row r="50" spans="1:17" x14ac:dyDescent="0.3">
      <c r="A50">
        <v>11048</v>
      </c>
      <c r="B50" s="21" t="s">
        <v>2132</v>
      </c>
      <c r="C50" s="21" t="str">
        <f t="shared" si="0"/>
        <v>MAYRA GOMEZ</v>
      </c>
      <c r="D50" t="str">
        <f t="shared" si="1"/>
        <v xml:space="preserve">MAYRA </v>
      </c>
      <c r="E50" t="str">
        <f t="shared" si="2"/>
        <v>GOMEZ</v>
      </c>
      <c r="F50" s="21" t="s">
        <v>3201</v>
      </c>
      <c r="G50" s="24">
        <v>54239245</v>
      </c>
      <c r="H50" s="16">
        <v>11200</v>
      </c>
      <c r="I50" s="32" t="str">
        <f t="shared" si="3"/>
        <v>11200</v>
      </c>
      <c r="J50" s="15" t="s">
        <v>112</v>
      </c>
      <c r="K50" s="15">
        <f>VLOOKUP(J50,estados!$A$1:$B$31,2,FALSE)</f>
        <v>7</v>
      </c>
      <c r="L50" s="15" t="s">
        <v>1484</v>
      </c>
      <c r="M50" s="15">
        <f>VLOOKUP(L50,Distribuidores!$A$2:$B$99,2,FALSE)</f>
        <v>11</v>
      </c>
      <c r="N50" s="15">
        <v>1</v>
      </c>
      <c r="O50" s="15">
        <v>1</v>
      </c>
      <c r="P50">
        <v>1</v>
      </c>
      <c r="Q50" s="36" t="str">
        <f t="shared" ca="1" si="4"/>
        <v>2023-10-29 17:10:58</v>
      </c>
    </row>
    <row r="51" spans="1:17" x14ac:dyDescent="0.3">
      <c r="A51">
        <v>11049</v>
      </c>
      <c r="B51" s="21" t="s">
        <v>2134</v>
      </c>
      <c r="C51" s="21" t="str">
        <f t="shared" si="0"/>
        <v>JOSE LUIS BARCENAS</v>
      </c>
      <c r="D51" t="s">
        <v>2259</v>
      </c>
      <c r="E51" t="s">
        <v>3140</v>
      </c>
      <c r="F51" s="21" t="s">
        <v>3202</v>
      </c>
      <c r="G51" s="24">
        <v>53178820</v>
      </c>
      <c r="H51" s="16">
        <v>10340</v>
      </c>
      <c r="I51" s="32" t="str">
        <f t="shared" si="3"/>
        <v>10340</v>
      </c>
      <c r="J51" s="15" t="s">
        <v>112</v>
      </c>
      <c r="K51" s="15">
        <f>VLOOKUP(J51,estados!$A$1:$B$31,2,FALSE)</f>
        <v>7</v>
      </c>
      <c r="L51" s="15" t="s">
        <v>1494</v>
      </c>
      <c r="M51" s="15">
        <f>VLOOKUP(L51,Distribuidores!$A$2:$B$99,2,FALSE)</f>
        <v>21</v>
      </c>
      <c r="N51" s="15">
        <v>1</v>
      </c>
      <c r="O51" s="15">
        <v>1</v>
      </c>
      <c r="P51">
        <v>1</v>
      </c>
      <c r="Q51" s="36" t="str">
        <f t="shared" ca="1" si="4"/>
        <v>2023-10-29 15:42:37</v>
      </c>
    </row>
    <row r="52" spans="1:17" x14ac:dyDescent="0.3">
      <c r="A52">
        <v>11050</v>
      </c>
      <c r="B52" s="21" t="s">
        <v>2136</v>
      </c>
      <c r="C52" s="21" t="str">
        <f t="shared" si="0"/>
        <v>ALEJANDRA SANCHEZ</v>
      </c>
      <c r="D52" t="str">
        <f t="shared" si="1"/>
        <v xml:space="preserve">ALEJANDRA </v>
      </c>
      <c r="E52" t="str">
        <f t="shared" si="2"/>
        <v>SANCHEZ</v>
      </c>
      <c r="F52" s="21" t="s">
        <v>3203</v>
      </c>
      <c r="G52" s="24">
        <v>58826493</v>
      </c>
      <c r="H52" s="16">
        <v>13030</v>
      </c>
      <c r="I52" s="32" t="str">
        <f t="shared" si="3"/>
        <v>13030</v>
      </c>
      <c r="J52" s="15" t="s">
        <v>112</v>
      </c>
      <c r="K52" s="15">
        <f>VLOOKUP(J52,estados!$A$1:$B$31,2,FALSE)</f>
        <v>7</v>
      </c>
      <c r="L52" s="15" t="s">
        <v>1463</v>
      </c>
      <c r="M52" s="15">
        <f>VLOOKUP(L52,Distribuidores!$A$2:$B$99,2,FALSE)</f>
        <v>18</v>
      </c>
      <c r="N52" s="15">
        <v>1</v>
      </c>
      <c r="O52" s="15">
        <v>1</v>
      </c>
      <c r="P52">
        <v>1</v>
      </c>
      <c r="Q52" s="36" t="str">
        <f t="shared" ca="1" si="4"/>
        <v>2023-10-29 13:30:47</v>
      </c>
    </row>
    <row r="53" spans="1:17" x14ac:dyDescent="0.3">
      <c r="A53">
        <v>11051</v>
      </c>
      <c r="B53" s="21" t="s">
        <v>2138</v>
      </c>
      <c r="C53" s="21" t="str">
        <f t="shared" si="0"/>
        <v>JORGE GONZALEZ</v>
      </c>
      <c r="D53" t="str">
        <f t="shared" si="1"/>
        <v xml:space="preserve">JORGE </v>
      </c>
      <c r="E53" t="str">
        <f t="shared" si="2"/>
        <v>GONZALEZ</v>
      </c>
      <c r="F53" s="21" t="s">
        <v>3204</v>
      </c>
      <c r="G53" s="24">
        <v>11031103</v>
      </c>
      <c r="H53" s="16">
        <v>2459</v>
      </c>
      <c r="I53" s="32" t="str">
        <f t="shared" si="3"/>
        <v>02459</v>
      </c>
      <c r="J53" s="15" t="s">
        <v>112</v>
      </c>
      <c r="K53" s="15">
        <f>VLOOKUP(J53,estados!$A$1:$B$31,2,FALSE)</f>
        <v>7</v>
      </c>
      <c r="L53" s="15" t="s">
        <v>1466</v>
      </c>
      <c r="M53" s="15">
        <f>VLOOKUP(L53,Distribuidores!$A$2:$B$99,2,FALSE)</f>
        <v>19</v>
      </c>
      <c r="N53" s="15">
        <v>0</v>
      </c>
      <c r="O53" s="15">
        <v>1</v>
      </c>
      <c r="P53">
        <v>1</v>
      </c>
      <c r="Q53" s="36" t="str">
        <f t="shared" ca="1" si="4"/>
        <v>2023-10-29 14:37:16</v>
      </c>
    </row>
    <row r="54" spans="1:17" x14ac:dyDescent="0.3">
      <c r="A54">
        <v>11052</v>
      </c>
      <c r="B54" s="21" t="s">
        <v>2140</v>
      </c>
      <c r="C54" s="21" t="str">
        <f t="shared" si="0"/>
        <v>MARCELO ZAVALA</v>
      </c>
      <c r="D54" t="str">
        <f t="shared" si="1"/>
        <v xml:space="preserve">MARCELO </v>
      </c>
      <c r="E54" t="str">
        <f t="shared" si="2"/>
        <v>ZAVALA</v>
      </c>
      <c r="F54" s="21" t="s">
        <v>3205</v>
      </c>
      <c r="G54" s="24">
        <v>56829752</v>
      </c>
      <c r="H54" s="16">
        <v>11310</v>
      </c>
      <c r="I54" s="32" t="str">
        <f t="shared" si="3"/>
        <v>11310</v>
      </c>
      <c r="J54" s="15" t="s">
        <v>112</v>
      </c>
      <c r="K54" s="15">
        <f>VLOOKUP(J54,estados!$A$1:$B$31,2,FALSE)</f>
        <v>7</v>
      </c>
      <c r="L54" s="15" t="s">
        <v>1500</v>
      </c>
      <c r="M54" s="15">
        <f>VLOOKUP(L54,Distribuidores!$A$2:$B$99,2,FALSE)</f>
        <v>37</v>
      </c>
      <c r="N54" s="15">
        <v>1</v>
      </c>
      <c r="O54" s="15">
        <v>1</v>
      </c>
      <c r="P54">
        <v>1</v>
      </c>
      <c r="Q54" s="36" t="str">
        <f t="shared" ca="1" si="4"/>
        <v>2023-10-29 15:59:28</v>
      </c>
    </row>
    <row r="55" spans="1:17" x14ac:dyDescent="0.3">
      <c r="A55">
        <v>11053</v>
      </c>
      <c r="B55" s="21" t="s">
        <v>2142</v>
      </c>
      <c r="C55" s="21" t="str">
        <f t="shared" si="0"/>
        <v>JORGE SANCHEZ</v>
      </c>
      <c r="D55" t="str">
        <f t="shared" si="1"/>
        <v xml:space="preserve">JORGE </v>
      </c>
      <c r="E55" t="str">
        <f t="shared" si="2"/>
        <v>SANCHEZ</v>
      </c>
      <c r="F55" s="21" t="s">
        <v>3206</v>
      </c>
      <c r="G55" s="24">
        <v>26509333</v>
      </c>
      <c r="H55" s="16">
        <v>15270</v>
      </c>
      <c r="I55" s="32" t="str">
        <f t="shared" si="3"/>
        <v>15270</v>
      </c>
      <c r="J55" s="15" t="s">
        <v>112</v>
      </c>
      <c r="K55" s="15">
        <f>VLOOKUP(J55,estados!$A$1:$B$31,2,FALSE)</f>
        <v>7</v>
      </c>
      <c r="L55" s="15" t="s">
        <v>1484</v>
      </c>
      <c r="M55" s="15">
        <f>VLOOKUP(L55,Distribuidores!$A$2:$B$99,2,FALSE)</f>
        <v>11</v>
      </c>
      <c r="N55" s="15">
        <v>1</v>
      </c>
      <c r="O55" s="15">
        <v>1</v>
      </c>
      <c r="P55">
        <v>1</v>
      </c>
      <c r="Q55" s="36" t="str">
        <f t="shared" ca="1" si="4"/>
        <v>2023-10-29 18:19:40</v>
      </c>
    </row>
    <row r="56" spans="1:17" x14ac:dyDescent="0.3">
      <c r="A56">
        <v>11054</v>
      </c>
      <c r="B56" s="21" t="s">
        <v>2144</v>
      </c>
      <c r="C56" s="21" t="str">
        <f t="shared" si="0"/>
        <v>ALMA ROLDAN</v>
      </c>
      <c r="D56" t="str">
        <f t="shared" si="1"/>
        <v xml:space="preserve">ALMA </v>
      </c>
      <c r="E56" t="str">
        <f t="shared" si="2"/>
        <v>ROLDAN</v>
      </c>
      <c r="F56" s="21" t="s">
        <v>3207</v>
      </c>
      <c r="G56" s="24">
        <v>55724819</v>
      </c>
      <c r="H56" s="16">
        <v>1860</v>
      </c>
      <c r="I56" s="32" t="str">
        <f t="shared" si="3"/>
        <v>01860</v>
      </c>
      <c r="J56" s="15" t="s">
        <v>112</v>
      </c>
      <c r="K56" s="15">
        <f>VLOOKUP(J56,estados!$A$1:$B$31,2,FALSE)</f>
        <v>7</v>
      </c>
      <c r="L56" s="15" t="s">
        <v>121</v>
      </c>
      <c r="M56" s="15">
        <f>VLOOKUP(L56,Distribuidores!$A$2:$B$99,2,FALSE)</f>
        <v>13</v>
      </c>
      <c r="N56" s="15">
        <v>1</v>
      </c>
      <c r="O56" s="15">
        <v>1</v>
      </c>
      <c r="P56">
        <v>1</v>
      </c>
      <c r="Q56" s="36" t="str">
        <f t="shared" ca="1" si="4"/>
        <v>2023-10-29 20:26:29</v>
      </c>
    </row>
    <row r="57" spans="1:17" x14ac:dyDescent="0.3">
      <c r="A57">
        <v>11055</v>
      </c>
      <c r="B57" s="21" t="s">
        <v>2146</v>
      </c>
      <c r="C57" s="21" t="str">
        <f t="shared" si="0"/>
        <v>ZURI SAAI GARCIA</v>
      </c>
      <c r="D57" t="str">
        <f t="shared" si="1"/>
        <v xml:space="preserve">ZURI </v>
      </c>
      <c r="E57" t="str">
        <f t="shared" si="2"/>
        <v>SAAI GARCIA</v>
      </c>
      <c r="F57" s="21" t="s">
        <v>3208</v>
      </c>
      <c r="G57" s="24">
        <v>56871151</v>
      </c>
      <c r="H57" s="16">
        <v>14080</v>
      </c>
      <c r="I57" s="32" t="str">
        <f t="shared" si="3"/>
        <v>14080</v>
      </c>
      <c r="J57" s="15" t="s">
        <v>112</v>
      </c>
      <c r="K57" s="15">
        <f>VLOOKUP(J57,estados!$A$1:$B$31,2,FALSE)</f>
        <v>7</v>
      </c>
      <c r="L57" s="15" t="s">
        <v>1464</v>
      </c>
      <c r="M57" s="15">
        <f>VLOOKUP(L57,Distribuidores!$A$2:$B$99,2,FALSE)</f>
        <v>12</v>
      </c>
      <c r="N57" s="15">
        <v>0</v>
      </c>
      <c r="O57" s="15">
        <v>1</v>
      </c>
      <c r="P57">
        <v>1</v>
      </c>
      <c r="Q57" s="36" t="str">
        <f t="shared" ca="1" si="4"/>
        <v>2023-10-29 12:19:15</v>
      </c>
    </row>
    <row r="58" spans="1:17" x14ac:dyDescent="0.3">
      <c r="A58">
        <v>11056</v>
      </c>
      <c r="B58" s="21" t="s">
        <v>2148</v>
      </c>
      <c r="C58" s="21" t="str">
        <f t="shared" si="0"/>
        <v>ALFONSO LOPEZ</v>
      </c>
      <c r="D58" t="str">
        <f t="shared" si="1"/>
        <v xml:space="preserve">ALFONSO </v>
      </c>
      <c r="E58" t="str">
        <f t="shared" si="2"/>
        <v>LOPEZ</v>
      </c>
      <c r="F58" s="21" t="s">
        <v>3209</v>
      </c>
      <c r="G58" s="24">
        <v>55223978</v>
      </c>
      <c r="H58" s="16">
        <v>9620</v>
      </c>
      <c r="I58" s="32" t="str">
        <f t="shared" si="3"/>
        <v>09620</v>
      </c>
      <c r="J58" s="15" t="s">
        <v>112</v>
      </c>
      <c r="K58" s="15">
        <f>VLOOKUP(J58,estados!$A$1:$B$31,2,FALSE)</f>
        <v>7</v>
      </c>
      <c r="L58" s="15" t="s">
        <v>117</v>
      </c>
      <c r="M58" s="15">
        <f>VLOOKUP(L58,Distribuidores!$A$2:$B$99,2,FALSE)</f>
        <v>15</v>
      </c>
      <c r="N58" s="15">
        <v>0</v>
      </c>
      <c r="O58" s="15">
        <v>1</v>
      </c>
      <c r="P58">
        <v>1</v>
      </c>
      <c r="Q58" s="36" t="str">
        <f t="shared" ca="1" si="4"/>
        <v>2023-10-29 16:54:21</v>
      </c>
    </row>
    <row r="59" spans="1:17" x14ac:dyDescent="0.3">
      <c r="A59">
        <v>11057</v>
      </c>
      <c r="B59" s="21" t="s">
        <v>2150</v>
      </c>
      <c r="C59" s="21" t="str">
        <f t="shared" si="0"/>
        <v>JOSE CALDERA</v>
      </c>
      <c r="D59" t="str">
        <f t="shared" si="1"/>
        <v xml:space="preserve">JOSE </v>
      </c>
      <c r="E59" t="str">
        <f t="shared" si="2"/>
        <v>CALDERA</v>
      </c>
      <c r="F59" s="21" t="s">
        <v>3210</v>
      </c>
      <c r="G59" s="24">
        <v>56990031</v>
      </c>
      <c r="H59" s="16">
        <v>13120</v>
      </c>
      <c r="I59" s="32" t="str">
        <f t="shared" si="3"/>
        <v>13120</v>
      </c>
      <c r="J59" s="15" t="s">
        <v>112</v>
      </c>
      <c r="K59" s="15">
        <f>VLOOKUP(J59,estados!$A$1:$B$31,2,FALSE)</f>
        <v>7</v>
      </c>
      <c r="L59" s="15" t="s">
        <v>1494</v>
      </c>
      <c r="M59" s="15">
        <f>VLOOKUP(L59,Distribuidores!$A$2:$B$99,2,FALSE)</f>
        <v>21</v>
      </c>
      <c r="N59" s="15">
        <v>0</v>
      </c>
      <c r="O59" s="15">
        <v>1</v>
      </c>
      <c r="P59">
        <v>1</v>
      </c>
      <c r="Q59" s="36" t="str">
        <f t="shared" ca="1" si="4"/>
        <v>2023-10-29 20:17:38</v>
      </c>
    </row>
    <row r="60" spans="1:17" x14ac:dyDescent="0.3">
      <c r="A60">
        <v>11058</v>
      </c>
      <c r="B60" s="21" t="s">
        <v>2152</v>
      </c>
      <c r="C60" s="21" t="str">
        <f t="shared" si="0"/>
        <v>MIGUEL GALATAS</v>
      </c>
      <c r="D60" t="str">
        <f t="shared" si="1"/>
        <v xml:space="preserve">MIGUEL </v>
      </c>
      <c r="E60" t="str">
        <f t="shared" si="2"/>
        <v>GALATAS</v>
      </c>
      <c r="F60" s="21" t="s">
        <v>3211</v>
      </c>
      <c r="G60" s="24">
        <v>55935901</v>
      </c>
      <c r="H60" s="16">
        <v>16610</v>
      </c>
      <c r="I60" s="32" t="str">
        <f t="shared" si="3"/>
        <v>16610</v>
      </c>
      <c r="J60" s="15" t="s">
        <v>112</v>
      </c>
      <c r="K60" s="15">
        <f>VLOOKUP(J60,estados!$A$1:$B$31,2,FALSE)</f>
        <v>7</v>
      </c>
      <c r="L60" s="15" t="s">
        <v>1464</v>
      </c>
      <c r="M60" s="15">
        <f>VLOOKUP(L60,Distribuidores!$A$2:$B$99,2,FALSE)</f>
        <v>12</v>
      </c>
      <c r="N60" s="15">
        <v>1</v>
      </c>
      <c r="O60" s="15">
        <v>1</v>
      </c>
      <c r="P60">
        <v>1</v>
      </c>
      <c r="Q60" s="36" t="str">
        <f t="shared" ca="1" si="4"/>
        <v>2023-10-29 12:58:27</v>
      </c>
    </row>
    <row r="61" spans="1:17" x14ac:dyDescent="0.3">
      <c r="A61">
        <v>11059</v>
      </c>
      <c r="B61" s="21" t="s">
        <v>2154</v>
      </c>
      <c r="C61" s="21" t="str">
        <f t="shared" si="0"/>
        <v>ILIANA PAREDES</v>
      </c>
      <c r="D61" t="str">
        <f t="shared" si="1"/>
        <v xml:space="preserve">ILIANA </v>
      </c>
      <c r="E61" t="str">
        <f t="shared" si="2"/>
        <v>PAREDES</v>
      </c>
      <c r="F61" s="21" t="s">
        <v>3212</v>
      </c>
      <c r="G61" s="24">
        <v>53526976</v>
      </c>
      <c r="H61" s="16">
        <v>13093</v>
      </c>
      <c r="I61" s="32" t="str">
        <f t="shared" si="3"/>
        <v>13093</v>
      </c>
      <c r="J61" s="15" t="s">
        <v>112</v>
      </c>
      <c r="K61" s="15">
        <f>VLOOKUP(J61,estados!$A$1:$B$31,2,FALSE)</f>
        <v>7</v>
      </c>
      <c r="L61" s="15" t="s">
        <v>121</v>
      </c>
      <c r="M61" s="15">
        <f>VLOOKUP(L61,Distribuidores!$A$2:$B$99,2,FALSE)</f>
        <v>13</v>
      </c>
      <c r="N61" s="15">
        <v>1</v>
      </c>
      <c r="O61" s="15">
        <v>1</v>
      </c>
      <c r="P61">
        <v>1</v>
      </c>
      <c r="Q61" s="36" t="str">
        <f t="shared" ca="1" si="4"/>
        <v>2023-10-29 18:32:45</v>
      </c>
    </row>
    <row r="62" spans="1:17" x14ac:dyDescent="0.3">
      <c r="A62">
        <v>11060</v>
      </c>
      <c r="B62" s="21" t="s">
        <v>2156</v>
      </c>
      <c r="C62" s="21" t="str">
        <f t="shared" si="0"/>
        <v>VERONICA CARRION</v>
      </c>
      <c r="D62" t="str">
        <f t="shared" si="1"/>
        <v xml:space="preserve">VERONICA </v>
      </c>
      <c r="E62" t="str">
        <f t="shared" si="2"/>
        <v>CARRION</v>
      </c>
      <c r="F62" s="21" t="s">
        <v>3213</v>
      </c>
      <c r="G62" s="24">
        <v>54892230</v>
      </c>
      <c r="H62" s="16">
        <v>7380</v>
      </c>
      <c r="I62" s="32" t="str">
        <f t="shared" si="3"/>
        <v>07380</v>
      </c>
      <c r="J62" s="15" t="s">
        <v>112</v>
      </c>
      <c r="K62" s="15">
        <f>VLOOKUP(J62,estados!$A$1:$B$31,2,FALSE)</f>
        <v>7</v>
      </c>
      <c r="L62" s="15" t="s">
        <v>1466</v>
      </c>
      <c r="M62" s="15">
        <f>VLOOKUP(L62,Distribuidores!$A$2:$B$99,2,FALSE)</f>
        <v>19</v>
      </c>
      <c r="N62" s="21">
        <v>0</v>
      </c>
      <c r="O62" s="15">
        <v>1</v>
      </c>
      <c r="P62">
        <v>1</v>
      </c>
      <c r="Q62" s="36" t="str">
        <f t="shared" ca="1" si="4"/>
        <v>2023-10-29 18:49:28</v>
      </c>
    </row>
    <row r="63" spans="1:17" x14ac:dyDescent="0.3">
      <c r="A63">
        <v>11061</v>
      </c>
      <c r="B63" s="21" t="s">
        <v>2158</v>
      </c>
      <c r="C63" s="21" t="str">
        <f t="shared" si="0"/>
        <v>YOLANDA RAMOS</v>
      </c>
      <c r="D63" t="str">
        <f t="shared" si="1"/>
        <v xml:space="preserve">YOLANDA </v>
      </c>
      <c r="E63" t="str">
        <f t="shared" si="2"/>
        <v>RAMOS</v>
      </c>
      <c r="F63" s="21" t="s">
        <v>3214</v>
      </c>
      <c r="G63" s="24">
        <v>55822685</v>
      </c>
      <c r="H63" s="16">
        <v>10580</v>
      </c>
      <c r="I63" s="32" t="str">
        <f t="shared" si="3"/>
        <v>10580</v>
      </c>
      <c r="J63" s="15" t="s">
        <v>112</v>
      </c>
      <c r="K63" s="15">
        <f>VLOOKUP(J63,estados!$A$1:$B$31,2,FALSE)</f>
        <v>7</v>
      </c>
      <c r="L63" s="15" t="s">
        <v>1464</v>
      </c>
      <c r="M63" s="15">
        <f>VLOOKUP(L63,Distribuidores!$A$2:$B$99,2,FALSE)</f>
        <v>12</v>
      </c>
      <c r="N63" s="15">
        <v>1</v>
      </c>
      <c r="O63" s="15">
        <v>1</v>
      </c>
      <c r="P63">
        <v>1</v>
      </c>
      <c r="Q63" s="36" t="str">
        <f t="shared" ca="1" si="4"/>
        <v>2023-10-29 13:19:46</v>
      </c>
    </row>
    <row r="64" spans="1:17" x14ac:dyDescent="0.3">
      <c r="A64">
        <v>11062</v>
      </c>
      <c r="B64" s="21" t="s">
        <v>2160</v>
      </c>
      <c r="C64" s="21" t="str">
        <f t="shared" si="0"/>
        <v>SARA ARTEAGA</v>
      </c>
      <c r="D64" t="str">
        <f t="shared" si="1"/>
        <v xml:space="preserve">SARA </v>
      </c>
      <c r="E64" t="str">
        <f t="shared" si="2"/>
        <v>ARTEAGA</v>
      </c>
      <c r="F64" s="21" t="s">
        <v>3215</v>
      </c>
      <c r="G64" s="24">
        <v>57054919</v>
      </c>
      <c r="H64" s="16">
        <v>3000</v>
      </c>
      <c r="I64" s="32" t="str">
        <f t="shared" si="3"/>
        <v>03000</v>
      </c>
      <c r="J64" s="15" t="s">
        <v>112</v>
      </c>
      <c r="K64" s="15">
        <f>VLOOKUP(J64,estados!$A$1:$B$31,2,FALSE)</f>
        <v>7</v>
      </c>
      <c r="L64" s="15" t="s">
        <v>116</v>
      </c>
      <c r="M64" s="15">
        <f>VLOOKUP(L64,Distribuidores!$A$2:$B$99,2,FALSE)</f>
        <v>14</v>
      </c>
      <c r="N64" s="15">
        <v>1</v>
      </c>
      <c r="O64" s="15">
        <v>1</v>
      </c>
      <c r="P64">
        <v>1</v>
      </c>
      <c r="Q64" s="36" t="str">
        <f t="shared" ca="1" si="4"/>
        <v>2023-10-29 20:09:31</v>
      </c>
    </row>
    <row r="65" spans="1:17" x14ac:dyDescent="0.3">
      <c r="A65">
        <v>11063</v>
      </c>
      <c r="B65" s="21" t="s">
        <v>2162</v>
      </c>
      <c r="C65" s="21" t="str">
        <f t="shared" ref="C65:C121" si="5">TRIM(B65)</f>
        <v>EUTAN USHDI</v>
      </c>
      <c r="D65" t="str">
        <f t="shared" ref="D65:D121" si="6">LEFT(C65, SEARCH(" ",C65,1))</f>
        <v xml:space="preserve">EUTAN </v>
      </c>
      <c r="E65" t="str">
        <f t="shared" ref="E65:E121" si="7">RIGHT(C65,LEN(C65)-SEARCH(" ",C65,1))</f>
        <v>USHDI</v>
      </c>
      <c r="F65" s="21" t="s">
        <v>3216</v>
      </c>
      <c r="G65" s="24">
        <v>55429776</v>
      </c>
      <c r="H65" s="16">
        <v>15750</v>
      </c>
      <c r="I65" s="32" t="str">
        <f t="shared" ref="I65:I121" si="8">TEXT(H65,"00000")</f>
        <v>15750</v>
      </c>
      <c r="J65" s="15" t="s">
        <v>112</v>
      </c>
      <c r="K65" s="15">
        <f>VLOOKUP(J65,estados!$A$1:$B$31,2,FALSE)</f>
        <v>7</v>
      </c>
      <c r="L65" s="15" t="s">
        <v>121</v>
      </c>
      <c r="M65" s="15">
        <f>VLOOKUP(L65,Distribuidores!$A$2:$B$99,2,FALSE)</f>
        <v>13</v>
      </c>
      <c r="N65" s="15">
        <v>1</v>
      </c>
      <c r="O65" s="15">
        <v>1</v>
      </c>
      <c r="P65">
        <v>1</v>
      </c>
      <c r="Q65" s="36" t="str">
        <f t="shared" ca="1" si="4"/>
        <v>2023-10-29 13:15:57</v>
      </c>
    </row>
    <row r="66" spans="1:17" x14ac:dyDescent="0.3">
      <c r="A66">
        <v>11064</v>
      </c>
      <c r="B66" s="21" t="s">
        <v>2164</v>
      </c>
      <c r="C66" s="21" t="str">
        <f t="shared" si="5"/>
        <v>CARLOS FAJARDO</v>
      </c>
      <c r="D66" t="str">
        <f t="shared" si="6"/>
        <v xml:space="preserve">CARLOS </v>
      </c>
      <c r="E66" t="str">
        <f t="shared" si="7"/>
        <v>FAJARDO</v>
      </c>
      <c r="F66" s="21" t="s">
        <v>3217</v>
      </c>
      <c r="G66" s="24">
        <v>91499571</v>
      </c>
      <c r="H66" s="16">
        <v>16070</v>
      </c>
      <c r="I66" s="32" t="str">
        <f t="shared" si="8"/>
        <v>16070</v>
      </c>
      <c r="J66" s="15" t="s">
        <v>112</v>
      </c>
      <c r="K66" s="15">
        <f>VLOOKUP(J66,estados!$A$1:$B$31,2,FALSE)</f>
        <v>7</v>
      </c>
      <c r="L66" s="15" t="s">
        <v>1463</v>
      </c>
      <c r="M66" s="15">
        <f>VLOOKUP(L66,Distribuidores!$A$2:$B$99,2,FALSE)</f>
        <v>18</v>
      </c>
      <c r="N66" s="15">
        <v>1</v>
      </c>
      <c r="O66" s="15">
        <v>1</v>
      </c>
      <c r="P66">
        <v>1</v>
      </c>
      <c r="Q66" s="36" t="str">
        <f t="shared" ref="Q66:Q121" ca="1" si="9">_xlfn.CONCAT("2023-10-29 ",RANDBETWEEN(12,20),":",TEXT(RANDBETWEEN(0,59),"00"),":",TEXT(RANDBETWEEN(0,59),"00"))</f>
        <v>2023-10-29 19:53:51</v>
      </c>
    </row>
    <row r="67" spans="1:17" x14ac:dyDescent="0.3">
      <c r="A67">
        <v>11065</v>
      </c>
      <c r="B67" s="21" t="s">
        <v>2166</v>
      </c>
      <c r="C67" s="21" t="str">
        <f t="shared" si="5"/>
        <v>TANIA SANCHEZ</v>
      </c>
      <c r="D67" t="str">
        <f t="shared" si="6"/>
        <v xml:space="preserve">TANIA </v>
      </c>
      <c r="E67" t="str">
        <f t="shared" si="7"/>
        <v>SANCHEZ</v>
      </c>
      <c r="F67" s="21" t="s">
        <v>3218</v>
      </c>
      <c r="G67" s="24">
        <v>52458888</v>
      </c>
      <c r="H67" s="16">
        <v>10369</v>
      </c>
      <c r="I67" s="32" t="str">
        <f t="shared" si="8"/>
        <v>10369</v>
      </c>
      <c r="J67" s="15" t="s">
        <v>112</v>
      </c>
      <c r="K67" s="15">
        <f>VLOOKUP(J67,estados!$A$1:$B$31,2,FALSE)</f>
        <v>7</v>
      </c>
      <c r="L67" s="15" t="s">
        <v>1484</v>
      </c>
      <c r="M67" s="15">
        <f>VLOOKUP(L67,Distribuidores!$A$2:$B$99,2,FALSE)</f>
        <v>11</v>
      </c>
      <c r="N67" s="15">
        <v>0</v>
      </c>
      <c r="O67" s="15">
        <v>1</v>
      </c>
      <c r="P67">
        <v>1</v>
      </c>
      <c r="Q67" s="36" t="str">
        <f t="shared" ca="1" si="9"/>
        <v>2023-10-29 19:45:28</v>
      </c>
    </row>
    <row r="68" spans="1:17" x14ac:dyDescent="0.3">
      <c r="A68">
        <v>11066</v>
      </c>
      <c r="B68" s="21" t="s">
        <v>2168</v>
      </c>
      <c r="C68" s="21" t="str">
        <f t="shared" si="5"/>
        <v>ENRIQUE NIEVES</v>
      </c>
      <c r="D68" t="str">
        <f t="shared" si="6"/>
        <v xml:space="preserve">ENRIQUE </v>
      </c>
      <c r="E68" t="str">
        <f t="shared" si="7"/>
        <v>NIEVES</v>
      </c>
      <c r="F68" s="21" t="s">
        <v>3219</v>
      </c>
      <c r="G68" s="24">
        <v>52238283</v>
      </c>
      <c r="H68" s="16">
        <v>5050</v>
      </c>
      <c r="I68" s="32" t="str">
        <f t="shared" si="8"/>
        <v>05050</v>
      </c>
      <c r="J68" s="15" t="s">
        <v>112</v>
      </c>
      <c r="K68" s="15">
        <f>VLOOKUP(J68,estados!$A$1:$B$31,2,FALSE)</f>
        <v>7</v>
      </c>
      <c r="L68" s="15" t="s">
        <v>1498</v>
      </c>
      <c r="M68" s="15">
        <f>VLOOKUP(L68,Distribuidores!$A$2:$B$99,2,FALSE)</f>
        <v>28</v>
      </c>
      <c r="N68" s="15">
        <v>1</v>
      </c>
      <c r="O68" s="15">
        <v>1</v>
      </c>
      <c r="P68">
        <v>1</v>
      </c>
      <c r="Q68" s="36" t="str">
        <f t="shared" ca="1" si="9"/>
        <v>2023-10-29 18:15:52</v>
      </c>
    </row>
    <row r="69" spans="1:17" x14ac:dyDescent="0.3">
      <c r="A69">
        <v>11067</v>
      </c>
      <c r="B69" s="21" t="s">
        <v>2170</v>
      </c>
      <c r="C69" s="21" t="str">
        <f t="shared" si="5"/>
        <v>CESAR MORON</v>
      </c>
      <c r="D69" t="str">
        <f t="shared" si="6"/>
        <v xml:space="preserve">CESAR </v>
      </c>
      <c r="E69" t="str">
        <f t="shared" si="7"/>
        <v>MORON</v>
      </c>
      <c r="F69" s="21" t="s">
        <v>3220</v>
      </c>
      <c r="G69" s="24">
        <v>26296900</v>
      </c>
      <c r="H69" s="16">
        <v>9800</v>
      </c>
      <c r="I69" s="32" t="str">
        <f t="shared" si="8"/>
        <v>09800</v>
      </c>
      <c r="J69" s="15" t="s">
        <v>112</v>
      </c>
      <c r="K69" s="15">
        <f>VLOOKUP(J69,estados!$A$1:$B$31,2,FALSE)</f>
        <v>7</v>
      </c>
      <c r="L69" s="15" t="s">
        <v>1484</v>
      </c>
      <c r="M69" s="15">
        <f>VLOOKUP(L69,Distribuidores!$A$2:$B$99,2,FALSE)</f>
        <v>11</v>
      </c>
      <c r="N69" s="15">
        <v>1</v>
      </c>
      <c r="O69" s="15">
        <v>1</v>
      </c>
      <c r="P69">
        <v>1</v>
      </c>
      <c r="Q69" s="36" t="str">
        <f t="shared" ca="1" si="9"/>
        <v>2023-10-29 13:31:08</v>
      </c>
    </row>
    <row r="70" spans="1:17" x14ac:dyDescent="0.3">
      <c r="A70">
        <v>11068</v>
      </c>
      <c r="B70" s="21" t="s">
        <v>2172</v>
      </c>
      <c r="C70" s="21" t="str">
        <f t="shared" si="5"/>
        <v>KARINA JIMENEZ</v>
      </c>
      <c r="D70" t="str">
        <f t="shared" si="6"/>
        <v xml:space="preserve">KARINA </v>
      </c>
      <c r="E70" t="str">
        <f t="shared" si="7"/>
        <v>JIMENEZ</v>
      </c>
      <c r="F70" s="21" t="s">
        <v>3221</v>
      </c>
      <c r="G70" s="24">
        <v>56587954</v>
      </c>
      <c r="H70" s="16">
        <v>2920</v>
      </c>
      <c r="I70" s="32" t="str">
        <f t="shared" si="8"/>
        <v>02920</v>
      </c>
      <c r="J70" s="15" t="s">
        <v>112</v>
      </c>
      <c r="K70" s="15">
        <f>VLOOKUP(J70,estados!$A$1:$B$31,2,FALSE)</f>
        <v>7</v>
      </c>
      <c r="L70" s="15" t="s">
        <v>121</v>
      </c>
      <c r="M70" s="15">
        <f>VLOOKUP(L70,Distribuidores!$A$2:$B$99,2,FALSE)</f>
        <v>13</v>
      </c>
      <c r="N70" s="15">
        <v>1</v>
      </c>
      <c r="O70" s="15">
        <v>1</v>
      </c>
      <c r="P70">
        <v>1</v>
      </c>
      <c r="Q70" s="36" t="str">
        <f t="shared" ca="1" si="9"/>
        <v>2023-10-29 13:55:48</v>
      </c>
    </row>
    <row r="71" spans="1:17" x14ac:dyDescent="0.3">
      <c r="A71">
        <v>11069</v>
      </c>
      <c r="B71" s="21" t="s">
        <v>2174</v>
      </c>
      <c r="C71" s="21" t="str">
        <f t="shared" si="5"/>
        <v>MARICARMEN FLORES</v>
      </c>
      <c r="D71" t="str">
        <f t="shared" si="6"/>
        <v xml:space="preserve">MARICARMEN </v>
      </c>
      <c r="E71" t="str">
        <f t="shared" si="7"/>
        <v>FLORES</v>
      </c>
      <c r="F71" s="21" t="s">
        <v>3222</v>
      </c>
      <c r="G71" s="24">
        <v>18008900365</v>
      </c>
      <c r="H71" s="16">
        <v>14710</v>
      </c>
      <c r="I71" s="32" t="str">
        <f t="shared" si="8"/>
        <v>14710</v>
      </c>
      <c r="J71" s="15" t="s">
        <v>112</v>
      </c>
      <c r="K71" s="15">
        <f>VLOOKUP(J71,estados!$A$1:$B$31,2,FALSE)</f>
        <v>7</v>
      </c>
      <c r="L71" s="15" t="s">
        <v>1495</v>
      </c>
      <c r="M71" s="15">
        <f>VLOOKUP(L71,Distribuidores!$A$2:$B$99,2,FALSE)</f>
        <v>17</v>
      </c>
      <c r="N71" s="15">
        <v>1</v>
      </c>
      <c r="O71" s="15">
        <v>1</v>
      </c>
      <c r="P71">
        <v>1</v>
      </c>
      <c r="Q71" s="36" t="str">
        <f t="shared" ca="1" si="9"/>
        <v>2023-10-29 18:13:42</v>
      </c>
    </row>
    <row r="72" spans="1:17" x14ac:dyDescent="0.3">
      <c r="A72">
        <v>11070</v>
      </c>
      <c r="B72" s="21" t="s">
        <v>2176</v>
      </c>
      <c r="C72" s="21" t="str">
        <f t="shared" si="5"/>
        <v>OSCAR ANTUNES</v>
      </c>
      <c r="D72" t="str">
        <f t="shared" si="6"/>
        <v xml:space="preserve">OSCAR </v>
      </c>
      <c r="E72" t="str">
        <f t="shared" si="7"/>
        <v>ANTUNES</v>
      </c>
      <c r="F72" s="21" t="s">
        <v>3223</v>
      </c>
      <c r="G72" s="24">
        <v>53879535</v>
      </c>
      <c r="H72" s="16">
        <v>3710</v>
      </c>
      <c r="I72" s="32" t="str">
        <f t="shared" si="8"/>
        <v>03710</v>
      </c>
      <c r="J72" s="15" t="s">
        <v>112</v>
      </c>
      <c r="K72" s="15">
        <f>VLOOKUP(J72,estados!$A$1:$B$31,2,FALSE)</f>
        <v>7</v>
      </c>
      <c r="L72" s="15" t="s">
        <v>116</v>
      </c>
      <c r="M72" s="15">
        <f>VLOOKUP(L72,Distribuidores!$A$2:$B$99,2,FALSE)</f>
        <v>14</v>
      </c>
      <c r="N72" s="15">
        <v>1</v>
      </c>
      <c r="O72" s="15">
        <v>1</v>
      </c>
      <c r="P72">
        <v>1</v>
      </c>
      <c r="Q72" s="36" t="str">
        <f t="shared" ca="1" si="9"/>
        <v>2023-10-29 20:37:36</v>
      </c>
    </row>
    <row r="73" spans="1:17" x14ac:dyDescent="0.3">
      <c r="A73">
        <v>11071</v>
      </c>
      <c r="B73" s="21" t="s">
        <v>2178</v>
      </c>
      <c r="C73" s="21" t="str">
        <f t="shared" si="5"/>
        <v>VITOR DE ANDA</v>
      </c>
      <c r="D73" t="str">
        <f t="shared" si="6"/>
        <v xml:space="preserve">VITOR </v>
      </c>
      <c r="E73" t="str">
        <f t="shared" si="7"/>
        <v>DE ANDA</v>
      </c>
      <c r="F73" s="21" t="s">
        <v>3224</v>
      </c>
      <c r="G73" s="24">
        <v>47388500</v>
      </c>
      <c r="H73" s="16">
        <v>7520</v>
      </c>
      <c r="I73" s="32" t="str">
        <f t="shared" si="8"/>
        <v>07520</v>
      </c>
      <c r="J73" s="15" t="s">
        <v>112</v>
      </c>
      <c r="K73" s="15">
        <f>VLOOKUP(J73,estados!$A$1:$B$31,2,FALSE)</f>
        <v>7</v>
      </c>
      <c r="L73" s="15" t="s">
        <v>1464</v>
      </c>
      <c r="M73" s="15">
        <f>VLOOKUP(L73,Distribuidores!$A$2:$B$99,2,FALSE)</f>
        <v>12</v>
      </c>
      <c r="N73" s="15">
        <v>0</v>
      </c>
      <c r="O73" s="15">
        <v>1</v>
      </c>
      <c r="P73">
        <v>1</v>
      </c>
      <c r="Q73" s="36" t="str">
        <f t="shared" ca="1" si="9"/>
        <v>2023-10-29 16:20:59</v>
      </c>
    </row>
    <row r="74" spans="1:17" x14ac:dyDescent="0.3">
      <c r="A74">
        <v>11072</v>
      </c>
      <c r="B74" s="21" t="s">
        <v>2180</v>
      </c>
      <c r="C74" s="21" t="str">
        <f t="shared" si="5"/>
        <v>MANUEL GOMEZ HERNANDEZ</v>
      </c>
      <c r="D74" t="str">
        <f t="shared" si="6"/>
        <v xml:space="preserve">MANUEL </v>
      </c>
      <c r="E74" t="str">
        <f t="shared" si="7"/>
        <v>GOMEZ HERNANDEZ</v>
      </c>
      <c r="F74" s="21" t="s">
        <v>3225</v>
      </c>
      <c r="G74" s="24">
        <v>20006100</v>
      </c>
      <c r="H74" s="16">
        <v>4920</v>
      </c>
      <c r="I74" s="32" t="str">
        <f t="shared" si="8"/>
        <v>04920</v>
      </c>
      <c r="J74" s="15" t="s">
        <v>112</v>
      </c>
      <c r="K74" s="15">
        <f>VLOOKUP(J74,estados!$A$1:$B$31,2,FALSE)</f>
        <v>7</v>
      </c>
      <c r="L74" s="15" t="s">
        <v>1496</v>
      </c>
      <c r="M74" s="15">
        <f>VLOOKUP(L74,Distribuidores!$A$2:$B$99,2,FALSE)</f>
        <v>20</v>
      </c>
      <c r="N74" s="15">
        <v>0</v>
      </c>
      <c r="O74" s="15">
        <v>1</v>
      </c>
      <c r="P74">
        <v>1</v>
      </c>
      <c r="Q74" s="36" t="str">
        <f t="shared" ca="1" si="9"/>
        <v>2023-10-29 15:42:43</v>
      </c>
    </row>
    <row r="75" spans="1:17" x14ac:dyDescent="0.3">
      <c r="A75">
        <v>11073</v>
      </c>
      <c r="B75" s="21" t="s">
        <v>2182</v>
      </c>
      <c r="C75" s="21" t="str">
        <f t="shared" si="5"/>
        <v>LUIS HERNANDEZ</v>
      </c>
      <c r="D75" t="str">
        <f t="shared" si="6"/>
        <v xml:space="preserve">LUIS </v>
      </c>
      <c r="E75" t="str">
        <f t="shared" si="7"/>
        <v>HERNANDEZ</v>
      </c>
      <c r="F75" s="21" t="s">
        <v>3226</v>
      </c>
      <c r="G75" s="24">
        <v>53962992</v>
      </c>
      <c r="H75" s="16">
        <v>6220</v>
      </c>
      <c r="I75" s="32" t="str">
        <f t="shared" si="8"/>
        <v>06220</v>
      </c>
      <c r="J75" s="15" t="s">
        <v>112</v>
      </c>
      <c r="K75" s="15">
        <f>VLOOKUP(J75,estados!$A$1:$B$31,2,FALSE)</f>
        <v>7</v>
      </c>
      <c r="L75" s="15" t="s">
        <v>114</v>
      </c>
      <c r="M75" s="15">
        <f>VLOOKUP(L75,Distribuidores!$A$2:$B$99,2,FALSE)</f>
        <v>16</v>
      </c>
      <c r="N75" s="15">
        <v>0</v>
      </c>
      <c r="O75" s="15">
        <v>1</v>
      </c>
      <c r="P75">
        <v>1</v>
      </c>
      <c r="Q75" s="36" t="str">
        <f t="shared" ca="1" si="9"/>
        <v>2023-10-29 20:21:48</v>
      </c>
    </row>
    <row r="76" spans="1:17" x14ac:dyDescent="0.3">
      <c r="A76">
        <v>11074</v>
      </c>
      <c r="B76" s="21" t="s">
        <v>2184</v>
      </c>
      <c r="C76" s="21" t="str">
        <f t="shared" si="5"/>
        <v>MANUEL MACOUZET</v>
      </c>
      <c r="D76" t="str">
        <f t="shared" si="6"/>
        <v xml:space="preserve">MANUEL </v>
      </c>
      <c r="E76" t="str">
        <f t="shared" si="7"/>
        <v>MACOUZET</v>
      </c>
      <c r="F76" s="21" t="s">
        <v>3227</v>
      </c>
      <c r="G76" s="24">
        <v>36051726</v>
      </c>
      <c r="H76" s="16">
        <v>7340</v>
      </c>
      <c r="I76" s="32" t="str">
        <f t="shared" si="8"/>
        <v>07340</v>
      </c>
      <c r="J76" s="15" t="s">
        <v>112</v>
      </c>
      <c r="K76" s="15">
        <f>VLOOKUP(J76,estados!$A$1:$B$31,2,FALSE)</f>
        <v>7</v>
      </c>
      <c r="L76" s="15" t="s">
        <v>1494</v>
      </c>
      <c r="M76" s="15">
        <f>VLOOKUP(L76,Distribuidores!$A$2:$B$99,2,FALSE)</f>
        <v>21</v>
      </c>
      <c r="N76" s="15">
        <v>1</v>
      </c>
      <c r="O76" s="15">
        <v>1</v>
      </c>
      <c r="P76">
        <v>1</v>
      </c>
      <c r="Q76" s="36" t="str">
        <f t="shared" ca="1" si="9"/>
        <v>2023-10-29 15:33:43</v>
      </c>
    </row>
    <row r="77" spans="1:17" x14ac:dyDescent="0.3">
      <c r="A77">
        <v>11075</v>
      </c>
      <c r="B77" s="21" t="s">
        <v>2186</v>
      </c>
      <c r="C77" s="21" t="str">
        <f t="shared" si="5"/>
        <v>EIKO SANCHEZ</v>
      </c>
      <c r="D77" t="str">
        <f t="shared" si="6"/>
        <v xml:space="preserve">EIKO </v>
      </c>
      <c r="E77" t="str">
        <f t="shared" si="7"/>
        <v>SANCHEZ</v>
      </c>
      <c r="F77" s="21" t="s">
        <v>3228</v>
      </c>
      <c r="G77" s="24">
        <v>50930200</v>
      </c>
      <c r="H77" s="16">
        <v>3620</v>
      </c>
      <c r="I77" s="32" t="str">
        <f t="shared" si="8"/>
        <v>03620</v>
      </c>
      <c r="J77" s="15" t="s">
        <v>112</v>
      </c>
      <c r="K77" s="15">
        <f>VLOOKUP(J77,estados!$A$1:$B$31,2,FALSE)</f>
        <v>7</v>
      </c>
      <c r="L77" s="15" t="s">
        <v>121</v>
      </c>
      <c r="M77" s="15">
        <f>VLOOKUP(L77,Distribuidores!$A$2:$B$99,2,FALSE)</f>
        <v>13</v>
      </c>
      <c r="N77" s="15">
        <v>1</v>
      </c>
      <c r="O77" s="15">
        <v>1</v>
      </c>
      <c r="P77">
        <v>1</v>
      </c>
      <c r="Q77" s="36" t="str">
        <f t="shared" ca="1" si="9"/>
        <v>2023-10-29 20:40:22</v>
      </c>
    </row>
    <row r="78" spans="1:17" x14ac:dyDescent="0.3">
      <c r="A78">
        <v>11076</v>
      </c>
      <c r="B78" s="21" t="s">
        <v>2188</v>
      </c>
      <c r="C78" s="21" t="str">
        <f t="shared" si="5"/>
        <v>JUAN CORTES KUMAKURA</v>
      </c>
      <c r="D78" t="str">
        <f t="shared" si="6"/>
        <v xml:space="preserve">JUAN </v>
      </c>
      <c r="E78" t="str">
        <f t="shared" si="7"/>
        <v>CORTES KUMAKURA</v>
      </c>
      <c r="F78" s="21" t="s">
        <v>3229</v>
      </c>
      <c r="G78" s="24">
        <v>52823274</v>
      </c>
      <c r="H78" s="16">
        <v>2160</v>
      </c>
      <c r="I78" s="32" t="str">
        <f t="shared" si="8"/>
        <v>02160</v>
      </c>
      <c r="J78" s="15" t="s">
        <v>112</v>
      </c>
      <c r="K78" s="15">
        <f>VLOOKUP(J78,estados!$A$1:$B$31,2,FALSE)</f>
        <v>7</v>
      </c>
      <c r="L78" s="15" t="s">
        <v>1463</v>
      </c>
      <c r="M78" s="15">
        <f>VLOOKUP(L78,Distribuidores!$A$2:$B$99,2,FALSE)</f>
        <v>18</v>
      </c>
      <c r="N78" s="21">
        <v>0</v>
      </c>
      <c r="O78" s="15">
        <v>1</v>
      </c>
      <c r="P78">
        <v>1</v>
      </c>
      <c r="Q78" s="36" t="str">
        <f t="shared" ca="1" si="9"/>
        <v>2023-10-29 14:44:17</v>
      </c>
    </row>
    <row r="79" spans="1:17" x14ac:dyDescent="0.3">
      <c r="A79">
        <v>11077</v>
      </c>
      <c r="B79" s="21" t="s">
        <v>2190</v>
      </c>
      <c r="C79" s="21" t="str">
        <f t="shared" si="5"/>
        <v>DAVID HERNANDEZ</v>
      </c>
      <c r="D79" t="str">
        <f t="shared" si="6"/>
        <v xml:space="preserve">DAVID </v>
      </c>
      <c r="E79" t="str">
        <f t="shared" si="7"/>
        <v>HERNANDEZ</v>
      </c>
      <c r="F79" s="21" t="s">
        <v>3230</v>
      </c>
      <c r="G79" s="24">
        <v>53540200</v>
      </c>
      <c r="H79" s="16">
        <v>2160</v>
      </c>
      <c r="I79" s="32" t="str">
        <f t="shared" si="8"/>
        <v>02160</v>
      </c>
      <c r="J79" s="15" t="s">
        <v>112</v>
      </c>
      <c r="K79" s="15">
        <f>VLOOKUP(J79,estados!$A$1:$B$31,2,FALSE)</f>
        <v>7</v>
      </c>
      <c r="L79" s="15" t="s">
        <v>1463</v>
      </c>
      <c r="M79" s="15">
        <f>VLOOKUP(L79,Distribuidores!$A$2:$B$99,2,FALSE)</f>
        <v>18</v>
      </c>
      <c r="N79" s="15">
        <v>1</v>
      </c>
      <c r="O79" s="15">
        <v>1</v>
      </c>
      <c r="P79">
        <v>1</v>
      </c>
      <c r="Q79" s="36" t="str">
        <f t="shared" ca="1" si="9"/>
        <v>2023-10-29 14:15:05</v>
      </c>
    </row>
    <row r="80" spans="1:17" x14ac:dyDescent="0.3">
      <c r="A80">
        <v>11078</v>
      </c>
      <c r="B80" s="21" t="s">
        <v>2192</v>
      </c>
      <c r="C80" s="21" t="str">
        <f t="shared" si="5"/>
        <v>ELIEL LOPEZ</v>
      </c>
      <c r="D80" t="str">
        <f t="shared" si="6"/>
        <v xml:space="preserve">ELIEL </v>
      </c>
      <c r="E80" t="str">
        <f t="shared" si="7"/>
        <v>LOPEZ</v>
      </c>
      <c r="F80" s="21" t="s">
        <v>3231</v>
      </c>
      <c r="G80" s="24">
        <v>57222300</v>
      </c>
      <c r="H80" s="16">
        <v>14100</v>
      </c>
      <c r="I80" s="32" t="str">
        <f t="shared" si="8"/>
        <v>14100</v>
      </c>
      <c r="J80" s="15" t="s">
        <v>112</v>
      </c>
      <c r="K80" s="15">
        <f>VLOOKUP(J80,estados!$A$1:$B$31,2,FALSE)</f>
        <v>7</v>
      </c>
      <c r="L80" s="15" t="s">
        <v>1484</v>
      </c>
      <c r="M80" s="15">
        <f>VLOOKUP(L80,Distribuidores!$A$2:$B$99,2,FALSE)</f>
        <v>11</v>
      </c>
      <c r="N80" s="15">
        <v>1</v>
      </c>
      <c r="O80" s="15">
        <v>1</v>
      </c>
      <c r="P80">
        <v>1</v>
      </c>
      <c r="Q80" s="36" t="str">
        <f t="shared" ca="1" si="9"/>
        <v>2023-10-29 15:09:15</v>
      </c>
    </row>
    <row r="81" spans="1:17" x14ac:dyDescent="0.3">
      <c r="A81">
        <v>11079</v>
      </c>
      <c r="B81" s="21" t="s">
        <v>2194</v>
      </c>
      <c r="C81" s="21" t="str">
        <f t="shared" si="5"/>
        <v>RICARDO PATIÑO</v>
      </c>
      <c r="D81" t="str">
        <f t="shared" si="6"/>
        <v xml:space="preserve">RICARDO </v>
      </c>
      <c r="E81" t="str">
        <f t="shared" si="7"/>
        <v>PATIÑO</v>
      </c>
      <c r="F81" s="21" t="s">
        <v>3232</v>
      </c>
      <c r="G81" s="24">
        <v>47392620</v>
      </c>
      <c r="H81" s="16">
        <v>4020</v>
      </c>
      <c r="I81" s="32" t="str">
        <f t="shared" si="8"/>
        <v>04020</v>
      </c>
      <c r="J81" s="15" t="s">
        <v>112</v>
      </c>
      <c r="K81" s="15">
        <f>VLOOKUP(J81,estados!$A$1:$B$31,2,FALSE)</f>
        <v>7</v>
      </c>
      <c r="L81" s="15" t="s">
        <v>1495</v>
      </c>
      <c r="M81" s="15">
        <f>VLOOKUP(L81,Distribuidores!$A$2:$B$99,2,FALSE)</f>
        <v>17</v>
      </c>
      <c r="N81" s="15">
        <v>1</v>
      </c>
      <c r="O81" s="15">
        <v>1</v>
      </c>
      <c r="P81">
        <v>1</v>
      </c>
      <c r="Q81" s="36" t="str">
        <f t="shared" ca="1" si="9"/>
        <v>2023-10-29 12:14:53</v>
      </c>
    </row>
    <row r="82" spans="1:17" x14ac:dyDescent="0.3">
      <c r="A82">
        <v>11080</v>
      </c>
      <c r="B82" s="21" t="s">
        <v>3114</v>
      </c>
      <c r="C82" s="21" t="str">
        <f t="shared" si="5"/>
        <v>VERONICA GOMEZ</v>
      </c>
      <c r="D82" t="str">
        <f t="shared" si="6"/>
        <v xml:space="preserve">VERONICA </v>
      </c>
      <c r="E82" t="str">
        <f t="shared" si="7"/>
        <v>GOMEZ</v>
      </c>
      <c r="F82" s="21" t="s">
        <v>2898</v>
      </c>
      <c r="G82" s="24">
        <v>53418472</v>
      </c>
      <c r="H82" s="16">
        <v>1560</v>
      </c>
      <c r="I82" s="32" t="str">
        <f t="shared" si="8"/>
        <v>01560</v>
      </c>
      <c r="J82" s="15" t="s">
        <v>112</v>
      </c>
      <c r="K82" s="15">
        <f>VLOOKUP(J82,estados!$A$1:$B$31,2,FALSE)</f>
        <v>7</v>
      </c>
      <c r="L82" s="15" t="s">
        <v>119</v>
      </c>
      <c r="M82" s="15">
        <f>VLOOKUP(L82,Distribuidores!$A$2:$B$99,2,FALSE)</f>
        <v>30</v>
      </c>
      <c r="N82" s="15">
        <v>1</v>
      </c>
      <c r="O82" s="15">
        <v>1</v>
      </c>
      <c r="P82">
        <v>1</v>
      </c>
      <c r="Q82" s="36" t="str">
        <f t="shared" ca="1" si="9"/>
        <v>2023-10-29 19:32:11</v>
      </c>
    </row>
    <row r="83" spans="1:17" x14ac:dyDescent="0.3">
      <c r="A83">
        <v>11081</v>
      </c>
      <c r="B83" s="21" t="s">
        <v>3141</v>
      </c>
      <c r="C83" s="21" t="str">
        <f t="shared" si="5"/>
        <v>RODRIGO BECERRIL</v>
      </c>
      <c r="D83" t="str">
        <f t="shared" si="6"/>
        <v xml:space="preserve">RODRIGO </v>
      </c>
      <c r="E83" t="str">
        <f t="shared" si="7"/>
        <v>BECERRIL</v>
      </c>
      <c r="F83" s="21" t="s">
        <v>2899</v>
      </c>
      <c r="G83" s="24">
        <v>55203487</v>
      </c>
      <c r="H83" s="16">
        <v>5310</v>
      </c>
      <c r="I83" s="32" t="str">
        <f t="shared" si="8"/>
        <v>05310</v>
      </c>
      <c r="J83" s="15" t="s">
        <v>112</v>
      </c>
      <c r="K83" s="15">
        <f>VLOOKUP(J83,estados!$A$1:$B$31,2,FALSE)</f>
        <v>7</v>
      </c>
      <c r="L83" s="15" t="s">
        <v>1495</v>
      </c>
      <c r="M83" s="15">
        <f>VLOOKUP(L83,Distribuidores!$A$2:$B$99,2,FALSE)</f>
        <v>17</v>
      </c>
      <c r="N83" s="15">
        <v>0</v>
      </c>
      <c r="O83" s="15">
        <v>1</v>
      </c>
      <c r="P83">
        <v>1</v>
      </c>
      <c r="Q83" s="36" t="str">
        <f t="shared" ca="1" si="9"/>
        <v>2023-10-29 15:02:26</v>
      </c>
    </row>
    <row r="84" spans="1:17" x14ac:dyDescent="0.3">
      <c r="A84">
        <v>11082</v>
      </c>
      <c r="B84" s="21" t="s">
        <v>1635</v>
      </c>
      <c r="C84" s="21" t="str">
        <f t="shared" si="5"/>
        <v>BEATRIZ ALVAREZ</v>
      </c>
      <c r="D84" t="str">
        <f t="shared" si="6"/>
        <v xml:space="preserve">BEATRIZ </v>
      </c>
      <c r="E84" t="str">
        <f t="shared" si="7"/>
        <v>ALVAREZ</v>
      </c>
      <c r="F84" s="39" t="s">
        <v>3233</v>
      </c>
      <c r="G84" s="24" t="s">
        <v>3256</v>
      </c>
      <c r="H84" s="16">
        <v>9750</v>
      </c>
      <c r="I84" s="32" t="str">
        <f t="shared" si="8"/>
        <v>09750</v>
      </c>
      <c r="J84" s="15" t="s">
        <v>112</v>
      </c>
      <c r="K84" s="15">
        <f>VLOOKUP(J84,estados!$A$1:$B$31,2,FALSE)</f>
        <v>7</v>
      </c>
      <c r="L84" s="15" t="s">
        <v>114</v>
      </c>
      <c r="M84" s="15">
        <f>VLOOKUP(L84,Distribuidores!$A$2:$B$99,2,FALSE)</f>
        <v>16</v>
      </c>
      <c r="N84" s="15">
        <v>1</v>
      </c>
      <c r="O84" s="15">
        <v>1</v>
      </c>
      <c r="P84">
        <v>1</v>
      </c>
      <c r="Q84" s="36" t="str">
        <f t="shared" ca="1" si="9"/>
        <v>2023-10-29 14:03:03</v>
      </c>
    </row>
    <row r="85" spans="1:17" x14ac:dyDescent="0.3">
      <c r="A85">
        <v>11083</v>
      </c>
      <c r="B85" s="21" t="s">
        <v>1637</v>
      </c>
      <c r="C85" s="21" t="str">
        <f t="shared" si="5"/>
        <v>ARI MARCOVICH</v>
      </c>
      <c r="D85" t="str">
        <f t="shared" si="6"/>
        <v xml:space="preserve">ARI </v>
      </c>
      <c r="E85" t="str">
        <f t="shared" si="7"/>
        <v>MARCOVICH</v>
      </c>
      <c r="F85" s="39" t="s">
        <v>3234</v>
      </c>
      <c r="G85" s="24" t="s">
        <v>3239</v>
      </c>
      <c r="H85" s="16">
        <v>9239</v>
      </c>
      <c r="I85" s="32" t="str">
        <f t="shared" si="8"/>
        <v>09239</v>
      </c>
      <c r="J85" s="15" t="s">
        <v>112</v>
      </c>
      <c r="K85" s="15">
        <f>VLOOKUP(J85,estados!$A$1:$B$31,2,FALSE)</f>
        <v>7</v>
      </c>
      <c r="L85" s="15" t="s">
        <v>1464</v>
      </c>
      <c r="M85" s="15">
        <f>VLOOKUP(L85,Distribuidores!$A$2:$B$99,2,FALSE)</f>
        <v>12</v>
      </c>
      <c r="N85" s="15">
        <v>1</v>
      </c>
      <c r="O85" s="15">
        <v>1</v>
      </c>
      <c r="P85">
        <v>1</v>
      </c>
      <c r="Q85" s="36" t="str">
        <f t="shared" ca="1" si="9"/>
        <v>2023-10-29 15:24:12</v>
      </c>
    </row>
    <row r="86" spans="1:17" x14ac:dyDescent="0.3">
      <c r="A86">
        <v>11084</v>
      </c>
      <c r="B86" s="21" t="s">
        <v>3056</v>
      </c>
      <c r="C86" s="21" t="str">
        <f t="shared" si="5"/>
        <v>OSCAR ATIE</v>
      </c>
      <c r="D86" t="str">
        <f t="shared" si="6"/>
        <v xml:space="preserve">OSCAR </v>
      </c>
      <c r="E86" t="str">
        <f t="shared" si="7"/>
        <v>ATIE</v>
      </c>
      <c r="F86" s="39" t="s">
        <v>3235</v>
      </c>
      <c r="G86" s="24" t="s">
        <v>3240</v>
      </c>
      <c r="H86" s="16">
        <v>7320</v>
      </c>
      <c r="I86" s="32" t="str">
        <f t="shared" si="8"/>
        <v>07320</v>
      </c>
      <c r="J86" s="15" t="s">
        <v>112</v>
      </c>
      <c r="K86" s="15">
        <f>VLOOKUP(J86,estados!$A$1:$B$31,2,FALSE)</f>
        <v>7</v>
      </c>
      <c r="L86" s="15" t="s">
        <v>1464</v>
      </c>
      <c r="M86" s="15">
        <f>VLOOKUP(L86,Distribuidores!$A$2:$B$99,2,FALSE)</f>
        <v>12</v>
      </c>
      <c r="N86" s="15">
        <v>1</v>
      </c>
      <c r="O86" s="15">
        <v>1</v>
      </c>
      <c r="P86">
        <v>1</v>
      </c>
      <c r="Q86" s="36" t="str">
        <f t="shared" ca="1" si="9"/>
        <v>2023-10-29 12:46:46</v>
      </c>
    </row>
    <row r="87" spans="1:17" x14ac:dyDescent="0.3">
      <c r="A87">
        <v>11085</v>
      </c>
      <c r="B87" s="21" t="s">
        <v>3115</v>
      </c>
      <c r="C87" s="21" t="str">
        <f t="shared" si="5"/>
        <v>MANUEL COCIO</v>
      </c>
      <c r="D87" t="str">
        <f t="shared" si="6"/>
        <v xml:space="preserve">MANUEL </v>
      </c>
      <c r="E87" t="str">
        <f t="shared" si="7"/>
        <v>COCIO</v>
      </c>
      <c r="F87" s="39" t="s">
        <v>3236</v>
      </c>
      <c r="G87" s="24" t="s">
        <v>3241</v>
      </c>
      <c r="H87" s="16">
        <v>13530</v>
      </c>
      <c r="I87" s="32" t="str">
        <f t="shared" si="8"/>
        <v>13530</v>
      </c>
      <c r="J87" s="15" t="s">
        <v>112</v>
      </c>
      <c r="K87" s="15">
        <f>VLOOKUP(J87,estados!$A$1:$B$31,2,FALSE)</f>
        <v>7</v>
      </c>
      <c r="L87" s="15" t="s">
        <v>117</v>
      </c>
      <c r="M87" s="15">
        <f>VLOOKUP(L87,Distribuidores!$A$2:$B$99,2,FALSE)</f>
        <v>15</v>
      </c>
      <c r="N87" s="15">
        <v>0</v>
      </c>
      <c r="O87" s="15">
        <v>1</v>
      </c>
      <c r="P87">
        <v>1</v>
      </c>
      <c r="Q87" s="36" t="str">
        <f t="shared" ca="1" si="9"/>
        <v>2023-10-29 13:32:00</v>
      </c>
    </row>
    <row r="88" spans="1:17" x14ac:dyDescent="0.3">
      <c r="A88">
        <v>11086</v>
      </c>
      <c r="B88" s="21" t="s">
        <v>3115</v>
      </c>
      <c r="C88" s="21" t="str">
        <f t="shared" si="5"/>
        <v>MANUEL COCIO</v>
      </c>
      <c r="D88" t="str">
        <f t="shared" si="6"/>
        <v xml:space="preserve">MANUEL </v>
      </c>
      <c r="E88" t="str">
        <f t="shared" si="7"/>
        <v>COCIO</v>
      </c>
      <c r="F88" s="39" t="s">
        <v>3237</v>
      </c>
      <c r="G88" s="24" t="s">
        <v>3269</v>
      </c>
      <c r="H88" s="16">
        <v>1400</v>
      </c>
      <c r="I88" s="32" t="str">
        <f t="shared" si="8"/>
        <v>01400</v>
      </c>
      <c r="J88" s="15" t="s">
        <v>112</v>
      </c>
      <c r="K88" s="15">
        <f>VLOOKUP(J88,estados!$A$1:$B$31,2,FALSE)</f>
        <v>7</v>
      </c>
      <c r="L88" s="15" t="s">
        <v>1484</v>
      </c>
      <c r="M88" s="15">
        <f>VLOOKUP(L88,Distribuidores!$A$2:$B$99,2,FALSE)</f>
        <v>11</v>
      </c>
      <c r="N88" s="15">
        <v>0</v>
      </c>
      <c r="O88" s="15">
        <v>1</v>
      </c>
      <c r="P88">
        <v>1</v>
      </c>
      <c r="Q88" s="36" t="str">
        <f t="shared" ca="1" si="9"/>
        <v>2023-10-29 19:44:21</v>
      </c>
    </row>
    <row r="89" spans="1:17" x14ac:dyDescent="0.3">
      <c r="A89">
        <v>11087</v>
      </c>
      <c r="B89" s="21" t="s">
        <v>1640</v>
      </c>
      <c r="C89" s="21" t="str">
        <f t="shared" si="5"/>
        <v>SERGIO ESPEJEL</v>
      </c>
      <c r="D89" t="str">
        <f t="shared" si="6"/>
        <v xml:space="preserve">SERGIO </v>
      </c>
      <c r="E89" t="str">
        <f t="shared" si="7"/>
        <v>ESPEJEL</v>
      </c>
      <c r="F89" s="39" t="s">
        <v>3238</v>
      </c>
      <c r="G89" s="24" t="s">
        <v>3270</v>
      </c>
      <c r="H89" s="16">
        <v>11300</v>
      </c>
      <c r="I89" s="32" t="str">
        <f t="shared" si="8"/>
        <v>11300</v>
      </c>
      <c r="J89" s="15" t="s">
        <v>112</v>
      </c>
      <c r="K89" s="15">
        <f>VLOOKUP(J89,estados!$A$1:$B$31,2,FALSE)</f>
        <v>7</v>
      </c>
      <c r="L89" s="15" t="s">
        <v>114</v>
      </c>
      <c r="M89" s="15">
        <f>VLOOKUP(L89,Distribuidores!$A$2:$B$99,2,FALSE)</f>
        <v>16</v>
      </c>
      <c r="N89" s="15">
        <v>0</v>
      </c>
      <c r="O89" s="15">
        <v>1</v>
      </c>
      <c r="P89">
        <v>1</v>
      </c>
      <c r="Q89" s="36" t="str">
        <f t="shared" ca="1" si="9"/>
        <v>2023-10-29 14:09:20</v>
      </c>
    </row>
    <row r="90" spans="1:17" x14ac:dyDescent="0.3">
      <c r="A90">
        <v>11088</v>
      </c>
      <c r="B90" s="21" t="s">
        <v>3116</v>
      </c>
      <c r="C90" s="21" t="str">
        <f t="shared" si="5"/>
        <v>IGNACIO BETETA</v>
      </c>
      <c r="D90" t="str">
        <f t="shared" si="6"/>
        <v xml:space="preserve">IGNACIO </v>
      </c>
      <c r="E90" t="str">
        <f t="shared" si="7"/>
        <v>BETETA</v>
      </c>
      <c r="F90" s="21" t="s">
        <v>2901</v>
      </c>
      <c r="G90" s="24">
        <v>55205828</v>
      </c>
      <c r="H90" s="16">
        <v>14730</v>
      </c>
      <c r="I90" s="32" t="str">
        <f t="shared" si="8"/>
        <v>14730</v>
      </c>
      <c r="J90" s="15" t="s">
        <v>112</v>
      </c>
      <c r="K90" s="15">
        <f>VLOOKUP(J90,estados!$A$1:$B$31,2,FALSE)</f>
        <v>7</v>
      </c>
      <c r="L90" s="15" t="s">
        <v>121</v>
      </c>
      <c r="M90" s="15">
        <f>VLOOKUP(L90,Distribuidores!$A$2:$B$99,2,FALSE)</f>
        <v>13</v>
      </c>
      <c r="N90" s="15">
        <v>1</v>
      </c>
      <c r="O90" s="15">
        <v>1</v>
      </c>
      <c r="P90">
        <v>1</v>
      </c>
      <c r="Q90" s="36" t="str">
        <f t="shared" ca="1" si="9"/>
        <v>2023-10-29 20:31:33</v>
      </c>
    </row>
    <row r="91" spans="1:17" x14ac:dyDescent="0.3">
      <c r="A91">
        <v>11089</v>
      </c>
      <c r="B91" s="21" t="s">
        <v>1643</v>
      </c>
      <c r="C91" s="21" t="str">
        <f t="shared" si="5"/>
        <v>IRENE VIGIL</v>
      </c>
      <c r="D91" t="str">
        <f t="shared" si="6"/>
        <v xml:space="preserve">IRENE </v>
      </c>
      <c r="E91" t="str">
        <f t="shared" si="7"/>
        <v>VIGIL</v>
      </c>
      <c r="F91" s="21" t="s">
        <v>2902</v>
      </c>
      <c r="G91" s="24" t="s">
        <v>3257</v>
      </c>
      <c r="H91" s="16">
        <v>2230</v>
      </c>
      <c r="I91" s="32" t="str">
        <f t="shared" si="8"/>
        <v>02230</v>
      </c>
      <c r="J91" s="15" t="s">
        <v>112</v>
      </c>
      <c r="K91" s="15">
        <f>VLOOKUP(J91,estados!$A$1:$B$31,2,FALSE)</f>
        <v>7</v>
      </c>
      <c r="L91" s="15" t="s">
        <v>1495</v>
      </c>
      <c r="M91" s="15">
        <f>VLOOKUP(L91,Distribuidores!$A$2:$B$99,2,FALSE)</f>
        <v>17</v>
      </c>
      <c r="N91" s="15">
        <v>1</v>
      </c>
      <c r="O91" s="15">
        <v>1</v>
      </c>
      <c r="P91">
        <v>1</v>
      </c>
      <c r="Q91" s="36" t="str">
        <f t="shared" ca="1" si="9"/>
        <v>2023-10-29 16:44:45</v>
      </c>
    </row>
    <row r="92" spans="1:17" x14ac:dyDescent="0.3">
      <c r="A92">
        <v>11090</v>
      </c>
      <c r="B92" s="21" t="s">
        <v>1645</v>
      </c>
      <c r="C92" s="21" t="str">
        <f t="shared" si="5"/>
        <v>GABRIELA GUERRERO</v>
      </c>
      <c r="D92" t="str">
        <f t="shared" si="6"/>
        <v xml:space="preserve">GABRIELA </v>
      </c>
      <c r="E92" t="str">
        <f t="shared" si="7"/>
        <v>GUERRERO</v>
      </c>
      <c r="F92" s="21" t="s">
        <v>2903</v>
      </c>
      <c r="G92" s="24" t="s">
        <v>3258</v>
      </c>
      <c r="H92" s="16">
        <v>7790</v>
      </c>
      <c r="I92" s="32" t="str">
        <f t="shared" si="8"/>
        <v>07790</v>
      </c>
      <c r="J92" s="15" t="s">
        <v>112</v>
      </c>
      <c r="K92" s="15">
        <f>VLOOKUP(J92,estados!$A$1:$B$31,2,FALSE)</f>
        <v>7</v>
      </c>
      <c r="L92" s="15" t="s">
        <v>1496</v>
      </c>
      <c r="M92" s="15">
        <f>VLOOKUP(L92,Distribuidores!$A$2:$B$99,2,FALSE)</f>
        <v>20</v>
      </c>
      <c r="N92" s="21">
        <v>0</v>
      </c>
      <c r="O92" s="15">
        <v>1</v>
      </c>
      <c r="P92">
        <v>1</v>
      </c>
      <c r="Q92" s="36" t="str">
        <f t="shared" ca="1" si="9"/>
        <v>2023-10-29 12:00:07</v>
      </c>
    </row>
    <row r="93" spans="1:17" x14ac:dyDescent="0.3">
      <c r="A93">
        <v>11091</v>
      </c>
      <c r="B93" s="21" t="s">
        <v>1647</v>
      </c>
      <c r="C93" s="21" t="str">
        <f t="shared" si="5"/>
        <v>PATRICIA MENDOZA FIGUEROA</v>
      </c>
      <c r="D93" t="str">
        <f t="shared" si="6"/>
        <v xml:space="preserve">PATRICIA </v>
      </c>
      <c r="E93" t="str">
        <f t="shared" si="7"/>
        <v>MENDOZA FIGUEROA</v>
      </c>
      <c r="F93" s="21" t="s">
        <v>2904</v>
      </c>
      <c r="G93" s="24" t="s">
        <v>3259</v>
      </c>
      <c r="H93" s="16">
        <v>7790</v>
      </c>
      <c r="I93" s="32" t="str">
        <f t="shared" si="8"/>
        <v>07790</v>
      </c>
      <c r="J93" s="15" t="s">
        <v>112</v>
      </c>
      <c r="K93" s="15">
        <f>VLOOKUP(J93,estados!$A$1:$B$31,2,FALSE)</f>
        <v>7</v>
      </c>
      <c r="L93" s="15" t="s">
        <v>120</v>
      </c>
      <c r="M93" s="15">
        <f>VLOOKUP(L93,Distribuidores!$A$2:$B$99,2,FALSE)</f>
        <v>29</v>
      </c>
      <c r="N93" s="15">
        <v>1</v>
      </c>
      <c r="O93" s="15">
        <v>1</v>
      </c>
      <c r="P93">
        <v>1</v>
      </c>
      <c r="Q93" s="36" t="str">
        <f t="shared" ca="1" si="9"/>
        <v>2023-10-29 13:09:01</v>
      </c>
    </row>
    <row r="94" spans="1:17" x14ac:dyDescent="0.3">
      <c r="A94">
        <v>11092</v>
      </c>
      <c r="B94" s="21" t="s">
        <v>3142</v>
      </c>
      <c r="C94" s="21" t="str">
        <f t="shared" si="5"/>
        <v>SANTOS GRAJEDA VARGAS</v>
      </c>
      <c r="D94" t="str">
        <f t="shared" si="6"/>
        <v xml:space="preserve">SANTOS </v>
      </c>
      <c r="E94" t="str">
        <f t="shared" si="7"/>
        <v>GRAJEDA VARGAS</v>
      </c>
      <c r="F94" s="39" t="s">
        <v>3279</v>
      </c>
      <c r="G94" s="24" t="s">
        <v>3271</v>
      </c>
      <c r="H94" s="16">
        <v>16616</v>
      </c>
      <c r="I94" s="32" t="str">
        <f t="shared" si="8"/>
        <v>16616</v>
      </c>
      <c r="J94" s="15" t="s">
        <v>112</v>
      </c>
      <c r="K94" s="15">
        <f>VLOOKUP(J94,estados!$A$1:$B$31,2,FALSE)</f>
        <v>7</v>
      </c>
      <c r="L94" s="15" t="s">
        <v>1495</v>
      </c>
      <c r="M94" s="15">
        <f>VLOOKUP(L94,Distribuidores!$A$2:$B$99,2,FALSE)</f>
        <v>17</v>
      </c>
      <c r="N94" s="15">
        <v>1</v>
      </c>
      <c r="O94" s="15">
        <v>1</v>
      </c>
      <c r="P94">
        <v>1</v>
      </c>
      <c r="Q94" s="36" t="str">
        <f t="shared" ca="1" si="9"/>
        <v>2023-10-29 12:21:01</v>
      </c>
    </row>
    <row r="95" spans="1:17" x14ac:dyDescent="0.3">
      <c r="A95">
        <v>11093</v>
      </c>
      <c r="B95" s="21" t="s">
        <v>3142</v>
      </c>
      <c r="C95" s="21" t="str">
        <f t="shared" si="5"/>
        <v>SANTOS GRAJEDA VARGAS</v>
      </c>
      <c r="D95" t="str">
        <f t="shared" si="6"/>
        <v xml:space="preserve">SANTOS </v>
      </c>
      <c r="E95" t="str">
        <f t="shared" si="7"/>
        <v>GRAJEDA VARGAS</v>
      </c>
      <c r="F95" s="39" t="s">
        <v>3280</v>
      </c>
      <c r="G95" s="24" t="s">
        <v>3272</v>
      </c>
      <c r="H95" s="16">
        <v>14250</v>
      </c>
      <c r="I95" s="32" t="str">
        <f t="shared" si="8"/>
        <v>14250</v>
      </c>
      <c r="J95" s="15" t="s">
        <v>112</v>
      </c>
      <c r="K95" s="15">
        <f>VLOOKUP(J95,estados!$A$1:$B$31,2,FALSE)</f>
        <v>7</v>
      </c>
      <c r="L95" s="15" t="s">
        <v>1496</v>
      </c>
      <c r="M95" s="15">
        <f>VLOOKUP(L95,Distribuidores!$A$2:$B$99,2,FALSE)</f>
        <v>20</v>
      </c>
      <c r="N95" s="15">
        <v>1</v>
      </c>
      <c r="O95" s="15">
        <v>1</v>
      </c>
      <c r="P95">
        <v>1</v>
      </c>
      <c r="Q95" s="36" t="str">
        <f t="shared" ca="1" si="9"/>
        <v>2023-10-29 14:41:37</v>
      </c>
    </row>
    <row r="96" spans="1:17" x14ac:dyDescent="0.3">
      <c r="A96">
        <v>11094</v>
      </c>
      <c r="B96" s="21" t="s">
        <v>1650</v>
      </c>
      <c r="C96" s="21" t="str">
        <f t="shared" si="5"/>
        <v>AURORA LARA HERNANDEZ</v>
      </c>
      <c r="D96" t="str">
        <f t="shared" si="6"/>
        <v xml:space="preserve">AURORA </v>
      </c>
      <c r="E96" t="str">
        <f t="shared" si="7"/>
        <v>LARA HERNANDEZ</v>
      </c>
      <c r="F96" s="39" t="s">
        <v>3281</v>
      </c>
      <c r="G96" s="24" t="s">
        <v>3273</v>
      </c>
      <c r="H96" s="16">
        <v>4909</v>
      </c>
      <c r="I96" s="32" t="str">
        <f t="shared" si="8"/>
        <v>04909</v>
      </c>
      <c r="J96" s="15" t="s">
        <v>112</v>
      </c>
      <c r="K96" s="15">
        <f>VLOOKUP(J96,estados!$A$1:$B$31,2,FALSE)</f>
        <v>7</v>
      </c>
      <c r="L96" s="15" t="s">
        <v>1466</v>
      </c>
      <c r="M96" s="15">
        <f>VLOOKUP(L96,Distribuidores!$A$2:$B$99,2,FALSE)</f>
        <v>19</v>
      </c>
      <c r="N96" s="15">
        <v>1</v>
      </c>
      <c r="O96" s="15">
        <v>1</v>
      </c>
      <c r="P96">
        <v>1</v>
      </c>
      <c r="Q96" s="36" t="str">
        <f t="shared" ca="1" si="9"/>
        <v>2023-10-29 17:06:03</v>
      </c>
    </row>
    <row r="97" spans="1:19" x14ac:dyDescent="0.3">
      <c r="A97">
        <v>11095</v>
      </c>
      <c r="B97" s="21" t="s">
        <v>1647</v>
      </c>
      <c r="C97" s="21" t="str">
        <f t="shared" si="5"/>
        <v>PATRICIA MENDOZA FIGUEROA</v>
      </c>
      <c r="D97" t="str">
        <f t="shared" si="6"/>
        <v xml:space="preserve">PATRICIA </v>
      </c>
      <c r="E97" t="str">
        <f t="shared" si="7"/>
        <v>MENDOZA FIGUEROA</v>
      </c>
      <c r="F97" s="39" t="s">
        <v>3282</v>
      </c>
      <c r="G97" s="24" t="s">
        <v>3274</v>
      </c>
      <c r="H97" s="16">
        <v>9700</v>
      </c>
      <c r="I97" s="32" t="str">
        <f t="shared" si="8"/>
        <v>09700</v>
      </c>
      <c r="J97" s="15" t="s">
        <v>112</v>
      </c>
      <c r="K97" s="15">
        <f>VLOOKUP(J97,estados!$A$1:$B$31,2,FALSE)</f>
        <v>7</v>
      </c>
      <c r="L97" s="15" t="s">
        <v>1466</v>
      </c>
      <c r="M97" s="15">
        <f>VLOOKUP(L97,Distribuidores!$A$2:$B$99,2,FALSE)</f>
        <v>19</v>
      </c>
      <c r="N97" s="15">
        <v>0</v>
      </c>
      <c r="O97" s="15">
        <v>1</v>
      </c>
      <c r="P97">
        <v>1</v>
      </c>
      <c r="Q97" s="36" t="str">
        <f t="shared" ca="1" si="9"/>
        <v>2023-10-29 17:03:23</v>
      </c>
    </row>
    <row r="98" spans="1:19" x14ac:dyDescent="0.3">
      <c r="A98">
        <v>11096</v>
      </c>
      <c r="B98" s="21" t="s">
        <v>3117</v>
      </c>
      <c r="C98" s="21" t="str">
        <f t="shared" si="5"/>
        <v>OMAR NAVA</v>
      </c>
      <c r="D98" t="str">
        <f t="shared" si="6"/>
        <v xml:space="preserve">OMAR </v>
      </c>
      <c r="E98" t="str">
        <f t="shared" si="7"/>
        <v>NAVA</v>
      </c>
      <c r="F98" s="21" t="str">
        <f ca="1">_xlfn.CONCAT(TRIM(D98),TRIM(E98),"@",INDEX(mails!$A$1:$A$7,'Oct29'!R98))</f>
        <v>OMARNAVA@msn.com</v>
      </c>
      <c r="G98" s="24" t="s">
        <v>3275</v>
      </c>
      <c r="H98" s="16">
        <v>1296</v>
      </c>
      <c r="I98" s="32" t="str">
        <f t="shared" si="8"/>
        <v>01296</v>
      </c>
      <c r="J98" s="15" t="s">
        <v>112</v>
      </c>
      <c r="K98" s="15">
        <f>VLOOKUP(J98,estados!$A$1:$B$31,2,FALSE)</f>
        <v>7</v>
      </c>
      <c r="L98" s="15" t="s">
        <v>114</v>
      </c>
      <c r="M98" s="15">
        <f>VLOOKUP(L98,Distribuidores!$A$2:$B$99,2,FALSE)</f>
        <v>16</v>
      </c>
      <c r="N98" s="15">
        <v>1</v>
      </c>
      <c r="O98" s="15">
        <v>1</v>
      </c>
      <c r="P98">
        <v>1</v>
      </c>
      <c r="Q98" s="36" t="str">
        <f t="shared" ca="1" si="9"/>
        <v>2023-10-29 18:50:52</v>
      </c>
      <c r="R98">
        <f ca="1">RANDBETWEEN(1,S98)</f>
        <v>6</v>
      </c>
      <c r="S98">
        <f>COUNTA(mails!A:A)</f>
        <v>7</v>
      </c>
    </row>
    <row r="99" spans="1:19" x14ac:dyDescent="0.3">
      <c r="A99">
        <v>11097</v>
      </c>
      <c r="B99" s="21" t="s">
        <v>3290</v>
      </c>
      <c r="C99" s="21" t="str">
        <f t="shared" si="5"/>
        <v>FRANCISCO HERNANDEZ</v>
      </c>
      <c r="D99" t="str">
        <f t="shared" si="6"/>
        <v xml:space="preserve">FRANCISCO </v>
      </c>
      <c r="E99" t="str">
        <f t="shared" si="7"/>
        <v>HERNANDEZ</v>
      </c>
      <c r="F99" s="21" t="str">
        <f ca="1">_xlfn.CONCAT(TRIM(D99),TRIM(E99),"@",INDEX(mails!$A$1:$A$7,'Oct29'!R99))</f>
        <v>FRANCISCOHERNANDEZ@yahoo.com</v>
      </c>
      <c r="G99" s="24" t="s">
        <v>3276</v>
      </c>
      <c r="H99" s="16">
        <v>4369</v>
      </c>
      <c r="I99" s="32" t="str">
        <f t="shared" si="8"/>
        <v>04369</v>
      </c>
      <c r="J99" s="15" t="s">
        <v>112</v>
      </c>
      <c r="K99" s="15">
        <f>VLOOKUP(J99,estados!$A$1:$B$31,2,FALSE)</f>
        <v>7</v>
      </c>
      <c r="L99" s="15" t="s">
        <v>116</v>
      </c>
      <c r="M99" s="15">
        <f>VLOOKUP(L99,Distribuidores!$A$2:$B$99,2,FALSE)</f>
        <v>14</v>
      </c>
      <c r="N99" s="15">
        <v>1</v>
      </c>
      <c r="O99" s="15">
        <v>1</v>
      </c>
      <c r="P99">
        <v>1</v>
      </c>
      <c r="Q99" s="36" t="str">
        <f t="shared" ca="1" si="9"/>
        <v>2023-10-29 19:32:15</v>
      </c>
      <c r="R99">
        <f t="shared" ref="R99:R121" ca="1" si="10">RANDBETWEEN(1,S99)</f>
        <v>4</v>
      </c>
      <c r="S99">
        <f>COUNTA(mails!A:A)</f>
        <v>7</v>
      </c>
    </row>
    <row r="100" spans="1:19" x14ac:dyDescent="0.3">
      <c r="A100">
        <v>11098</v>
      </c>
      <c r="B100" s="21" t="s">
        <v>3291</v>
      </c>
      <c r="C100" s="21" t="str">
        <f t="shared" si="5"/>
        <v>ERNESTO CASTRO</v>
      </c>
      <c r="D100" t="str">
        <f t="shared" si="6"/>
        <v xml:space="preserve">ERNESTO </v>
      </c>
      <c r="E100" t="str">
        <f t="shared" si="7"/>
        <v>CASTRO</v>
      </c>
      <c r="F100" s="21" t="str">
        <f ca="1">_xlfn.CONCAT(TRIM(D100),TRIM(E100),"@",INDEX(mails!$A$1:$A$7,'Oct29'!R100))</f>
        <v>ERNESTOCASTRO@hotmail.com</v>
      </c>
      <c r="G100" s="24" t="s">
        <v>3277</v>
      </c>
      <c r="H100" s="16">
        <v>1509</v>
      </c>
      <c r="I100" s="32" t="str">
        <f t="shared" si="8"/>
        <v>01509</v>
      </c>
      <c r="J100" s="15" t="s">
        <v>112</v>
      </c>
      <c r="K100" s="15">
        <f>VLOOKUP(J100,estados!$A$1:$B$31,2,FALSE)</f>
        <v>7</v>
      </c>
      <c r="L100" s="15" t="s">
        <v>1486</v>
      </c>
      <c r="M100" s="15">
        <f>VLOOKUP(L100,Distribuidores!$A$2:$B$99,2,FALSE)</f>
        <v>31</v>
      </c>
      <c r="N100" s="15">
        <v>1</v>
      </c>
      <c r="O100" s="15">
        <v>1</v>
      </c>
      <c r="P100">
        <v>1</v>
      </c>
      <c r="Q100" s="36" t="str">
        <f t="shared" ca="1" si="9"/>
        <v>2023-10-29 14:20:08</v>
      </c>
      <c r="R100">
        <f t="shared" ca="1" si="10"/>
        <v>1</v>
      </c>
      <c r="S100">
        <f>COUNTA(mails!A:A)</f>
        <v>7</v>
      </c>
    </row>
    <row r="101" spans="1:19" x14ac:dyDescent="0.3">
      <c r="A101">
        <v>11099</v>
      </c>
      <c r="B101" s="21" t="s">
        <v>3292</v>
      </c>
      <c r="C101" s="21" t="str">
        <f t="shared" si="5"/>
        <v>NOE HERNANDEZ</v>
      </c>
      <c r="D101" t="str">
        <f t="shared" si="6"/>
        <v xml:space="preserve">NOE </v>
      </c>
      <c r="E101" t="str">
        <f t="shared" si="7"/>
        <v>HERNANDEZ</v>
      </c>
      <c r="F101" s="21" t="str">
        <f ca="1">_xlfn.CONCAT(TRIM(D101),TRIM(E101),"@",INDEX(mails!$A$1:$A$7,'Oct29'!R101))</f>
        <v>NOEHERNANDEZ@yahoo.com</v>
      </c>
      <c r="G101" s="24" t="s">
        <v>3278</v>
      </c>
      <c r="H101" s="16">
        <v>10840</v>
      </c>
      <c r="I101" s="32" t="str">
        <f t="shared" si="8"/>
        <v>10840</v>
      </c>
      <c r="J101" s="15" t="s">
        <v>112</v>
      </c>
      <c r="K101" s="15">
        <f>VLOOKUP(J101,estados!$A$1:$B$31,2,FALSE)</f>
        <v>7</v>
      </c>
      <c r="L101" s="15" t="s">
        <v>114</v>
      </c>
      <c r="M101" s="15">
        <f>VLOOKUP(L101,Distribuidores!$A$2:$B$99,2,FALSE)</f>
        <v>16</v>
      </c>
      <c r="N101" s="15">
        <v>1</v>
      </c>
      <c r="O101" s="15">
        <v>1</v>
      </c>
      <c r="P101">
        <v>1</v>
      </c>
      <c r="Q101" s="36" t="str">
        <f t="shared" ca="1" si="9"/>
        <v>2023-10-29 13:18:31</v>
      </c>
      <c r="R101">
        <f t="shared" ca="1" si="10"/>
        <v>4</v>
      </c>
      <c r="S101">
        <f>COUNTA(mails!A:A)</f>
        <v>7</v>
      </c>
    </row>
    <row r="102" spans="1:19" x14ac:dyDescent="0.3">
      <c r="A102">
        <v>11100</v>
      </c>
      <c r="B102" s="21" t="s">
        <v>3063</v>
      </c>
      <c r="C102" s="21" t="str">
        <f t="shared" si="5"/>
        <v>CLAUDIA HERNANDEZ</v>
      </c>
      <c r="D102" t="str">
        <f t="shared" si="6"/>
        <v xml:space="preserve">CLAUDIA </v>
      </c>
      <c r="E102" t="str">
        <f t="shared" si="7"/>
        <v>HERNANDEZ</v>
      </c>
      <c r="F102" s="21" t="str">
        <f ca="1">_xlfn.CONCAT(TRIM(D102),TRIM(E102),"@",INDEX(mails!$A$1:$A$7,'Oct29'!R102))</f>
        <v>CLAUDIAHERNANDEZ@yahoo.com.mx</v>
      </c>
      <c r="G102" s="24" t="s">
        <v>3260</v>
      </c>
      <c r="H102" s="16">
        <v>11800</v>
      </c>
      <c r="I102" s="32" t="str">
        <f t="shared" si="8"/>
        <v>11800</v>
      </c>
      <c r="J102" s="15" t="s">
        <v>112</v>
      </c>
      <c r="K102" s="15">
        <f>VLOOKUP(J102,estados!$A$1:$B$31,2,FALSE)</f>
        <v>7</v>
      </c>
      <c r="L102" s="15" t="s">
        <v>1484</v>
      </c>
      <c r="M102" s="15">
        <f>VLOOKUP(L102,Distribuidores!$A$2:$B$99,2,FALSE)</f>
        <v>11</v>
      </c>
      <c r="N102" s="15">
        <v>1</v>
      </c>
      <c r="O102" s="15">
        <v>1</v>
      </c>
      <c r="P102">
        <v>1</v>
      </c>
      <c r="Q102" s="36" t="str">
        <f t="shared" ca="1" si="9"/>
        <v>2023-10-29 12:10:55</v>
      </c>
      <c r="R102">
        <f t="shared" ca="1" si="10"/>
        <v>5</v>
      </c>
      <c r="S102">
        <f>COUNTA(mails!A:A)</f>
        <v>7</v>
      </c>
    </row>
    <row r="103" spans="1:19" x14ac:dyDescent="0.3">
      <c r="A103">
        <v>11101</v>
      </c>
      <c r="B103" s="21" t="s">
        <v>3143</v>
      </c>
      <c r="C103" s="21" t="str">
        <f t="shared" si="5"/>
        <v>LIVIA CABALLERO</v>
      </c>
      <c r="D103" t="str">
        <f t="shared" si="6"/>
        <v xml:space="preserve">LIVIA </v>
      </c>
      <c r="E103" t="str">
        <f t="shared" si="7"/>
        <v>CABALLERO</v>
      </c>
      <c r="F103" s="21" t="str">
        <f ca="1">_xlfn.CONCAT(TRIM(D103),TRIM(E103),"@",INDEX(mails!$A$1:$A$7,'Oct29'!R103))</f>
        <v>LIVIACABALLERO@mail.com</v>
      </c>
      <c r="G103" s="24">
        <v>57283666</v>
      </c>
      <c r="H103" s="16">
        <v>10400</v>
      </c>
      <c r="I103" s="32" t="str">
        <f t="shared" si="8"/>
        <v>10400</v>
      </c>
      <c r="J103" s="15" t="s">
        <v>112</v>
      </c>
      <c r="K103" s="15">
        <f>VLOOKUP(J103,estados!$A$1:$B$31,2,FALSE)</f>
        <v>7</v>
      </c>
      <c r="L103" s="15" t="s">
        <v>1495</v>
      </c>
      <c r="M103" s="15">
        <f>VLOOKUP(L103,Distribuidores!$A$2:$B$99,2,FALSE)</f>
        <v>17</v>
      </c>
      <c r="N103" s="15">
        <v>0</v>
      </c>
      <c r="O103" s="15">
        <v>1</v>
      </c>
      <c r="P103">
        <v>1</v>
      </c>
      <c r="Q103" s="36" t="str">
        <f t="shared" ca="1" si="9"/>
        <v>2023-10-29 14:39:00</v>
      </c>
      <c r="R103">
        <f t="shared" ca="1" si="10"/>
        <v>3</v>
      </c>
      <c r="S103">
        <f>COUNTA(mails!A:A)</f>
        <v>7</v>
      </c>
    </row>
    <row r="104" spans="1:19" x14ac:dyDescent="0.3">
      <c r="A104">
        <v>11102</v>
      </c>
      <c r="B104" s="21" t="s">
        <v>3293</v>
      </c>
      <c r="C104" s="21" t="str">
        <f t="shared" si="5"/>
        <v>ALFONSO ANGOYTIA</v>
      </c>
      <c r="D104" t="str">
        <f t="shared" si="6"/>
        <v xml:space="preserve">ALFONSO </v>
      </c>
      <c r="E104" t="str">
        <f t="shared" si="7"/>
        <v>ANGOYTIA</v>
      </c>
      <c r="F104" s="21" t="str">
        <f ca="1">_xlfn.CONCAT(TRIM(D104),TRIM(E104),"@",INDEX(mails!$A$1:$A$7,'Oct29'!R104))</f>
        <v>ALFONSOANGOYTIA@msn.com</v>
      </c>
      <c r="G104" s="24" t="s">
        <v>3300</v>
      </c>
      <c r="H104" s="16">
        <v>7730</v>
      </c>
      <c r="I104" s="32" t="str">
        <f t="shared" si="8"/>
        <v>07730</v>
      </c>
      <c r="J104" s="15" t="s">
        <v>112</v>
      </c>
      <c r="K104" s="15">
        <f>VLOOKUP(J104,estados!$A$1:$B$31,2,FALSE)</f>
        <v>7</v>
      </c>
      <c r="L104" s="15" t="s">
        <v>121</v>
      </c>
      <c r="M104" s="15">
        <f>VLOOKUP(L104,Distribuidores!$A$2:$B$99,2,FALSE)</f>
        <v>13</v>
      </c>
      <c r="N104" s="15">
        <v>0</v>
      </c>
      <c r="O104" s="15">
        <v>1</v>
      </c>
      <c r="P104">
        <v>1</v>
      </c>
      <c r="Q104" s="36" t="str">
        <f t="shared" ca="1" si="9"/>
        <v>2023-10-29 20:42:06</v>
      </c>
      <c r="R104">
        <f t="shared" ca="1" si="10"/>
        <v>6</v>
      </c>
      <c r="S104">
        <f>COUNTA(mails!A:A)</f>
        <v>7</v>
      </c>
    </row>
    <row r="105" spans="1:19" x14ac:dyDescent="0.3">
      <c r="A105">
        <v>11103</v>
      </c>
      <c r="B105" s="21" t="s">
        <v>3294</v>
      </c>
      <c r="C105" s="21" t="str">
        <f t="shared" si="5"/>
        <v>GUSTAVO PEREZ</v>
      </c>
      <c r="D105" t="str">
        <f t="shared" si="6"/>
        <v xml:space="preserve">GUSTAVO </v>
      </c>
      <c r="E105" t="str">
        <f t="shared" si="7"/>
        <v>PEREZ</v>
      </c>
      <c r="F105" s="21" t="str">
        <f ca="1">_xlfn.CONCAT(TRIM(D105),TRIM(E105),"@",INDEX(mails!$A$1:$A$7,'Oct29'!R105))</f>
        <v>GUSTAVOPEREZ@yahoo.com</v>
      </c>
      <c r="G105" s="24" t="s">
        <v>3301</v>
      </c>
      <c r="H105" s="16">
        <v>4470</v>
      </c>
      <c r="I105" s="32" t="str">
        <f t="shared" si="8"/>
        <v>04470</v>
      </c>
      <c r="J105" s="15" t="s">
        <v>112</v>
      </c>
      <c r="K105" s="15">
        <f>VLOOKUP(J105,estados!$A$1:$B$31,2,FALSE)</f>
        <v>7</v>
      </c>
      <c r="L105" s="15" t="s">
        <v>1464</v>
      </c>
      <c r="M105" s="15">
        <f>VLOOKUP(L105,Distribuidores!$A$2:$B$99,2,FALSE)</f>
        <v>12</v>
      </c>
      <c r="N105" s="15">
        <v>1</v>
      </c>
      <c r="O105" s="15">
        <v>1</v>
      </c>
      <c r="P105">
        <v>1</v>
      </c>
      <c r="Q105" s="36" t="str">
        <f t="shared" ca="1" si="9"/>
        <v>2023-10-29 18:43:13</v>
      </c>
      <c r="R105">
        <f t="shared" ca="1" si="10"/>
        <v>4</v>
      </c>
      <c r="S105">
        <f>COUNTA(mails!A:A)</f>
        <v>7</v>
      </c>
    </row>
    <row r="106" spans="1:19" x14ac:dyDescent="0.3">
      <c r="A106">
        <v>11104</v>
      </c>
      <c r="B106" s="21" t="s">
        <v>3295</v>
      </c>
      <c r="C106" s="21" t="str">
        <f t="shared" si="5"/>
        <v>ALEJANDRO QUINTERO</v>
      </c>
      <c r="D106" t="str">
        <f t="shared" si="6"/>
        <v xml:space="preserve">ALEJANDRO </v>
      </c>
      <c r="E106" t="str">
        <f t="shared" si="7"/>
        <v>QUINTERO</v>
      </c>
      <c r="F106" s="21" t="str">
        <f ca="1">_xlfn.CONCAT(TRIM(D106),TRIM(E106),"@",INDEX(mails!$A$1:$A$7,'Oct29'!R106))</f>
        <v>ALEJANDROQUINTERO@hotmail.com</v>
      </c>
      <c r="G106" s="24" t="s">
        <v>3302</v>
      </c>
      <c r="H106" s="16">
        <v>9960</v>
      </c>
      <c r="I106" s="32" t="str">
        <f t="shared" si="8"/>
        <v>09960</v>
      </c>
      <c r="J106" s="15" t="s">
        <v>112</v>
      </c>
      <c r="K106" s="15">
        <f>VLOOKUP(J106,estados!$A$1:$B$31,2,FALSE)</f>
        <v>7</v>
      </c>
      <c r="L106" s="15" t="s">
        <v>116</v>
      </c>
      <c r="M106" s="15">
        <f>VLOOKUP(L106,Distribuidores!$A$2:$B$99,2,FALSE)</f>
        <v>14</v>
      </c>
      <c r="N106" s="15">
        <v>1</v>
      </c>
      <c r="O106" s="15">
        <v>1</v>
      </c>
      <c r="P106">
        <v>1</v>
      </c>
      <c r="Q106" s="36" t="str">
        <f t="shared" ca="1" si="9"/>
        <v>2023-10-29 15:45:35</v>
      </c>
      <c r="R106">
        <f t="shared" ca="1" si="10"/>
        <v>1</v>
      </c>
      <c r="S106">
        <f>COUNTA(mails!A:A)</f>
        <v>7</v>
      </c>
    </row>
    <row r="107" spans="1:19" x14ac:dyDescent="0.3">
      <c r="A107">
        <v>11105</v>
      </c>
      <c r="B107" s="21" t="s">
        <v>3296</v>
      </c>
      <c r="C107" s="21" t="str">
        <f t="shared" si="5"/>
        <v>FELIX DELGADO</v>
      </c>
      <c r="D107" t="str">
        <f t="shared" si="6"/>
        <v xml:space="preserve">FELIX </v>
      </c>
      <c r="E107" t="str">
        <f t="shared" si="7"/>
        <v>DELGADO</v>
      </c>
      <c r="F107" s="21" t="str">
        <f ca="1">_xlfn.CONCAT(TRIM(D107),TRIM(E107),"@",INDEX(mails!$A$1:$A$7,'Oct29'!R107))</f>
        <v>FELIXDELGADO@gmail.com</v>
      </c>
      <c r="G107" s="24" t="s">
        <v>3303</v>
      </c>
      <c r="H107" s="16">
        <v>7090</v>
      </c>
      <c r="I107" s="32" t="str">
        <f t="shared" si="8"/>
        <v>07090</v>
      </c>
      <c r="J107" s="15" t="s">
        <v>112</v>
      </c>
      <c r="K107" s="15">
        <f>VLOOKUP(J107,estados!$A$1:$B$31,2,FALSE)</f>
        <v>7</v>
      </c>
      <c r="L107" s="15" t="s">
        <v>1484</v>
      </c>
      <c r="M107" s="15">
        <f>VLOOKUP(L107,Distribuidores!$A$2:$B$99,2,FALSE)</f>
        <v>11</v>
      </c>
      <c r="N107" s="21">
        <v>0</v>
      </c>
      <c r="O107" s="15">
        <v>1</v>
      </c>
      <c r="P107">
        <v>1</v>
      </c>
      <c r="Q107" s="36" t="str">
        <f t="shared" ca="1" si="9"/>
        <v>2023-10-29 13:34:23</v>
      </c>
      <c r="R107">
        <f t="shared" ca="1" si="10"/>
        <v>2</v>
      </c>
      <c r="S107">
        <f>COUNTA(mails!A:A)</f>
        <v>7</v>
      </c>
    </row>
    <row r="108" spans="1:19" x14ac:dyDescent="0.3">
      <c r="A108">
        <v>11106</v>
      </c>
      <c r="B108" s="21" t="s">
        <v>1664</v>
      </c>
      <c r="C108" s="21" t="str">
        <f t="shared" si="5"/>
        <v>MIGUEL ANGEL SANCHEZ</v>
      </c>
      <c r="D108" t="s">
        <v>2754</v>
      </c>
      <c r="E108" t="s">
        <v>3297</v>
      </c>
      <c r="F108" s="21" t="str">
        <f ca="1">_xlfn.CONCAT(TRIM(D108),TRIM(E108),"@",INDEX(mails!$A$1:$A$7,'Oct29'!R108))</f>
        <v>MIGUEL ANGELSANCHEZ@yahoo.com</v>
      </c>
      <c r="G108" s="24" t="s">
        <v>3304</v>
      </c>
      <c r="H108" s="16">
        <v>14620</v>
      </c>
      <c r="I108" s="32" t="str">
        <f t="shared" si="8"/>
        <v>14620</v>
      </c>
      <c r="J108" s="15" t="s">
        <v>112</v>
      </c>
      <c r="K108" s="15">
        <f>VLOOKUP(J108,estados!$A$1:$B$31,2,FALSE)</f>
        <v>7</v>
      </c>
      <c r="L108" s="15" t="s">
        <v>1495</v>
      </c>
      <c r="M108" s="15">
        <f>VLOOKUP(L108,Distribuidores!$A$2:$B$99,2,FALSE)</f>
        <v>17</v>
      </c>
      <c r="N108" s="15">
        <v>1</v>
      </c>
      <c r="O108" s="15">
        <v>1</v>
      </c>
      <c r="P108">
        <v>1</v>
      </c>
      <c r="Q108" s="36" t="str">
        <f t="shared" ca="1" si="9"/>
        <v>2023-10-29 16:31:52</v>
      </c>
      <c r="R108">
        <f t="shared" ca="1" si="10"/>
        <v>4</v>
      </c>
      <c r="S108">
        <f>COUNTA(mails!A:A)</f>
        <v>7</v>
      </c>
    </row>
    <row r="109" spans="1:19" x14ac:dyDescent="0.3">
      <c r="A109">
        <v>11107</v>
      </c>
      <c r="B109" s="21" t="s">
        <v>3293</v>
      </c>
      <c r="C109" s="21" t="str">
        <f t="shared" si="5"/>
        <v>ALFONSO ANGOYTIA</v>
      </c>
      <c r="D109" t="str">
        <f t="shared" si="6"/>
        <v xml:space="preserve">ALFONSO </v>
      </c>
      <c r="E109" t="str">
        <f t="shared" si="7"/>
        <v>ANGOYTIA</v>
      </c>
      <c r="F109" s="21" t="str">
        <f ca="1">_xlfn.CONCAT(TRIM(D109),TRIM(E109),"@",INDEX(mails!$A$1:$A$7,'Oct29'!R109))</f>
        <v>ALFONSOANGOYTIA@gmail.com</v>
      </c>
      <c r="G109" s="24" t="s">
        <v>3305</v>
      </c>
      <c r="H109" s="16">
        <v>16780</v>
      </c>
      <c r="I109" s="32" t="str">
        <f t="shared" si="8"/>
        <v>16780</v>
      </c>
      <c r="J109" s="15" t="s">
        <v>112</v>
      </c>
      <c r="K109" s="15">
        <f>VLOOKUP(J109,estados!$A$1:$B$31,2,FALSE)</f>
        <v>7</v>
      </c>
      <c r="L109" s="15" t="s">
        <v>1495</v>
      </c>
      <c r="M109" s="15">
        <f>VLOOKUP(L109,Distribuidores!$A$2:$B$99,2,FALSE)</f>
        <v>17</v>
      </c>
      <c r="N109" s="15">
        <v>1</v>
      </c>
      <c r="O109" s="15">
        <v>1</v>
      </c>
      <c r="P109">
        <v>1</v>
      </c>
      <c r="Q109" s="36" t="str">
        <f t="shared" ca="1" si="9"/>
        <v>2023-10-29 17:09:10</v>
      </c>
      <c r="R109">
        <f t="shared" ca="1" si="10"/>
        <v>2</v>
      </c>
      <c r="S109">
        <f>COUNTA(mails!A:A)</f>
        <v>7</v>
      </c>
    </row>
    <row r="110" spans="1:19" x14ac:dyDescent="0.3">
      <c r="A110">
        <v>11108</v>
      </c>
      <c r="B110" s="21" t="s">
        <v>3294</v>
      </c>
      <c r="C110" s="21" t="str">
        <f t="shared" si="5"/>
        <v>GUSTAVO PEREZ</v>
      </c>
      <c r="D110" t="str">
        <f t="shared" si="6"/>
        <v xml:space="preserve">GUSTAVO </v>
      </c>
      <c r="E110" t="str">
        <f t="shared" si="7"/>
        <v>PEREZ</v>
      </c>
      <c r="F110" s="21" t="str">
        <f ca="1">_xlfn.CONCAT(TRIM(D110),TRIM(E110),"@",INDEX(mails!$A$1:$A$7,'Oct29'!R110))</f>
        <v>GUSTAVOPEREZ@hotmail.com</v>
      </c>
      <c r="G110" s="24" t="s">
        <v>3306</v>
      </c>
      <c r="H110" s="16">
        <v>5219</v>
      </c>
      <c r="I110" s="32" t="str">
        <f t="shared" si="8"/>
        <v>05219</v>
      </c>
      <c r="J110" s="15" t="s">
        <v>112</v>
      </c>
      <c r="K110" s="15">
        <f>VLOOKUP(J110,estados!$A$1:$B$31,2,FALSE)</f>
        <v>7</v>
      </c>
      <c r="L110" s="15" t="s">
        <v>1464</v>
      </c>
      <c r="M110" s="15">
        <f>VLOOKUP(L110,Distribuidores!$A$2:$B$99,2,FALSE)</f>
        <v>12</v>
      </c>
      <c r="N110" s="15">
        <v>1</v>
      </c>
      <c r="O110" s="15">
        <v>1</v>
      </c>
      <c r="P110">
        <v>1</v>
      </c>
      <c r="Q110" s="36" t="str">
        <f t="shared" ca="1" si="9"/>
        <v>2023-10-29 17:30:13</v>
      </c>
      <c r="R110">
        <f t="shared" ca="1" si="10"/>
        <v>1</v>
      </c>
      <c r="S110">
        <f>COUNTA(mails!A:A)</f>
        <v>7</v>
      </c>
    </row>
    <row r="111" spans="1:19" x14ac:dyDescent="0.3">
      <c r="A111">
        <v>11109</v>
      </c>
      <c r="B111" s="21" t="s">
        <v>3298</v>
      </c>
      <c r="C111" s="21" t="str">
        <f t="shared" si="5"/>
        <v>ALEJANDRO QUINTERO</v>
      </c>
      <c r="D111" t="str">
        <f t="shared" si="6"/>
        <v xml:space="preserve">ALEJANDRO </v>
      </c>
      <c r="E111" t="str">
        <f t="shared" si="7"/>
        <v>QUINTERO</v>
      </c>
      <c r="F111" s="21" t="str">
        <f ca="1">_xlfn.CONCAT(TRIM(D111),TRIM(E111),"@",INDEX(mails!$A$1:$A$7,'Oct29'!R111))</f>
        <v>ALEJANDROQUINTERO@yahoo.com.mx</v>
      </c>
      <c r="G111" s="24" t="s">
        <v>3307</v>
      </c>
      <c r="H111" s="16">
        <v>1080</v>
      </c>
      <c r="I111" s="32" t="str">
        <f t="shared" si="8"/>
        <v>01080</v>
      </c>
      <c r="J111" s="15" t="s">
        <v>112</v>
      </c>
      <c r="K111" s="15">
        <f>VLOOKUP(J111,estados!$A$1:$B$31,2,FALSE)</f>
        <v>7</v>
      </c>
      <c r="L111" s="15" t="s">
        <v>1484</v>
      </c>
      <c r="M111" s="15">
        <f>VLOOKUP(L111,Distribuidores!$A$2:$B$99,2,FALSE)</f>
        <v>11</v>
      </c>
      <c r="N111" s="15">
        <v>0</v>
      </c>
      <c r="O111" s="15">
        <v>1</v>
      </c>
      <c r="P111">
        <v>1</v>
      </c>
      <c r="Q111" s="36" t="str">
        <f t="shared" ca="1" si="9"/>
        <v>2023-10-29 20:44:03</v>
      </c>
      <c r="R111">
        <f t="shared" ca="1" si="10"/>
        <v>5</v>
      </c>
      <c r="S111">
        <f>COUNTA(mails!A:A)</f>
        <v>7</v>
      </c>
    </row>
    <row r="112" spans="1:19" s="48" customFormat="1" x14ac:dyDescent="0.3">
      <c r="A112" s="48">
        <v>11110</v>
      </c>
      <c r="B112" s="49" t="s">
        <v>3299</v>
      </c>
      <c r="C112" s="49" t="str">
        <f t="shared" si="5"/>
        <v>FELIX DELGADO</v>
      </c>
      <c r="D112" s="48" t="str">
        <f t="shared" si="6"/>
        <v xml:space="preserve">FELIX </v>
      </c>
      <c r="E112" s="48" t="str">
        <f t="shared" si="7"/>
        <v>DELGADO</v>
      </c>
      <c r="F112" s="49" t="str">
        <f ca="1">_xlfn.CONCAT(TRIM(D112),TRIM(E112),"@",INDEX(mails!$A$1:$A$7,'Oct29'!R112))</f>
        <v>FELIXDELGADO@gmail.com</v>
      </c>
      <c r="G112" s="50" t="s">
        <v>3261</v>
      </c>
      <c r="H112" s="51">
        <v>1010</v>
      </c>
      <c r="I112" s="52" t="str">
        <f t="shared" si="8"/>
        <v>01010</v>
      </c>
      <c r="J112" s="53" t="s">
        <v>112</v>
      </c>
      <c r="K112" s="53">
        <f>VLOOKUP(J112,estados!$A$1:$B$31,2,FALSE)</f>
        <v>7</v>
      </c>
      <c r="L112" s="53" t="s">
        <v>1463</v>
      </c>
      <c r="M112" s="53">
        <f>VLOOKUP(L112,Distribuidores!$A$2:$B$99,2,FALSE)</f>
        <v>18</v>
      </c>
      <c r="N112" s="53">
        <v>1</v>
      </c>
      <c r="O112" s="53">
        <v>1</v>
      </c>
      <c r="P112" s="48">
        <v>1</v>
      </c>
      <c r="Q112" s="54" t="str">
        <f t="shared" ca="1" si="9"/>
        <v>2023-10-29 17:58:54</v>
      </c>
      <c r="R112" s="48">
        <f t="shared" ca="1" si="10"/>
        <v>2</v>
      </c>
      <c r="S112" s="48">
        <f>COUNTA(mails!A:A)</f>
        <v>7</v>
      </c>
    </row>
    <row r="113" spans="1:19" x14ac:dyDescent="0.3">
      <c r="A113">
        <v>11111</v>
      </c>
      <c r="B113" s="21" t="s">
        <v>1668</v>
      </c>
      <c r="C113" s="21" t="str">
        <f t="shared" si="5"/>
        <v>EMILIO MARTINEZ</v>
      </c>
      <c r="D113" t="str">
        <f t="shared" si="6"/>
        <v xml:space="preserve">EMILIO </v>
      </c>
      <c r="E113" t="str">
        <f t="shared" si="7"/>
        <v>MARTINEZ</v>
      </c>
      <c r="F113" s="21" t="s">
        <v>2908</v>
      </c>
      <c r="G113" s="24">
        <v>55426501</v>
      </c>
      <c r="H113" s="16">
        <v>14500</v>
      </c>
      <c r="I113" s="32" t="str">
        <f t="shared" si="8"/>
        <v>14500</v>
      </c>
      <c r="J113" s="15" t="s">
        <v>112</v>
      </c>
      <c r="K113" s="15">
        <f>VLOOKUP(J113,estados!$A$1:$B$31,2,FALSE)</f>
        <v>7</v>
      </c>
      <c r="L113" s="15" t="s">
        <v>114</v>
      </c>
      <c r="M113" s="15">
        <f>VLOOKUP(L113,Distribuidores!$A$2:$B$99,2,FALSE)</f>
        <v>16</v>
      </c>
      <c r="N113" s="15">
        <v>1</v>
      </c>
      <c r="O113" s="15">
        <v>1</v>
      </c>
      <c r="P113">
        <v>1</v>
      </c>
      <c r="Q113" s="36" t="str">
        <f t="shared" ca="1" si="9"/>
        <v>2023-10-29 19:11:45</v>
      </c>
      <c r="R113">
        <f t="shared" ca="1" si="10"/>
        <v>5</v>
      </c>
      <c r="S113">
        <f>COUNTA(mails!A:A)</f>
        <v>7</v>
      </c>
    </row>
    <row r="114" spans="1:19" x14ac:dyDescent="0.3">
      <c r="A114">
        <v>11112</v>
      </c>
      <c r="B114" s="21" t="s">
        <v>1670</v>
      </c>
      <c r="C114" s="21" t="str">
        <f t="shared" si="5"/>
        <v>RAYMUNDO LUNA</v>
      </c>
      <c r="D114" t="str">
        <f t="shared" si="6"/>
        <v xml:space="preserve">RAYMUNDO </v>
      </c>
      <c r="E114" t="str">
        <f t="shared" si="7"/>
        <v>LUNA</v>
      </c>
      <c r="F114" s="21" t="s">
        <v>2909</v>
      </c>
      <c r="G114" s="24" t="s">
        <v>3262</v>
      </c>
      <c r="H114" s="16">
        <v>9830</v>
      </c>
      <c r="I114" s="32" t="str">
        <f t="shared" si="8"/>
        <v>09830</v>
      </c>
      <c r="J114" s="15" t="s">
        <v>112</v>
      </c>
      <c r="K114" s="15">
        <f>VLOOKUP(J114,estados!$A$1:$B$31,2,FALSE)</f>
        <v>7</v>
      </c>
      <c r="L114" s="15" t="s">
        <v>114</v>
      </c>
      <c r="M114" s="15">
        <f>VLOOKUP(L114,Distribuidores!$A$2:$B$99,2,FALSE)</f>
        <v>16</v>
      </c>
      <c r="N114" s="15">
        <v>1</v>
      </c>
      <c r="O114" s="15">
        <v>1</v>
      </c>
      <c r="P114">
        <v>1</v>
      </c>
      <c r="Q114" s="36" t="str">
        <f t="shared" ca="1" si="9"/>
        <v>2023-10-29 16:20:38</v>
      </c>
      <c r="R114">
        <f t="shared" ca="1" si="10"/>
        <v>6</v>
      </c>
      <c r="S114">
        <f>COUNTA(mails!A:A)</f>
        <v>7</v>
      </c>
    </row>
    <row r="115" spans="1:19" x14ac:dyDescent="0.3">
      <c r="A115">
        <v>11113</v>
      </c>
      <c r="B115" s="21" t="s">
        <v>1672</v>
      </c>
      <c r="C115" s="21" t="str">
        <f t="shared" si="5"/>
        <v>NORMA JUAREZ</v>
      </c>
      <c r="D115" t="str">
        <f t="shared" si="6"/>
        <v xml:space="preserve">NORMA </v>
      </c>
      <c r="E115" t="str">
        <f t="shared" si="7"/>
        <v>JUAREZ</v>
      </c>
      <c r="F115" s="21" t="s">
        <v>2910</v>
      </c>
      <c r="G115" s="24">
        <v>57490131</v>
      </c>
      <c r="H115" s="16">
        <v>9360</v>
      </c>
      <c r="I115" s="32" t="str">
        <f t="shared" si="8"/>
        <v>09360</v>
      </c>
      <c r="J115" s="15" t="s">
        <v>112</v>
      </c>
      <c r="K115" s="15">
        <f>VLOOKUP(J115,estados!$A$1:$B$31,2,FALSE)</f>
        <v>7</v>
      </c>
      <c r="L115" s="15" t="s">
        <v>1495</v>
      </c>
      <c r="M115" s="15">
        <f>VLOOKUP(L115,Distribuidores!$A$2:$B$99,2,FALSE)</f>
        <v>17</v>
      </c>
      <c r="N115" s="15">
        <v>0</v>
      </c>
      <c r="O115" s="15">
        <v>1</v>
      </c>
      <c r="P115">
        <v>1</v>
      </c>
      <c r="Q115" s="36" t="str">
        <f t="shared" ca="1" si="9"/>
        <v>2023-10-29 17:55:17</v>
      </c>
      <c r="R115">
        <f t="shared" ca="1" si="10"/>
        <v>4</v>
      </c>
      <c r="S115">
        <f>COUNTA(mails!A:A)</f>
        <v>7</v>
      </c>
    </row>
    <row r="116" spans="1:19" x14ac:dyDescent="0.3">
      <c r="A116">
        <v>11114</v>
      </c>
      <c r="B116" s="21" t="s">
        <v>1674</v>
      </c>
      <c r="C116" s="21" t="str">
        <f t="shared" si="5"/>
        <v>AIDA HERNANDEZ</v>
      </c>
      <c r="D116" t="str">
        <f t="shared" si="6"/>
        <v xml:space="preserve">AIDA </v>
      </c>
      <c r="E116" t="str">
        <f t="shared" si="7"/>
        <v>HERNANDEZ</v>
      </c>
      <c r="F116" s="21" t="s">
        <v>2911</v>
      </c>
      <c r="G116" s="24" t="s">
        <v>3263</v>
      </c>
      <c r="H116" s="16">
        <v>11230</v>
      </c>
      <c r="I116" s="32" t="str">
        <f t="shared" si="8"/>
        <v>11230</v>
      </c>
      <c r="J116" s="15" t="s">
        <v>112</v>
      </c>
      <c r="K116" s="15">
        <f>VLOOKUP(J116,estados!$A$1:$B$31,2,FALSE)</f>
        <v>7</v>
      </c>
      <c r="L116" s="15" t="s">
        <v>1495</v>
      </c>
      <c r="M116" s="15">
        <f>VLOOKUP(L116,Distribuidores!$A$2:$B$99,2,FALSE)</f>
        <v>17</v>
      </c>
      <c r="N116" s="15">
        <v>0</v>
      </c>
      <c r="O116" s="15">
        <v>1</v>
      </c>
      <c r="P116">
        <v>1</v>
      </c>
      <c r="Q116" s="36" t="str">
        <f t="shared" ca="1" si="9"/>
        <v>2023-10-29 20:53:08</v>
      </c>
      <c r="R116">
        <f t="shared" ca="1" si="10"/>
        <v>1</v>
      </c>
      <c r="S116">
        <f>COUNTA(mails!A:A)</f>
        <v>7</v>
      </c>
    </row>
    <row r="117" spans="1:19" x14ac:dyDescent="0.3">
      <c r="A117">
        <v>11115</v>
      </c>
      <c r="B117" s="21" t="s">
        <v>1676</v>
      </c>
      <c r="C117" s="21" t="str">
        <f t="shared" si="5"/>
        <v>LAURA LUNA</v>
      </c>
      <c r="D117" t="str">
        <f t="shared" si="6"/>
        <v xml:space="preserve">LAURA </v>
      </c>
      <c r="E117" t="str">
        <f t="shared" si="7"/>
        <v>LUNA</v>
      </c>
      <c r="F117" s="21" t="s">
        <v>2912</v>
      </c>
      <c r="G117" s="24" t="s">
        <v>3264</v>
      </c>
      <c r="H117" s="16">
        <v>1650</v>
      </c>
      <c r="I117" s="32" t="str">
        <f t="shared" si="8"/>
        <v>01650</v>
      </c>
      <c r="J117" s="15" t="s">
        <v>112</v>
      </c>
      <c r="K117" s="15">
        <f>VLOOKUP(J117,estados!$A$1:$B$31,2,FALSE)</f>
        <v>7</v>
      </c>
      <c r="L117" s="15" t="s">
        <v>1496</v>
      </c>
      <c r="M117" s="15">
        <f>VLOOKUP(L117,Distribuidores!$A$2:$B$99,2,FALSE)</f>
        <v>20</v>
      </c>
      <c r="N117" s="15">
        <v>0</v>
      </c>
      <c r="O117" s="15">
        <v>1</v>
      </c>
      <c r="P117">
        <v>1</v>
      </c>
      <c r="Q117" s="36" t="str">
        <f t="shared" ca="1" si="9"/>
        <v>2023-10-29 20:34:20</v>
      </c>
      <c r="R117">
        <f t="shared" ca="1" si="10"/>
        <v>2</v>
      </c>
      <c r="S117">
        <f>COUNTA(mails!A:A)</f>
        <v>7</v>
      </c>
    </row>
    <row r="118" spans="1:19" x14ac:dyDescent="0.3">
      <c r="A118">
        <v>11116</v>
      </c>
      <c r="B118" s="21" t="s">
        <v>1678</v>
      </c>
      <c r="C118" s="21" t="str">
        <f t="shared" si="5"/>
        <v>SOR MERCED RUIZ</v>
      </c>
      <c r="D118" t="str">
        <f t="shared" si="6"/>
        <v xml:space="preserve">SOR </v>
      </c>
      <c r="E118" t="str">
        <f t="shared" si="7"/>
        <v>MERCED RUIZ</v>
      </c>
      <c r="F118" s="21" t="s">
        <v>2913</v>
      </c>
      <c r="G118" s="24" t="s">
        <v>3265</v>
      </c>
      <c r="H118" s="16">
        <v>9089</v>
      </c>
      <c r="I118" s="32" t="str">
        <f t="shared" si="8"/>
        <v>09089</v>
      </c>
      <c r="J118" s="15" t="s">
        <v>112</v>
      </c>
      <c r="K118" s="15">
        <f>VLOOKUP(J118,estados!$A$1:$B$31,2,FALSE)</f>
        <v>7</v>
      </c>
      <c r="L118" s="15" t="s">
        <v>116</v>
      </c>
      <c r="M118" s="15">
        <f>VLOOKUP(L118,Distribuidores!$A$2:$B$99,2,FALSE)</f>
        <v>14</v>
      </c>
      <c r="N118" s="15">
        <v>1</v>
      </c>
      <c r="O118" s="15">
        <v>1</v>
      </c>
      <c r="P118">
        <v>1</v>
      </c>
      <c r="Q118" s="36" t="str">
        <f t="shared" ca="1" si="9"/>
        <v>2023-10-29 13:14:13</v>
      </c>
      <c r="R118">
        <f t="shared" ca="1" si="10"/>
        <v>3</v>
      </c>
      <c r="S118">
        <f>COUNTA(mails!A:A)</f>
        <v>7</v>
      </c>
    </row>
    <row r="119" spans="1:19" x14ac:dyDescent="0.3">
      <c r="A119">
        <v>11117</v>
      </c>
      <c r="B119" s="21" t="s">
        <v>1680</v>
      </c>
      <c r="C119" s="21" t="str">
        <f t="shared" si="5"/>
        <v>NALMI MORALES</v>
      </c>
      <c r="D119" t="str">
        <f t="shared" si="6"/>
        <v xml:space="preserve">NALMI </v>
      </c>
      <c r="E119" t="str">
        <f t="shared" si="7"/>
        <v>MORALES</v>
      </c>
      <c r="F119" s="21" t="s">
        <v>2914</v>
      </c>
      <c r="G119" s="24" t="s">
        <v>3266</v>
      </c>
      <c r="H119" s="16">
        <v>14160</v>
      </c>
      <c r="I119" s="32" t="str">
        <f t="shared" si="8"/>
        <v>14160</v>
      </c>
      <c r="J119" s="15" t="s">
        <v>112</v>
      </c>
      <c r="K119" s="15">
        <f>VLOOKUP(J119,estados!$A$1:$B$31,2,FALSE)</f>
        <v>7</v>
      </c>
      <c r="L119" s="15" t="s">
        <v>116</v>
      </c>
      <c r="M119" s="15">
        <f>VLOOKUP(L119,Distribuidores!$A$2:$B$99,2,FALSE)</f>
        <v>14</v>
      </c>
      <c r="N119" s="15">
        <v>1</v>
      </c>
      <c r="O119" s="15">
        <v>1</v>
      </c>
      <c r="P119">
        <v>1</v>
      </c>
      <c r="Q119" s="36" t="str">
        <f t="shared" ca="1" si="9"/>
        <v>2023-10-29 17:26:24</v>
      </c>
      <c r="R119">
        <f t="shared" ca="1" si="10"/>
        <v>4</v>
      </c>
      <c r="S119">
        <f>COUNTA(mails!A:A)</f>
        <v>7</v>
      </c>
    </row>
    <row r="120" spans="1:19" x14ac:dyDescent="0.3">
      <c r="A120">
        <v>11118</v>
      </c>
      <c r="B120" s="21" t="s">
        <v>1682</v>
      </c>
      <c r="C120" s="21" t="str">
        <f t="shared" si="5"/>
        <v>MICHELL ROMERO</v>
      </c>
      <c r="D120" t="str">
        <f t="shared" si="6"/>
        <v xml:space="preserve">MICHELL </v>
      </c>
      <c r="E120" t="str">
        <f t="shared" si="7"/>
        <v>ROMERO</v>
      </c>
      <c r="F120" s="21" t="s">
        <v>2915</v>
      </c>
      <c r="G120" s="24" t="s">
        <v>3267</v>
      </c>
      <c r="H120" s="16">
        <v>1550</v>
      </c>
      <c r="I120" s="32" t="str">
        <f t="shared" si="8"/>
        <v>01550</v>
      </c>
      <c r="J120" s="15" t="s">
        <v>112</v>
      </c>
      <c r="K120" s="15">
        <f>VLOOKUP(J120,estados!$A$1:$B$31,2,FALSE)</f>
        <v>7</v>
      </c>
      <c r="L120" s="15" t="s">
        <v>117</v>
      </c>
      <c r="M120" s="15">
        <f>VLOOKUP(L120,Distribuidores!$A$2:$B$99,2,FALSE)</f>
        <v>15</v>
      </c>
      <c r="N120" s="21">
        <v>0</v>
      </c>
      <c r="O120" s="15">
        <v>1</v>
      </c>
      <c r="P120">
        <v>1</v>
      </c>
      <c r="Q120" s="36" t="str">
        <f t="shared" ca="1" si="9"/>
        <v>2023-10-29 16:52:00</v>
      </c>
      <c r="R120">
        <f t="shared" ca="1" si="10"/>
        <v>1</v>
      </c>
      <c r="S120">
        <f>COUNTA(mails!A:A)</f>
        <v>7</v>
      </c>
    </row>
    <row r="121" spans="1:19" x14ac:dyDescent="0.3">
      <c r="A121">
        <v>11119</v>
      </c>
      <c r="B121" s="21" t="s">
        <v>1684</v>
      </c>
      <c r="C121" s="21" t="str">
        <f t="shared" si="5"/>
        <v>AVRIL RODRIGUEZ</v>
      </c>
      <c r="D121" t="str">
        <f t="shared" si="6"/>
        <v xml:space="preserve">AVRIL </v>
      </c>
      <c r="E121" t="str">
        <f t="shared" si="7"/>
        <v>RODRIGUEZ</v>
      </c>
      <c r="F121" s="21" t="s">
        <v>2916</v>
      </c>
      <c r="G121" s="24" t="s">
        <v>3268</v>
      </c>
      <c r="H121" s="16">
        <v>9839</v>
      </c>
      <c r="I121" s="32" t="str">
        <f t="shared" si="8"/>
        <v>09839</v>
      </c>
      <c r="J121" s="15" t="s">
        <v>112</v>
      </c>
      <c r="K121" s="15">
        <f>VLOOKUP(J121,estados!$A$1:$B$31,2,FALSE)</f>
        <v>7</v>
      </c>
      <c r="L121" s="15" t="s">
        <v>1495</v>
      </c>
      <c r="M121" s="15">
        <f>VLOOKUP(L121,Distribuidores!$A$2:$B$99,2,FALSE)</f>
        <v>17</v>
      </c>
      <c r="N121" s="15">
        <v>1</v>
      </c>
      <c r="O121" s="15">
        <v>1</v>
      </c>
      <c r="P121">
        <v>1</v>
      </c>
      <c r="Q121" s="36" t="str">
        <f t="shared" ca="1" si="9"/>
        <v>2023-10-29 17:10:04</v>
      </c>
      <c r="R121">
        <f t="shared" ca="1" si="10"/>
        <v>5</v>
      </c>
      <c r="S121">
        <f>COUNTA(mails!A:A)</f>
        <v>7</v>
      </c>
    </row>
  </sheetData>
  <autoFilter ref="E1:Q121" xr:uid="{9BCD9782-4AB4-40CF-8DF4-4E8F7DE47EAD}"/>
  <conditionalFormatting sqref="F1:F1048576">
    <cfRule type="duplicateValues" dxfId="3" priority="2"/>
  </conditionalFormatting>
  <conditionalFormatting sqref="G1:G1048576">
    <cfRule type="duplicateValues" dxfId="2" priority="1"/>
  </conditionalFormatting>
  <hyperlinks>
    <hyperlink ref="F6" r:id="rId1" display="cmonrroy@infosel.net.mx                                         " xr:uid="{0A797A61-807F-407A-B754-8AFE89BA016D}"/>
    <hyperlink ref="F7" r:id="rId2" display="jcastillo@infosel.net.mx                                         " xr:uid="{A2D84EAE-F52D-4A15-A536-6442D194086C}"/>
    <hyperlink ref="F8" r:id="rId3" display="lsanchez@infosel.net.mx                                         " xr:uid="{E07647E0-D466-4908-B496-F301DE367523}"/>
    <hyperlink ref="F9" r:id="rId4" display="lorena_lab23@infosel.net.mx                                         " xr:uid="{9BD36E07-D2F8-4F44-AB0C-C2FE6FBCACA4}"/>
    <hyperlink ref="F10" r:id="rId5" display="victorzruz@infosel.net.mx                                         " xr:uid="{C4447BB5-1E86-4414-919B-5A237335DFA5}"/>
    <hyperlink ref="F12" r:id="rId6" display="jlgonzalez@intmex.com                                         " xr:uid="{09E77AE0-35DA-400D-9A8D-8A0FC1CFADB0}"/>
    <hyperlink ref="F13" r:id="rId7" display="rrangel@intmex.com                                         " xr:uid="{7E6A72AE-14F8-4123-8729-2C7EB2E46D67}"/>
    <hyperlink ref="F14" r:id="rId8" display="fmejia@intmex.com                                         " xr:uid="{C40ECC1C-4026-42C4-A5ED-789514052589}"/>
    <hyperlink ref="F15" r:id="rId9" xr:uid="{AF4E5833-F736-42D6-9ADD-6474FD9A07F0}"/>
    <hyperlink ref="F16" r:id="rId10" display="galba@intmex.com                                         " xr:uid="{97FE1033-6346-460E-AFE7-09E5F25312D8}"/>
    <hyperlink ref="F17" r:id="rId11" display="arturoCardenas@intmex.com                                         " xr:uid="{44F6FB32-46CA-43D9-A7B1-0E930B4D92FF}"/>
    <hyperlink ref="F85" r:id="rId12" xr:uid="{5A39CC2A-DB4F-49F9-9F8A-E8DE5F17473A}"/>
    <hyperlink ref="F86" r:id="rId13" xr:uid="{DE9C0C74-7003-4451-A6AD-0AAAD57883AA}"/>
    <hyperlink ref="F84" r:id="rId14" xr:uid="{35AB79E6-32E1-4AB6-B5AE-53D0E41573FD}"/>
    <hyperlink ref="F87" r:id="rId15" xr:uid="{84F0F60E-372A-49AA-8F18-F32F6C71C49B}"/>
    <hyperlink ref="F88" r:id="rId16" xr:uid="{643E262E-8CFE-4547-BF11-3846D3F5CF91}"/>
    <hyperlink ref="F89" r:id="rId17" xr:uid="{57515F84-456E-46A9-8EA7-F82FC0023B70}"/>
    <hyperlink ref="F94" r:id="rId18" xr:uid="{29F20C90-B287-4CA7-AAA6-B89A12B44B48}"/>
    <hyperlink ref="F95" r:id="rId19" xr:uid="{3CD06350-B695-44E1-9DA3-A3D2EFCC1741}"/>
    <hyperlink ref="F96" r:id="rId20" xr:uid="{9C3155BD-3C8D-4B19-8AB6-7FA5D7D96D2C}"/>
    <hyperlink ref="F97" r:id="rId21" xr:uid="{1D192C69-7F93-4E4F-A2AC-A9DC74461D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C565-BEA8-4397-887B-D263E6149775}">
  <dimension ref="A1:Q385"/>
  <sheetViews>
    <sheetView topLeftCell="J362" workbookViewId="0">
      <selection activeCell="A381" sqref="A381:Q385"/>
    </sheetView>
  </sheetViews>
  <sheetFormatPr baseColWidth="10" defaultRowHeight="14.4" x14ac:dyDescent="0.3"/>
  <cols>
    <col min="2" max="2" width="39.33203125" hidden="1" customWidth="1"/>
    <col min="3" max="3" width="38.21875" hidden="1" customWidth="1"/>
    <col min="4" max="4" width="13.21875" bestFit="1" customWidth="1"/>
    <col min="5" max="5" width="34.33203125" bestFit="1" customWidth="1"/>
    <col min="6" max="6" width="46.21875" bestFit="1" customWidth="1"/>
    <col min="7" max="7" width="14.109375" bestFit="1" customWidth="1"/>
    <col min="8" max="8" width="0" hidden="1" customWidth="1"/>
    <col min="10" max="10" width="15.5546875" bestFit="1" customWidth="1"/>
    <col min="11" max="11" width="0" hidden="1" customWidth="1"/>
    <col min="12" max="12" width="19.5546875" bestFit="1" customWidth="1"/>
    <col min="13" max="13" width="0" hidden="1" customWidth="1"/>
    <col min="17" max="17" width="18" bestFit="1" customWidth="1"/>
  </cols>
  <sheetData>
    <row r="1" spans="1:17" x14ac:dyDescent="0.3">
      <c r="A1" t="s">
        <v>2205</v>
      </c>
      <c r="B1" t="s">
        <v>2711</v>
      </c>
      <c r="C1" t="s">
        <v>2711</v>
      </c>
      <c r="D1" t="s">
        <v>2206</v>
      </c>
      <c r="E1" t="s">
        <v>2207</v>
      </c>
      <c r="F1" t="s">
        <v>2796</v>
      </c>
      <c r="G1" t="s">
        <v>3242</v>
      </c>
      <c r="H1" t="s">
        <v>2712</v>
      </c>
      <c r="I1" s="31" t="s">
        <v>2210</v>
      </c>
      <c r="J1" s="31" t="s">
        <v>2211</v>
      </c>
      <c r="K1" t="s">
        <v>2211</v>
      </c>
      <c r="L1" t="s">
        <v>2212</v>
      </c>
      <c r="M1" t="s">
        <v>2212</v>
      </c>
      <c r="N1" t="s">
        <v>2213</v>
      </c>
      <c r="O1" t="s">
        <v>2214</v>
      </c>
      <c r="P1" t="s">
        <v>2215</v>
      </c>
      <c r="Q1" t="s">
        <v>2216</v>
      </c>
    </row>
    <row r="2" spans="1:17" x14ac:dyDescent="0.3">
      <c r="A2">
        <v>12000</v>
      </c>
      <c r="B2" s="55" t="s">
        <v>3309</v>
      </c>
      <c r="C2" s="21" t="str">
        <f t="shared" ref="C2:C64" si="0">TRIM(B2)</f>
        <v>SARAI MONTIEL GONZALEZ</v>
      </c>
      <c r="D2" t="str">
        <f t="shared" ref="D2:D64" si="1">LEFT(C2, SEARCH(" ",C2,1))</f>
        <v xml:space="preserve">SARAI </v>
      </c>
      <c r="E2" t="str">
        <f t="shared" ref="E2:E64" si="2">RIGHT(C2,LEN(C2)-SEARCH(" ",C2,1))</f>
        <v>MONTIEL GONZALEZ</v>
      </c>
      <c r="F2" s="55" t="s">
        <v>3310</v>
      </c>
      <c r="G2" s="55" t="s">
        <v>3311</v>
      </c>
      <c r="H2" cm="1">
        <f t="array" aca="1" ref="H2" ca="1">INDEX(codigosPostales!$A$1:$A$1107,RANDBETWEEN(1,1107))</f>
        <v>2830</v>
      </c>
      <c r="I2" s="32" t="str">
        <f t="shared" ref="I2:I64" ca="1" si="3">TEXT(H2,"00000")</f>
        <v>02830</v>
      </c>
      <c r="J2" s="15" t="s">
        <v>112</v>
      </c>
      <c r="K2" s="15">
        <f>VLOOKUP(J2,estados!$A$1:$B$31,2,FALSE)</f>
        <v>7</v>
      </c>
      <c r="L2" t="str" cm="1">
        <f t="array" aca="1" ref="L2" ca="1">INDEX('Distribuidores CDMX y EdoMex'!$A$2:$A$22,RANDBETWEEN(1,21))</f>
        <v>KIA AEROPUERTO</v>
      </c>
      <c r="M2" s="15">
        <f ca="1">VLOOKUP(L2,Distribuidores!$A$2:$B$99,2,FALSE)</f>
        <v>12</v>
      </c>
      <c r="N2">
        <v>1</v>
      </c>
      <c r="O2">
        <v>1</v>
      </c>
      <c r="P2">
        <v>1</v>
      </c>
      <c r="Q2" s="36" t="str">
        <f t="shared" ref="Q2:Q64" ca="1" si="4">_xlfn.CONCAT("2023-10-29 ",RANDBETWEEN(12,20),":",TEXT(RANDBETWEEN(0,59),"00"),":",TEXT(RANDBETWEEN(0,59),"00"))</f>
        <v>2023-10-29 16:46:19</v>
      </c>
    </row>
    <row r="3" spans="1:17" x14ac:dyDescent="0.3">
      <c r="A3">
        <v>12001</v>
      </c>
      <c r="B3" s="55" t="s">
        <v>3312</v>
      </c>
      <c r="C3" s="21" t="str">
        <f t="shared" si="0"/>
        <v>Olaya Tayde Yucupicio Velazquez</v>
      </c>
      <c r="D3" t="str">
        <f t="shared" si="1"/>
        <v xml:space="preserve">Olaya </v>
      </c>
      <c r="E3" t="str">
        <f t="shared" si="2"/>
        <v>Tayde Yucupicio Velazquez</v>
      </c>
      <c r="F3" s="55" t="s">
        <v>3313</v>
      </c>
      <c r="G3" s="55" t="s">
        <v>3314</v>
      </c>
      <c r="H3" s="58" cm="1">
        <f t="array" aca="1" ref="H3" ca="1">INDEX(codigosPostales!$A$1:$A$1107,RANDBETWEEN(1,1107))</f>
        <v>7250</v>
      </c>
      <c r="I3" s="32" t="str">
        <f t="shared" ca="1" si="3"/>
        <v>07250</v>
      </c>
      <c r="J3" s="15" t="s">
        <v>112</v>
      </c>
      <c r="K3" s="15">
        <f>VLOOKUP(J3,estados!$A$1:$B$31,2,FALSE)</f>
        <v>7</v>
      </c>
      <c r="L3" s="58" t="str" cm="1">
        <f t="array" aca="1" ref="L3" ca="1">INDEX('Distribuidores CDMX y EdoMex'!$A$2:$A$22,RANDBETWEEN(1,21))</f>
        <v>KIA SAN JOAQUÍN</v>
      </c>
      <c r="M3" s="15">
        <f ca="1">VLOOKUP(L3,Distribuidores!$A$2:$B$99,2,FALSE)</f>
        <v>19</v>
      </c>
      <c r="N3" s="58">
        <v>1</v>
      </c>
      <c r="O3" s="58">
        <v>1</v>
      </c>
      <c r="P3" s="58">
        <v>1</v>
      </c>
      <c r="Q3" s="36" t="str">
        <f t="shared" ca="1" si="4"/>
        <v>2023-10-29 19:44:46</v>
      </c>
    </row>
    <row r="4" spans="1:17" x14ac:dyDescent="0.3">
      <c r="A4" s="58">
        <v>12002</v>
      </c>
      <c r="B4" s="55" t="s">
        <v>3315</v>
      </c>
      <c r="C4" s="21" t="str">
        <f t="shared" si="0"/>
        <v>MARIA DE LOURDES MONTIEL MARTINEZ</v>
      </c>
      <c r="D4" t="str">
        <f t="shared" si="1"/>
        <v xml:space="preserve">MARIA </v>
      </c>
      <c r="E4" t="str">
        <f t="shared" si="2"/>
        <v>DE LOURDES MONTIEL MARTINEZ</v>
      </c>
      <c r="F4" s="55" t="s">
        <v>3316</v>
      </c>
      <c r="G4" s="55" t="s">
        <v>3317</v>
      </c>
      <c r="H4" s="58" cm="1">
        <f t="array" aca="1" ref="H4" ca="1">INDEX(codigosPostales!$A$1:$A$1107,RANDBETWEEN(1,1107))</f>
        <v>3590</v>
      </c>
      <c r="I4" s="32" t="str">
        <f t="shared" ca="1" si="3"/>
        <v>03590</v>
      </c>
      <c r="J4" s="15" t="s">
        <v>112</v>
      </c>
      <c r="K4" s="15">
        <f>VLOOKUP(J4,estados!$A$1:$B$31,2,FALSE)</f>
        <v>7</v>
      </c>
      <c r="L4" s="58" t="str" cm="1">
        <f t="array" aca="1" ref="L4" ca="1">INDEX('Distribuidores CDMX y EdoMex'!$A$2:$A$22,RANDBETWEEN(1,21))</f>
        <v>KIA CUAUTITLÁN</v>
      </c>
      <c r="M4" s="15">
        <f ca="1">VLOOKUP(L4,Distribuidores!$A$2:$B$99,2,FALSE)</f>
        <v>29</v>
      </c>
      <c r="N4" s="58">
        <v>1</v>
      </c>
      <c r="O4" s="58">
        <v>1</v>
      </c>
      <c r="P4" s="58">
        <v>1</v>
      </c>
      <c r="Q4" s="36" t="str">
        <f t="shared" ca="1" si="4"/>
        <v>2023-10-29 18:23:06</v>
      </c>
    </row>
    <row r="5" spans="1:17" x14ac:dyDescent="0.3">
      <c r="A5" s="58">
        <v>12003</v>
      </c>
      <c r="B5" s="55" t="s">
        <v>3318</v>
      </c>
      <c r="C5" s="21" t="str">
        <f t="shared" si="0"/>
        <v>Ezequiel campos</v>
      </c>
      <c r="D5" t="str">
        <f t="shared" si="1"/>
        <v xml:space="preserve">Ezequiel </v>
      </c>
      <c r="E5" t="str">
        <f t="shared" si="2"/>
        <v>campos</v>
      </c>
      <c r="F5" s="55" t="s">
        <v>3319</v>
      </c>
      <c r="G5" s="55" t="s">
        <v>3320</v>
      </c>
      <c r="H5" s="58" cm="1">
        <f t="array" aca="1" ref="H5" ca="1">INDEX(codigosPostales!$A$1:$A$1107,RANDBETWEEN(1,1107))</f>
        <v>5230</v>
      </c>
      <c r="I5" s="32" t="str">
        <f t="shared" ca="1" si="3"/>
        <v>05230</v>
      </c>
      <c r="J5" s="15" t="s">
        <v>112</v>
      </c>
      <c r="K5" s="15">
        <f>VLOOKUP(J5,estados!$A$1:$B$31,2,FALSE)</f>
        <v>7</v>
      </c>
      <c r="L5" s="58" t="str" cm="1">
        <f t="array" aca="1" ref="L5" ca="1">INDEX('Distribuidores CDMX y EdoMex'!$A$2:$A$22,RANDBETWEEN(1,21))</f>
        <v>KIA LOMAS VERDES</v>
      </c>
      <c r="M5" s="15">
        <f ca="1">VLOOKUP(L5,Distribuidores!$A$2:$B$99,2,FALSE)</f>
        <v>36</v>
      </c>
      <c r="N5" s="58">
        <v>1</v>
      </c>
      <c r="O5" s="58">
        <v>1</v>
      </c>
      <c r="P5" s="58">
        <v>1</v>
      </c>
      <c r="Q5" s="36" t="str">
        <f t="shared" ca="1" si="4"/>
        <v>2023-10-29 17:01:30</v>
      </c>
    </row>
    <row r="6" spans="1:17" x14ac:dyDescent="0.3">
      <c r="A6" s="58">
        <v>12004</v>
      </c>
      <c r="B6" s="55" t="s">
        <v>3321</v>
      </c>
      <c r="C6" s="21" t="str">
        <f t="shared" si="0"/>
        <v>Julio cesar vera Pérez</v>
      </c>
      <c r="D6" t="str">
        <f t="shared" si="1"/>
        <v xml:space="preserve">Julio </v>
      </c>
      <c r="E6" t="str">
        <f t="shared" si="2"/>
        <v>cesar vera Pérez</v>
      </c>
      <c r="F6" s="55" t="s">
        <v>3322</v>
      </c>
      <c r="G6" s="55" t="s">
        <v>3323</v>
      </c>
      <c r="H6" s="58" cm="1">
        <f t="array" aca="1" ref="H6" ca="1">INDEX(codigosPostales!$A$1:$A$1107,RANDBETWEEN(1,1107))</f>
        <v>11840</v>
      </c>
      <c r="I6" s="32" t="str">
        <f t="shared" ca="1" si="3"/>
        <v>11840</v>
      </c>
      <c r="J6" s="15" t="s">
        <v>112</v>
      </c>
      <c r="K6" s="15">
        <f>VLOOKUP(J6,estados!$A$1:$B$31,2,FALSE)</f>
        <v>7</v>
      </c>
      <c r="L6" s="58" t="str" cm="1">
        <f t="array" aca="1" ref="L6" ca="1">INDEX('Distribuidores CDMX y EdoMex'!$A$2:$A$22,RANDBETWEEN(1,21))</f>
        <v>KIA METEPEC</v>
      </c>
      <c r="M6" s="15">
        <f ca="1">VLOOKUP(L6,Distribuidores!$A$2:$B$99,2,FALSE)</f>
        <v>30</v>
      </c>
      <c r="N6" s="58">
        <v>1</v>
      </c>
      <c r="O6" s="58">
        <v>1</v>
      </c>
      <c r="P6" s="58">
        <v>1</v>
      </c>
      <c r="Q6" s="36" t="str">
        <f t="shared" ca="1" si="4"/>
        <v>2023-10-29 18:34:23</v>
      </c>
    </row>
    <row r="7" spans="1:17" x14ac:dyDescent="0.3">
      <c r="A7" s="58">
        <v>12005</v>
      </c>
      <c r="B7" s="55" t="s">
        <v>3324</v>
      </c>
      <c r="C7" s="21" t="str">
        <f t="shared" si="0"/>
        <v>Anakaren Terrazas</v>
      </c>
      <c r="D7" t="str">
        <f t="shared" si="1"/>
        <v xml:space="preserve">Anakaren </v>
      </c>
      <c r="E7" t="str">
        <f t="shared" si="2"/>
        <v>Terrazas</v>
      </c>
      <c r="F7" s="55" t="s">
        <v>3325</v>
      </c>
      <c r="G7" s="55" t="s">
        <v>3326</v>
      </c>
      <c r="H7" s="58" cm="1">
        <f t="array" aca="1" ref="H7" ca="1">INDEX(codigosPostales!$A$1:$A$1107,RANDBETWEEN(1,1107))</f>
        <v>4000</v>
      </c>
      <c r="I7" s="32" t="str">
        <f t="shared" ca="1" si="3"/>
        <v>04000</v>
      </c>
      <c r="J7" s="15" t="s">
        <v>112</v>
      </c>
      <c r="K7" s="15">
        <f>VLOOKUP(J7,estados!$A$1:$B$31,2,FALSE)</f>
        <v>7</v>
      </c>
      <c r="L7" s="58" t="str" cm="1">
        <f t="array" aca="1" ref="L7" ca="1">INDEX('Distribuidores CDMX y EdoMex'!$A$2:$A$22,RANDBETWEEN(1,21))</f>
        <v>KIA PEDREGAL</v>
      </c>
      <c r="M7" s="15">
        <f ca="1">VLOOKUP(L7,Distribuidores!$A$2:$B$99,2,FALSE)</f>
        <v>20</v>
      </c>
      <c r="N7" s="58">
        <v>1</v>
      </c>
      <c r="O7" s="58">
        <v>1</v>
      </c>
      <c r="P7" s="58">
        <v>1</v>
      </c>
      <c r="Q7" s="36" t="str">
        <f t="shared" ca="1" si="4"/>
        <v>2023-10-29 20:15:52</v>
      </c>
    </row>
    <row r="8" spans="1:17" x14ac:dyDescent="0.3">
      <c r="A8" s="58">
        <v>12006</v>
      </c>
      <c r="B8" s="55" t="s">
        <v>3327</v>
      </c>
      <c r="C8" s="21" t="str">
        <f t="shared" si="0"/>
        <v>ERIK GARCIA VIDALES</v>
      </c>
      <c r="D8" t="str">
        <f t="shared" si="1"/>
        <v xml:space="preserve">ERIK </v>
      </c>
      <c r="E8" t="str">
        <f t="shared" si="2"/>
        <v>GARCIA VIDALES</v>
      </c>
      <c r="F8" s="55" t="s">
        <v>3328</v>
      </c>
      <c r="G8" s="55" t="s">
        <v>3329</v>
      </c>
      <c r="H8" s="58" cm="1">
        <f t="array" aca="1" ref="H8" ca="1">INDEX(codigosPostales!$A$1:$A$1107,RANDBETWEEN(1,1107))</f>
        <v>2810</v>
      </c>
      <c r="I8" s="32" t="str">
        <f t="shared" ca="1" si="3"/>
        <v>02810</v>
      </c>
      <c r="J8" s="15" t="s">
        <v>112</v>
      </c>
      <c r="K8" s="15">
        <f>VLOOKUP(J8,estados!$A$1:$B$31,2,FALSE)</f>
        <v>7</v>
      </c>
      <c r="L8" s="58" t="str" cm="1">
        <f t="array" aca="1" ref="L8" ca="1">INDEX('Distribuidores CDMX y EdoMex'!$A$2:$A$22,RANDBETWEEN(1,21))</f>
        <v>KIA TLÁHUAC</v>
      </c>
      <c r="M8" s="15">
        <f ca="1">VLOOKUP(L8,Distribuidores!$A$2:$B$99,2,FALSE)</f>
        <v>15</v>
      </c>
      <c r="N8" s="58">
        <v>1</v>
      </c>
      <c r="O8" s="58">
        <v>1</v>
      </c>
      <c r="P8" s="58">
        <v>1</v>
      </c>
      <c r="Q8" s="36" t="str">
        <f t="shared" ca="1" si="4"/>
        <v>2023-10-29 18:57:29</v>
      </c>
    </row>
    <row r="9" spans="1:17" x14ac:dyDescent="0.3">
      <c r="A9" s="58">
        <v>12007</v>
      </c>
      <c r="B9" s="55" t="s">
        <v>3330</v>
      </c>
      <c r="C9" s="21" t="str">
        <f t="shared" si="0"/>
        <v>Miriam Guadalupe Cortés Equihua</v>
      </c>
      <c r="D9" t="str">
        <f t="shared" si="1"/>
        <v xml:space="preserve">Miriam </v>
      </c>
      <c r="E9" t="str">
        <f t="shared" si="2"/>
        <v>Guadalupe Cortés Equihua</v>
      </c>
      <c r="F9" s="55" t="s">
        <v>3331</v>
      </c>
      <c r="G9" s="55" t="s">
        <v>3332</v>
      </c>
      <c r="H9" s="58" cm="1">
        <f t="array" aca="1" ref="H9" ca="1">INDEX(codigosPostales!$A$1:$A$1107,RANDBETWEEN(1,1107))</f>
        <v>4500</v>
      </c>
      <c r="I9" s="32" t="str">
        <f t="shared" ca="1" si="3"/>
        <v>04500</v>
      </c>
      <c r="J9" s="15" t="s">
        <v>112</v>
      </c>
      <c r="K9" s="15">
        <f>VLOOKUP(J9,estados!$A$1:$B$31,2,FALSE)</f>
        <v>7</v>
      </c>
      <c r="L9" s="58" t="str" cm="1">
        <f t="array" aca="1" ref="L9" ca="1">INDEX('Distribuidores CDMX y EdoMex'!$A$2:$A$22,RANDBETWEEN(1,21))</f>
        <v>KIA PEDREGAL</v>
      </c>
      <c r="M9" s="15">
        <f ca="1">VLOOKUP(L9,Distribuidores!$A$2:$B$99,2,FALSE)</f>
        <v>20</v>
      </c>
      <c r="N9" s="58">
        <v>1</v>
      </c>
      <c r="O9" s="58">
        <v>1</v>
      </c>
      <c r="P9" s="58">
        <v>1</v>
      </c>
      <c r="Q9" s="36" t="str">
        <f t="shared" ca="1" si="4"/>
        <v>2023-10-29 17:59:05</v>
      </c>
    </row>
    <row r="10" spans="1:17" x14ac:dyDescent="0.3">
      <c r="A10" s="58">
        <v>12008</v>
      </c>
      <c r="B10" s="55" t="s">
        <v>3333</v>
      </c>
      <c r="C10" s="21" t="str">
        <f t="shared" si="0"/>
        <v>Mayra cecilia borgetti looez</v>
      </c>
      <c r="D10" t="str">
        <f t="shared" si="1"/>
        <v xml:space="preserve">Mayra </v>
      </c>
      <c r="E10" t="str">
        <f t="shared" si="2"/>
        <v>cecilia borgetti looez</v>
      </c>
      <c r="F10" s="55" t="s">
        <v>3334</v>
      </c>
      <c r="G10" s="55" t="s">
        <v>3335</v>
      </c>
      <c r="H10" s="58" cm="1">
        <f t="array" aca="1" ref="H10" ca="1">INDEX(codigosPostales!$A$1:$A$1107,RANDBETWEEN(1,1107))</f>
        <v>15970</v>
      </c>
      <c r="I10" s="32" t="str">
        <f t="shared" ca="1" si="3"/>
        <v>15970</v>
      </c>
      <c r="J10" s="15" t="s">
        <v>112</v>
      </c>
      <c r="K10" s="15">
        <f>VLOOKUP(J10,estados!$A$1:$B$31,2,FALSE)</f>
        <v>7</v>
      </c>
      <c r="L10" s="58" t="str" cm="1">
        <f t="array" aca="1" ref="L10" ca="1">INDEX('Distribuidores CDMX y EdoMex'!$A$2:$A$22,RANDBETWEEN(1,21))</f>
        <v>KIA DEL VALLE</v>
      </c>
      <c r="M10" s="15">
        <f ca="1">VLOOKUP(L10,Distribuidores!$A$2:$B$99,2,FALSE)</f>
        <v>17</v>
      </c>
      <c r="N10" s="58">
        <v>1</v>
      </c>
      <c r="O10" s="58">
        <v>1</v>
      </c>
      <c r="P10" s="58">
        <v>1</v>
      </c>
      <c r="Q10" s="36" t="str">
        <f t="shared" ca="1" si="4"/>
        <v>2023-10-29 18:15:17</v>
      </c>
    </row>
    <row r="11" spans="1:17" x14ac:dyDescent="0.3">
      <c r="A11" s="58">
        <v>12009</v>
      </c>
      <c r="B11" s="55" t="s">
        <v>4434</v>
      </c>
      <c r="C11" s="21" t="str">
        <f t="shared" si="0"/>
        <v>cynthita Hernandez</v>
      </c>
      <c r="D11" t="str">
        <f t="shared" si="1"/>
        <v xml:space="preserve">cynthita </v>
      </c>
      <c r="E11" t="str">
        <f t="shared" si="2"/>
        <v>Hernandez</v>
      </c>
      <c r="F11" s="55" t="s">
        <v>3336</v>
      </c>
      <c r="G11" s="55" t="s">
        <v>3337</v>
      </c>
      <c r="H11" s="58" cm="1">
        <f t="array" aca="1" ref="H11" ca="1">INDEX(codigosPostales!$A$1:$A$1107,RANDBETWEEN(1,1107))</f>
        <v>4739</v>
      </c>
      <c r="I11" s="32" t="str">
        <f t="shared" ca="1" si="3"/>
        <v>04739</v>
      </c>
      <c r="J11" s="15" t="s">
        <v>112</v>
      </c>
      <c r="K11" s="15">
        <f>VLOOKUP(J11,estados!$A$1:$B$31,2,FALSE)</f>
        <v>7</v>
      </c>
      <c r="L11" s="58" t="str" cm="1">
        <f t="array" aca="1" ref="L11" ca="1">INDEX('Distribuidores CDMX y EdoMex'!$A$2:$A$22,RANDBETWEEN(1,21))</f>
        <v>KIA COACALCO</v>
      </c>
      <c r="M11" s="15">
        <f ca="1">VLOOKUP(L11,Distribuidores!$A$2:$B$99,2,FALSE)</f>
        <v>34</v>
      </c>
      <c r="N11" s="58">
        <v>1</v>
      </c>
      <c r="O11" s="58">
        <v>1</v>
      </c>
      <c r="P11" s="58">
        <v>1</v>
      </c>
      <c r="Q11" s="36" t="str">
        <f t="shared" ca="1" si="4"/>
        <v>2023-10-29 17:50:56</v>
      </c>
    </row>
    <row r="12" spans="1:17" x14ac:dyDescent="0.3">
      <c r="A12" s="58">
        <v>12010</v>
      </c>
      <c r="B12" s="55" t="s">
        <v>3338</v>
      </c>
      <c r="C12" s="21" t="str">
        <f t="shared" si="0"/>
        <v>Cesar Ceyca Lugo</v>
      </c>
      <c r="D12" t="str">
        <f t="shared" si="1"/>
        <v xml:space="preserve">Cesar </v>
      </c>
      <c r="E12" t="str">
        <f t="shared" si="2"/>
        <v>Ceyca Lugo</v>
      </c>
      <c r="F12" s="55" t="s">
        <v>3339</v>
      </c>
      <c r="G12" s="55" t="s">
        <v>3340</v>
      </c>
      <c r="H12" s="58" cm="1">
        <f t="array" aca="1" ref="H12" ca="1">INDEX(codigosPostales!$A$1:$A$1107,RANDBETWEEN(1,1107))</f>
        <v>9780</v>
      </c>
      <c r="I12" s="32" t="str">
        <f t="shared" ca="1" si="3"/>
        <v>09780</v>
      </c>
      <c r="J12" s="15" t="s">
        <v>112</v>
      </c>
      <c r="K12" s="15">
        <f>VLOOKUP(J12,estados!$A$1:$B$31,2,FALSE)</f>
        <v>7</v>
      </c>
      <c r="L12" s="58" t="str" cm="1">
        <f t="array" aca="1" ref="L12" ca="1">INDEX('Distribuidores CDMX y EdoMex'!$A$2:$A$22,RANDBETWEEN(1,21))</f>
        <v>KIA PEDREGAL</v>
      </c>
      <c r="M12" s="15">
        <f ca="1">VLOOKUP(L12,Distribuidores!$A$2:$B$99,2,FALSE)</f>
        <v>20</v>
      </c>
      <c r="N12" s="58">
        <v>1</v>
      </c>
      <c r="O12" s="58">
        <v>1</v>
      </c>
      <c r="P12" s="58">
        <v>1</v>
      </c>
      <c r="Q12" s="36" t="str">
        <f t="shared" ca="1" si="4"/>
        <v>2023-10-29 19:51:47</v>
      </c>
    </row>
    <row r="13" spans="1:17" x14ac:dyDescent="0.3">
      <c r="A13" s="58">
        <v>12011</v>
      </c>
      <c r="B13" s="55" t="s">
        <v>3341</v>
      </c>
      <c r="C13" s="21" t="str">
        <f t="shared" si="0"/>
        <v>Jose Roberto Sánchez Ramírez</v>
      </c>
      <c r="D13" t="str">
        <f t="shared" si="1"/>
        <v xml:space="preserve">Jose </v>
      </c>
      <c r="E13" t="str">
        <f t="shared" si="2"/>
        <v>Roberto Sánchez Ramírez</v>
      </c>
      <c r="F13" s="55" t="s">
        <v>3342</v>
      </c>
      <c r="G13" s="55" t="s">
        <v>3343</v>
      </c>
      <c r="H13" s="58" cm="1">
        <f t="array" aca="1" ref="H13" ca="1">INDEX(codigosPostales!$A$1:$A$1107,RANDBETWEEN(1,1107))</f>
        <v>7160</v>
      </c>
      <c r="I13" s="32" t="str">
        <f t="shared" ca="1" si="3"/>
        <v>07160</v>
      </c>
      <c r="J13" s="15" t="s">
        <v>112</v>
      </c>
      <c r="K13" s="15">
        <f>VLOOKUP(J13,estados!$A$1:$B$31,2,FALSE)</f>
        <v>7</v>
      </c>
      <c r="L13" s="58" t="str" cm="1">
        <f t="array" aca="1" ref="L13" ca="1">INDEX('Distribuidores CDMX y EdoMex'!$A$2:$A$22,RANDBETWEEN(1,21))</f>
        <v>KIA ECATEPEC</v>
      </c>
      <c r="M13" s="15">
        <f ca="1">VLOOKUP(L13,Distribuidores!$A$2:$B$99,2,FALSE)</f>
        <v>33</v>
      </c>
      <c r="N13" s="58">
        <v>1</v>
      </c>
      <c r="O13" s="58">
        <v>1</v>
      </c>
      <c r="P13" s="58">
        <v>1</v>
      </c>
      <c r="Q13" s="36" t="str">
        <f t="shared" ca="1" si="4"/>
        <v>2023-10-29 20:01:04</v>
      </c>
    </row>
    <row r="14" spans="1:17" x14ac:dyDescent="0.3">
      <c r="A14" s="58">
        <v>12012</v>
      </c>
      <c r="B14" s="55" t="s">
        <v>3344</v>
      </c>
      <c r="C14" s="21" t="str">
        <f t="shared" si="0"/>
        <v>MONSERRATH RAMOS TORRES</v>
      </c>
      <c r="D14" t="str">
        <f t="shared" si="1"/>
        <v xml:space="preserve">MONSERRATH </v>
      </c>
      <c r="E14" t="str">
        <f t="shared" si="2"/>
        <v>RAMOS TORRES</v>
      </c>
      <c r="F14" s="55" t="s">
        <v>3345</v>
      </c>
      <c r="G14" s="55" t="s">
        <v>3346</v>
      </c>
      <c r="H14" s="58" cm="1">
        <f t="array" aca="1" ref="H14" ca="1">INDEX(codigosPostales!$A$1:$A$1107,RANDBETWEEN(1,1107))</f>
        <v>8650</v>
      </c>
      <c r="I14" s="32" t="str">
        <f t="shared" ca="1" si="3"/>
        <v>08650</v>
      </c>
      <c r="J14" s="15" t="s">
        <v>112</v>
      </c>
      <c r="K14" s="15">
        <f>VLOOKUP(J14,estados!$A$1:$B$31,2,FALSE)</f>
        <v>7</v>
      </c>
      <c r="L14" s="58" t="str" cm="1">
        <f t="array" aca="1" ref="L14" ca="1">INDEX('Distribuidores CDMX y EdoMex'!$A$2:$A$22,RANDBETWEEN(1,21))</f>
        <v>KIA ESMERALDA</v>
      </c>
      <c r="M14" s="15">
        <f ca="1">VLOOKUP(L14,Distribuidores!$A$2:$B$99,2,FALSE)</f>
        <v>35</v>
      </c>
      <c r="N14" s="58">
        <v>1</v>
      </c>
      <c r="O14" s="58">
        <v>1</v>
      </c>
      <c r="P14" s="58">
        <v>1</v>
      </c>
      <c r="Q14" s="36" t="str">
        <f t="shared" ca="1" si="4"/>
        <v>2023-10-29 13:26:15</v>
      </c>
    </row>
    <row r="15" spans="1:17" x14ac:dyDescent="0.3">
      <c r="A15" s="58">
        <v>12013</v>
      </c>
      <c r="B15" s="55" t="s">
        <v>3347</v>
      </c>
      <c r="C15" s="21" t="str">
        <f t="shared" si="0"/>
        <v>NADIA MANUELA DE LEON CARRILLO</v>
      </c>
      <c r="D15" t="str">
        <f t="shared" si="1"/>
        <v xml:space="preserve">NADIA </v>
      </c>
      <c r="E15" t="str">
        <f t="shared" si="2"/>
        <v>MANUELA DE LEON CARRILLO</v>
      </c>
      <c r="F15" s="55" t="s">
        <v>3348</v>
      </c>
      <c r="G15" s="55" t="s">
        <v>3349</v>
      </c>
      <c r="H15" s="58" cm="1">
        <f t="array" aca="1" ref="H15" ca="1">INDEX(codigosPostales!$A$1:$A$1107,RANDBETWEEN(1,1107))</f>
        <v>4500</v>
      </c>
      <c r="I15" s="32" t="str">
        <f t="shared" ca="1" si="3"/>
        <v>04500</v>
      </c>
      <c r="J15" s="15" t="s">
        <v>112</v>
      </c>
      <c r="K15" s="15">
        <f>VLOOKUP(J15,estados!$A$1:$B$31,2,FALSE)</f>
        <v>7</v>
      </c>
      <c r="L15" s="58" t="str" cm="1">
        <f t="array" aca="1" ref="L15" ca="1">INDEX('Distribuidores CDMX y EdoMex'!$A$2:$A$22,RANDBETWEEN(1,21))</f>
        <v>KIA IXTAPALUCA</v>
      </c>
      <c r="M15" s="15">
        <f ca="1">VLOOKUP(L15,Distribuidores!$A$2:$B$99,2,FALSE)</f>
        <v>37</v>
      </c>
      <c r="N15" s="58">
        <v>1</v>
      </c>
      <c r="O15" s="58">
        <v>1</v>
      </c>
      <c r="P15" s="58">
        <v>1</v>
      </c>
      <c r="Q15" s="36" t="str">
        <f t="shared" ca="1" si="4"/>
        <v>2023-10-29 15:36:36</v>
      </c>
    </row>
    <row r="16" spans="1:17" x14ac:dyDescent="0.3">
      <c r="A16" s="58">
        <v>12014</v>
      </c>
      <c r="B16" s="55" t="s">
        <v>3350</v>
      </c>
      <c r="C16" s="21" t="str">
        <f t="shared" si="0"/>
        <v>ROBERTO SANCHEZ VALLEJO</v>
      </c>
      <c r="D16" t="str">
        <f t="shared" si="1"/>
        <v xml:space="preserve">ROBERTO </v>
      </c>
      <c r="E16" t="str">
        <f t="shared" si="2"/>
        <v>SANCHEZ VALLEJO</v>
      </c>
      <c r="F16" s="55" t="s">
        <v>3351</v>
      </c>
      <c r="G16" s="55" t="s">
        <v>3352</v>
      </c>
      <c r="H16" s="58" cm="1">
        <f t="array" aca="1" ref="H16" ca="1">INDEX(codigosPostales!$A$1:$A$1107,RANDBETWEEN(1,1107))</f>
        <v>7020</v>
      </c>
      <c r="I16" s="32" t="str">
        <f t="shared" ca="1" si="3"/>
        <v>07020</v>
      </c>
      <c r="J16" s="15" t="s">
        <v>112</v>
      </c>
      <c r="K16" s="15">
        <f>VLOOKUP(J16,estados!$A$1:$B$31,2,FALSE)</f>
        <v>7</v>
      </c>
      <c r="L16" s="58" t="str" cm="1">
        <f t="array" aca="1" ref="L16" ca="1">INDEX('Distribuidores CDMX y EdoMex'!$A$2:$A$22,RANDBETWEEN(1,21))</f>
        <v>KIA VALLEJO</v>
      </c>
      <c r="M16" s="15">
        <f ca="1">VLOOKUP(L16,Distribuidores!$A$2:$B$99,2,FALSE)</f>
        <v>18</v>
      </c>
      <c r="N16" s="58">
        <v>1</v>
      </c>
      <c r="O16" s="58">
        <v>1</v>
      </c>
      <c r="P16" s="58">
        <v>1</v>
      </c>
      <c r="Q16" s="36" t="str">
        <f t="shared" ca="1" si="4"/>
        <v>2023-10-29 18:52:13</v>
      </c>
    </row>
    <row r="17" spans="1:17" x14ac:dyDescent="0.3">
      <c r="A17" s="58">
        <v>12015</v>
      </c>
      <c r="B17" s="55" t="s">
        <v>3353</v>
      </c>
      <c r="C17" s="21" t="str">
        <f t="shared" si="0"/>
        <v>carmen patricia torres escareño</v>
      </c>
      <c r="D17" t="str">
        <f t="shared" si="1"/>
        <v xml:space="preserve">carmen </v>
      </c>
      <c r="E17" t="str">
        <f t="shared" si="2"/>
        <v>patricia torres escareño</v>
      </c>
      <c r="F17" s="55" t="s">
        <v>3354</v>
      </c>
      <c r="G17" s="55" t="s">
        <v>3355</v>
      </c>
      <c r="H17" s="58" cm="1">
        <f t="array" aca="1" ref="H17" ca="1">INDEX(codigosPostales!$A$1:$A$1107,RANDBETWEEN(1,1107))</f>
        <v>4610</v>
      </c>
      <c r="I17" s="32" t="str">
        <f t="shared" ca="1" si="3"/>
        <v>04610</v>
      </c>
      <c r="J17" s="15" t="s">
        <v>112</v>
      </c>
      <c r="K17" s="15">
        <f>VLOOKUP(J17,estados!$A$1:$B$31,2,FALSE)</f>
        <v>7</v>
      </c>
      <c r="L17" s="58" t="str" cm="1">
        <f t="array" aca="1" ref="L17" ca="1">INDEX('Distribuidores CDMX y EdoMex'!$A$2:$A$22,RANDBETWEEN(1,21))</f>
        <v>KIA VALLEJO</v>
      </c>
      <c r="M17" s="15">
        <f ca="1">VLOOKUP(L17,Distribuidores!$A$2:$B$99,2,FALSE)</f>
        <v>18</v>
      </c>
      <c r="N17" s="58">
        <v>1</v>
      </c>
      <c r="O17" s="58">
        <v>1</v>
      </c>
      <c r="P17" s="58">
        <v>1</v>
      </c>
      <c r="Q17" s="36" t="str">
        <f t="shared" ca="1" si="4"/>
        <v>2023-10-29 20:23:13</v>
      </c>
    </row>
    <row r="18" spans="1:17" x14ac:dyDescent="0.3">
      <c r="A18" s="58">
        <v>12016</v>
      </c>
      <c r="B18" s="55" t="s">
        <v>3356</v>
      </c>
      <c r="C18" s="21" t="str">
        <f t="shared" si="0"/>
        <v>HILDA DEYANIRA RODRIGUEZ JIMENEZ</v>
      </c>
      <c r="D18" t="str">
        <f t="shared" si="1"/>
        <v xml:space="preserve">HILDA </v>
      </c>
      <c r="E18" t="str">
        <f t="shared" si="2"/>
        <v>DEYANIRA RODRIGUEZ JIMENEZ</v>
      </c>
      <c r="F18" s="55" t="s">
        <v>3357</v>
      </c>
      <c r="G18" s="55" t="s">
        <v>3358</v>
      </c>
      <c r="H18" s="58" cm="1">
        <f t="array" aca="1" ref="H18" ca="1">INDEX(codigosPostales!$A$1:$A$1107,RANDBETWEEN(1,1107))</f>
        <v>1857</v>
      </c>
      <c r="I18" s="32" t="str">
        <f t="shared" ca="1" si="3"/>
        <v>01857</v>
      </c>
      <c r="J18" s="15" t="s">
        <v>112</v>
      </c>
      <c r="K18" s="15">
        <f>VLOOKUP(J18,estados!$A$1:$B$31,2,FALSE)</f>
        <v>7</v>
      </c>
      <c r="L18" s="58" t="str" cm="1">
        <f t="array" aca="1" ref="L18" ca="1">INDEX('Distribuidores CDMX y EdoMex'!$A$2:$A$22,RANDBETWEEN(1,21))</f>
        <v>KIA AEROPUERTO</v>
      </c>
      <c r="M18" s="15">
        <f ca="1">VLOOKUP(L18,Distribuidores!$A$2:$B$99,2,FALSE)</f>
        <v>12</v>
      </c>
      <c r="N18" s="58">
        <v>1</v>
      </c>
      <c r="O18" s="58">
        <v>1</v>
      </c>
      <c r="P18" s="58">
        <v>1</v>
      </c>
      <c r="Q18" s="36" t="str">
        <f t="shared" ca="1" si="4"/>
        <v>2023-10-29 16:48:12</v>
      </c>
    </row>
    <row r="19" spans="1:17" x14ac:dyDescent="0.3">
      <c r="A19" s="58">
        <v>12017</v>
      </c>
      <c r="B19" s="55" t="s">
        <v>3359</v>
      </c>
      <c r="C19" s="21" t="str">
        <f t="shared" si="0"/>
        <v>RUBEN LULE DUEÑAS</v>
      </c>
      <c r="D19" t="str">
        <f t="shared" si="1"/>
        <v xml:space="preserve">RUBEN </v>
      </c>
      <c r="E19" t="str">
        <f t="shared" si="2"/>
        <v>LULE DUEÑAS</v>
      </c>
      <c r="F19" s="55" t="s">
        <v>3360</v>
      </c>
      <c r="G19" s="55" t="s">
        <v>3361</v>
      </c>
      <c r="H19" s="58" cm="1">
        <f t="array" aca="1" ref="H19" ca="1">INDEX(codigosPostales!$A$1:$A$1107,RANDBETWEEN(1,1107))</f>
        <v>7570</v>
      </c>
      <c r="I19" s="32" t="str">
        <f t="shared" ca="1" si="3"/>
        <v>07570</v>
      </c>
      <c r="J19" s="15" t="s">
        <v>112</v>
      </c>
      <c r="K19" s="15">
        <f>VLOOKUP(J19,estados!$A$1:$B$31,2,FALSE)</f>
        <v>7</v>
      </c>
      <c r="L19" s="58" t="str" cm="1">
        <f t="array" aca="1" ref="L19" ca="1">INDEX('Distribuidores CDMX y EdoMex'!$A$2:$A$22,RANDBETWEEN(1,21))</f>
        <v>KIA CUAUTITLÁN</v>
      </c>
      <c r="M19" s="15">
        <f ca="1">VLOOKUP(L19,Distribuidores!$A$2:$B$99,2,FALSE)</f>
        <v>29</v>
      </c>
      <c r="N19" s="58">
        <v>1</v>
      </c>
      <c r="O19" s="58">
        <v>1</v>
      </c>
      <c r="P19" s="58">
        <v>1</v>
      </c>
      <c r="Q19" s="36" t="str">
        <f t="shared" ca="1" si="4"/>
        <v>2023-10-29 15:10:41</v>
      </c>
    </row>
    <row r="20" spans="1:17" x14ac:dyDescent="0.3">
      <c r="A20" s="58">
        <v>12018</v>
      </c>
      <c r="B20" s="55" t="s">
        <v>3362</v>
      </c>
      <c r="C20" s="21" t="str">
        <f t="shared" si="0"/>
        <v>MARIA DEL ROSARIO GONZALEZ TORRES</v>
      </c>
      <c r="D20" t="str">
        <f t="shared" si="1"/>
        <v xml:space="preserve">MARIA </v>
      </c>
      <c r="E20" t="str">
        <f t="shared" si="2"/>
        <v>DEL ROSARIO GONZALEZ TORRES</v>
      </c>
      <c r="F20" s="55" t="s">
        <v>3363</v>
      </c>
      <c r="G20" s="55" t="s">
        <v>3364</v>
      </c>
      <c r="H20" s="58" cm="1">
        <f t="array" aca="1" ref="H20" ca="1">INDEX(codigosPostales!$A$1:$A$1107,RANDBETWEEN(1,1107))</f>
        <v>15640</v>
      </c>
      <c r="I20" s="32" t="str">
        <f t="shared" ca="1" si="3"/>
        <v>15640</v>
      </c>
      <c r="J20" s="15" t="s">
        <v>112</v>
      </c>
      <c r="K20" s="15">
        <f>VLOOKUP(J20,estados!$A$1:$B$31,2,FALSE)</f>
        <v>7</v>
      </c>
      <c r="L20" s="58" t="str" cm="1">
        <f t="array" aca="1" ref="L20" ca="1">INDEX('Distribuidores CDMX y EdoMex'!$A$2:$A$22,RANDBETWEEN(1,21))</f>
        <v>KIA INTERLOMAS</v>
      </c>
      <c r="M20" s="15">
        <f ca="1">VLOOKUP(L20,Distribuidores!$A$2:$B$99,2,FALSE)</f>
        <v>28</v>
      </c>
      <c r="N20" s="58">
        <v>1</v>
      </c>
      <c r="O20" s="58">
        <v>1</v>
      </c>
      <c r="P20" s="58">
        <v>1</v>
      </c>
      <c r="Q20" s="36" t="str">
        <f t="shared" ca="1" si="4"/>
        <v>2023-10-29 16:50:00</v>
      </c>
    </row>
    <row r="21" spans="1:17" x14ac:dyDescent="0.3">
      <c r="A21" s="58">
        <v>12019</v>
      </c>
      <c r="B21" s="55" t="s">
        <v>3365</v>
      </c>
      <c r="C21" s="21" t="str">
        <f t="shared" si="0"/>
        <v>Miguel de Alba Santos</v>
      </c>
      <c r="D21" t="str">
        <f t="shared" si="1"/>
        <v xml:space="preserve">Miguel </v>
      </c>
      <c r="E21" t="str">
        <f t="shared" si="2"/>
        <v>de Alba Santos</v>
      </c>
      <c r="F21" s="55" t="s">
        <v>3366</v>
      </c>
      <c r="G21" s="55" t="s">
        <v>3364</v>
      </c>
      <c r="H21" s="58" cm="1">
        <f t="array" aca="1" ref="H21" ca="1">INDEX(codigosPostales!$A$1:$A$1107,RANDBETWEEN(1,1107))</f>
        <v>1340</v>
      </c>
      <c r="I21" s="32" t="str">
        <f t="shared" ca="1" si="3"/>
        <v>01340</v>
      </c>
      <c r="J21" s="15" t="s">
        <v>112</v>
      </c>
      <c r="K21" s="15">
        <f>VLOOKUP(J21,estados!$A$1:$B$31,2,FALSE)</f>
        <v>7</v>
      </c>
      <c r="L21" s="58" t="str" cm="1">
        <f t="array" aca="1" ref="L21" ca="1">INDEX('Distribuidores CDMX y EdoMex'!$A$2:$A$22,RANDBETWEEN(1,21))</f>
        <v>KIA SANTA FE</v>
      </c>
      <c r="M21" s="15">
        <f ca="1">VLOOKUP(L21,Distribuidores!$A$2:$B$99,2,FALSE)</f>
        <v>14</v>
      </c>
      <c r="N21" s="58">
        <v>1</v>
      </c>
      <c r="O21" s="58">
        <v>1</v>
      </c>
      <c r="P21" s="58">
        <v>1</v>
      </c>
      <c r="Q21" s="36" t="str">
        <f t="shared" ca="1" si="4"/>
        <v>2023-10-29 14:32:51</v>
      </c>
    </row>
    <row r="22" spans="1:17" x14ac:dyDescent="0.3">
      <c r="A22" s="58">
        <v>12020</v>
      </c>
      <c r="B22" s="55" t="s">
        <v>3367</v>
      </c>
      <c r="C22" s="21" t="str">
        <f t="shared" si="0"/>
        <v>CYNTHIA ESMERALDA ZAMARRON GARCIA</v>
      </c>
      <c r="D22" t="str">
        <f t="shared" si="1"/>
        <v xml:space="preserve">CYNTHIA </v>
      </c>
      <c r="E22" t="str">
        <f t="shared" si="2"/>
        <v>ESMERALDA ZAMARRON GARCIA</v>
      </c>
      <c r="F22" s="55" t="s">
        <v>3368</v>
      </c>
      <c r="G22" s="55" t="s">
        <v>3369</v>
      </c>
      <c r="H22" s="58" cm="1">
        <f t="array" aca="1" ref="H22" ca="1">INDEX(codigosPostales!$A$1:$A$1107,RANDBETWEEN(1,1107))</f>
        <v>14406</v>
      </c>
      <c r="I22" s="32" t="str">
        <f t="shared" ca="1" si="3"/>
        <v>14406</v>
      </c>
      <c r="J22" s="15" t="s">
        <v>112</v>
      </c>
      <c r="K22" s="15">
        <f>VLOOKUP(J22,estados!$A$1:$B$31,2,FALSE)</f>
        <v>7</v>
      </c>
      <c r="L22" s="58" t="str" cm="1">
        <f t="array" aca="1" ref="L22" ca="1">INDEX('Distribuidores CDMX y EdoMex'!$A$2:$A$22,RANDBETWEEN(1,21))</f>
        <v>KIA AEROPUERTO</v>
      </c>
      <c r="M22" s="15">
        <f ca="1">VLOOKUP(L22,Distribuidores!$A$2:$B$99,2,FALSE)</f>
        <v>12</v>
      </c>
      <c r="N22" s="58">
        <v>1</v>
      </c>
      <c r="O22" s="58">
        <v>1</v>
      </c>
      <c r="P22" s="58">
        <v>1</v>
      </c>
      <c r="Q22" s="36" t="str">
        <f t="shared" ca="1" si="4"/>
        <v>2023-10-29 20:56:17</v>
      </c>
    </row>
    <row r="23" spans="1:17" x14ac:dyDescent="0.3">
      <c r="A23" s="58">
        <v>12021</v>
      </c>
      <c r="B23" s="55" t="s">
        <v>3370</v>
      </c>
      <c r="C23" s="21" t="str">
        <f t="shared" si="0"/>
        <v>LILIAN MICHELLE AYALA PANIAGUA</v>
      </c>
      <c r="D23" t="str">
        <f t="shared" si="1"/>
        <v xml:space="preserve">LILIAN </v>
      </c>
      <c r="E23" t="str">
        <f t="shared" si="2"/>
        <v>MICHELLE AYALA PANIAGUA</v>
      </c>
      <c r="F23" s="55" t="s">
        <v>3371</v>
      </c>
      <c r="G23" s="55" t="s">
        <v>3372</v>
      </c>
      <c r="H23" s="58" cm="1">
        <f t="array" aca="1" ref="H23" ca="1">INDEX(codigosPostales!$A$1:$A$1107,RANDBETWEEN(1,1107))</f>
        <v>6700</v>
      </c>
      <c r="I23" s="32" t="str">
        <f t="shared" ca="1" si="3"/>
        <v>06700</v>
      </c>
      <c r="J23" s="15" t="s">
        <v>112</v>
      </c>
      <c r="K23" s="15">
        <f>VLOOKUP(J23,estados!$A$1:$B$31,2,FALSE)</f>
        <v>7</v>
      </c>
      <c r="L23" s="58" t="str" cm="1">
        <f t="array" aca="1" ref="L23" ca="1">INDEX('Distribuidores CDMX y EdoMex'!$A$2:$A$22,RANDBETWEEN(1,21))</f>
        <v>KIA SAN JOAQUÍN</v>
      </c>
      <c r="M23" s="15">
        <f ca="1">VLOOKUP(L23,Distribuidores!$A$2:$B$99,2,FALSE)</f>
        <v>19</v>
      </c>
      <c r="N23" s="58">
        <v>1</v>
      </c>
      <c r="O23" s="58">
        <v>1</v>
      </c>
      <c r="P23" s="58">
        <v>1</v>
      </c>
      <c r="Q23" s="36" t="str">
        <f t="shared" ca="1" si="4"/>
        <v>2023-10-29 16:47:57</v>
      </c>
    </row>
    <row r="24" spans="1:17" x14ac:dyDescent="0.3">
      <c r="A24" s="58">
        <v>12022</v>
      </c>
      <c r="B24" s="55" t="s">
        <v>3373</v>
      </c>
      <c r="C24" s="21" t="str">
        <f t="shared" si="0"/>
        <v>CARLOS ALBERTO SANCHEZ MARTINEZ</v>
      </c>
      <c r="D24" t="str">
        <f t="shared" si="1"/>
        <v xml:space="preserve">CARLOS </v>
      </c>
      <c r="E24" t="str">
        <f t="shared" si="2"/>
        <v>ALBERTO SANCHEZ MARTINEZ</v>
      </c>
      <c r="F24" s="55" t="s">
        <v>3374</v>
      </c>
      <c r="G24" s="55" t="s">
        <v>3375</v>
      </c>
      <c r="H24" s="58" cm="1">
        <f t="array" aca="1" ref="H24" ca="1">INDEX(codigosPostales!$A$1:$A$1107,RANDBETWEEN(1,1107))</f>
        <v>1859</v>
      </c>
      <c r="I24" s="32" t="str">
        <f t="shared" ca="1" si="3"/>
        <v>01859</v>
      </c>
      <c r="J24" s="15" t="s">
        <v>112</v>
      </c>
      <c r="K24" s="15">
        <f>VLOOKUP(J24,estados!$A$1:$B$31,2,FALSE)</f>
        <v>7</v>
      </c>
      <c r="L24" s="58" t="str" cm="1">
        <f t="array" aca="1" ref="L24" ca="1">INDEX('Distribuidores CDMX y EdoMex'!$A$2:$A$22,RANDBETWEEN(1,21))</f>
        <v>KIA IZTAPALAPA</v>
      </c>
      <c r="M24" s="15">
        <f ca="1">VLOOKUP(L24,Distribuidores!$A$2:$B$99,2,FALSE)</f>
        <v>16</v>
      </c>
      <c r="N24" s="58">
        <v>1</v>
      </c>
      <c r="O24" s="58">
        <v>1</v>
      </c>
      <c r="P24" s="58">
        <v>1</v>
      </c>
      <c r="Q24" s="36" t="str">
        <f t="shared" ca="1" si="4"/>
        <v>2023-10-29 16:24:02</v>
      </c>
    </row>
    <row r="25" spans="1:17" x14ac:dyDescent="0.3">
      <c r="A25" s="58">
        <v>12023</v>
      </c>
      <c r="B25" s="55" t="s">
        <v>3376</v>
      </c>
      <c r="C25" s="21" t="str">
        <f t="shared" si="0"/>
        <v>Luisa Angélica Romo Azpeitia</v>
      </c>
      <c r="D25" t="str">
        <f t="shared" si="1"/>
        <v xml:space="preserve">Luisa </v>
      </c>
      <c r="E25" t="str">
        <f t="shared" si="2"/>
        <v>Angélica Romo Azpeitia</v>
      </c>
      <c r="F25" s="55" t="s">
        <v>3377</v>
      </c>
      <c r="G25" s="55" t="s">
        <v>3378</v>
      </c>
      <c r="H25" s="58" cm="1">
        <f t="array" aca="1" ref="H25" ca="1">INDEX(codigosPostales!$A$1:$A$1107,RANDBETWEEN(1,1107))</f>
        <v>2520</v>
      </c>
      <c r="I25" s="32" t="str">
        <f t="shared" ca="1" si="3"/>
        <v>02520</v>
      </c>
      <c r="J25" s="15" t="s">
        <v>112</v>
      </c>
      <c r="K25" s="15">
        <f>VLOOKUP(J25,estados!$A$1:$B$31,2,FALSE)</f>
        <v>7</v>
      </c>
      <c r="L25" s="58" t="str" cm="1">
        <f t="array" aca="1" ref="L25" ca="1">INDEX('Distribuidores CDMX y EdoMex'!$A$2:$A$22,RANDBETWEEN(1,21))</f>
        <v>KIA DIVISIÓN DEL NORTE</v>
      </c>
      <c r="M25" s="15">
        <f ca="1">VLOOKUP(L25,Distribuidores!$A$2:$B$99,2,FALSE)</f>
        <v>21</v>
      </c>
      <c r="N25" s="58">
        <v>1</v>
      </c>
      <c r="O25" s="58">
        <v>1</v>
      </c>
      <c r="P25" s="58">
        <v>1</v>
      </c>
      <c r="Q25" s="36" t="str">
        <f t="shared" ca="1" si="4"/>
        <v>2023-10-29 16:30:08</v>
      </c>
    </row>
    <row r="26" spans="1:17" x14ac:dyDescent="0.3">
      <c r="A26" s="58">
        <v>12024</v>
      </c>
      <c r="B26" s="55" t="s">
        <v>3379</v>
      </c>
      <c r="C26" s="21" t="str">
        <f t="shared" si="0"/>
        <v>Uriel alexis Herrera Tinoco</v>
      </c>
      <c r="D26" t="str">
        <f t="shared" si="1"/>
        <v xml:space="preserve">Uriel </v>
      </c>
      <c r="E26" t="str">
        <f t="shared" si="2"/>
        <v>alexis Herrera Tinoco</v>
      </c>
      <c r="F26" s="55" t="s">
        <v>3380</v>
      </c>
      <c r="G26" s="55" t="s">
        <v>3381</v>
      </c>
      <c r="H26" s="58" cm="1">
        <f t="array" aca="1" ref="H26" ca="1">INDEX(codigosPostales!$A$1:$A$1107,RANDBETWEEN(1,1107))</f>
        <v>16605</v>
      </c>
      <c r="I26" s="32" t="str">
        <f t="shared" ca="1" si="3"/>
        <v>16605</v>
      </c>
      <c r="J26" s="15" t="s">
        <v>112</v>
      </c>
      <c r="K26" s="15">
        <f>VLOOKUP(J26,estados!$A$1:$B$31,2,FALSE)</f>
        <v>7</v>
      </c>
      <c r="L26" s="58" t="str" cm="1">
        <f t="array" aca="1" ref="L26" ca="1">INDEX('Distribuidores CDMX y EdoMex'!$A$2:$A$22,RANDBETWEEN(1,21))</f>
        <v>KIA IXTAPALUCA</v>
      </c>
      <c r="M26" s="15">
        <f ca="1">VLOOKUP(L26,Distribuidores!$A$2:$B$99,2,FALSE)</f>
        <v>37</v>
      </c>
      <c r="N26" s="58">
        <v>1</v>
      </c>
      <c r="O26" s="58">
        <v>1</v>
      </c>
      <c r="P26" s="58">
        <v>1</v>
      </c>
      <c r="Q26" s="36" t="str">
        <f t="shared" ca="1" si="4"/>
        <v>2023-10-29 14:39:31</v>
      </c>
    </row>
    <row r="27" spans="1:17" x14ac:dyDescent="0.3">
      <c r="A27" s="58">
        <v>12025</v>
      </c>
      <c r="B27" s="55" t="s">
        <v>3382</v>
      </c>
      <c r="C27" s="21" t="str">
        <f t="shared" si="0"/>
        <v>BLAS RAFAEL GONZALEZ CASTILLO</v>
      </c>
      <c r="D27" t="str">
        <f t="shared" si="1"/>
        <v xml:space="preserve">BLAS </v>
      </c>
      <c r="E27" t="str">
        <f t="shared" si="2"/>
        <v>RAFAEL GONZALEZ CASTILLO</v>
      </c>
      <c r="F27" s="55" t="s">
        <v>3383</v>
      </c>
      <c r="G27" s="55" t="s">
        <v>3384</v>
      </c>
      <c r="H27" s="58" cm="1">
        <f t="array" aca="1" ref="H27" ca="1">INDEX(codigosPostales!$A$1:$A$1107,RANDBETWEEN(1,1107))</f>
        <v>1180</v>
      </c>
      <c r="I27" s="32" t="str">
        <f t="shared" ca="1" si="3"/>
        <v>01180</v>
      </c>
      <c r="J27" s="15" t="s">
        <v>112</v>
      </c>
      <c r="K27" s="15">
        <f>VLOOKUP(J27,estados!$A$1:$B$31,2,FALSE)</f>
        <v>7</v>
      </c>
      <c r="L27" s="58" t="str" cm="1">
        <f t="array" aca="1" ref="L27" ca="1">INDEX('Distribuidores CDMX y EdoMex'!$A$2:$A$22,RANDBETWEEN(1,21))</f>
        <v>KIA METEPEC</v>
      </c>
      <c r="M27" s="15">
        <f ca="1">VLOOKUP(L27,Distribuidores!$A$2:$B$99,2,FALSE)</f>
        <v>30</v>
      </c>
      <c r="N27" s="58">
        <v>1</v>
      </c>
      <c r="O27" s="58">
        <v>1</v>
      </c>
      <c r="P27" s="58">
        <v>1</v>
      </c>
      <c r="Q27" s="36" t="str">
        <f t="shared" ca="1" si="4"/>
        <v>2023-10-29 14:45:45</v>
      </c>
    </row>
    <row r="28" spans="1:17" x14ac:dyDescent="0.3">
      <c r="A28" s="58">
        <v>12026</v>
      </c>
      <c r="B28" s="55" t="s">
        <v>3385</v>
      </c>
      <c r="C28" s="21" t="str">
        <f t="shared" si="0"/>
        <v>Luis Daniel Quiñones Salas</v>
      </c>
      <c r="D28" t="str">
        <f t="shared" si="1"/>
        <v xml:space="preserve">Luis </v>
      </c>
      <c r="E28" t="str">
        <f t="shared" si="2"/>
        <v>Daniel Quiñones Salas</v>
      </c>
      <c r="F28" s="55" t="s">
        <v>3386</v>
      </c>
      <c r="G28" s="55" t="s">
        <v>3387</v>
      </c>
      <c r="H28" s="58" cm="1">
        <f t="array" aca="1" ref="H28" ca="1">INDEX(codigosPostales!$A$1:$A$1107,RANDBETWEEN(1,1107))</f>
        <v>1830</v>
      </c>
      <c r="I28" s="32" t="str">
        <f t="shared" ca="1" si="3"/>
        <v>01830</v>
      </c>
      <c r="J28" s="15" t="s">
        <v>112</v>
      </c>
      <c r="K28" s="15">
        <f>VLOOKUP(J28,estados!$A$1:$B$31,2,FALSE)</f>
        <v>7</v>
      </c>
      <c r="L28" s="58" t="str" cm="1">
        <f t="array" aca="1" ref="L28" ca="1">INDEX('Distribuidores CDMX y EdoMex'!$A$2:$A$22,RANDBETWEEN(1,21))</f>
        <v>KIA SAN JOAQUÍN</v>
      </c>
      <c r="M28" s="15">
        <f ca="1">VLOOKUP(L28,Distribuidores!$A$2:$B$99,2,FALSE)</f>
        <v>19</v>
      </c>
      <c r="N28" s="58">
        <v>1</v>
      </c>
      <c r="O28" s="58">
        <v>1</v>
      </c>
      <c r="P28" s="58">
        <v>1</v>
      </c>
      <c r="Q28" s="36" t="str">
        <f t="shared" ca="1" si="4"/>
        <v>2023-10-29 14:50:24</v>
      </c>
    </row>
    <row r="29" spans="1:17" x14ac:dyDescent="0.3">
      <c r="A29" s="58">
        <v>12027</v>
      </c>
      <c r="B29" s="55" t="s">
        <v>3388</v>
      </c>
      <c r="C29" s="21" t="str">
        <f t="shared" si="0"/>
        <v>IDANIA ARAMBURO ROMERO</v>
      </c>
      <c r="D29" t="str">
        <f t="shared" si="1"/>
        <v xml:space="preserve">IDANIA </v>
      </c>
      <c r="E29" t="str">
        <f t="shared" si="2"/>
        <v>ARAMBURO ROMERO</v>
      </c>
      <c r="F29" s="55" t="s">
        <v>3389</v>
      </c>
      <c r="G29" s="55" t="s">
        <v>3390</v>
      </c>
      <c r="H29" s="58" cm="1">
        <f t="array" aca="1" ref="H29" ca="1">INDEX(codigosPostales!$A$1:$A$1107,RANDBETWEEN(1,1107))</f>
        <v>7187</v>
      </c>
      <c r="I29" s="32" t="str">
        <f t="shared" ca="1" si="3"/>
        <v>07187</v>
      </c>
      <c r="J29" s="15" t="s">
        <v>112</v>
      </c>
      <c r="K29" s="15">
        <f>VLOOKUP(J29,estados!$A$1:$B$31,2,FALSE)</f>
        <v>7</v>
      </c>
      <c r="L29" s="58" t="str" cm="1">
        <f t="array" aca="1" ref="L29" ca="1">INDEX('Distribuidores CDMX y EdoMex'!$A$2:$A$22,RANDBETWEEN(1,21))</f>
        <v>KIA CUAUTITLÁN</v>
      </c>
      <c r="M29" s="15">
        <f ca="1">VLOOKUP(L29,Distribuidores!$A$2:$B$99,2,FALSE)</f>
        <v>29</v>
      </c>
      <c r="N29" s="58">
        <v>1</v>
      </c>
      <c r="O29" s="58">
        <v>1</v>
      </c>
      <c r="P29" s="58">
        <v>1</v>
      </c>
      <c r="Q29" s="36" t="str">
        <f t="shared" ca="1" si="4"/>
        <v>2023-10-29 12:00:20</v>
      </c>
    </row>
    <row r="30" spans="1:17" x14ac:dyDescent="0.3">
      <c r="A30" s="58">
        <v>12028</v>
      </c>
      <c r="B30" s="55" t="s">
        <v>3391</v>
      </c>
      <c r="C30" s="21" t="str">
        <f t="shared" si="0"/>
        <v>Cesar Jafat Juárez Camacho</v>
      </c>
      <c r="D30" t="str">
        <f t="shared" si="1"/>
        <v xml:space="preserve">Cesar </v>
      </c>
      <c r="E30" t="str">
        <f t="shared" si="2"/>
        <v>Jafat Juárez Camacho</v>
      </c>
      <c r="F30" s="55" t="s">
        <v>3392</v>
      </c>
      <c r="G30" s="55" t="s">
        <v>3393</v>
      </c>
      <c r="H30" s="58" cm="1">
        <f t="array" aca="1" ref="H30" ca="1">INDEX(codigosPostales!$A$1:$A$1107,RANDBETWEEN(1,1107))</f>
        <v>9400</v>
      </c>
      <c r="I30" s="32" t="str">
        <f t="shared" ca="1" si="3"/>
        <v>09400</v>
      </c>
      <c r="J30" s="15" t="s">
        <v>112</v>
      </c>
      <c r="K30" s="15">
        <f>VLOOKUP(J30,estados!$A$1:$B$31,2,FALSE)</f>
        <v>7</v>
      </c>
      <c r="L30" s="58" t="str" cm="1">
        <f t="array" aca="1" ref="L30" ca="1">INDEX('Distribuidores CDMX y EdoMex'!$A$2:$A$22,RANDBETWEEN(1,21))</f>
        <v>KIA MARIANO ESCOBEDO</v>
      </c>
      <c r="M30" s="15">
        <f ca="1">VLOOKUP(L30,Distribuidores!$A$2:$B$99,2,FALSE)</f>
        <v>11</v>
      </c>
      <c r="N30" s="58">
        <v>1</v>
      </c>
      <c r="O30" s="58">
        <v>1</v>
      </c>
      <c r="P30" s="58">
        <v>1</v>
      </c>
      <c r="Q30" s="36" t="str">
        <f t="shared" ca="1" si="4"/>
        <v>2023-10-29 14:54:07</v>
      </c>
    </row>
    <row r="31" spans="1:17" x14ac:dyDescent="0.3">
      <c r="A31" s="58">
        <v>12029</v>
      </c>
      <c r="B31" s="55" t="s">
        <v>3394</v>
      </c>
      <c r="C31" s="21" t="str">
        <f t="shared" si="0"/>
        <v>Veronica sanchez calderon</v>
      </c>
      <c r="D31" t="str">
        <f t="shared" si="1"/>
        <v xml:space="preserve">Veronica </v>
      </c>
      <c r="E31" t="str">
        <f t="shared" si="2"/>
        <v>sanchez calderon</v>
      </c>
      <c r="F31" s="55" t="s">
        <v>3395</v>
      </c>
      <c r="G31" s="55" t="s">
        <v>3396</v>
      </c>
      <c r="H31" s="58" cm="1">
        <f t="array" aca="1" ref="H31" ca="1">INDEX(codigosPostales!$A$1:$A$1107,RANDBETWEEN(1,1107))</f>
        <v>2930</v>
      </c>
      <c r="I31" s="32" t="str">
        <f t="shared" ca="1" si="3"/>
        <v>02930</v>
      </c>
      <c r="J31" s="15" t="s">
        <v>112</v>
      </c>
      <c r="K31" s="15">
        <f>VLOOKUP(J31,estados!$A$1:$B$31,2,FALSE)</f>
        <v>7</v>
      </c>
      <c r="L31" s="58" t="str" cm="1">
        <f t="array" aca="1" ref="L31" ca="1">INDEX('Distribuidores CDMX y EdoMex'!$A$2:$A$22,RANDBETWEEN(1,21))</f>
        <v>KIA IZTAPALAPA</v>
      </c>
      <c r="M31" s="15">
        <f ca="1">VLOOKUP(L31,Distribuidores!$A$2:$B$99,2,FALSE)</f>
        <v>16</v>
      </c>
      <c r="N31" s="58">
        <v>1</v>
      </c>
      <c r="O31" s="58">
        <v>1</v>
      </c>
      <c r="P31" s="58">
        <v>1</v>
      </c>
      <c r="Q31" s="36" t="str">
        <f t="shared" ca="1" si="4"/>
        <v>2023-10-29 16:56:38</v>
      </c>
    </row>
    <row r="32" spans="1:17" x14ac:dyDescent="0.3">
      <c r="A32" s="58">
        <v>12030</v>
      </c>
      <c r="B32" s="55" t="s">
        <v>3397</v>
      </c>
      <c r="C32" s="21" t="str">
        <f t="shared" si="0"/>
        <v>KAREN ELIZABETH MONTOYA WRIGHT</v>
      </c>
      <c r="D32" t="str">
        <f t="shared" si="1"/>
        <v xml:space="preserve">KAREN </v>
      </c>
      <c r="E32" t="str">
        <f t="shared" si="2"/>
        <v>ELIZABETH MONTOYA WRIGHT</v>
      </c>
      <c r="F32" s="55" t="s">
        <v>3398</v>
      </c>
      <c r="G32" s="55" t="s">
        <v>3399</v>
      </c>
      <c r="H32" s="58" cm="1">
        <f t="array" aca="1" ref="H32" ca="1">INDEX(codigosPostales!$A$1:$A$1107,RANDBETWEEN(1,1107))</f>
        <v>14620</v>
      </c>
      <c r="I32" s="32" t="str">
        <f t="shared" ca="1" si="3"/>
        <v>14620</v>
      </c>
      <c r="J32" s="15" t="s">
        <v>112</v>
      </c>
      <c r="K32" s="15">
        <f>VLOOKUP(J32,estados!$A$1:$B$31,2,FALSE)</f>
        <v>7</v>
      </c>
      <c r="L32" s="58" t="str" cm="1">
        <f t="array" aca="1" ref="L32" ca="1">INDEX('Distribuidores CDMX y EdoMex'!$A$2:$A$22,RANDBETWEEN(1,21))</f>
        <v>KIA CUAUTITLÁN</v>
      </c>
      <c r="M32" s="15">
        <f ca="1">VLOOKUP(L32,Distribuidores!$A$2:$B$99,2,FALSE)</f>
        <v>29</v>
      </c>
      <c r="N32" s="58">
        <v>1</v>
      </c>
      <c r="O32" s="58">
        <v>1</v>
      </c>
      <c r="P32" s="58">
        <v>1</v>
      </c>
      <c r="Q32" s="36" t="str">
        <f t="shared" ca="1" si="4"/>
        <v>2023-10-29 18:48:41</v>
      </c>
    </row>
    <row r="33" spans="1:17" x14ac:dyDescent="0.3">
      <c r="A33" s="58">
        <v>12031</v>
      </c>
      <c r="B33" s="55" t="s">
        <v>3400</v>
      </c>
      <c r="C33" s="21" t="str">
        <f t="shared" si="0"/>
        <v>Ivan Sánchez Ceniceros</v>
      </c>
      <c r="D33" t="str">
        <f t="shared" si="1"/>
        <v xml:space="preserve">Ivan </v>
      </c>
      <c r="E33" t="str">
        <f t="shared" si="2"/>
        <v>Sánchez Ceniceros</v>
      </c>
      <c r="F33" s="55" t="s">
        <v>3401</v>
      </c>
      <c r="G33" s="55" t="s">
        <v>3402</v>
      </c>
      <c r="H33" s="58" cm="1">
        <f t="array" aca="1" ref="H33" ca="1">INDEX(codigosPostales!$A$1:$A$1107,RANDBETWEEN(1,1107))</f>
        <v>16616</v>
      </c>
      <c r="I33" s="32" t="str">
        <f t="shared" ca="1" si="3"/>
        <v>16616</v>
      </c>
      <c r="J33" s="15" t="s">
        <v>112</v>
      </c>
      <c r="K33" s="15">
        <f>VLOOKUP(J33,estados!$A$1:$B$31,2,FALSE)</f>
        <v>7</v>
      </c>
      <c r="L33" s="58" t="str" cm="1">
        <f t="array" aca="1" ref="L33" ca="1">INDEX('Distribuidores CDMX y EdoMex'!$A$2:$A$22,RANDBETWEEN(1,21))</f>
        <v>KIA TLÁHUAC</v>
      </c>
      <c r="M33" s="15">
        <f ca="1">VLOOKUP(L33,Distribuidores!$A$2:$B$99,2,FALSE)</f>
        <v>15</v>
      </c>
      <c r="N33" s="58">
        <v>1</v>
      </c>
      <c r="O33" s="58">
        <v>1</v>
      </c>
      <c r="P33" s="58">
        <v>1</v>
      </c>
      <c r="Q33" s="36" t="str">
        <f t="shared" ca="1" si="4"/>
        <v>2023-10-29 15:08:47</v>
      </c>
    </row>
    <row r="34" spans="1:17" x14ac:dyDescent="0.3">
      <c r="A34" s="58">
        <v>12032</v>
      </c>
      <c r="B34" s="55" t="s">
        <v>3403</v>
      </c>
      <c r="C34" s="21" t="str">
        <f t="shared" si="0"/>
        <v>Leonardo Saucedo Cruz</v>
      </c>
      <c r="D34" t="str">
        <f t="shared" si="1"/>
        <v xml:space="preserve">Leonardo </v>
      </c>
      <c r="E34" t="str">
        <f t="shared" si="2"/>
        <v>Saucedo Cruz</v>
      </c>
      <c r="F34" s="55" t="s">
        <v>3404</v>
      </c>
      <c r="G34" s="55" t="s">
        <v>3405</v>
      </c>
      <c r="H34" s="58" cm="1">
        <f t="array" aca="1" ref="H34" ca="1">INDEX(codigosPostales!$A$1:$A$1107,RANDBETWEEN(1,1107))</f>
        <v>1730</v>
      </c>
      <c r="I34" s="32" t="str">
        <f t="shared" ca="1" si="3"/>
        <v>01730</v>
      </c>
      <c r="J34" s="15" t="s">
        <v>112</v>
      </c>
      <c r="K34" s="15">
        <f>VLOOKUP(J34,estados!$A$1:$B$31,2,FALSE)</f>
        <v>7</v>
      </c>
      <c r="L34" s="58" t="str" cm="1">
        <f t="array" aca="1" ref="L34" ca="1">INDEX('Distribuidores CDMX y EdoMex'!$A$2:$A$22,RANDBETWEEN(1,21))</f>
        <v>KIA SAN JOAQUÍN</v>
      </c>
      <c r="M34" s="15">
        <f ca="1">VLOOKUP(L34,Distribuidores!$A$2:$B$99,2,FALSE)</f>
        <v>19</v>
      </c>
      <c r="N34" s="58">
        <v>1</v>
      </c>
      <c r="O34" s="58">
        <v>1</v>
      </c>
      <c r="P34" s="58">
        <v>1</v>
      </c>
      <c r="Q34" s="36" t="str">
        <f t="shared" ca="1" si="4"/>
        <v>2023-10-29 19:09:52</v>
      </c>
    </row>
    <row r="35" spans="1:17" x14ac:dyDescent="0.3">
      <c r="A35" s="58">
        <v>12033</v>
      </c>
      <c r="B35" s="55" t="s">
        <v>3406</v>
      </c>
      <c r="C35" s="21" t="str">
        <f t="shared" si="0"/>
        <v>fernando perez sanchez</v>
      </c>
      <c r="D35" t="str">
        <f t="shared" si="1"/>
        <v xml:space="preserve">fernando </v>
      </c>
      <c r="E35" t="str">
        <f t="shared" si="2"/>
        <v>perez sanchez</v>
      </c>
      <c r="F35" s="55" t="s">
        <v>3407</v>
      </c>
      <c r="G35" s="55" t="s">
        <v>3408</v>
      </c>
      <c r="H35" s="58" cm="1">
        <f t="array" aca="1" ref="H35" ca="1">INDEX(codigosPostales!$A$1:$A$1107,RANDBETWEEN(1,1107))</f>
        <v>15600</v>
      </c>
      <c r="I35" s="32" t="str">
        <f t="shared" ca="1" si="3"/>
        <v>15600</v>
      </c>
      <c r="J35" s="15" t="s">
        <v>112</v>
      </c>
      <c r="K35" s="15">
        <f>VLOOKUP(J35,estados!$A$1:$B$31,2,FALSE)</f>
        <v>7</v>
      </c>
      <c r="L35" s="58" t="str" cm="1">
        <f t="array" aca="1" ref="L35" ca="1">INDEX('Distribuidores CDMX y EdoMex'!$A$2:$A$22,RANDBETWEEN(1,21))</f>
        <v>KIA COAPA</v>
      </c>
      <c r="M35" s="15">
        <f ca="1">VLOOKUP(L35,Distribuidores!$A$2:$B$99,2,FALSE)</f>
        <v>13</v>
      </c>
      <c r="N35" s="58">
        <v>1</v>
      </c>
      <c r="O35" s="58">
        <v>1</v>
      </c>
      <c r="P35" s="58">
        <v>1</v>
      </c>
      <c r="Q35" s="36" t="str">
        <f t="shared" ca="1" si="4"/>
        <v>2023-10-29 12:11:09</v>
      </c>
    </row>
    <row r="36" spans="1:17" x14ac:dyDescent="0.3">
      <c r="A36" s="58">
        <v>12034</v>
      </c>
      <c r="B36" s="55" t="s">
        <v>3409</v>
      </c>
      <c r="C36" s="21" t="str">
        <f t="shared" si="0"/>
        <v>ERICK MIGUEL RUIZ ROBLES</v>
      </c>
      <c r="D36" t="str">
        <f t="shared" si="1"/>
        <v xml:space="preserve">ERICK </v>
      </c>
      <c r="E36" t="str">
        <f t="shared" si="2"/>
        <v>MIGUEL RUIZ ROBLES</v>
      </c>
      <c r="F36" s="55" t="s">
        <v>3410</v>
      </c>
      <c r="G36" s="55" t="s">
        <v>3411</v>
      </c>
      <c r="H36" s="58" cm="1">
        <f t="array" aca="1" ref="H36" ca="1">INDEX(codigosPostales!$A$1:$A$1107,RANDBETWEEN(1,1107))</f>
        <v>1040</v>
      </c>
      <c r="I36" s="32" t="str">
        <f t="shared" ca="1" si="3"/>
        <v>01040</v>
      </c>
      <c r="J36" s="15" t="s">
        <v>112</v>
      </c>
      <c r="K36" s="15">
        <f>VLOOKUP(J36,estados!$A$1:$B$31,2,FALSE)</f>
        <v>7</v>
      </c>
      <c r="L36" s="58" t="str" cm="1">
        <f t="array" aca="1" ref="L36" ca="1">INDEX('Distribuidores CDMX y EdoMex'!$A$2:$A$22,RANDBETWEEN(1,21))</f>
        <v>KIA VALLEJO</v>
      </c>
      <c r="M36" s="15">
        <f ca="1">VLOOKUP(L36,Distribuidores!$A$2:$B$99,2,FALSE)</f>
        <v>18</v>
      </c>
      <c r="N36" s="58">
        <v>1</v>
      </c>
      <c r="O36" s="58">
        <v>1</v>
      </c>
      <c r="P36" s="58">
        <v>1</v>
      </c>
      <c r="Q36" s="36" t="str">
        <f t="shared" ca="1" si="4"/>
        <v>2023-10-29 19:48:18</v>
      </c>
    </row>
    <row r="37" spans="1:17" x14ac:dyDescent="0.3">
      <c r="A37" s="58">
        <v>12035</v>
      </c>
      <c r="B37" s="55" t="s">
        <v>3412</v>
      </c>
      <c r="C37" s="21" t="str">
        <f t="shared" si="0"/>
        <v>JUAN MIGUEL ZAZUETA CARDENAS</v>
      </c>
      <c r="D37" t="str">
        <f t="shared" si="1"/>
        <v xml:space="preserve">JUAN </v>
      </c>
      <c r="E37" t="str">
        <f t="shared" si="2"/>
        <v>MIGUEL ZAZUETA CARDENAS</v>
      </c>
      <c r="F37" s="55" t="s">
        <v>3413</v>
      </c>
      <c r="G37" s="55" t="s">
        <v>3414</v>
      </c>
      <c r="H37" s="58" cm="1">
        <f t="array" aca="1" ref="H37" ca="1">INDEX(codigosPostales!$A$1:$A$1107,RANDBETWEEN(1,1107))</f>
        <v>12070</v>
      </c>
      <c r="I37" s="32" t="str">
        <f t="shared" ca="1" si="3"/>
        <v>12070</v>
      </c>
      <c r="J37" s="15" t="s">
        <v>112</v>
      </c>
      <c r="K37" s="15">
        <f>VLOOKUP(J37,estados!$A$1:$B$31,2,FALSE)</f>
        <v>7</v>
      </c>
      <c r="L37" s="58" t="str" cm="1">
        <f t="array" aca="1" ref="L37" ca="1">INDEX('Distribuidores CDMX y EdoMex'!$A$2:$A$22,RANDBETWEEN(1,21))</f>
        <v>KIA VALLEJO</v>
      </c>
      <c r="M37" s="15">
        <f ca="1">VLOOKUP(L37,Distribuidores!$A$2:$B$99,2,FALSE)</f>
        <v>18</v>
      </c>
      <c r="N37" s="58">
        <v>1</v>
      </c>
      <c r="O37" s="58">
        <v>1</v>
      </c>
      <c r="P37" s="58">
        <v>1</v>
      </c>
      <c r="Q37" s="36" t="str">
        <f t="shared" ca="1" si="4"/>
        <v>2023-10-29 13:28:39</v>
      </c>
    </row>
    <row r="38" spans="1:17" x14ac:dyDescent="0.3">
      <c r="A38" s="58">
        <v>12036</v>
      </c>
      <c r="B38" s="55" t="s">
        <v>3415</v>
      </c>
      <c r="C38" s="21" t="str">
        <f t="shared" si="0"/>
        <v>JORGE ARMANDO CHACON SOTO</v>
      </c>
      <c r="D38" t="str">
        <f t="shared" si="1"/>
        <v xml:space="preserve">JORGE </v>
      </c>
      <c r="E38" t="str">
        <f t="shared" si="2"/>
        <v>ARMANDO CHACON SOTO</v>
      </c>
      <c r="F38" s="55" t="s">
        <v>3416</v>
      </c>
      <c r="G38" s="55" t="s">
        <v>3417</v>
      </c>
      <c r="H38" s="58" cm="1">
        <f t="array" aca="1" ref="H38" ca="1">INDEX(codigosPostales!$A$1:$A$1107,RANDBETWEEN(1,1107))</f>
        <v>10830</v>
      </c>
      <c r="I38" s="32" t="str">
        <f t="shared" ca="1" si="3"/>
        <v>10830</v>
      </c>
      <c r="J38" s="15" t="s">
        <v>112</v>
      </c>
      <c r="K38" s="15">
        <f>VLOOKUP(J38,estados!$A$1:$B$31,2,FALSE)</f>
        <v>7</v>
      </c>
      <c r="L38" s="58" t="str" cm="1">
        <f t="array" aca="1" ref="L38" ca="1">INDEX('Distribuidores CDMX y EdoMex'!$A$2:$A$22,RANDBETWEEN(1,21))</f>
        <v>KIA IZTAPALAPA</v>
      </c>
      <c r="M38" s="15">
        <f ca="1">VLOOKUP(L38,Distribuidores!$A$2:$B$99,2,FALSE)</f>
        <v>16</v>
      </c>
      <c r="N38" s="58">
        <v>1</v>
      </c>
      <c r="O38" s="58">
        <v>1</v>
      </c>
      <c r="P38" s="58">
        <v>1</v>
      </c>
      <c r="Q38" s="36" t="str">
        <f t="shared" ca="1" si="4"/>
        <v>2023-10-29 19:37:53</v>
      </c>
    </row>
    <row r="39" spans="1:17" x14ac:dyDescent="0.3">
      <c r="A39" s="58">
        <v>12037</v>
      </c>
      <c r="B39" s="55" t="s">
        <v>3418</v>
      </c>
      <c r="C39" s="21" t="str">
        <f t="shared" si="0"/>
        <v>LUIS CONDE CORDOVA</v>
      </c>
      <c r="D39" t="str">
        <f t="shared" si="1"/>
        <v xml:space="preserve">LUIS </v>
      </c>
      <c r="E39" t="str">
        <f t="shared" si="2"/>
        <v>CONDE CORDOVA</v>
      </c>
      <c r="F39" s="55" t="s">
        <v>3419</v>
      </c>
      <c r="G39" s="55" t="s">
        <v>3420</v>
      </c>
      <c r="H39" s="58" cm="1">
        <f t="array" aca="1" ref="H39" ca="1">INDEX(codigosPostales!$A$1:$A$1107,RANDBETWEEN(1,1107))</f>
        <v>1278</v>
      </c>
      <c r="I39" s="32" t="str">
        <f t="shared" ca="1" si="3"/>
        <v>01278</v>
      </c>
      <c r="J39" s="15" t="s">
        <v>112</v>
      </c>
      <c r="K39" s="15">
        <f>VLOOKUP(J39,estados!$A$1:$B$31,2,FALSE)</f>
        <v>7</v>
      </c>
      <c r="L39" s="58" t="str" cm="1">
        <f t="array" aca="1" ref="L39" ca="1">INDEX('Distribuidores CDMX y EdoMex'!$A$2:$A$22,RANDBETWEEN(1,21))</f>
        <v>KIA CUAUTITLÁN</v>
      </c>
      <c r="M39" s="15">
        <f ca="1">VLOOKUP(L39,Distribuidores!$A$2:$B$99,2,FALSE)</f>
        <v>29</v>
      </c>
      <c r="N39" s="58">
        <v>1</v>
      </c>
      <c r="O39" s="58">
        <v>1</v>
      </c>
      <c r="P39" s="58">
        <v>1</v>
      </c>
      <c r="Q39" s="36" t="str">
        <f t="shared" ca="1" si="4"/>
        <v>2023-10-29 15:19:11</v>
      </c>
    </row>
    <row r="40" spans="1:17" x14ac:dyDescent="0.3">
      <c r="A40" s="58">
        <v>12038</v>
      </c>
      <c r="B40" s="55" t="s">
        <v>3421</v>
      </c>
      <c r="C40" s="21" t="str">
        <f t="shared" si="0"/>
        <v>MARIA DE LA LUZ RIOS MEDRANO</v>
      </c>
      <c r="D40" t="str">
        <f t="shared" si="1"/>
        <v xml:space="preserve">MARIA </v>
      </c>
      <c r="E40" t="str">
        <f t="shared" si="2"/>
        <v>DE LA LUZ RIOS MEDRANO</v>
      </c>
      <c r="F40" s="55" t="s">
        <v>3422</v>
      </c>
      <c r="G40" s="55" t="s">
        <v>3423</v>
      </c>
      <c r="H40" s="58" cm="1">
        <f t="array" aca="1" ref="H40" ca="1">INDEX(codigosPostales!$A$1:$A$1107,RANDBETWEEN(1,1107))</f>
        <v>13610</v>
      </c>
      <c r="I40" s="32" t="str">
        <f t="shared" ca="1" si="3"/>
        <v>13610</v>
      </c>
      <c r="J40" s="15" t="s">
        <v>112</v>
      </c>
      <c r="K40" s="15">
        <f>VLOOKUP(J40,estados!$A$1:$B$31,2,FALSE)</f>
        <v>7</v>
      </c>
      <c r="L40" s="58" t="str" cm="1">
        <f t="array" aca="1" ref="L40" ca="1">INDEX('Distribuidores CDMX y EdoMex'!$A$2:$A$22,RANDBETWEEN(1,21))</f>
        <v>KIA ESMERALDA</v>
      </c>
      <c r="M40" s="15">
        <f ca="1">VLOOKUP(L40,Distribuidores!$A$2:$B$99,2,FALSE)</f>
        <v>35</v>
      </c>
      <c r="N40" s="58">
        <v>1</v>
      </c>
      <c r="O40" s="58">
        <v>1</v>
      </c>
      <c r="P40" s="58">
        <v>1</v>
      </c>
      <c r="Q40" s="36" t="str">
        <f t="shared" ca="1" si="4"/>
        <v>2023-10-29 13:42:15</v>
      </c>
    </row>
    <row r="41" spans="1:17" x14ac:dyDescent="0.3">
      <c r="A41" s="58">
        <v>12039</v>
      </c>
      <c r="B41" s="55" t="s">
        <v>3424</v>
      </c>
      <c r="C41" s="21" t="str">
        <f t="shared" si="0"/>
        <v>MARIO IVAN ESPEJEL</v>
      </c>
      <c r="D41" t="str">
        <f t="shared" si="1"/>
        <v xml:space="preserve">MARIO </v>
      </c>
      <c r="E41" t="str">
        <f t="shared" si="2"/>
        <v>IVAN ESPEJEL</v>
      </c>
      <c r="F41" s="55" t="s">
        <v>3425</v>
      </c>
      <c r="G41" s="55" t="s">
        <v>3426</v>
      </c>
      <c r="H41" s="58" cm="1">
        <f t="array" aca="1" ref="H41" ca="1">INDEX(codigosPostales!$A$1:$A$1107,RANDBETWEEN(1,1107))</f>
        <v>1160</v>
      </c>
      <c r="I41" s="32" t="str">
        <f t="shared" ca="1" si="3"/>
        <v>01160</v>
      </c>
      <c r="J41" s="15" t="s">
        <v>112</v>
      </c>
      <c r="K41" s="15">
        <f>VLOOKUP(J41,estados!$A$1:$B$31,2,FALSE)</f>
        <v>7</v>
      </c>
      <c r="L41" s="58" t="str" cm="1">
        <f t="array" aca="1" ref="L41" ca="1">INDEX('Distribuidores CDMX y EdoMex'!$A$2:$A$22,RANDBETWEEN(1,21))</f>
        <v>KIA METEPEC</v>
      </c>
      <c r="M41" s="15">
        <f ca="1">VLOOKUP(L41,Distribuidores!$A$2:$B$99,2,FALSE)</f>
        <v>30</v>
      </c>
      <c r="N41" s="58">
        <v>1</v>
      </c>
      <c r="O41" s="58">
        <v>1</v>
      </c>
      <c r="P41" s="58">
        <v>1</v>
      </c>
      <c r="Q41" s="36" t="str">
        <f t="shared" ca="1" si="4"/>
        <v>2023-10-29 13:20:42</v>
      </c>
    </row>
    <row r="42" spans="1:17" x14ac:dyDescent="0.3">
      <c r="A42" s="58">
        <v>12040</v>
      </c>
      <c r="B42" s="55" t="s">
        <v>3427</v>
      </c>
      <c r="C42" s="21" t="str">
        <f t="shared" si="0"/>
        <v>OSCAR OMAR ESPINOZA ROJAS</v>
      </c>
      <c r="D42" t="str">
        <f t="shared" si="1"/>
        <v xml:space="preserve">OSCAR </v>
      </c>
      <c r="E42" t="str">
        <f t="shared" si="2"/>
        <v>OMAR ESPINOZA ROJAS</v>
      </c>
      <c r="F42" s="55" t="s">
        <v>3428</v>
      </c>
      <c r="G42" s="55" t="s">
        <v>3429</v>
      </c>
      <c r="H42" s="58" cm="1">
        <f t="array" aca="1" ref="H42" ca="1">INDEX(codigosPostales!$A$1:$A$1107,RANDBETWEEN(1,1107))</f>
        <v>5730</v>
      </c>
      <c r="I42" s="32" t="str">
        <f t="shared" ca="1" si="3"/>
        <v>05730</v>
      </c>
      <c r="J42" s="15" t="s">
        <v>112</v>
      </c>
      <c r="K42" s="15">
        <f>VLOOKUP(J42,estados!$A$1:$B$31,2,FALSE)</f>
        <v>7</v>
      </c>
      <c r="L42" s="58" t="str" cm="1">
        <f t="array" aca="1" ref="L42" ca="1">INDEX('Distribuidores CDMX y EdoMex'!$A$2:$A$22,RANDBETWEEN(1,21))</f>
        <v>KIA ESMERALDA</v>
      </c>
      <c r="M42" s="15">
        <f ca="1">VLOOKUP(L42,Distribuidores!$A$2:$B$99,2,FALSE)</f>
        <v>35</v>
      </c>
      <c r="N42" s="58">
        <v>1</v>
      </c>
      <c r="O42" s="58">
        <v>1</v>
      </c>
      <c r="P42" s="58">
        <v>1</v>
      </c>
      <c r="Q42" s="36" t="str">
        <f t="shared" ca="1" si="4"/>
        <v>2023-10-29 13:43:52</v>
      </c>
    </row>
    <row r="43" spans="1:17" x14ac:dyDescent="0.3">
      <c r="A43" s="58">
        <v>12041</v>
      </c>
      <c r="B43" s="55" t="s">
        <v>3430</v>
      </c>
      <c r="C43" s="21" t="str">
        <f t="shared" si="0"/>
        <v>Daniel Francisco Morales Osuna</v>
      </c>
      <c r="D43" t="str">
        <f t="shared" si="1"/>
        <v xml:space="preserve">Daniel </v>
      </c>
      <c r="E43" t="str">
        <f t="shared" si="2"/>
        <v>Francisco Morales Osuna</v>
      </c>
      <c r="F43" s="55" t="s">
        <v>3431</v>
      </c>
      <c r="G43" s="55" t="s">
        <v>3432</v>
      </c>
      <c r="H43" s="58" cm="1">
        <f t="array" aca="1" ref="H43" ca="1">INDEX(codigosPostales!$A$1:$A$1107,RANDBETWEEN(1,1107))</f>
        <v>6870</v>
      </c>
      <c r="I43" s="32" t="str">
        <f t="shared" ca="1" si="3"/>
        <v>06870</v>
      </c>
      <c r="J43" s="15" t="s">
        <v>112</v>
      </c>
      <c r="K43" s="15">
        <f>VLOOKUP(J43,estados!$A$1:$B$31,2,FALSE)</f>
        <v>7</v>
      </c>
      <c r="L43" s="58" t="str" cm="1">
        <f t="array" aca="1" ref="L43" ca="1">INDEX('Distribuidores CDMX y EdoMex'!$A$2:$A$22,RANDBETWEEN(1,21))</f>
        <v>KIA CUAUTITLÁN</v>
      </c>
      <c r="M43" s="15">
        <f ca="1">VLOOKUP(L43,Distribuidores!$A$2:$B$99,2,FALSE)</f>
        <v>29</v>
      </c>
      <c r="N43" s="58">
        <v>1</v>
      </c>
      <c r="O43" s="58">
        <v>1</v>
      </c>
      <c r="P43" s="58">
        <v>1</v>
      </c>
      <c r="Q43" s="36" t="str">
        <f t="shared" ca="1" si="4"/>
        <v>2023-10-29 17:30:34</v>
      </c>
    </row>
    <row r="44" spans="1:17" x14ac:dyDescent="0.3">
      <c r="A44" s="58">
        <v>12042</v>
      </c>
      <c r="B44" s="55" t="s">
        <v>3433</v>
      </c>
      <c r="C44" s="21" t="str">
        <f t="shared" si="0"/>
        <v>NURI ALEJANDRA RAMIREZ ALVAREZ</v>
      </c>
      <c r="D44" t="str">
        <f t="shared" si="1"/>
        <v xml:space="preserve">NURI </v>
      </c>
      <c r="E44" t="str">
        <f t="shared" si="2"/>
        <v>ALEJANDRA RAMIREZ ALVAREZ</v>
      </c>
      <c r="F44" s="55" t="s">
        <v>3434</v>
      </c>
      <c r="G44" s="55" t="s">
        <v>3435</v>
      </c>
      <c r="H44" s="58" cm="1">
        <f t="array" aca="1" ref="H44" ca="1">INDEX(codigosPostales!$A$1:$A$1107,RANDBETWEEN(1,1107))</f>
        <v>2680</v>
      </c>
      <c r="I44" s="32" t="str">
        <f t="shared" ca="1" si="3"/>
        <v>02680</v>
      </c>
      <c r="J44" s="15" t="s">
        <v>112</v>
      </c>
      <c r="K44" s="15">
        <f>VLOOKUP(J44,estados!$A$1:$B$31,2,FALSE)</f>
        <v>7</v>
      </c>
      <c r="L44" s="58" t="str" cm="1">
        <f t="array" aca="1" ref="L44" ca="1">INDEX('Distribuidores CDMX y EdoMex'!$A$2:$A$22,RANDBETWEEN(1,21))</f>
        <v>KIA DEL VALLE</v>
      </c>
      <c r="M44" s="15">
        <f ca="1">VLOOKUP(L44,Distribuidores!$A$2:$B$99,2,FALSE)</f>
        <v>17</v>
      </c>
      <c r="N44" s="58">
        <v>1</v>
      </c>
      <c r="O44" s="58">
        <v>1</v>
      </c>
      <c r="P44" s="58">
        <v>1</v>
      </c>
      <c r="Q44" s="36" t="str">
        <f t="shared" ca="1" si="4"/>
        <v>2023-10-29 20:35:18</v>
      </c>
    </row>
    <row r="45" spans="1:17" x14ac:dyDescent="0.3">
      <c r="A45" s="58">
        <v>12043</v>
      </c>
      <c r="B45" s="55" t="s">
        <v>3436</v>
      </c>
      <c r="C45" s="21" t="str">
        <f t="shared" si="0"/>
        <v>EMMA CASTRO ESTRADA</v>
      </c>
      <c r="D45" t="str">
        <f t="shared" si="1"/>
        <v xml:space="preserve">EMMA </v>
      </c>
      <c r="E45" t="str">
        <f t="shared" si="2"/>
        <v>CASTRO ESTRADA</v>
      </c>
      <c r="F45" s="55" t="s">
        <v>3437</v>
      </c>
      <c r="G45" s="55" t="s">
        <v>3438</v>
      </c>
      <c r="H45" s="58" cm="1">
        <f t="array" aca="1" ref="H45" ca="1">INDEX(codigosPostales!$A$1:$A$1107,RANDBETWEEN(1,1107))</f>
        <v>9856</v>
      </c>
      <c r="I45" s="32" t="str">
        <f t="shared" ca="1" si="3"/>
        <v>09856</v>
      </c>
      <c r="J45" s="15" t="s">
        <v>112</v>
      </c>
      <c r="K45" s="15">
        <f>VLOOKUP(J45,estados!$A$1:$B$31,2,FALSE)</f>
        <v>7</v>
      </c>
      <c r="L45" s="58" t="str" cm="1">
        <f t="array" aca="1" ref="L45" ca="1">INDEX('Distribuidores CDMX y EdoMex'!$A$2:$A$22,RANDBETWEEN(1,21))</f>
        <v>KIA ESMERALDA</v>
      </c>
      <c r="M45" s="15">
        <f ca="1">VLOOKUP(L45,Distribuidores!$A$2:$B$99,2,FALSE)</f>
        <v>35</v>
      </c>
      <c r="N45" s="58">
        <v>1</v>
      </c>
      <c r="O45" s="58">
        <v>1</v>
      </c>
      <c r="P45" s="58">
        <v>1</v>
      </c>
      <c r="Q45" s="36" t="str">
        <f t="shared" ca="1" si="4"/>
        <v>2023-10-29 16:13:08</v>
      </c>
    </row>
    <row r="46" spans="1:17" x14ac:dyDescent="0.3">
      <c r="A46" s="58">
        <v>12044</v>
      </c>
      <c r="B46" s="55" t="s">
        <v>3439</v>
      </c>
      <c r="C46" s="21" t="str">
        <f t="shared" si="0"/>
        <v>ALICIA BOCANEGRA CORREA</v>
      </c>
      <c r="D46" t="str">
        <f t="shared" si="1"/>
        <v xml:space="preserve">ALICIA </v>
      </c>
      <c r="E46" t="str">
        <f t="shared" si="2"/>
        <v>BOCANEGRA CORREA</v>
      </c>
      <c r="F46" s="55" t="s">
        <v>3440</v>
      </c>
      <c r="G46" s="55" t="s">
        <v>3441</v>
      </c>
      <c r="H46" s="58" cm="1">
        <f t="array" aca="1" ref="H46" ca="1">INDEX(codigosPostales!$A$1:$A$1107,RANDBETWEEN(1,1107))</f>
        <v>2160</v>
      </c>
      <c r="I46" s="32" t="str">
        <f t="shared" ca="1" si="3"/>
        <v>02160</v>
      </c>
      <c r="J46" s="15" t="s">
        <v>112</v>
      </c>
      <c r="K46" s="15">
        <f>VLOOKUP(J46,estados!$A$1:$B$31,2,FALSE)</f>
        <v>7</v>
      </c>
      <c r="L46" s="58" t="str" cm="1">
        <f t="array" aca="1" ref="L46" ca="1">INDEX('Distribuidores CDMX y EdoMex'!$A$2:$A$22,RANDBETWEEN(1,21))</f>
        <v>KIA METEPEC</v>
      </c>
      <c r="M46" s="15">
        <f ca="1">VLOOKUP(L46,Distribuidores!$A$2:$B$99,2,FALSE)</f>
        <v>30</v>
      </c>
      <c r="N46" s="58">
        <v>1</v>
      </c>
      <c r="O46" s="58">
        <v>1</v>
      </c>
      <c r="P46" s="58">
        <v>1</v>
      </c>
      <c r="Q46" s="36" t="str">
        <f t="shared" ca="1" si="4"/>
        <v>2023-10-29 16:31:05</v>
      </c>
    </row>
    <row r="47" spans="1:17" x14ac:dyDescent="0.3">
      <c r="A47" s="58">
        <v>12045</v>
      </c>
      <c r="B47" s="55" t="s">
        <v>3442</v>
      </c>
      <c r="C47" s="21" t="str">
        <f t="shared" si="0"/>
        <v>Jesús Manuel Meza Ortiz</v>
      </c>
      <c r="D47" t="str">
        <f t="shared" si="1"/>
        <v xml:space="preserve">Jesús </v>
      </c>
      <c r="E47" t="str">
        <f t="shared" si="2"/>
        <v>Manuel Meza Ortiz</v>
      </c>
      <c r="F47" s="55" t="s">
        <v>3443</v>
      </c>
      <c r="G47" s="55" t="s">
        <v>3444</v>
      </c>
      <c r="H47" s="58" cm="1">
        <f t="array" aca="1" ref="H47" ca="1">INDEX(codigosPostales!$A$1:$A$1107,RANDBETWEEN(1,1107))</f>
        <v>15990</v>
      </c>
      <c r="I47" s="32" t="str">
        <f t="shared" ca="1" si="3"/>
        <v>15990</v>
      </c>
      <c r="J47" s="15" t="s">
        <v>112</v>
      </c>
      <c r="K47" s="15">
        <f>VLOOKUP(J47,estados!$A$1:$B$31,2,FALSE)</f>
        <v>7</v>
      </c>
      <c r="L47" s="58" t="str" cm="1">
        <f t="array" aca="1" ref="L47" ca="1">INDEX('Distribuidores CDMX y EdoMex'!$A$2:$A$22,RANDBETWEEN(1,21))</f>
        <v>KIA IXTAPALUCA</v>
      </c>
      <c r="M47" s="15">
        <f ca="1">VLOOKUP(L47,Distribuidores!$A$2:$B$99,2,FALSE)</f>
        <v>37</v>
      </c>
      <c r="N47" s="58">
        <v>1</v>
      </c>
      <c r="O47" s="58">
        <v>1</v>
      </c>
      <c r="P47" s="58">
        <v>1</v>
      </c>
      <c r="Q47" s="36" t="str">
        <f t="shared" ca="1" si="4"/>
        <v>2023-10-29 13:14:27</v>
      </c>
    </row>
    <row r="48" spans="1:17" x14ac:dyDescent="0.3">
      <c r="A48" s="58">
        <v>12046</v>
      </c>
      <c r="B48" s="55" t="s">
        <v>3445</v>
      </c>
      <c r="C48" s="21" t="str">
        <f t="shared" si="0"/>
        <v>MAYRA JASCEL CHAVEZ AYALA</v>
      </c>
      <c r="D48" t="str">
        <f t="shared" si="1"/>
        <v xml:space="preserve">MAYRA </v>
      </c>
      <c r="E48" t="str">
        <f t="shared" si="2"/>
        <v>JASCEL CHAVEZ AYALA</v>
      </c>
      <c r="F48" s="55" t="s">
        <v>3446</v>
      </c>
      <c r="G48" s="55" t="s">
        <v>3447</v>
      </c>
      <c r="H48" s="58" cm="1">
        <f t="array" aca="1" ref="H48" ca="1">INDEX(codigosPostales!$A$1:$A$1107,RANDBETWEEN(1,1107))</f>
        <v>11310</v>
      </c>
      <c r="I48" s="32" t="str">
        <f t="shared" ca="1" si="3"/>
        <v>11310</v>
      </c>
      <c r="J48" s="15" t="s">
        <v>112</v>
      </c>
      <c r="K48" s="15">
        <f>VLOOKUP(J48,estados!$A$1:$B$31,2,FALSE)</f>
        <v>7</v>
      </c>
      <c r="L48" s="58" t="str" cm="1">
        <f t="array" aca="1" ref="L48" ca="1">INDEX('Distribuidores CDMX y EdoMex'!$A$2:$A$22,RANDBETWEEN(1,21))</f>
        <v>KIA TLÁHUAC</v>
      </c>
      <c r="M48" s="15">
        <f ca="1">VLOOKUP(L48,Distribuidores!$A$2:$B$99,2,FALSE)</f>
        <v>15</v>
      </c>
      <c r="N48" s="58">
        <v>1</v>
      </c>
      <c r="O48" s="58">
        <v>1</v>
      </c>
      <c r="P48" s="58">
        <v>1</v>
      </c>
      <c r="Q48" s="36" t="str">
        <f t="shared" ca="1" si="4"/>
        <v>2023-10-29 16:38:20</v>
      </c>
    </row>
    <row r="49" spans="1:17" x14ac:dyDescent="0.3">
      <c r="A49" s="58">
        <v>12047</v>
      </c>
      <c r="B49" s="55" t="s">
        <v>3448</v>
      </c>
      <c r="C49" s="21" t="str">
        <f t="shared" si="0"/>
        <v>ROCIO</v>
      </c>
      <c r="D49" t="e">
        <f t="shared" si="1"/>
        <v>#VALUE!</v>
      </c>
      <c r="E49" t="e">
        <f t="shared" si="2"/>
        <v>#VALUE!</v>
      </c>
      <c r="F49" s="55" t="s">
        <v>3449</v>
      </c>
      <c r="G49" s="55" t="s">
        <v>3450</v>
      </c>
      <c r="H49" s="58" cm="1">
        <f t="array" aca="1" ref="H49" ca="1">INDEX(codigosPostales!$A$1:$A$1107,RANDBETWEEN(1,1107))</f>
        <v>15830</v>
      </c>
      <c r="I49" s="32" t="str">
        <f t="shared" ca="1" si="3"/>
        <v>15830</v>
      </c>
      <c r="J49" s="15" t="s">
        <v>112</v>
      </c>
      <c r="K49" s="15">
        <f>VLOOKUP(J49,estados!$A$1:$B$31,2,FALSE)</f>
        <v>7</v>
      </c>
      <c r="L49" s="58" t="str" cm="1">
        <f t="array" aca="1" ref="L49" ca="1">INDEX('Distribuidores CDMX y EdoMex'!$A$2:$A$22,RANDBETWEEN(1,21))</f>
        <v>KIA INTERLOMAS</v>
      </c>
      <c r="M49" s="15">
        <f ca="1">VLOOKUP(L49,Distribuidores!$A$2:$B$99,2,FALSE)</f>
        <v>28</v>
      </c>
      <c r="N49" s="58">
        <v>1</v>
      </c>
      <c r="O49" s="58">
        <v>1</v>
      </c>
      <c r="P49" s="58">
        <v>1</v>
      </c>
      <c r="Q49" s="36" t="str">
        <f t="shared" ca="1" si="4"/>
        <v>2023-10-29 20:31:05</v>
      </c>
    </row>
    <row r="50" spans="1:17" x14ac:dyDescent="0.3">
      <c r="A50" s="58">
        <v>12048</v>
      </c>
      <c r="B50" s="55" t="s">
        <v>3451</v>
      </c>
      <c r="C50" s="21" t="str">
        <f t="shared" si="0"/>
        <v>ERNESTO FRANCISCO VEGA AGUILAR</v>
      </c>
      <c r="D50" t="str">
        <f t="shared" si="1"/>
        <v xml:space="preserve">ERNESTO </v>
      </c>
      <c r="E50" t="str">
        <f t="shared" si="2"/>
        <v>FRANCISCO VEGA AGUILAR</v>
      </c>
      <c r="F50" s="55" t="s">
        <v>3452</v>
      </c>
      <c r="G50" s="55" t="s">
        <v>3453</v>
      </c>
      <c r="H50" s="58" cm="1">
        <f t="array" aca="1" ref="H50" ca="1">INDEX(codigosPostales!$A$1:$A$1107,RANDBETWEEN(1,1107))</f>
        <v>14500</v>
      </c>
      <c r="I50" s="32" t="str">
        <f t="shared" ca="1" si="3"/>
        <v>14500</v>
      </c>
      <c r="J50" s="15" t="s">
        <v>112</v>
      </c>
      <c r="K50" s="15">
        <f>VLOOKUP(J50,estados!$A$1:$B$31,2,FALSE)</f>
        <v>7</v>
      </c>
      <c r="L50" s="58" t="str" cm="1">
        <f t="array" aca="1" ref="L50" ca="1">INDEX('Distribuidores CDMX y EdoMex'!$A$2:$A$22,RANDBETWEEN(1,21))</f>
        <v>KIA ESMERALDA</v>
      </c>
      <c r="M50" s="15">
        <f ca="1">VLOOKUP(L50,Distribuidores!$A$2:$B$99,2,FALSE)</f>
        <v>35</v>
      </c>
      <c r="N50" s="58">
        <v>1</v>
      </c>
      <c r="O50" s="58">
        <v>1</v>
      </c>
      <c r="P50" s="58">
        <v>1</v>
      </c>
      <c r="Q50" s="36" t="str">
        <f t="shared" ca="1" si="4"/>
        <v>2023-10-29 20:08:58</v>
      </c>
    </row>
    <row r="51" spans="1:17" x14ac:dyDescent="0.3">
      <c r="A51" s="58">
        <v>12049</v>
      </c>
      <c r="B51" s="55" t="s">
        <v>3454</v>
      </c>
      <c r="C51" s="21" t="str">
        <f t="shared" si="0"/>
        <v>KAREN JAZMIN RAMIREZ MARTINEZ</v>
      </c>
      <c r="D51" t="str">
        <f t="shared" si="1"/>
        <v xml:space="preserve">KAREN </v>
      </c>
      <c r="E51" t="str">
        <f t="shared" si="2"/>
        <v>JAZMIN RAMIREZ MARTINEZ</v>
      </c>
      <c r="F51" s="55" t="s">
        <v>3455</v>
      </c>
      <c r="G51" s="55" t="s">
        <v>3456</v>
      </c>
      <c r="H51" s="58" cm="1">
        <f t="array" aca="1" ref="H51" ca="1">INDEX(codigosPostales!$A$1:$A$1107,RANDBETWEEN(1,1107))</f>
        <v>8700</v>
      </c>
      <c r="I51" s="32" t="str">
        <f t="shared" ca="1" si="3"/>
        <v>08700</v>
      </c>
      <c r="J51" s="15" t="s">
        <v>112</v>
      </c>
      <c r="K51" s="15">
        <f>VLOOKUP(J51,estados!$A$1:$B$31,2,FALSE)</f>
        <v>7</v>
      </c>
      <c r="L51" s="58" t="str" cm="1">
        <f t="array" aca="1" ref="L51" ca="1">INDEX('Distribuidores CDMX y EdoMex'!$A$2:$A$22,RANDBETWEEN(1,21))</f>
        <v>KIA DIVISIÓN DEL NORTE</v>
      </c>
      <c r="M51" s="15">
        <f ca="1">VLOOKUP(L51,Distribuidores!$A$2:$B$99,2,FALSE)</f>
        <v>21</v>
      </c>
      <c r="N51" s="58">
        <v>1</v>
      </c>
      <c r="O51" s="58">
        <v>1</v>
      </c>
      <c r="P51" s="58">
        <v>1</v>
      </c>
      <c r="Q51" s="36" t="str">
        <f t="shared" ca="1" si="4"/>
        <v>2023-10-29 19:37:41</v>
      </c>
    </row>
    <row r="52" spans="1:17" x14ac:dyDescent="0.3">
      <c r="A52" s="58">
        <v>12050</v>
      </c>
      <c r="B52" s="55" t="s">
        <v>3457</v>
      </c>
      <c r="C52" s="21" t="str">
        <f t="shared" si="0"/>
        <v>JOSE DE JESUS GUZMAN PALOMARES</v>
      </c>
      <c r="D52" t="str">
        <f t="shared" si="1"/>
        <v xml:space="preserve">JOSE </v>
      </c>
      <c r="E52" t="str">
        <f t="shared" si="2"/>
        <v>DE JESUS GUZMAN PALOMARES</v>
      </c>
      <c r="F52" s="55" t="s">
        <v>3458</v>
      </c>
      <c r="G52" s="55" t="s">
        <v>3459</v>
      </c>
      <c r="H52" s="58" cm="1">
        <f t="array" aca="1" ref="H52" ca="1">INDEX(codigosPostales!$A$1:$A$1107,RANDBETWEEN(1,1107))</f>
        <v>7870</v>
      </c>
      <c r="I52" s="32" t="str">
        <f t="shared" ca="1" si="3"/>
        <v>07870</v>
      </c>
      <c r="J52" s="15" t="s">
        <v>112</v>
      </c>
      <c r="K52" s="15">
        <f>VLOOKUP(J52,estados!$A$1:$B$31,2,FALSE)</f>
        <v>7</v>
      </c>
      <c r="L52" s="58" t="str" cm="1">
        <f t="array" aca="1" ref="L52" ca="1">INDEX('Distribuidores CDMX y EdoMex'!$A$2:$A$22,RANDBETWEEN(1,21))</f>
        <v>KIA MARIANO ESCOBEDO</v>
      </c>
      <c r="M52" s="15">
        <f ca="1">VLOOKUP(L52,Distribuidores!$A$2:$B$99,2,FALSE)</f>
        <v>11</v>
      </c>
      <c r="N52" s="58">
        <v>1</v>
      </c>
      <c r="O52" s="58">
        <v>1</v>
      </c>
      <c r="P52" s="58">
        <v>1</v>
      </c>
      <c r="Q52" s="36" t="str">
        <f t="shared" ca="1" si="4"/>
        <v>2023-10-29 17:12:38</v>
      </c>
    </row>
    <row r="53" spans="1:17" x14ac:dyDescent="0.3">
      <c r="A53" s="58">
        <v>12051</v>
      </c>
      <c r="B53" s="55" t="s">
        <v>3460</v>
      </c>
      <c r="C53" s="21" t="str">
        <f t="shared" si="0"/>
        <v>SAUL OMAR LOPEZ DE LUNA</v>
      </c>
      <c r="D53" t="str">
        <f t="shared" si="1"/>
        <v xml:space="preserve">SAUL </v>
      </c>
      <c r="E53" t="str">
        <f t="shared" si="2"/>
        <v>OMAR LOPEZ DE LUNA</v>
      </c>
      <c r="F53" s="55" t="s">
        <v>3461</v>
      </c>
      <c r="G53" s="55" t="s">
        <v>3462</v>
      </c>
      <c r="H53" s="58" cm="1">
        <f t="array" aca="1" ref="H53" ca="1">INDEX(codigosPostales!$A$1:$A$1107,RANDBETWEEN(1,1107))</f>
        <v>14476</v>
      </c>
      <c r="I53" s="32" t="str">
        <f t="shared" ca="1" si="3"/>
        <v>14476</v>
      </c>
      <c r="J53" s="15" t="s">
        <v>112</v>
      </c>
      <c r="K53" s="15">
        <f>VLOOKUP(J53,estados!$A$1:$B$31,2,FALSE)</f>
        <v>7</v>
      </c>
      <c r="L53" s="58" t="str" cm="1">
        <f t="array" aca="1" ref="L53" ca="1">INDEX('Distribuidores CDMX y EdoMex'!$A$2:$A$22,RANDBETWEEN(1,21))</f>
        <v>KIA ECATEPEC</v>
      </c>
      <c r="M53" s="15">
        <f ca="1">VLOOKUP(L53,Distribuidores!$A$2:$B$99,2,FALSE)</f>
        <v>33</v>
      </c>
      <c r="N53" s="58">
        <v>1</v>
      </c>
      <c r="O53" s="58">
        <v>1</v>
      </c>
      <c r="P53" s="58">
        <v>1</v>
      </c>
      <c r="Q53" s="36" t="str">
        <f t="shared" ca="1" si="4"/>
        <v>2023-10-29 20:06:15</v>
      </c>
    </row>
    <row r="54" spans="1:17" x14ac:dyDescent="0.3">
      <c r="A54" s="58">
        <v>12052</v>
      </c>
      <c r="B54" s="55" t="s">
        <v>3463</v>
      </c>
      <c r="C54" s="21" t="str">
        <f t="shared" si="0"/>
        <v>GREGORIO GARCÍA BARAJAS</v>
      </c>
      <c r="D54" t="str">
        <f t="shared" si="1"/>
        <v xml:space="preserve">GREGORIO </v>
      </c>
      <c r="E54" t="str">
        <f t="shared" si="2"/>
        <v>GARCÍA BARAJAS</v>
      </c>
      <c r="F54" s="55" t="s">
        <v>3464</v>
      </c>
      <c r="G54" s="55" t="s">
        <v>3465</v>
      </c>
      <c r="H54" s="58" cm="1">
        <f t="array" aca="1" ref="H54" ca="1">INDEX(codigosPostales!$A$1:$A$1107,RANDBETWEEN(1,1107))</f>
        <v>7560</v>
      </c>
      <c r="I54" s="32" t="str">
        <f t="shared" ca="1" si="3"/>
        <v>07560</v>
      </c>
      <c r="J54" s="15" t="s">
        <v>112</v>
      </c>
      <c r="K54" s="15">
        <f>VLOOKUP(J54,estados!$A$1:$B$31,2,FALSE)</f>
        <v>7</v>
      </c>
      <c r="L54" s="58" t="str" cm="1">
        <f t="array" aca="1" ref="L54" ca="1">INDEX('Distribuidores CDMX y EdoMex'!$A$2:$A$22,RANDBETWEEN(1,21))</f>
        <v>KIA COAPA</v>
      </c>
      <c r="M54" s="15">
        <f ca="1">VLOOKUP(L54,Distribuidores!$A$2:$B$99,2,FALSE)</f>
        <v>13</v>
      </c>
      <c r="N54" s="58">
        <v>1</v>
      </c>
      <c r="O54" s="58">
        <v>1</v>
      </c>
      <c r="P54" s="58">
        <v>1</v>
      </c>
      <c r="Q54" s="36" t="str">
        <f t="shared" ca="1" si="4"/>
        <v>2023-10-29 14:01:48</v>
      </c>
    </row>
    <row r="55" spans="1:17" x14ac:dyDescent="0.3">
      <c r="A55" s="58">
        <v>12053</v>
      </c>
      <c r="B55" s="55" t="s">
        <v>3466</v>
      </c>
      <c r="C55" s="21" t="str">
        <f t="shared" si="0"/>
        <v>JULIO BUSTAMANTE GRANADOS</v>
      </c>
      <c r="D55" t="str">
        <f t="shared" si="1"/>
        <v xml:space="preserve">JULIO </v>
      </c>
      <c r="E55" t="str">
        <f t="shared" si="2"/>
        <v>BUSTAMANTE GRANADOS</v>
      </c>
      <c r="F55" s="55" t="s">
        <v>3467</v>
      </c>
      <c r="G55" s="55" t="s">
        <v>3468</v>
      </c>
      <c r="H55" s="58" cm="1">
        <f t="array" aca="1" ref="H55" ca="1">INDEX(codigosPostales!$A$1:$A$1107,RANDBETWEEN(1,1107))</f>
        <v>7370</v>
      </c>
      <c r="I55" s="32" t="str">
        <f t="shared" ca="1" si="3"/>
        <v>07370</v>
      </c>
      <c r="J55" s="15" t="s">
        <v>112</v>
      </c>
      <c r="K55" s="15">
        <f>VLOOKUP(J55,estados!$A$1:$B$31,2,FALSE)</f>
        <v>7</v>
      </c>
      <c r="L55" s="58" t="str" cm="1">
        <f t="array" aca="1" ref="L55" ca="1">INDEX('Distribuidores CDMX y EdoMex'!$A$2:$A$22,RANDBETWEEN(1,21))</f>
        <v>KIA CUAUTITLÁN</v>
      </c>
      <c r="M55" s="15">
        <f ca="1">VLOOKUP(L55,Distribuidores!$A$2:$B$99,2,FALSE)</f>
        <v>29</v>
      </c>
      <c r="N55" s="58">
        <v>1</v>
      </c>
      <c r="O55" s="58">
        <v>1</v>
      </c>
      <c r="P55" s="58">
        <v>1</v>
      </c>
      <c r="Q55" s="36" t="str">
        <f t="shared" ca="1" si="4"/>
        <v>2023-10-29 20:18:17</v>
      </c>
    </row>
    <row r="56" spans="1:17" x14ac:dyDescent="0.3">
      <c r="A56" s="58">
        <v>12054</v>
      </c>
      <c r="B56" s="55" t="s">
        <v>3469</v>
      </c>
      <c r="C56" s="21" t="str">
        <f t="shared" si="0"/>
        <v>ESDRAS ADRIAN CARRILLO VAZQUEZ</v>
      </c>
      <c r="D56" t="str">
        <f t="shared" si="1"/>
        <v xml:space="preserve">ESDRAS </v>
      </c>
      <c r="E56" t="str">
        <f t="shared" si="2"/>
        <v>ADRIAN CARRILLO VAZQUEZ</v>
      </c>
      <c r="F56" s="55" t="s">
        <v>3470</v>
      </c>
      <c r="G56" s="55" t="s">
        <v>3471</v>
      </c>
      <c r="H56" s="58" cm="1">
        <f t="array" aca="1" ref="H56" ca="1">INDEX(codigosPostales!$A$1:$A$1107,RANDBETWEEN(1,1107))</f>
        <v>1650</v>
      </c>
      <c r="I56" s="32" t="str">
        <f t="shared" ca="1" si="3"/>
        <v>01650</v>
      </c>
      <c r="J56" s="15" t="s">
        <v>112</v>
      </c>
      <c r="K56" s="15">
        <f>VLOOKUP(J56,estados!$A$1:$B$31,2,FALSE)</f>
        <v>7</v>
      </c>
      <c r="L56" s="58" t="str" cm="1">
        <f t="array" aca="1" ref="L56" ca="1">INDEX('Distribuidores CDMX y EdoMex'!$A$2:$A$22,RANDBETWEEN(1,21))</f>
        <v>KIA ECATEPEC</v>
      </c>
      <c r="M56" s="15">
        <f ca="1">VLOOKUP(L56,Distribuidores!$A$2:$B$99,2,FALSE)</f>
        <v>33</v>
      </c>
      <c r="N56" s="58">
        <v>1</v>
      </c>
      <c r="O56" s="58">
        <v>1</v>
      </c>
      <c r="P56" s="58">
        <v>1</v>
      </c>
      <c r="Q56" s="36" t="str">
        <f t="shared" ca="1" si="4"/>
        <v>2023-10-29 17:22:00</v>
      </c>
    </row>
    <row r="57" spans="1:17" x14ac:dyDescent="0.3">
      <c r="A57" s="58">
        <v>12055</v>
      </c>
      <c r="B57" s="55" t="s">
        <v>3472</v>
      </c>
      <c r="C57" s="21" t="str">
        <f t="shared" si="0"/>
        <v>luis manuel martinez castro</v>
      </c>
      <c r="D57" t="str">
        <f t="shared" si="1"/>
        <v xml:space="preserve">luis </v>
      </c>
      <c r="E57" t="str">
        <f t="shared" si="2"/>
        <v>manuel martinez castro</v>
      </c>
      <c r="F57" s="55" t="s">
        <v>3473</v>
      </c>
      <c r="G57" s="55" t="s">
        <v>3474</v>
      </c>
      <c r="H57" s="58" cm="1">
        <f t="array" aca="1" ref="H57" ca="1">INDEX(codigosPostales!$A$1:$A$1107,RANDBETWEEN(1,1107))</f>
        <v>1600</v>
      </c>
      <c r="I57" s="32" t="str">
        <f t="shared" ca="1" si="3"/>
        <v>01600</v>
      </c>
      <c r="J57" s="15" t="s">
        <v>112</v>
      </c>
      <c r="K57" s="15">
        <f>VLOOKUP(J57,estados!$A$1:$B$31,2,FALSE)</f>
        <v>7</v>
      </c>
      <c r="L57" s="58" t="str" cm="1">
        <f t="array" aca="1" ref="L57" ca="1">INDEX('Distribuidores CDMX y EdoMex'!$A$2:$A$22,RANDBETWEEN(1,21))</f>
        <v>KIA ECATEPEC</v>
      </c>
      <c r="M57" s="15">
        <f ca="1">VLOOKUP(L57,Distribuidores!$A$2:$B$99,2,FALSE)</f>
        <v>33</v>
      </c>
      <c r="N57" s="58">
        <v>1</v>
      </c>
      <c r="O57" s="58">
        <v>1</v>
      </c>
      <c r="P57" s="58">
        <v>1</v>
      </c>
      <c r="Q57" s="36" t="str">
        <f t="shared" ca="1" si="4"/>
        <v>2023-10-29 15:57:42</v>
      </c>
    </row>
    <row r="58" spans="1:17" x14ac:dyDescent="0.3">
      <c r="A58" s="58">
        <v>12056</v>
      </c>
      <c r="B58" s="55" t="s">
        <v>3475</v>
      </c>
      <c r="C58" s="21" t="str">
        <f t="shared" si="0"/>
        <v>SARAI CABRERA ORONA</v>
      </c>
      <c r="D58" t="str">
        <f t="shared" si="1"/>
        <v xml:space="preserve">SARAI </v>
      </c>
      <c r="E58" t="str">
        <f t="shared" si="2"/>
        <v>CABRERA ORONA</v>
      </c>
      <c r="F58" s="55" t="s">
        <v>3476</v>
      </c>
      <c r="G58" s="55" t="s">
        <v>3477</v>
      </c>
      <c r="H58" s="58" cm="1">
        <f t="array" aca="1" ref="H58" ca="1">INDEX(codigosPostales!$A$1:$A$1107,RANDBETWEEN(1,1107))</f>
        <v>9870</v>
      </c>
      <c r="I58" s="32" t="str">
        <f t="shared" ca="1" si="3"/>
        <v>09870</v>
      </c>
      <c r="J58" s="15" t="s">
        <v>112</v>
      </c>
      <c r="K58" s="15">
        <f>VLOOKUP(J58,estados!$A$1:$B$31,2,FALSE)</f>
        <v>7</v>
      </c>
      <c r="L58" s="58" t="str" cm="1">
        <f t="array" aca="1" ref="L58" ca="1">INDEX('Distribuidores CDMX y EdoMex'!$A$2:$A$22,RANDBETWEEN(1,21))</f>
        <v>KIA TEXCOCO</v>
      </c>
      <c r="M58" s="15">
        <f ca="1">VLOOKUP(L58,Distribuidores!$A$2:$B$99,2,FALSE)</f>
        <v>32</v>
      </c>
      <c r="N58" s="58">
        <v>1</v>
      </c>
      <c r="O58" s="58">
        <v>1</v>
      </c>
      <c r="P58" s="58">
        <v>1</v>
      </c>
      <c r="Q58" s="36" t="str">
        <f t="shared" ca="1" si="4"/>
        <v>2023-10-29 17:05:12</v>
      </c>
    </row>
    <row r="59" spans="1:17" x14ac:dyDescent="0.3">
      <c r="A59" s="58">
        <v>12057</v>
      </c>
      <c r="B59" s="55" t="s">
        <v>3478</v>
      </c>
      <c r="C59" s="21" t="str">
        <f t="shared" si="0"/>
        <v>JUAN ALFONSO SANCHEZ HEREDIA</v>
      </c>
      <c r="D59" t="str">
        <f t="shared" si="1"/>
        <v xml:space="preserve">JUAN </v>
      </c>
      <c r="E59" t="str">
        <f t="shared" si="2"/>
        <v>ALFONSO SANCHEZ HEREDIA</v>
      </c>
      <c r="F59" s="55" t="s">
        <v>3479</v>
      </c>
      <c r="G59" s="55" t="s">
        <v>3480</v>
      </c>
      <c r="H59" s="58" cm="1">
        <f t="array" aca="1" ref="H59" ca="1">INDEX(codigosPostales!$A$1:$A$1107,RANDBETWEEN(1,1107))</f>
        <v>14609</v>
      </c>
      <c r="I59" s="32" t="str">
        <f t="shared" ca="1" si="3"/>
        <v>14609</v>
      </c>
      <c r="J59" s="15" t="s">
        <v>112</v>
      </c>
      <c r="K59" s="15">
        <f>VLOOKUP(J59,estados!$A$1:$B$31,2,FALSE)</f>
        <v>7</v>
      </c>
      <c r="L59" s="58" t="str" cm="1">
        <f t="array" aca="1" ref="L59" ca="1">INDEX('Distribuidores CDMX y EdoMex'!$A$2:$A$22,RANDBETWEEN(1,21))</f>
        <v>KIA CUAUTITLÁN</v>
      </c>
      <c r="M59" s="15">
        <f ca="1">VLOOKUP(L59,Distribuidores!$A$2:$B$99,2,FALSE)</f>
        <v>29</v>
      </c>
      <c r="N59" s="58">
        <v>1</v>
      </c>
      <c r="O59" s="58">
        <v>1</v>
      </c>
      <c r="P59" s="58">
        <v>1</v>
      </c>
      <c r="Q59" s="36" t="str">
        <f t="shared" ca="1" si="4"/>
        <v>2023-10-29 12:17:53</v>
      </c>
    </row>
    <row r="60" spans="1:17" x14ac:dyDescent="0.3">
      <c r="A60" s="58">
        <v>12058</v>
      </c>
      <c r="B60" s="55" t="s">
        <v>3481</v>
      </c>
      <c r="C60" s="21" t="str">
        <f t="shared" si="0"/>
        <v>Francisco Alonso Campos Pérez</v>
      </c>
      <c r="D60" t="str">
        <f t="shared" si="1"/>
        <v xml:space="preserve">Francisco </v>
      </c>
      <c r="E60" t="str">
        <f t="shared" si="2"/>
        <v>Alonso Campos Pérez</v>
      </c>
      <c r="F60" s="55" t="s">
        <v>3482</v>
      </c>
      <c r="G60" s="55" t="s">
        <v>3483</v>
      </c>
      <c r="H60" s="58" cm="1">
        <f t="array" aca="1" ref="H60" ca="1">INDEX(codigosPostales!$A$1:$A$1107,RANDBETWEEN(1,1107))</f>
        <v>15640</v>
      </c>
      <c r="I60" s="32" t="str">
        <f t="shared" ca="1" si="3"/>
        <v>15640</v>
      </c>
      <c r="J60" s="15" t="s">
        <v>112</v>
      </c>
      <c r="K60" s="15">
        <f>VLOOKUP(J60,estados!$A$1:$B$31,2,FALSE)</f>
        <v>7</v>
      </c>
      <c r="L60" s="58" t="str" cm="1">
        <f t="array" aca="1" ref="L60" ca="1">INDEX('Distribuidores CDMX y EdoMex'!$A$2:$A$22,RANDBETWEEN(1,21))</f>
        <v>KIA DIVISIÓN DEL NORTE</v>
      </c>
      <c r="M60" s="15">
        <f ca="1">VLOOKUP(L60,Distribuidores!$A$2:$B$99,2,FALSE)</f>
        <v>21</v>
      </c>
      <c r="N60" s="58">
        <v>1</v>
      </c>
      <c r="O60" s="58">
        <v>1</v>
      </c>
      <c r="P60" s="58">
        <v>1</v>
      </c>
      <c r="Q60" s="36" t="str">
        <f t="shared" ca="1" si="4"/>
        <v>2023-10-29 14:23:07</v>
      </c>
    </row>
    <row r="61" spans="1:17" x14ac:dyDescent="0.3">
      <c r="A61" s="58">
        <v>12059</v>
      </c>
      <c r="B61" s="55" t="s">
        <v>3484</v>
      </c>
      <c r="C61" s="21" t="str">
        <f t="shared" si="0"/>
        <v>RUBEN ANTONIO SANCHEZ HERNANDEZ</v>
      </c>
      <c r="D61" t="str">
        <f t="shared" si="1"/>
        <v xml:space="preserve">RUBEN </v>
      </c>
      <c r="E61" t="str">
        <f t="shared" si="2"/>
        <v>ANTONIO SANCHEZ HERNANDEZ</v>
      </c>
      <c r="F61" s="55" t="s">
        <v>3485</v>
      </c>
      <c r="G61" s="55" t="s">
        <v>3486</v>
      </c>
      <c r="H61" s="58" cm="1">
        <f t="array" aca="1" ref="H61" ca="1">INDEX(codigosPostales!$A$1:$A$1107,RANDBETWEEN(1,1107))</f>
        <v>10830</v>
      </c>
      <c r="I61" s="32" t="str">
        <f t="shared" ca="1" si="3"/>
        <v>10830</v>
      </c>
      <c r="J61" s="15" t="s">
        <v>112</v>
      </c>
      <c r="K61" s="15">
        <f>VLOOKUP(J61,estados!$A$1:$B$31,2,FALSE)</f>
        <v>7</v>
      </c>
      <c r="L61" s="58" t="str" cm="1">
        <f t="array" aca="1" ref="L61" ca="1">INDEX('Distribuidores CDMX y EdoMex'!$A$2:$A$22,RANDBETWEEN(1,21))</f>
        <v>KIA DEL VALLE</v>
      </c>
      <c r="M61" s="15">
        <f ca="1">VLOOKUP(L61,Distribuidores!$A$2:$B$99,2,FALSE)</f>
        <v>17</v>
      </c>
      <c r="N61" s="58">
        <v>1</v>
      </c>
      <c r="O61" s="58">
        <v>1</v>
      </c>
      <c r="P61" s="58">
        <v>1</v>
      </c>
      <c r="Q61" s="36" t="str">
        <f t="shared" ca="1" si="4"/>
        <v>2023-10-29 14:45:36</v>
      </c>
    </row>
    <row r="62" spans="1:17" x14ac:dyDescent="0.3">
      <c r="A62" s="58">
        <v>12060</v>
      </c>
      <c r="B62" s="55" t="s">
        <v>3487</v>
      </c>
      <c r="C62" s="21" t="str">
        <f t="shared" si="0"/>
        <v>GLADYS REYES GARCIA</v>
      </c>
      <c r="D62" t="str">
        <f t="shared" si="1"/>
        <v xml:space="preserve">GLADYS </v>
      </c>
      <c r="E62" t="str">
        <f t="shared" si="2"/>
        <v>REYES GARCIA</v>
      </c>
      <c r="F62" s="55" t="s">
        <v>3488</v>
      </c>
      <c r="G62" s="55" t="s">
        <v>3489</v>
      </c>
      <c r="H62" s="58" cm="1">
        <f t="array" aca="1" ref="H62" ca="1">INDEX(codigosPostales!$A$1:$A$1107,RANDBETWEEN(1,1107))</f>
        <v>11590</v>
      </c>
      <c r="I62" s="32" t="str">
        <f t="shared" ca="1" si="3"/>
        <v>11590</v>
      </c>
      <c r="J62" s="15" t="s">
        <v>112</v>
      </c>
      <c r="K62" s="15">
        <f>VLOOKUP(J62,estados!$A$1:$B$31,2,FALSE)</f>
        <v>7</v>
      </c>
      <c r="L62" s="58" t="str" cm="1">
        <f t="array" aca="1" ref="L62" ca="1">INDEX('Distribuidores CDMX y EdoMex'!$A$2:$A$22,RANDBETWEEN(1,21))</f>
        <v>KIA TLÁHUAC</v>
      </c>
      <c r="M62" s="15">
        <f ca="1">VLOOKUP(L62,Distribuidores!$A$2:$B$99,2,FALSE)</f>
        <v>15</v>
      </c>
      <c r="N62" s="58">
        <v>1</v>
      </c>
      <c r="O62" s="58">
        <v>1</v>
      </c>
      <c r="P62" s="58">
        <v>1</v>
      </c>
      <c r="Q62" s="36" t="str">
        <f t="shared" ca="1" si="4"/>
        <v>2023-10-29 14:08:21</v>
      </c>
    </row>
    <row r="63" spans="1:17" x14ac:dyDescent="0.3">
      <c r="A63" s="58">
        <v>12061</v>
      </c>
      <c r="B63" s="55" t="s">
        <v>3490</v>
      </c>
      <c r="C63" s="21" t="str">
        <f t="shared" si="0"/>
        <v>ELIOT JARETH RETAMOZA GARCIA</v>
      </c>
      <c r="D63" t="str">
        <f t="shared" si="1"/>
        <v xml:space="preserve">ELIOT </v>
      </c>
      <c r="E63" t="str">
        <f t="shared" si="2"/>
        <v>JARETH RETAMOZA GARCIA</v>
      </c>
      <c r="F63" s="55" t="s">
        <v>3491</v>
      </c>
      <c r="G63" s="55" t="s">
        <v>3492</v>
      </c>
      <c r="H63" s="58" cm="1">
        <f t="array" aca="1" ref="H63" ca="1">INDEX(codigosPostales!$A$1:$A$1107,RANDBETWEEN(1,1107))</f>
        <v>16340</v>
      </c>
      <c r="I63" s="32" t="str">
        <f t="shared" ca="1" si="3"/>
        <v>16340</v>
      </c>
      <c r="J63" s="15" t="s">
        <v>112</v>
      </c>
      <c r="K63" s="15">
        <f>VLOOKUP(J63,estados!$A$1:$B$31,2,FALSE)</f>
        <v>7</v>
      </c>
      <c r="L63" s="58" t="str" cm="1">
        <f t="array" aca="1" ref="L63" ca="1">INDEX('Distribuidores CDMX y EdoMex'!$A$2:$A$22,RANDBETWEEN(1,21))</f>
        <v>KIA METEPEC</v>
      </c>
      <c r="M63" s="15">
        <f ca="1">VLOOKUP(L63,Distribuidores!$A$2:$B$99,2,FALSE)</f>
        <v>30</v>
      </c>
      <c r="N63" s="58">
        <v>1</v>
      </c>
      <c r="O63" s="58">
        <v>1</v>
      </c>
      <c r="P63" s="58">
        <v>1</v>
      </c>
      <c r="Q63" s="36" t="str">
        <f t="shared" ca="1" si="4"/>
        <v>2023-10-29 19:45:08</v>
      </c>
    </row>
    <row r="64" spans="1:17" x14ac:dyDescent="0.3">
      <c r="A64" s="58">
        <v>12062</v>
      </c>
      <c r="B64" s="55" t="s">
        <v>3493</v>
      </c>
      <c r="C64" s="21" t="str">
        <f t="shared" si="0"/>
        <v>Gerardo Razo Martinez</v>
      </c>
      <c r="D64" t="str">
        <f t="shared" si="1"/>
        <v xml:space="preserve">Gerardo </v>
      </c>
      <c r="E64" t="str">
        <f t="shared" si="2"/>
        <v>Razo Martinez</v>
      </c>
      <c r="F64" s="55" t="s">
        <v>3494</v>
      </c>
      <c r="G64" s="55" t="s">
        <v>3495</v>
      </c>
      <c r="H64" s="58" cm="1">
        <f t="array" aca="1" ref="H64" ca="1">INDEX(codigosPostales!$A$1:$A$1107,RANDBETWEEN(1,1107))</f>
        <v>1269</v>
      </c>
      <c r="I64" s="32" t="str">
        <f t="shared" ca="1" si="3"/>
        <v>01269</v>
      </c>
      <c r="J64" s="15" t="s">
        <v>112</v>
      </c>
      <c r="K64" s="15">
        <f>VLOOKUP(J64,estados!$A$1:$B$31,2,FALSE)</f>
        <v>7</v>
      </c>
      <c r="L64" s="58" t="str" cm="1">
        <f t="array" aca="1" ref="L64" ca="1">INDEX('Distribuidores CDMX y EdoMex'!$A$2:$A$22,RANDBETWEEN(1,21))</f>
        <v>KIA IZTAPALAPA</v>
      </c>
      <c r="M64" s="15">
        <f ca="1">VLOOKUP(L64,Distribuidores!$A$2:$B$99,2,FALSE)</f>
        <v>16</v>
      </c>
      <c r="N64" s="58">
        <v>1</v>
      </c>
      <c r="O64" s="58">
        <v>1</v>
      </c>
      <c r="P64" s="58">
        <v>1</v>
      </c>
      <c r="Q64" s="36" t="str">
        <f t="shared" ca="1" si="4"/>
        <v>2023-10-29 17:33:31</v>
      </c>
    </row>
    <row r="65" spans="1:17" x14ac:dyDescent="0.3">
      <c r="A65" s="58">
        <v>12063</v>
      </c>
      <c r="B65" s="55" t="s">
        <v>3496</v>
      </c>
      <c r="C65" s="21" t="str">
        <f t="shared" ref="C65:C128" si="5">TRIM(B65)</f>
        <v>JORGE LEMUS BERNAL</v>
      </c>
      <c r="D65" t="str">
        <f t="shared" ref="D65:D128" si="6">LEFT(C65, SEARCH(" ",C65,1))</f>
        <v xml:space="preserve">JORGE </v>
      </c>
      <c r="E65" t="str">
        <f t="shared" ref="E65:E128" si="7">RIGHT(C65,LEN(C65)-SEARCH(" ",C65,1))</f>
        <v>LEMUS BERNAL</v>
      </c>
      <c r="F65" s="55" t="s">
        <v>3497</v>
      </c>
      <c r="G65" s="55" t="s">
        <v>3498</v>
      </c>
      <c r="H65" s="58" cm="1">
        <f t="array" aca="1" ref="H65" ca="1">INDEX(codigosPostales!$A$1:$A$1107,RANDBETWEEN(1,1107))</f>
        <v>3930</v>
      </c>
      <c r="I65" s="32" t="str">
        <f t="shared" ref="I65:I128" ca="1" si="8">TEXT(H65,"00000")</f>
        <v>03930</v>
      </c>
      <c r="J65" s="15" t="s">
        <v>112</v>
      </c>
      <c r="K65" s="15">
        <f>VLOOKUP(J65,estados!$A$1:$B$31,2,FALSE)</f>
        <v>7</v>
      </c>
      <c r="L65" s="58" t="str" cm="1">
        <f t="array" aca="1" ref="L65" ca="1">INDEX('Distribuidores CDMX y EdoMex'!$A$2:$A$22,RANDBETWEEN(1,21))</f>
        <v>KIA TLÁHUAC</v>
      </c>
      <c r="M65" s="15">
        <f ca="1">VLOOKUP(L65,Distribuidores!$A$2:$B$99,2,FALSE)</f>
        <v>15</v>
      </c>
      <c r="N65" s="58">
        <v>1</v>
      </c>
      <c r="O65" s="58">
        <v>1</v>
      </c>
      <c r="P65" s="58">
        <v>1</v>
      </c>
      <c r="Q65" s="36" t="str">
        <f t="shared" ref="Q65:Q128" ca="1" si="9">_xlfn.CONCAT("2023-10-29 ",RANDBETWEEN(12,20),":",TEXT(RANDBETWEEN(0,59),"00"),":",TEXT(RANDBETWEEN(0,59),"00"))</f>
        <v>2023-10-29 12:41:40</v>
      </c>
    </row>
    <row r="66" spans="1:17" x14ac:dyDescent="0.3">
      <c r="A66" s="58">
        <v>12064</v>
      </c>
      <c r="B66" s="55" t="s">
        <v>3499</v>
      </c>
      <c r="C66" s="21" t="str">
        <f t="shared" si="5"/>
        <v>Karina Robles Garcia</v>
      </c>
      <c r="D66" t="str">
        <f t="shared" si="6"/>
        <v xml:space="preserve">Karina </v>
      </c>
      <c r="E66" t="str">
        <f t="shared" si="7"/>
        <v>Robles Garcia</v>
      </c>
      <c r="F66" s="55" t="s">
        <v>3500</v>
      </c>
      <c r="G66" s="55" t="s">
        <v>3501</v>
      </c>
      <c r="H66" s="58" cm="1">
        <f t="array" aca="1" ref="H66" ca="1">INDEX(codigosPostales!$A$1:$A$1107,RANDBETWEEN(1,1107))</f>
        <v>11360</v>
      </c>
      <c r="I66" s="32" t="str">
        <f t="shared" ca="1" si="8"/>
        <v>11360</v>
      </c>
      <c r="J66" s="15" t="s">
        <v>112</v>
      </c>
      <c r="K66" s="15">
        <f>VLOOKUP(J66,estados!$A$1:$B$31,2,FALSE)</f>
        <v>7</v>
      </c>
      <c r="L66" s="58" t="str" cm="1">
        <f t="array" aca="1" ref="L66" ca="1">INDEX('Distribuidores CDMX y EdoMex'!$A$2:$A$22,RANDBETWEEN(1,21))</f>
        <v>KIA INTERLOMAS</v>
      </c>
      <c r="M66" s="15">
        <f ca="1">VLOOKUP(L66,Distribuidores!$A$2:$B$99,2,FALSE)</f>
        <v>28</v>
      </c>
      <c r="N66" s="58">
        <v>1</v>
      </c>
      <c r="O66" s="58">
        <v>1</v>
      </c>
      <c r="P66" s="58">
        <v>1</v>
      </c>
      <c r="Q66" s="36" t="str">
        <f t="shared" ca="1" si="9"/>
        <v>2023-10-29 14:09:22</v>
      </c>
    </row>
    <row r="67" spans="1:17" x14ac:dyDescent="0.3">
      <c r="A67" s="58">
        <v>12065</v>
      </c>
      <c r="B67" s="55" t="s">
        <v>3502</v>
      </c>
      <c r="C67" s="21" t="str">
        <f t="shared" si="5"/>
        <v>mariano emanuel jimenez zepeda</v>
      </c>
      <c r="D67" t="str">
        <f t="shared" si="6"/>
        <v xml:space="preserve">mariano </v>
      </c>
      <c r="E67" t="str">
        <f t="shared" si="7"/>
        <v>emanuel jimenez zepeda</v>
      </c>
      <c r="F67" s="55" t="s">
        <v>3503</v>
      </c>
      <c r="G67" s="55" t="s">
        <v>3504</v>
      </c>
      <c r="H67" s="58" cm="1">
        <f t="array" aca="1" ref="H67" ca="1">INDEX(codigosPostales!$A$1:$A$1107,RANDBETWEEN(1,1107))</f>
        <v>16749</v>
      </c>
      <c r="I67" s="32" t="str">
        <f t="shared" ca="1" si="8"/>
        <v>16749</v>
      </c>
      <c r="J67" s="15" t="s">
        <v>112</v>
      </c>
      <c r="K67" s="15">
        <f>VLOOKUP(J67,estados!$A$1:$B$31,2,FALSE)</f>
        <v>7</v>
      </c>
      <c r="L67" s="58" t="str" cm="1">
        <f t="array" aca="1" ref="L67" ca="1">INDEX('Distribuidores CDMX y EdoMex'!$A$2:$A$22,RANDBETWEEN(1,21))</f>
        <v>KIA SANTA FE</v>
      </c>
      <c r="M67" s="15">
        <f ca="1">VLOOKUP(L67,Distribuidores!$A$2:$B$99,2,FALSE)</f>
        <v>14</v>
      </c>
      <c r="N67" s="58">
        <v>1</v>
      </c>
      <c r="O67" s="58">
        <v>1</v>
      </c>
      <c r="P67" s="58">
        <v>1</v>
      </c>
      <c r="Q67" s="36" t="str">
        <f t="shared" ca="1" si="9"/>
        <v>2023-10-29 18:17:52</v>
      </c>
    </row>
    <row r="68" spans="1:17" x14ac:dyDescent="0.3">
      <c r="A68" s="58">
        <v>12066</v>
      </c>
      <c r="B68" s="55" t="s">
        <v>3505</v>
      </c>
      <c r="C68" s="21" t="str">
        <f t="shared" si="5"/>
        <v>Cyndi Pamela Estrada Ortiz</v>
      </c>
      <c r="D68" t="str">
        <f t="shared" si="6"/>
        <v xml:space="preserve">Cyndi </v>
      </c>
      <c r="E68" t="str">
        <f t="shared" si="7"/>
        <v>Pamela Estrada Ortiz</v>
      </c>
      <c r="F68" s="55" t="s">
        <v>3506</v>
      </c>
      <c r="G68" s="55" t="s">
        <v>3507</v>
      </c>
      <c r="H68" s="58" cm="1">
        <f t="array" aca="1" ref="H68" ca="1">INDEX(codigosPostales!$A$1:$A$1107,RANDBETWEEN(1,1107))</f>
        <v>5100</v>
      </c>
      <c r="I68" s="32" t="str">
        <f t="shared" ca="1" si="8"/>
        <v>05100</v>
      </c>
      <c r="J68" s="15" t="s">
        <v>112</v>
      </c>
      <c r="K68" s="15">
        <f>VLOOKUP(J68,estados!$A$1:$B$31,2,FALSE)</f>
        <v>7</v>
      </c>
      <c r="L68" s="58" t="str" cm="1">
        <f t="array" aca="1" ref="L68" ca="1">INDEX('Distribuidores CDMX y EdoMex'!$A$2:$A$22,RANDBETWEEN(1,21))</f>
        <v>KIA COAPA</v>
      </c>
      <c r="M68" s="15">
        <f ca="1">VLOOKUP(L68,Distribuidores!$A$2:$B$99,2,FALSE)</f>
        <v>13</v>
      </c>
      <c r="N68" s="58">
        <v>1</v>
      </c>
      <c r="O68" s="58">
        <v>1</v>
      </c>
      <c r="P68" s="58">
        <v>1</v>
      </c>
      <c r="Q68" s="36" t="str">
        <f t="shared" ca="1" si="9"/>
        <v>2023-10-29 20:00:53</v>
      </c>
    </row>
    <row r="69" spans="1:17" x14ac:dyDescent="0.3">
      <c r="A69" s="58">
        <v>12067</v>
      </c>
      <c r="B69" s="55" t="s">
        <v>3508</v>
      </c>
      <c r="C69" s="21" t="str">
        <f t="shared" si="5"/>
        <v>IVAN RODRIGO VAZQUEZ MONTOYA</v>
      </c>
      <c r="D69" t="str">
        <f t="shared" si="6"/>
        <v xml:space="preserve">IVAN </v>
      </c>
      <c r="E69" t="str">
        <f t="shared" si="7"/>
        <v>RODRIGO VAZQUEZ MONTOYA</v>
      </c>
      <c r="F69" s="55" t="s">
        <v>3509</v>
      </c>
      <c r="G69" s="55" t="s">
        <v>3510</v>
      </c>
      <c r="H69" s="58" cm="1">
        <f t="array" aca="1" ref="H69" ca="1">INDEX(codigosPostales!$A$1:$A$1107,RANDBETWEEN(1,1107))</f>
        <v>3590</v>
      </c>
      <c r="I69" s="32" t="str">
        <f t="shared" ca="1" si="8"/>
        <v>03590</v>
      </c>
      <c r="J69" s="15" t="s">
        <v>112</v>
      </c>
      <c r="K69" s="15">
        <f>VLOOKUP(J69,estados!$A$1:$B$31,2,FALSE)</f>
        <v>7</v>
      </c>
      <c r="L69" s="58" t="str" cm="1">
        <f t="array" aca="1" ref="L69" ca="1">INDEX('Distribuidores CDMX y EdoMex'!$A$2:$A$22,RANDBETWEEN(1,21))</f>
        <v>KIA INTERLOMAS</v>
      </c>
      <c r="M69" s="15">
        <f ca="1">VLOOKUP(L69,Distribuidores!$A$2:$B$99,2,FALSE)</f>
        <v>28</v>
      </c>
      <c r="N69" s="58">
        <v>1</v>
      </c>
      <c r="O69" s="58">
        <v>1</v>
      </c>
      <c r="P69" s="58">
        <v>1</v>
      </c>
      <c r="Q69" s="36" t="str">
        <f t="shared" ca="1" si="9"/>
        <v>2023-10-29 12:45:01</v>
      </c>
    </row>
    <row r="70" spans="1:17" x14ac:dyDescent="0.3">
      <c r="A70" s="58">
        <v>12068</v>
      </c>
      <c r="B70" s="55" t="s">
        <v>3511</v>
      </c>
      <c r="C70" s="21" t="str">
        <f t="shared" si="5"/>
        <v>CIRA OCHOA ALVARADO</v>
      </c>
      <c r="D70" t="str">
        <f t="shared" si="6"/>
        <v xml:space="preserve">CIRA </v>
      </c>
      <c r="E70" t="str">
        <f t="shared" si="7"/>
        <v>OCHOA ALVARADO</v>
      </c>
      <c r="F70" s="55" t="s">
        <v>3512</v>
      </c>
      <c r="G70" s="55" t="s">
        <v>3513</v>
      </c>
      <c r="H70" s="58" cm="1">
        <f t="array" aca="1" ref="H70" ca="1">INDEX(codigosPostales!$A$1:$A$1107,RANDBETWEEN(1,1107))</f>
        <v>3720</v>
      </c>
      <c r="I70" s="32" t="str">
        <f t="shared" ca="1" si="8"/>
        <v>03720</v>
      </c>
      <c r="J70" s="15" t="s">
        <v>112</v>
      </c>
      <c r="K70" s="15">
        <f>VLOOKUP(J70,estados!$A$1:$B$31,2,FALSE)</f>
        <v>7</v>
      </c>
      <c r="L70" s="58" t="str" cm="1">
        <f t="array" aca="1" ref="L70" ca="1">INDEX('Distribuidores CDMX y EdoMex'!$A$2:$A$22,RANDBETWEEN(1,21))</f>
        <v>KIA COACALCO</v>
      </c>
      <c r="M70" s="15">
        <f ca="1">VLOOKUP(L70,Distribuidores!$A$2:$B$99,2,FALSE)</f>
        <v>34</v>
      </c>
      <c r="N70" s="58">
        <v>1</v>
      </c>
      <c r="O70" s="58">
        <v>1</v>
      </c>
      <c r="P70" s="58">
        <v>1</v>
      </c>
      <c r="Q70" s="36" t="str">
        <f t="shared" ca="1" si="9"/>
        <v>2023-10-29 13:21:24</v>
      </c>
    </row>
    <row r="71" spans="1:17" x14ac:dyDescent="0.3">
      <c r="A71" s="58">
        <v>12069</v>
      </c>
      <c r="B71" s="55" t="s">
        <v>3514</v>
      </c>
      <c r="C71" s="21" t="str">
        <f t="shared" si="5"/>
        <v>Julio Cesar Uribe</v>
      </c>
      <c r="D71" t="str">
        <f t="shared" si="6"/>
        <v xml:space="preserve">Julio </v>
      </c>
      <c r="E71" t="str">
        <f t="shared" si="7"/>
        <v>Cesar Uribe</v>
      </c>
      <c r="F71" s="55" t="s">
        <v>3515</v>
      </c>
      <c r="G71" s="55" t="s">
        <v>3516</v>
      </c>
      <c r="H71" s="58" cm="1">
        <f t="array" aca="1" ref="H71" ca="1">INDEX(codigosPostales!$A$1:$A$1107,RANDBETWEEN(1,1107))</f>
        <v>1100</v>
      </c>
      <c r="I71" s="32" t="str">
        <f t="shared" ca="1" si="8"/>
        <v>01100</v>
      </c>
      <c r="J71" s="15" t="s">
        <v>112</v>
      </c>
      <c r="K71" s="15">
        <f>VLOOKUP(J71,estados!$A$1:$B$31,2,FALSE)</f>
        <v>7</v>
      </c>
      <c r="L71" s="58" t="str" cm="1">
        <f t="array" aca="1" ref="L71" ca="1">INDEX('Distribuidores CDMX y EdoMex'!$A$2:$A$22,RANDBETWEEN(1,21))</f>
        <v>KIA COACALCO</v>
      </c>
      <c r="M71" s="15">
        <f ca="1">VLOOKUP(L71,Distribuidores!$A$2:$B$99,2,FALSE)</f>
        <v>34</v>
      </c>
      <c r="N71" s="58">
        <v>1</v>
      </c>
      <c r="O71" s="58">
        <v>1</v>
      </c>
      <c r="P71" s="58">
        <v>1</v>
      </c>
      <c r="Q71" s="36" t="str">
        <f t="shared" ca="1" si="9"/>
        <v>2023-10-29 15:53:57</v>
      </c>
    </row>
    <row r="72" spans="1:17" x14ac:dyDescent="0.3">
      <c r="A72" s="58">
        <v>12070</v>
      </c>
      <c r="B72" s="55" t="s">
        <v>3517</v>
      </c>
      <c r="C72" s="21" t="str">
        <f t="shared" si="5"/>
        <v>DIANA LIZBETH SALCEDO ESCOBAR</v>
      </c>
      <c r="D72" t="str">
        <f t="shared" si="6"/>
        <v xml:space="preserve">DIANA </v>
      </c>
      <c r="E72" t="str">
        <f t="shared" si="7"/>
        <v>LIZBETH SALCEDO ESCOBAR</v>
      </c>
      <c r="F72" s="55" t="s">
        <v>3518</v>
      </c>
      <c r="G72" s="55" t="s">
        <v>3519</v>
      </c>
      <c r="H72" s="58" cm="1">
        <f t="array" aca="1" ref="H72" ca="1">INDEX(codigosPostales!$A$1:$A$1107,RANDBETWEEN(1,1107))</f>
        <v>14609</v>
      </c>
      <c r="I72" s="32" t="str">
        <f t="shared" ca="1" si="8"/>
        <v>14609</v>
      </c>
      <c r="J72" s="15" t="s">
        <v>112</v>
      </c>
      <c r="K72" s="15">
        <f>VLOOKUP(J72,estados!$A$1:$B$31,2,FALSE)</f>
        <v>7</v>
      </c>
      <c r="L72" s="58" t="str" cm="1">
        <f t="array" aca="1" ref="L72" ca="1">INDEX('Distribuidores CDMX y EdoMex'!$A$2:$A$22,RANDBETWEEN(1,21))</f>
        <v>KIA ECATEPEC</v>
      </c>
      <c r="M72" s="15">
        <f ca="1">VLOOKUP(L72,Distribuidores!$A$2:$B$99,2,FALSE)</f>
        <v>33</v>
      </c>
      <c r="N72" s="58">
        <v>1</v>
      </c>
      <c r="O72" s="58">
        <v>1</v>
      </c>
      <c r="P72" s="58">
        <v>1</v>
      </c>
      <c r="Q72" s="36" t="str">
        <f t="shared" ca="1" si="9"/>
        <v>2023-10-29 17:29:37</v>
      </c>
    </row>
    <row r="73" spans="1:17" x14ac:dyDescent="0.3">
      <c r="A73" s="58">
        <v>12071</v>
      </c>
      <c r="B73" s="55" t="s">
        <v>3520</v>
      </c>
      <c r="C73" s="21" t="str">
        <f t="shared" si="5"/>
        <v>Karla Barrientos Jimenez</v>
      </c>
      <c r="D73" t="str">
        <f t="shared" si="6"/>
        <v xml:space="preserve">Karla </v>
      </c>
      <c r="E73" t="str">
        <f t="shared" si="7"/>
        <v>Barrientos Jimenez</v>
      </c>
      <c r="F73" s="55" t="s">
        <v>3521</v>
      </c>
      <c r="G73" s="55" t="s">
        <v>3522</v>
      </c>
      <c r="H73" s="58" cm="1">
        <f t="array" aca="1" ref="H73" ca="1">INDEX(codigosPostales!$A$1:$A$1107,RANDBETWEEN(1,1107))</f>
        <v>8320</v>
      </c>
      <c r="I73" s="32" t="str">
        <f t="shared" ca="1" si="8"/>
        <v>08320</v>
      </c>
      <c r="J73" s="15" t="s">
        <v>112</v>
      </c>
      <c r="K73" s="15">
        <f>VLOOKUP(J73,estados!$A$1:$B$31,2,FALSE)</f>
        <v>7</v>
      </c>
      <c r="L73" s="58" t="str" cm="1">
        <f t="array" aca="1" ref="L73" ca="1">INDEX('Distribuidores CDMX y EdoMex'!$A$2:$A$22,RANDBETWEEN(1,21))</f>
        <v>KIA DEL VALLE</v>
      </c>
      <c r="M73" s="15">
        <f ca="1">VLOOKUP(L73,Distribuidores!$A$2:$B$99,2,FALSE)</f>
        <v>17</v>
      </c>
      <c r="N73" s="58">
        <v>1</v>
      </c>
      <c r="O73" s="58">
        <v>1</v>
      </c>
      <c r="P73" s="58">
        <v>1</v>
      </c>
      <c r="Q73" s="36" t="str">
        <f t="shared" ca="1" si="9"/>
        <v>2023-10-29 17:36:56</v>
      </c>
    </row>
    <row r="74" spans="1:17" x14ac:dyDescent="0.3">
      <c r="A74" s="58">
        <v>12072</v>
      </c>
      <c r="B74" s="55" t="s">
        <v>3523</v>
      </c>
      <c r="C74" s="21" t="str">
        <f t="shared" si="5"/>
        <v>OSCAR URIEL DE ANDA VALVERDE</v>
      </c>
      <c r="D74" t="str">
        <f t="shared" si="6"/>
        <v xml:space="preserve">OSCAR </v>
      </c>
      <c r="E74" t="str">
        <f t="shared" si="7"/>
        <v>URIEL DE ANDA VALVERDE</v>
      </c>
      <c r="F74" s="55" t="s">
        <v>3524</v>
      </c>
      <c r="G74" s="55" t="s">
        <v>3525</v>
      </c>
      <c r="H74" s="58" cm="1">
        <f t="array" aca="1" ref="H74" ca="1">INDEX(codigosPostales!$A$1:$A$1107,RANDBETWEEN(1,1107))</f>
        <v>16840</v>
      </c>
      <c r="I74" s="32" t="str">
        <f t="shared" ca="1" si="8"/>
        <v>16840</v>
      </c>
      <c r="J74" s="15" t="s">
        <v>112</v>
      </c>
      <c r="K74" s="15">
        <f>VLOOKUP(J74,estados!$A$1:$B$31,2,FALSE)</f>
        <v>7</v>
      </c>
      <c r="L74" s="58" t="str" cm="1">
        <f t="array" aca="1" ref="L74" ca="1">INDEX('Distribuidores CDMX y EdoMex'!$A$2:$A$22,RANDBETWEEN(1,21))</f>
        <v>KIA INTERLOMAS</v>
      </c>
      <c r="M74" s="15">
        <f ca="1">VLOOKUP(L74,Distribuidores!$A$2:$B$99,2,FALSE)</f>
        <v>28</v>
      </c>
      <c r="N74" s="58">
        <v>1</v>
      </c>
      <c r="O74" s="58">
        <v>1</v>
      </c>
      <c r="P74" s="58">
        <v>1</v>
      </c>
      <c r="Q74" s="36" t="str">
        <f t="shared" ca="1" si="9"/>
        <v>2023-10-29 20:51:12</v>
      </c>
    </row>
    <row r="75" spans="1:17" x14ac:dyDescent="0.3">
      <c r="A75" s="58">
        <v>12073</v>
      </c>
      <c r="B75" s="55" t="s">
        <v>3526</v>
      </c>
      <c r="C75" s="21" t="str">
        <f t="shared" si="5"/>
        <v>LILIA MARISOL DIAZ MEJORADO</v>
      </c>
      <c r="D75" t="str">
        <f t="shared" si="6"/>
        <v xml:space="preserve">LILIA </v>
      </c>
      <c r="E75" t="str">
        <f t="shared" si="7"/>
        <v>MARISOL DIAZ MEJORADO</v>
      </c>
      <c r="F75" s="55" t="s">
        <v>3527</v>
      </c>
      <c r="G75" s="55" t="s">
        <v>3528</v>
      </c>
      <c r="H75" s="58" cm="1">
        <f t="array" aca="1" ref="H75" ca="1">INDEX(codigosPostales!$A$1:$A$1107,RANDBETWEEN(1,1107))</f>
        <v>2060</v>
      </c>
      <c r="I75" s="32" t="str">
        <f t="shared" ca="1" si="8"/>
        <v>02060</v>
      </c>
      <c r="J75" s="15" t="s">
        <v>112</v>
      </c>
      <c r="K75" s="15">
        <f>VLOOKUP(J75,estados!$A$1:$B$31,2,FALSE)</f>
        <v>7</v>
      </c>
      <c r="L75" s="58" t="str" cm="1">
        <f t="array" aca="1" ref="L75" ca="1">INDEX('Distribuidores CDMX y EdoMex'!$A$2:$A$22,RANDBETWEEN(1,21))</f>
        <v>KIA DIVISIÓN DEL NORTE</v>
      </c>
      <c r="M75" s="15">
        <f ca="1">VLOOKUP(L75,Distribuidores!$A$2:$B$99,2,FALSE)</f>
        <v>21</v>
      </c>
      <c r="N75" s="58">
        <v>1</v>
      </c>
      <c r="O75" s="58">
        <v>1</v>
      </c>
      <c r="P75" s="58">
        <v>1</v>
      </c>
      <c r="Q75" s="36" t="str">
        <f t="shared" ca="1" si="9"/>
        <v>2023-10-29 16:35:04</v>
      </c>
    </row>
    <row r="76" spans="1:17" x14ac:dyDescent="0.3">
      <c r="A76" s="58">
        <v>12074</v>
      </c>
      <c r="B76" s="55" t="s">
        <v>3529</v>
      </c>
      <c r="C76" s="21" t="str">
        <f t="shared" si="5"/>
        <v>ELVIA ISAURA ESTRADA VILLEGAS</v>
      </c>
      <c r="D76" t="str">
        <f t="shared" si="6"/>
        <v xml:space="preserve">ELVIA </v>
      </c>
      <c r="E76" t="str">
        <f t="shared" si="7"/>
        <v>ISAURA ESTRADA VILLEGAS</v>
      </c>
      <c r="F76" s="55" t="s">
        <v>3530</v>
      </c>
      <c r="G76" s="55" t="s">
        <v>3531</v>
      </c>
      <c r="H76" s="58" cm="1">
        <f t="array" aca="1" ref="H76" ca="1">INDEX(codigosPostales!$A$1:$A$1107,RANDBETWEEN(1,1107))</f>
        <v>9920</v>
      </c>
      <c r="I76" s="32" t="str">
        <f t="shared" ca="1" si="8"/>
        <v>09920</v>
      </c>
      <c r="J76" s="15" t="s">
        <v>112</v>
      </c>
      <c r="K76" s="15">
        <f>VLOOKUP(J76,estados!$A$1:$B$31,2,FALSE)</f>
        <v>7</v>
      </c>
      <c r="L76" s="58" t="str" cm="1">
        <f t="array" aca="1" ref="L76" ca="1">INDEX('Distribuidores CDMX y EdoMex'!$A$2:$A$22,RANDBETWEEN(1,21))</f>
        <v>KIA VALLEJO</v>
      </c>
      <c r="M76" s="15">
        <f ca="1">VLOOKUP(L76,Distribuidores!$A$2:$B$99,2,FALSE)</f>
        <v>18</v>
      </c>
      <c r="N76" s="58">
        <v>1</v>
      </c>
      <c r="O76" s="58">
        <v>1</v>
      </c>
      <c r="P76" s="58">
        <v>1</v>
      </c>
      <c r="Q76" s="36" t="str">
        <f t="shared" ca="1" si="9"/>
        <v>2023-10-29 18:43:05</v>
      </c>
    </row>
    <row r="77" spans="1:17" x14ac:dyDescent="0.3">
      <c r="A77" s="58">
        <v>12075</v>
      </c>
      <c r="B77" s="55" t="s">
        <v>3532</v>
      </c>
      <c r="C77" s="21" t="str">
        <f t="shared" si="5"/>
        <v>ALBERTO ENRIQUEZ LOPEZ</v>
      </c>
      <c r="D77" t="str">
        <f t="shared" si="6"/>
        <v xml:space="preserve">ALBERTO </v>
      </c>
      <c r="E77" t="str">
        <f t="shared" si="7"/>
        <v>ENRIQUEZ LOPEZ</v>
      </c>
      <c r="F77" s="55" t="s">
        <v>3533</v>
      </c>
      <c r="G77" s="55" t="s">
        <v>3534</v>
      </c>
      <c r="H77" s="58" cm="1">
        <f t="array" aca="1" ref="H77" ca="1">INDEX(codigosPostales!$A$1:$A$1107,RANDBETWEEN(1,1107))</f>
        <v>7810</v>
      </c>
      <c r="I77" s="32" t="str">
        <f t="shared" ca="1" si="8"/>
        <v>07810</v>
      </c>
      <c r="J77" s="15" t="s">
        <v>112</v>
      </c>
      <c r="K77" s="15">
        <f>VLOOKUP(J77,estados!$A$1:$B$31,2,FALSE)</f>
        <v>7</v>
      </c>
      <c r="L77" s="58" t="str" cm="1">
        <f t="array" aca="1" ref="L77" ca="1">INDEX('Distribuidores CDMX y EdoMex'!$A$2:$A$22,RANDBETWEEN(1,21))</f>
        <v>KIA TEXCOCO</v>
      </c>
      <c r="M77" s="15">
        <f ca="1">VLOOKUP(L77,Distribuidores!$A$2:$B$99,2,FALSE)</f>
        <v>32</v>
      </c>
      <c r="N77" s="58">
        <v>1</v>
      </c>
      <c r="O77" s="58">
        <v>1</v>
      </c>
      <c r="P77" s="58">
        <v>1</v>
      </c>
      <c r="Q77" s="36" t="str">
        <f t="shared" ca="1" si="9"/>
        <v>2023-10-29 18:29:55</v>
      </c>
    </row>
    <row r="78" spans="1:17" x14ac:dyDescent="0.3">
      <c r="A78" s="58">
        <v>12076</v>
      </c>
      <c r="B78" s="55" t="s">
        <v>3535</v>
      </c>
      <c r="C78" s="21" t="str">
        <f t="shared" si="5"/>
        <v>ILIANA DEL MILAGRO GABINO MARTINEZ</v>
      </c>
      <c r="D78" t="str">
        <f t="shared" si="6"/>
        <v xml:space="preserve">ILIANA </v>
      </c>
      <c r="E78" t="str">
        <f t="shared" si="7"/>
        <v>DEL MILAGRO GABINO MARTINEZ</v>
      </c>
      <c r="F78" s="55" t="s">
        <v>3536</v>
      </c>
      <c r="G78" s="55">
        <v>5555458841</v>
      </c>
      <c r="H78" s="58" cm="1">
        <f t="array" aca="1" ref="H78" ca="1">INDEX(codigosPostales!$A$1:$A$1107,RANDBETWEEN(1,1107))</f>
        <v>15860</v>
      </c>
      <c r="I78" s="32" t="str">
        <f t="shared" ca="1" si="8"/>
        <v>15860</v>
      </c>
      <c r="J78" s="15" t="s">
        <v>112</v>
      </c>
      <c r="K78" s="15">
        <f>VLOOKUP(J78,estados!$A$1:$B$31,2,FALSE)</f>
        <v>7</v>
      </c>
      <c r="L78" s="58" t="str" cm="1">
        <f t="array" aca="1" ref="L78" ca="1">INDEX('Distribuidores CDMX y EdoMex'!$A$2:$A$22,RANDBETWEEN(1,21))</f>
        <v>KIA INTERLOMAS</v>
      </c>
      <c r="M78" s="15">
        <f ca="1">VLOOKUP(L78,Distribuidores!$A$2:$B$99,2,FALSE)</f>
        <v>28</v>
      </c>
      <c r="N78" s="58">
        <v>1</v>
      </c>
      <c r="O78" s="58">
        <v>1</v>
      </c>
      <c r="P78" s="58">
        <v>1</v>
      </c>
      <c r="Q78" s="36" t="str">
        <f t="shared" ca="1" si="9"/>
        <v>2023-10-29 14:15:18</v>
      </c>
    </row>
    <row r="79" spans="1:17" x14ac:dyDescent="0.3">
      <c r="A79" s="58">
        <v>12077</v>
      </c>
      <c r="B79" s="55" t="s">
        <v>3537</v>
      </c>
      <c r="C79" s="21" t="str">
        <f t="shared" si="5"/>
        <v>MARTINA GONZALEZ MUÑOZ</v>
      </c>
      <c r="D79" t="str">
        <f t="shared" si="6"/>
        <v xml:space="preserve">MARTINA </v>
      </c>
      <c r="E79" t="str">
        <f t="shared" si="7"/>
        <v>GONZALEZ MUÑOZ</v>
      </c>
      <c r="F79" s="55" t="s">
        <v>3538</v>
      </c>
      <c r="G79" s="55" t="s">
        <v>3539</v>
      </c>
      <c r="H79" s="58" cm="1">
        <f t="array" aca="1" ref="H79" ca="1">INDEX(codigosPostales!$A$1:$A$1107,RANDBETWEEN(1,1107))</f>
        <v>4460</v>
      </c>
      <c r="I79" s="32" t="str">
        <f t="shared" ca="1" si="8"/>
        <v>04460</v>
      </c>
      <c r="J79" s="15" t="s">
        <v>112</v>
      </c>
      <c r="K79" s="15">
        <f>VLOOKUP(J79,estados!$A$1:$B$31,2,FALSE)</f>
        <v>7</v>
      </c>
      <c r="L79" s="58" t="str" cm="1">
        <f t="array" aca="1" ref="L79" ca="1">INDEX('Distribuidores CDMX y EdoMex'!$A$2:$A$22,RANDBETWEEN(1,21))</f>
        <v>KIA MARIANO ESCOBEDO</v>
      </c>
      <c r="M79" s="15">
        <f ca="1">VLOOKUP(L79,Distribuidores!$A$2:$B$99,2,FALSE)</f>
        <v>11</v>
      </c>
      <c r="N79" s="58">
        <v>1</v>
      </c>
      <c r="O79" s="58">
        <v>1</v>
      </c>
      <c r="P79" s="58">
        <v>1</v>
      </c>
      <c r="Q79" s="36" t="str">
        <f t="shared" ca="1" si="9"/>
        <v>2023-10-29 19:12:40</v>
      </c>
    </row>
    <row r="80" spans="1:17" x14ac:dyDescent="0.3">
      <c r="A80" s="58">
        <v>12078</v>
      </c>
      <c r="B80" s="55" t="s">
        <v>3540</v>
      </c>
      <c r="C80" s="21" t="str">
        <f t="shared" si="5"/>
        <v>FATIMA GUADALUPE HERRERA DZUL</v>
      </c>
      <c r="D80" t="str">
        <f t="shared" si="6"/>
        <v xml:space="preserve">FATIMA </v>
      </c>
      <c r="E80" t="str">
        <f t="shared" si="7"/>
        <v>GUADALUPE HERRERA DZUL</v>
      </c>
      <c r="F80" s="55" t="s">
        <v>3541</v>
      </c>
      <c r="G80" s="55" t="s">
        <v>3542</v>
      </c>
      <c r="H80" s="58" cm="1">
        <f t="array" aca="1" ref="H80" ca="1">INDEX(codigosPostales!$A$1:$A$1107,RANDBETWEEN(1,1107))</f>
        <v>9080</v>
      </c>
      <c r="I80" s="32" t="str">
        <f t="shared" ca="1" si="8"/>
        <v>09080</v>
      </c>
      <c r="J80" s="15" t="s">
        <v>112</v>
      </c>
      <c r="K80" s="15">
        <f>VLOOKUP(J80,estados!$A$1:$B$31,2,FALSE)</f>
        <v>7</v>
      </c>
      <c r="L80" s="58" t="str" cm="1">
        <f t="array" aca="1" ref="L80" ca="1">INDEX('Distribuidores CDMX y EdoMex'!$A$2:$A$22,RANDBETWEEN(1,21))</f>
        <v>KIA DEL VALLE</v>
      </c>
      <c r="M80" s="15">
        <f ca="1">VLOOKUP(L80,Distribuidores!$A$2:$B$99,2,FALSE)</f>
        <v>17</v>
      </c>
      <c r="N80" s="58">
        <v>1</v>
      </c>
      <c r="O80" s="58">
        <v>1</v>
      </c>
      <c r="P80" s="58">
        <v>1</v>
      </c>
      <c r="Q80" s="36" t="str">
        <f t="shared" ca="1" si="9"/>
        <v>2023-10-29 16:50:45</v>
      </c>
    </row>
    <row r="81" spans="1:17" x14ac:dyDescent="0.3">
      <c r="A81" s="58">
        <v>12079</v>
      </c>
      <c r="B81" s="55" t="s">
        <v>3543</v>
      </c>
      <c r="C81" s="21" t="str">
        <f t="shared" si="5"/>
        <v>JOSE DAVID BOFFILL GUTIERREZ</v>
      </c>
      <c r="D81" t="str">
        <f t="shared" si="6"/>
        <v xml:space="preserve">JOSE </v>
      </c>
      <c r="E81" t="str">
        <f t="shared" si="7"/>
        <v>DAVID BOFFILL GUTIERREZ</v>
      </c>
      <c r="F81" s="55" t="s">
        <v>3544</v>
      </c>
      <c r="G81" s="55" t="s">
        <v>3545</v>
      </c>
      <c r="H81" s="58" cm="1">
        <f t="array" aca="1" ref="H81" ca="1">INDEX(codigosPostales!$A$1:$A$1107,RANDBETWEEN(1,1107))</f>
        <v>9410</v>
      </c>
      <c r="I81" s="32" t="str">
        <f t="shared" ca="1" si="8"/>
        <v>09410</v>
      </c>
      <c r="J81" s="15" t="s">
        <v>112</v>
      </c>
      <c r="K81" s="15">
        <f>VLOOKUP(J81,estados!$A$1:$B$31,2,FALSE)</f>
        <v>7</v>
      </c>
      <c r="L81" s="58" t="str" cm="1">
        <f t="array" aca="1" ref="L81" ca="1">INDEX('Distribuidores CDMX y EdoMex'!$A$2:$A$22,RANDBETWEEN(1,21))</f>
        <v>KIA ECATEPEC</v>
      </c>
      <c r="M81" s="15">
        <f ca="1">VLOOKUP(L81,Distribuidores!$A$2:$B$99,2,FALSE)</f>
        <v>33</v>
      </c>
      <c r="N81" s="58">
        <v>1</v>
      </c>
      <c r="O81" s="58">
        <v>1</v>
      </c>
      <c r="P81" s="58">
        <v>1</v>
      </c>
      <c r="Q81" s="36" t="str">
        <f t="shared" ca="1" si="9"/>
        <v>2023-10-29 16:34:49</v>
      </c>
    </row>
    <row r="82" spans="1:17" x14ac:dyDescent="0.3">
      <c r="A82" s="58">
        <v>12080</v>
      </c>
      <c r="B82" s="55" t="s">
        <v>3546</v>
      </c>
      <c r="C82" s="21" t="str">
        <f t="shared" si="5"/>
        <v>Oscar Velasco Perez</v>
      </c>
      <c r="D82" t="str">
        <f t="shared" si="6"/>
        <v xml:space="preserve">Oscar </v>
      </c>
      <c r="E82" t="str">
        <f t="shared" si="7"/>
        <v>Velasco Perez</v>
      </c>
      <c r="F82" s="55" t="s">
        <v>3547</v>
      </c>
      <c r="G82" s="55" t="s">
        <v>3548</v>
      </c>
      <c r="H82" s="58" cm="1">
        <f t="array" aca="1" ref="H82" ca="1">INDEX(codigosPostales!$A$1:$A$1107,RANDBETWEEN(1,1107))</f>
        <v>7020</v>
      </c>
      <c r="I82" s="32" t="str">
        <f t="shared" ca="1" si="8"/>
        <v>07020</v>
      </c>
      <c r="J82" s="15" t="s">
        <v>112</v>
      </c>
      <c r="K82" s="15">
        <f>VLOOKUP(J82,estados!$A$1:$B$31,2,FALSE)</f>
        <v>7</v>
      </c>
      <c r="L82" s="58" t="str" cm="1">
        <f t="array" aca="1" ref="L82" ca="1">INDEX('Distribuidores CDMX y EdoMex'!$A$2:$A$22,RANDBETWEEN(1,21))</f>
        <v>KIA SAN JOAQUÍN</v>
      </c>
      <c r="M82" s="15">
        <f ca="1">VLOOKUP(L82,Distribuidores!$A$2:$B$99,2,FALSE)</f>
        <v>19</v>
      </c>
      <c r="N82" s="58">
        <v>1</v>
      </c>
      <c r="O82" s="58">
        <v>1</v>
      </c>
      <c r="P82" s="58">
        <v>1</v>
      </c>
      <c r="Q82" s="36" t="str">
        <f t="shared" ca="1" si="9"/>
        <v>2023-10-29 17:02:59</v>
      </c>
    </row>
    <row r="83" spans="1:17" x14ac:dyDescent="0.3">
      <c r="A83" s="58">
        <v>12081</v>
      </c>
      <c r="B83" s="55" t="s">
        <v>3549</v>
      </c>
      <c r="C83" s="21" t="str">
        <f t="shared" si="5"/>
        <v>ERIKA HERNANDEZ HERNANDEZ</v>
      </c>
      <c r="D83" t="str">
        <f t="shared" si="6"/>
        <v xml:space="preserve">ERIKA </v>
      </c>
      <c r="E83" t="str">
        <f t="shared" si="7"/>
        <v>HERNANDEZ HERNANDEZ</v>
      </c>
      <c r="F83" s="55" t="s">
        <v>3550</v>
      </c>
      <c r="G83" s="55" t="s">
        <v>3551</v>
      </c>
      <c r="H83" s="58" cm="1">
        <f t="array" aca="1" ref="H83" ca="1">INDEX(codigosPostales!$A$1:$A$1107,RANDBETWEEN(1,1107))</f>
        <v>16710</v>
      </c>
      <c r="I83" s="32" t="str">
        <f t="shared" ca="1" si="8"/>
        <v>16710</v>
      </c>
      <c r="J83" s="15" t="s">
        <v>112</v>
      </c>
      <c r="K83" s="15">
        <f>VLOOKUP(J83,estados!$A$1:$B$31,2,FALSE)</f>
        <v>7</v>
      </c>
      <c r="L83" s="58" t="str" cm="1">
        <f t="array" aca="1" ref="L83" ca="1">INDEX('Distribuidores CDMX y EdoMex'!$A$2:$A$22,RANDBETWEEN(1,21))</f>
        <v>KIA INTERLOMAS</v>
      </c>
      <c r="M83" s="15">
        <f ca="1">VLOOKUP(L83,Distribuidores!$A$2:$B$99,2,FALSE)</f>
        <v>28</v>
      </c>
      <c r="N83" s="58">
        <v>1</v>
      </c>
      <c r="O83" s="58">
        <v>1</v>
      </c>
      <c r="P83" s="58">
        <v>1</v>
      </c>
      <c r="Q83" s="36" t="str">
        <f t="shared" ca="1" si="9"/>
        <v>2023-10-29 16:26:27</v>
      </c>
    </row>
    <row r="84" spans="1:17" x14ac:dyDescent="0.3">
      <c r="A84" s="58">
        <v>12082</v>
      </c>
      <c r="B84" s="55" t="s">
        <v>3552</v>
      </c>
      <c r="C84" s="21" t="str">
        <f t="shared" si="5"/>
        <v>JUAN FRANCISCO ALARCON CORTINA</v>
      </c>
      <c r="D84" t="str">
        <f t="shared" si="6"/>
        <v xml:space="preserve">JUAN </v>
      </c>
      <c r="E84" t="str">
        <f t="shared" si="7"/>
        <v>FRANCISCO ALARCON CORTINA</v>
      </c>
      <c r="F84" s="55" t="s">
        <v>3553</v>
      </c>
      <c r="G84" s="55" t="s">
        <v>3554</v>
      </c>
      <c r="H84" s="58" cm="1">
        <f t="array" aca="1" ref="H84" ca="1">INDEX(codigosPostales!$A$1:$A$1107,RANDBETWEEN(1,1107))</f>
        <v>9837</v>
      </c>
      <c r="I84" s="32" t="str">
        <f t="shared" ca="1" si="8"/>
        <v>09837</v>
      </c>
      <c r="J84" s="15" t="s">
        <v>112</v>
      </c>
      <c r="K84" s="15">
        <f>VLOOKUP(J84,estados!$A$1:$B$31,2,FALSE)</f>
        <v>7</v>
      </c>
      <c r="L84" s="58" t="str" cm="1">
        <f t="array" aca="1" ref="L84" ca="1">INDEX('Distribuidores CDMX y EdoMex'!$A$2:$A$22,RANDBETWEEN(1,21))</f>
        <v>KIA SANTA FE</v>
      </c>
      <c r="M84" s="15">
        <f ca="1">VLOOKUP(L84,Distribuidores!$A$2:$B$99,2,FALSE)</f>
        <v>14</v>
      </c>
      <c r="N84" s="58">
        <v>1</v>
      </c>
      <c r="O84" s="58">
        <v>1</v>
      </c>
      <c r="P84" s="58">
        <v>1</v>
      </c>
      <c r="Q84" s="36" t="str">
        <f t="shared" ca="1" si="9"/>
        <v>2023-10-29 14:30:39</v>
      </c>
    </row>
    <row r="85" spans="1:17" x14ac:dyDescent="0.3">
      <c r="A85" s="58">
        <v>12083</v>
      </c>
      <c r="B85" s="55" t="s">
        <v>3555</v>
      </c>
      <c r="C85" s="21" t="str">
        <f t="shared" si="5"/>
        <v>MIGUEL ANGEL CABALLERO HERNANDEZ</v>
      </c>
      <c r="D85" t="str">
        <f t="shared" si="6"/>
        <v xml:space="preserve">MIGUEL </v>
      </c>
      <c r="E85" t="str">
        <f t="shared" si="7"/>
        <v>ANGEL CABALLERO HERNANDEZ</v>
      </c>
      <c r="F85" s="55" t="s">
        <v>3556</v>
      </c>
      <c r="G85" s="55" t="s">
        <v>3557</v>
      </c>
      <c r="H85" s="58" cm="1">
        <f t="array" aca="1" ref="H85" ca="1">INDEX(codigosPostales!$A$1:$A$1107,RANDBETWEEN(1,1107))</f>
        <v>14230</v>
      </c>
      <c r="I85" s="32" t="str">
        <f t="shared" ca="1" si="8"/>
        <v>14230</v>
      </c>
      <c r="J85" s="15" t="s">
        <v>112</v>
      </c>
      <c r="K85" s="15">
        <f>VLOOKUP(J85,estados!$A$1:$B$31,2,FALSE)</f>
        <v>7</v>
      </c>
      <c r="L85" s="58" t="str" cm="1">
        <f t="array" aca="1" ref="L85" ca="1">INDEX('Distribuidores CDMX y EdoMex'!$A$2:$A$22,RANDBETWEEN(1,21))</f>
        <v>KIA COACALCO</v>
      </c>
      <c r="M85" s="15">
        <f ca="1">VLOOKUP(L85,Distribuidores!$A$2:$B$99,2,FALSE)</f>
        <v>34</v>
      </c>
      <c r="N85" s="58">
        <v>1</v>
      </c>
      <c r="O85" s="58">
        <v>1</v>
      </c>
      <c r="P85" s="58">
        <v>1</v>
      </c>
      <c r="Q85" s="36" t="str">
        <f t="shared" ca="1" si="9"/>
        <v>2023-10-29 14:25:58</v>
      </c>
    </row>
    <row r="86" spans="1:17" x14ac:dyDescent="0.3">
      <c r="A86" s="58">
        <v>12084</v>
      </c>
      <c r="B86" s="55" t="s">
        <v>3558</v>
      </c>
      <c r="C86" s="21" t="str">
        <f t="shared" si="5"/>
        <v>KARLA ELENA DEL CARMEN FIGUEROA LOPEZ</v>
      </c>
      <c r="D86" t="str">
        <f t="shared" si="6"/>
        <v xml:space="preserve">KARLA </v>
      </c>
      <c r="E86" t="str">
        <f t="shared" si="7"/>
        <v>ELENA DEL CARMEN FIGUEROA LOPEZ</v>
      </c>
      <c r="F86" s="55" t="s">
        <v>3559</v>
      </c>
      <c r="G86" s="55" t="s">
        <v>3560</v>
      </c>
      <c r="H86" s="58" cm="1">
        <f t="array" aca="1" ref="H86" ca="1">INDEX(codigosPostales!$A$1:$A$1107,RANDBETWEEN(1,1107))</f>
        <v>10920</v>
      </c>
      <c r="I86" s="32" t="str">
        <f t="shared" ca="1" si="8"/>
        <v>10920</v>
      </c>
      <c r="J86" s="15" t="s">
        <v>112</v>
      </c>
      <c r="K86" s="15">
        <f>VLOOKUP(J86,estados!$A$1:$B$31,2,FALSE)</f>
        <v>7</v>
      </c>
      <c r="L86" s="58" t="str" cm="1">
        <f t="array" aca="1" ref="L86" ca="1">INDEX('Distribuidores CDMX y EdoMex'!$A$2:$A$22,RANDBETWEEN(1,21))</f>
        <v>KIA ECATEPEC</v>
      </c>
      <c r="M86" s="15">
        <f ca="1">VLOOKUP(L86,Distribuidores!$A$2:$B$99,2,FALSE)</f>
        <v>33</v>
      </c>
      <c r="N86" s="58">
        <v>1</v>
      </c>
      <c r="O86" s="58">
        <v>1</v>
      </c>
      <c r="P86" s="58">
        <v>1</v>
      </c>
      <c r="Q86" s="36" t="str">
        <f t="shared" ca="1" si="9"/>
        <v>2023-10-29 18:31:13</v>
      </c>
    </row>
    <row r="87" spans="1:17" x14ac:dyDescent="0.3">
      <c r="A87" s="58">
        <v>12085</v>
      </c>
      <c r="B87" s="55" t="s">
        <v>3561</v>
      </c>
      <c r="C87" s="21" t="str">
        <f t="shared" si="5"/>
        <v>Yisel Aurora Rodriguez Perez</v>
      </c>
      <c r="D87" t="str">
        <f t="shared" si="6"/>
        <v xml:space="preserve">Yisel </v>
      </c>
      <c r="E87" t="str">
        <f t="shared" si="7"/>
        <v>Aurora Rodriguez Perez</v>
      </c>
      <c r="F87" s="55" t="s">
        <v>3562</v>
      </c>
      <c r="G87" s="55" t="s">
        <v>3563</v>
      </c>
      <c r="H87" s="58" cm="1">
        <f t="array" aca="1" ref="H87" ca="1">INDEX(codigosPostales!$A$1:$A$1107,RANDBETWEEN(1,1107))</f>
        <v>15280</v>
      </c>
      <c r="I87" s="32" t="str">
        <f t="shared" ca="1" si="8"/>
        <v>15280</v>
      </c>
      <c r="J87" s="15" t="s">
        <v>112</v>
      </c>
      <c r="K87" s="15">
        <f>VLOOKUP(J87,estados!$A$1:$B$31,2,FALSE)</f>
        <v>7</v>
      </c>
      <c r="L87" s="58" t="str" cm="1">
        <f t="array" aca="1" ref="L87" ca="1">INDEX('Distribuidores CDMX y EdoMex'!$A$2:$A$22,RANDBETWEEN(1,21))</f>
        <v>KIA IXTAPALUCA</v>
      </c>
      <c r="M87" s="15">
        <f ca="1">VLOOKUP(L87,Distribuidores!$A$2:$B$99,2,FALSE)</f>
        <v>37</v>
      </c>
      <c r="N87" s="58">
        <v>1</v>
      </c>
      <c r="O87" s="58">
        <v>1</v>
      </c>
      <c r="P87" s="58">
        <v>1</v>
      </c>
      <c r="Q87" s="36" t="str">
        <f t="shared" ca="1" si="9"/>
        <v>2023-10-29 13:38:03</v>
      </c>
    </row>
    <row r="88" spans="1:17" x14ac:dyDescent="0.3">
      <c r="A88" s="58">
        <v>12086</v>
      </c>
      <c r="B88" s="55" t="s">
        <v>3564</v>
      </c>
      <c r="C88" s="21" t="str">
        <f t="shared" si="5"/>
        <v>EVELIO MARTINEZ HERNANDEZ</v>
      </c>
      <c r="D88" t="str">
        <f t="shared" si="6"/>
        <v xml:space="preserve">EVELIO </v>
      </c>
      <c r="E88" t="str">
        <f t="shared" si="7"/>
        <v>MARTINEZ HERNANDEZ</v>
      </c>
      <c r="F88" s="55" t="s">
        <v>3565</v>
      </c>
      <c r="G88" s="55" t="s">
        <v>3566</v>
      </c>
      <c r="H88" s="58" cm="1">
        <f t="array" aca="1" ref="H88" ca="1">INDEX(codigosPostales!$A$1:$A$1107,RANDBETWEEN(1,1107))</f>
        <v>11330</v>
      </c>
      <c r="I88" s="32" t="str">
        <f t="shared" ca="1" si="8"/>
        <v>11330</v>
      </c>
      <c r="J88" s="15" t="s">
        <v>112</v>
      </c>
      <c r="K88" s="15">
        <f>VLOOKUP(J88,estados!$A$1:$B$31,2,FALSE)</f>
        <v>7</v>
      </c>
      <c r="L88" s="58" t="str" cm="1">
        <f t="array" aca="1" ref="L88" ca="1">INDEX('Distribuidores CDMX y EdoMex'!$A$2:$A$22,RANDBETWEEN(1,21))</f>
        <v>KIA TEXCOCO</v>
      </c>
      <c r="M88" s="15">
        <f ca="1">VLOOKUP(L88,Distribuidores!$A$2:$B$99,2,FALSE)</f>
        <v>32</v>
      </c>
      <c r="N88" s="58">
        <v>1</v>
      </c>
      <c r="O88" s="58">
        <v>1</v>
      </c>
      <c r="P88" s="58">
        <v>1</v>
      </c>
      <c r="Q88" s="36" t="str">
        <f t="shared" ca="1" si="9"/>
        <v>2023-10-29 15:30:32</v>
      </c>
    </row>
    <row r="89" spans="1:17" x14ac:dyDescent="0.3">
      <c r="A89" s="58">
        <v>12087</v>
      </c>
      <c r="B89" s="55" t="s">
        <v>3567</v>
      </c>
      <c r="C89" s="21" t="str">
        <f t="shared" si="5"/>
        <v>Maria Inocencia Martínez Orduña</v>
      </c>
      <c r="D89" t="str">
        <f t="shared" si="6"/>
        <v xml:space="preserve">Maria </v>
      </c>
      <c r="E89" t="str">
        <f t="shared" si="7"/>
        <v>Inocencia Martínez Orduña</v>
      </c>
      <c r="F89" s="55" t="s">
        <v>3568</v>
      </c>
      <c r="G89" s="55" t="s">
        <v>3569</v>
      </c>
      <c r="H89" s="58" cm="1">
        <f t="array" aca="1" ref="H89" ca="1">INDEX(codigosPostales!$A$1:$A$1107,RANDBETWEEN(1,1107))</f>
        <v>3303</v>
      </c>
      <c r="I89" s="32" t="str">
        <f t="shared" ca="1" si="8"/>
        <v>03303</v>
      </c>
      <c r="J89" s="15" t="s">
        <v>112</v>
      </c>
      <c r="K89" s="15">
        <f>VLOOKUP(J89,estados!$A$1:$B$31,2,FALSE)</f>
        <v>7</v>
      </c>
      <c r="L89" s="58" t="str" cm="1">
        <f t="array" aca="1" ref="L89" ca="1">INDEX('Distribuidores CDMX y EdoMex'!$A$2:$A$22,RANDBETWEEN(1,21))</f>
        <v>KIA DEL VALLE</v>
      </c>
      <c r="M89" s="15">
        <f ca="1">VLOOKUP(L89,Distribuidores!$A$2:$B$99,2,FALSE)</f>
        <v>17</v>
      </c>
      <c r="N89" s="58">
        <v>1</v>
      </c>
      <c r="O89" s="58">
        <v>1</v>
      </c>
      <c r="P89" s="58">
        <v>1</v>
      </c>
      <c r="Q89" s="36" t="str">
        <f t="shared" ca="1" si="9"/>
        <v>2023-10-29 15:36:33</v>
      </c>
    </row>
    <row r="90" spans="1:17" x14ac:dyDescent="0.3">
      <c r="A90" s="58">
        <v>12088</v>
      </c>
      <c r="B90" s="55" t="s">
        <v>3570</v>
      </c>
      <c r="C90" s="21" t="str">
        <f t="shared" si="5"/>
        <v>PABLO AGUILAR ALEJO</v>
      </c>
      <c r="D90" t="str">
        <f t="shared" si="6"/>
        <v xml:space="preserve">PABLO </v>
      </c>
      <c r="E90" t="str">
        <f t="shared" si="7"/>
        <v>AGUILAR ALEJO</v>
      </c>
      <c r="F90" s="55" t="s">
        <v>3571</v>
      </c>
      <c r="G90" s="55" t="s">
        <v>3566</v>
      </c>
      <c r="H90" s="58" cm="1">
        <f t="array" aca="1" ref="H90" ca="1">INDEX(codigosPostales!$A$1:$A$1107,RANDBETWEEN(1,1107))</f>
        <v>7330</v>
      </c>
      <c r="I90" s="32" t="str">
        <f t="shared" ca="1" si="8"/>
        <v>07330</v>
      </c>
      <c r="J90" s="15" t="s">
        <v>112</v>
      </c>
      <c r="K90" s="15">
        <f>VLOOKUP(J90,estados!$A$1:$B$31,2,FALSE)</f>
        <v>7</v>
      </c>
      <c r="L90" s="58" t="str" cm="1">
        <f t="array" aca="1" ref="L90" ca="1">INDEX('Distribuidores CDMX y EdoMex'!$A$2:$A$22,RANDBETWEEN(1,21))</f>
        <v>KIA CUAUTITLÁN</v>
      </c>
      <c r="M90" s="15">
        <f ca="1">VLOOKUP(L90,Distribuidores!$A$2:$B$99,2,FALSE)</f>
        <v>29</v>
      </c>
      <c r="N90" s="58">
        <v>1</v>
      </c>
      <c r="O90" s="58">
        <v>1</v>
      </c>
      <c r="P90" s="58">
        <v>1</v>
      </c>
      <c r="Q90" s="36" t="str">
        <f t="shared" ca="1" si="9"/>
        <v>2023-10-29 14:55:17</v>
      </c>
    </row>
    <row r="91" spans="1:17" x14ac:dyDescent="0.3">
      <c r="A91" s="58">
        <v>12089</v>
      </c>
      <c r="B91" s="55" t="s">
        <v>3572</v>
      </c>
      <c r="C91" s="21" t="str">
        <f t="shared" si="5"/>
        <v>OSCAR REYES CASTRO</v>
      </c>
      <c r="D91" t="str">
        <f t="shared" si="6"/>
        <v xml:space="preserve">OSCAR </v>
      </c>
      <c r="E91" t="str">
        <f t="shared" si="7"/>
        <v>REYES CASTRO</v>
      </c>
      <c r="F91" s="55" t="s">
        <v>3573</v>
      </c>
      <c r="G91" s="55" t="s">
        <v>3574</v>
      </c>
      <c r="H91" s="58" cm="1">
        <f t="array" aca="1" ref="H91" ca="1">INDEX(codigosPostales!$A$1:$A$1107,RANDBETWEEN(1,1107))</f>
        <v>3560</v>
      </c>
      <c r="I91" s="32" t="str">
        <f t="shared" ca="1" si="8"/>
        <v>03560</v>
      </c>
      <c r="J91" s="15" t="s">
        <v>112</v>
      </c>
      <c r="K91" s="15">
        <f>VLOOKUP(J91,estados!$A$1:$B$31,2,FALSE)</f>
        <v>7</v>
      </c>
      <c r="L91" s="58" t="str" cm="1">
        <f t="array" aca="1" ref="L91" ca="1">INDEX('Distribuidores CDMX y EdoMex'!$A$2:$A$22,RANDBETWEEN(1,21))</f>
        <v>KIA VALLEJO</v>
      </c>
      <c r="M91" s="15">
        <f ca="1">VLOOKUP(L91,Distribuidores!$A$2:$B$99,2,FALSE)</f>
        <v>18</v>
      </c>
      <c r="N91" s="58">
        <v>1</v>
      </c>
      <c r="O91" s="58">
        <v>1</v>
      </c>
      <c r="P91" s="58">
        <v>1</v>
      </c>
      <c r="Q91" s="36" t="str">
        <f t="shared" ca="1" si="9"/>
        <v>2023-10-29 16:58:39</v>
      </c>
    </row>
    <row r="92" spans="1:17" x14ac:dyDescent="0.3">
      <c r="A92" s="58">
        <v>12090</v>
      </c>
      <c r="B92" s="55" t="s">
        <v>3575</v>
      </c>
      <c r="C92" s="21" t="str">
        <f t="shared" si="5"/>
        <v>MARIA DE LOS ANGELES VALERA BAEZ</v>
      </c>
      <c r="D92" t="str">
        <f t="shared" si="6"/>
        <v xml:space="preserve">MARIA </v>
      </c>
      <c r="E92" t="str">
        <f t="shared" si="7"/>
        <v>DE LOS ANGELES VALERA BAEZ</v>
      </c>
      <c r="F92" s="55" t="s">
        <v>3576</v>
      </c>
      <c r="G92" s="55" t="s">
        <v>3566</v>
      </c>
      <c r="H92" s="58" cm="1">
        <f t="array" aca="1" ref="H92" ca="1">INDEX(codigosPostales!$A$1:$A$1107,RANDBETWEEN(1,1107))</f>
        <v>8920</v>
      </c>
      <c r="I92" s="32" t="str">
        <f t="shared" ca="1" si="8"/>
        <v>08920</v>
      </c>
      <c r="J92" s="15" t="s">
        <v>112</v>
      </c>
      <c r="K92" s="15">
        <f>VLOOKUP(J92,estados!$A$1:$B$31,2,FALSE)</f>
        <v>7</v>
      </c>
      <c r="L92" s="58" t="str" cm="1">
        <f t="array" aca="1" ref="L92" ca="1">INDEX('Distribuidores CDMX y EdoMex'!$A$2:$A$22,RANDBETWEEN(1,21))</f>
        <v>KIA SATÉLITE</v>
      </c>
      <c r="M92" s="15">
        <f ca="1">VLOOKUP(L92,Distribuidores!$A$2:$B$99,2,FALSE)</f>
        <v>31</v>
      </c>
      <c r="N92" s="58">
        <v>1</v>
      </c>
      <c r="O92" s="58">
        <v>1</v>
      </c>
      <c r="P92" s="58">
        <v>1</v>
      </c>
      <c r="Q92" s="36" t="str">
        <f t="shared" ca="1" si="9"/>
        <v>2023-10-29 13:53:07</v>
      </c>
    </row>
    <row r="93" spans="1:17" x14ac:dyDescent="0.3">
      <c r="A93" s="58">
        <v>12091</v>
      </c>
      <c r="B93" s="55" t="s">
        <v>3577</v>
      </c>
      <c r="C93" s="21" t="str">
        <f t="shared" si="5"/>
        <v>FRANCISCO HERNANDEZ CABAÑAS</v>
      </c>
      <c r="D93" t="str">
        <f t="shared" si="6"/>
        <v xml:space="preserve">FRANCISCO </v>
      </c>
      <c r="E93" t="str">
        <f t="shared" si="7"/>
        <v>HERNANDEZ CABAÑAS</v>
      </c>
      <c r="F93" s="55" t="s">
        <v>3578</v>
      </c>
      <c r="G93" s="55" t="s">
        <v>3579</v>
      </c>
      <c r="H93" s="58" cm="1">
        <f t="array" aca="1" ref="H93" ca="1">INDEX(codigosPostales!$A$1:$A$1107,RANDBETWEEN(1,1107))</f>
        <v>1000</v>
      </c>
      <c r="I93" s="32" t="str">
        <f t="shared" ca="1" si="8"/>
        <v>01000</v>
      </c>
      <c r="J93" s="15" t="s">
        <v>112</v>
      </c>
      <c r="K93" s="15">
        <f>VLOOKUP(J93,estados!$A$1:$B$31,2,FALSE)</f>
        <v>7</v>
      </c>
      <c r="L93" s="58" t="str" cm="1">
        <f t="array" aca="1" ref="L93" ca="1">INDEX('Distribuidores CDMX y EdoMex'!$A$2:$A$22,RANDBETWEEN(1,21))</f>
        <v>KIA COAPA</v>
      </c>
      <c r="M93" s="15">
        <f ca="1">VLOOKUP(L93,Distribuidores!$A$2:$B$99,2,FALSE)</f>
        <v>13</v>
      </c>
      <c r="N93" s="58">
        <v>1</v>
      </c>
      <c r="O93" s="58">
        <v>1</v>
      </c>
      <c r="P93" s="58">
        <v>1</v>
      </c>
      <c r="Q93" s="36" t="str">
        <f t="shared" ca="1" si="9"/>
        <v>2023-10-29 15:47:21</v>
      </c>
    </row>
    <row r="94" spans="1:17" x14ac:dyDescent="0.3">
      <c r="A94" s="58">
        <v>12092</v>
      </c>
      <c r="B94" s="55" t="s">
        <v>3580</v>
      </c>
      <c r="C94" s="21" t="str">
        <f t="shared" si="5"/>
        <v>ELIAS GUZMAN HERNANDEZ</v>
      </c>
      <c r="D94" t="str">
        <f t="shared" si="6"/>
        <v xml:space="preserve">ELIAS </v>
      </c>
      <c r="E94" t="str">
        <f t="shared" si="7"/>
        <v>GUZMAN HERNANDEZ</v>
      </c>
      <c r="F94" s="55" t="s">
        <v>3581</v>
      </c>
      <c r="G94" s="55" t="s">
        <v>3582</v>
      </c>
      <c r="H94" s="58" cm="1">
        <f t="array" aca="1" ref="H94" ca="1">INDEX(codigosPostales!$A$1:$A$1107,RANDBETWEEN(1,1107))</f>
        <v>11489</v>
      </c>
      <c r="I94" s="32" t="str">
        <f t="shared" ca="1" si="8"/>
        <v>11489</v>
      </c>
      <c r="J94" s="15" t="s">
        <v>112</v>
      </c>
      <c r="K94" s="15">
        <f>VLOOKUP(J94,estados!$A$1:$B$31,2,FALSE)</f>
        <v>7</v>
      </c>
      <c r="L94" s="58" t="str" cm="1">
        <f t="array" aca="1" ref="L94" ca="1">INDEX('Distribuidores CDMX y EdoMex'!$A$2:$A$22,RANDBETWEEN(1,21))</f>
        <v>KIA SANTA FE</v>
      </c>
      <c r="M94" s="15">
        <f ca="1">VLOOKUP(L94,Distribuidores!$A$2:$B$99,2,FALSE)</f>
        <v>14</v>
      </c>
      <c r="N94" s="58">
        <v>1</v>
      </c>
      <c r="O94" s="58">
        <v>1</v>
      </c>
      <c r="P94" s="58">
        <v>1</v>
      </c>
      <c r="Q94" s="36" t="str">
        <f t="shared" ca="1" si="9"/>
        <v>2023-10-29 20:09:37</v>
      </c>
    </row>
    <row r="95" spans="1:17" x14ac:dyDescent="0.3">
      <c r="A95" s="58">
        <v>12093</v>
      </c>
      <c r="B95" s="55" t="s">
        <v>3583</v>
      </c>
      <c r="C95" s="21" t="str">
        <f t="shared" si="5"/>
        <v>HEDILBERTO SANCHEZ RODRIGUEZ</v>
      </c>
      <c r="D95" t="str">
        <f t="shared" si="6"/>
        <v xml:space="preserve">HEDILBERTO </v>
      </c>
      <c r="E95" t="str">
        <f t="shared" si="7"/>
        <v>SANCHEZ RODRIGUEZ</v>
      </c>
      <c r="F95" s="55" t="s">
        <v>3584</v>
      </c>
      <c r="G95" s="55" t="s">
        <v>3585</v>
      </c>
      <c r="H95" s="58" cm="1">
        <f t="array" aca="1" ref="H95" ca="1">INDEX(codigosPostales!$A$1:$A$1107,RANDBETWEEN(1,1107))</f>
        <v>4730</v>
      </c>
      <c r="I95" s="32" t="str">
        <f t="shared" ca="1" si="8"/>
        <v>04730</v>
      </c>
      <c r="J95" s="15" t="s">
        <v>112</v>
      </c>
      <c r="K95" s="15">
        <f>VLOOKUP(J95,estados!$A$1:$B$31,2,FALSE)</f>
        <v>7</v>
      </c>
      <c r="L95" s="58" t="str" cm="1">
        <f t="array" aca="1" ref="L95" ca="1">INDEX('Distribuidores CDMX y EdoMex'!$A$2:$A$22,RANDBETWEEN(1,21))</f>
        <v>KIA CUAUTITLÁN</v>
      </c>
      <c r="M95" s="15">
        <f ca="1">VLOOKUP(L95,Distribuidores!$A$2:$B$99,2,FALSE)</f>
        <v>29</v>
      </c>
      <c r="N95" s="58">
        <v>1</v>
      </c>
      <c r="O95" s="58">
        <v>1</v>
      </c>
      <c r="P95" s="58">
        <v>1</v>
      </c>
      <c r="Q95" s="36" t="str">
        <f t="shared" ca="1" si="9"/>
        <v>2023-10-29 17:34:18</v>
      </c>
    </row>
    <row r="96" spans="1:17" x14ac:dyDescent="0.3">
      <c r="A96" s="58">
        <v>12094</v>
      </c>
      <c r="B96" s="55" t="s">
        <v>3586</v>
      </c>
      <c r="C96" s="21" t="str">
        <f t="shared" si="5"/>
        <v>carlos aparicio alvarez</v>
      </c>
      <c r="D96" t="str">
        <f t="shared" si="6"/>
        <v xml:space="preserve">carlos </v>
      </c>
      <c r="E96" t="str">
        <f t="shared" si="7"/>
        <v>aparicio alvarez</v>
      </c>
      <c r="F96" s="55" t="s">
        <v>3587</v>
      </c>
      <c r="G96" s="55" t="s">
        <v>3588</v>
      </c>
      <c r="H96" s="58" cm="1">
        <f t="array" aca="1" ref="H96" ca="1">INDEX(codigosPostales!$A$1:$A$1107,RANDBETWEEN(1,1107))</f>
        <v>5320</v>
      </c>
      <c r="I96" s="32" t="str">
        <f t="shared" ca="1" si="8"/>
        <v>05320</v>
      </c>
      <c r="J96" s="15" t="s">
        <v>112</v>
      </c>
      <c r="K96" s="15">
        <f>VLOOKUP(J96,estados!$A$1:$B$31,2,FALSE)</f>
        <v>7</v>
      </c>
      <c r="L96" s="58" t="str" cm="1">
        <f t="array" aca="1" ref="L96" ca="1">INDEX('Distribuidores CDMX y EdoMex'!$A$2:$A$22,RANDBETWEEN(1,21))</f>
        <v>KIA TLÁHUAC</v>
      </c>
      <c r="M96" s="15">
        <f ca="1">VLOOKUP(L96,Distribuidores!$A$2:$B$99,2,FALSE)</f>
        <v>15</v>
      </c>
      <c r="N96" s="58">
        <v>1</v>
      </c>
      <c r="O96" s="58">
        <v>1</v>
      </c>
      <c r="P96" s="58">
        <v>1</v>
      </c>
      <c r="Q96" s="36" t="str">
        <f t="shared" ca="1" si="9"/>
        <v>2023-10-29 15:31:28</v>
      </c>
    </row>
    <row r="97" spans="1:17" x14ac:dyDescent="0.3">
      <c r="A97" s="58">
        <v>12095</v>
      </c>
      <c r="B97" s="55" t="s">
        <v>3589</v>
      </c>
      <c r="C97" s="21" t="str">
        <f t="shared" si="5"/>
        <v>PATRICIA GUADALUPE CANDELARIA ALONSO</v>
      </c>
      <c r="D97" t="str">
        <f t="shared" si="6"/>
        <v xml:space="preserve">PATRICIA </v>
      </c>
      <c r="E97" t="str">
        <f t="shared" si="7"/>
        <v>GUADALUPE CANDELARIA ALONSO</v>
      </c>
      <c r="F97" s="55" t="s">
        <v>3590</v>
      </c>
      <c r="G97" s="55" t="s">
        <v>3591</v>
      </c>
      <c r="H97" s="58" cm="1">
        <f t="array" aca="1" ref="H97" ca="1">INDEX(codigosPostales!$A$1:$A$1107,RANDBETWEEN(1,1107))</f>
        <v>11040</v>
      </c>
      <c r="I97" s="32" t="str">
        <f t="shared" ca="1" si="8"/>
        <v>11040</v>
      </c>
      <c r="J97" s="15" t="s">
        <v>112</v>
      </c>
      <c r="K97" s="15">
        <f>VLOOKUP(J97,estados!$A$1:$B$31,2,FALSE)</f>
        <v>7</v>
      </c>
      <c r="L97" s="58" t="str" cm="1">
        <f t="array" aca="1" ref="L97" ca="1">INDEX('Distribuidores CDMX y EdoMex'!$A$2:$A$22,RANDBETWEEN(1,21))</f>
        <v>KIA MARIANO ESCOBEDO</v>
      </c>
      <c r="M97" s="15">
        <f ca="1">VLOOKUP(L97,Distribuidores!$A$2:$B$99,2,FALSE)</f>
        <v>11</v>
      </c>
      <c r="N97" s="58">
        <v>1</v>
      </c>
      <c r="O97" s="58">
        <v>1</v>
      </c>
      <c r="P97" s="58">
        <v>1</v>
      </c>
      <c r="Q97" s="36" t="str">
        <f t="shared" ca="1" si="9"/>
        <v>2023-10-29 19:50:20</v>
      </c>
    </row>
    <row r="98" spans="1:17" x14ac:dyDescent="0.3">
      <c r="A98" s="58">
        <v>12096</v>
      </c>
      <c r="B98" s="55" t="s">
        <v>3592</v>
      </c>
      <c r="C98" s="21" t="str">
        <f t="shared" si="5"/>
        <v>JOSE JHOZIMAR SALAZAR ALONSO</v>
      </c>
      <c r="D98" t="str">
        <f t="shared" si="6"/>
        <v xml:space="preserve">JOSE </v>
      </c>
      <c r="E98" t="str">
        <f t="shared" si="7"/>
        <v>JHOZIMAR SALAZAR ALONSO</v>
      </c>
      <c r="F98" s="55" t="s">
        <v>3593</v>
      </c>
      <c r="G98" s="55" t="s">
        <v>3594</v>
      </c>
      <c r="H98" s="58" cm="1">
        <f t="array" aca="1" ref="H98" ca="1">INDEX(codigosPostales!$A$1:$A$1107,RANDBETWEEN(1,1107))</f>
        <v>14239</v>
      </c>
      <c r="I98" s="32" t="str">
        <f t="shared" ca="1" si="8"/>
        <v>14239</v>
      </c>
      <c r="J98" s="15" t="s">
        <v>112</v>
      </c>
      <c r="K98" s="15">
        <f>VLOOKUP(J98,estados!$A$1:$B$31,2,FALSE)</f>
        <v>7</v>
      </c>
      <c r="L98" s="58" t="str" cm="1">
        <f t="array" aca="1" ref="L98" ca="1">INDEX('Distribuidores CDMX y EdoMex'!$A$2:$A$22,RANDBETWEEN(1,21))</f>
        <v>KIA ECATEPEC</v>
      </c>
      <c r="M98" s="15">
        <f ca="1">VLOOKUP(L98,Distribuidores!$A$2:$B$99,2,FALSE)</f>
        <v>33</v>
      </c>
      <c r="N98" s="58">
        <v>1</v>
      </c>
      <c r="O98" s="58">
        <v>1</v>
      </c>
      <c r="P98" s="58">
        <v>1</v>
      </c>
      <c r="Q98" s="36" t="str">
        <f t="shared" ca="1" si="9"/>
        <v>2023-10-29 12:31:57</v>
      </c>
    </row>
    <row r="99" spans="1:17" x14ac:dyDescent="0.3">
      <c r="A99" s="58">
        <v>12097</v>
      </c>
      <c r="B99" s="55" t="s">
        <v>3595</v>
      </c>
      <c r="C99" s="21" t="str">
        <f t="shared" si="5"/>
        <v>ALICIA PAOLA TRAMPE OVANDO</v>
      </c>
      <c r="D99" t="str">
        <f t="shared" si="6"/>
        <v xml:space="preserve">ALICIA </v>
      </c>
      <c r="E99" t="str">
        <f t="shared" si="7"/>
        <v>PAOLA TRAMPE OVANDO</v>
      </c>
      <c r="F99" s="55" t="s">
        <v>3596</v>
      </c>
      <c r="G99" s="55" t="s">
        <v>3597</v>
      </c>
      <c r="H99" s="58" cm="1">
        <f t="array" aca="1" ref="H99" ca="1">INDEX(codigosPostales!$A$1:$A$1107,RANDBETWEEN(1,1107))</f>
        <v>15339</v>
      </c>
      <c r="I99" s="32" t="str">
        <f t="shared" ca="1" si="8"/>
        <v>15339</v>
      </c>
      <c r="J99" s="15" t="s">
        <v>112</v>
      </c>
      <c r="K99" s="15">
        <f>VLOOKUP(J99,estados!$A$1:$B$31,2,FALSE)</f>
        <v>7</v>
      </c>
      <c r="L99" s="58" t="str" cm="1">
        <f t="array" aca="1" ref="L99" ca="1">INDEX('Distribuidores CDMX y EdoMex'!$A$2:$A$22,RANDBETWEEN(1,21))</f>
        <v>KIA AEROPUERTO</v>
      </c>
      <c r="M99" s="15">
        <f ca="1">VLOOKUP(L99,Distribuidores!$A$2:$B$99,2,FALSE)</f>
        <v>12</v>
      </c>
      <c r="N99" s="58">
        <v>1</v>
      </c>
      <c r="O99" s="58">
        <v>1</v>
      </c>
      <c r="P99" s="58">
        <v>1</v>
      </c>
      <c r="Q99" s="36" t="str">
        <f t="shared" ca="1" si="9"/>
        <v>2023-10-29 15:38:37</v>
      </c>
    </row>
    <row r="100" spans="1:17" x14ac:dyDescent="0.3">
      <c r="A100" s="58">
        <v>12098</v>
      </c>
      <c r="B100" s="55" t="s">
        <v>3598</v>
      </c>
      <c r="C100" s="21" t="str">
        <f t="shared" si="5"/>
        <v>JESSICA LOZADA JIMENEZ</v>
      </c>
      <c r="D100" t="str">
        <f t="shared" si="6"/>
        <v xml:space="preserve">JESSICA </v>
      </c>
      <c r="E100" t="str">
        <f t="shared" si="7"/>
        <v>LOZADA JIMENEZ</v>
      </c>
      <c r="F100" s="55" t="s">
        <v>3599</v>
      </c>
      <c r="G100" s="55" t="s">
        <v>3600</v>
      </c>
      <c r="H100" s="58" cm="1">
        <f t="array" aca="1" ref="H100" ca="1">INDEX(codigosPostales!$A$1:$A$1107,RANDBETWEEN(1,1107))</f>
        <v>12800</v>
      </c>
      <c r="I100" s="32" t="str">
        <f t="shared" ca="1" si="8"/>
        <v>12800</v>
      </c>
      <c r="J100" s="15" t="s">
        <v>112</v>
      </c>
      <c r="K100" s="15">
        <f>VLOOKUP(J100,estados!$A$1:$B$31,2,FALSE)</f>
        <v>7</v>
      </c>
      <c r="L100" s="58" t="str" cm="1">
        <f t="array" aca="1" ref="L100" ca="1">INDEX('Distribuidores CDMX y EdoMex'!$A$2:$A$22,RANDBETWEEN(1,21))</f>
        <v>KIA IZTAPALAPA</v>
      </c>
      <c r="M100" s="15">
        <f ca="1">VLOOKUP(L100,Distribuidores!$A$2:$B$99,2,FALSE)</f>
        <v>16</v>
      </c>
      <c r="N100" s="58">
        <v>1</v>
      </c>
      <c r="O100" s="58">
        <v>1</v>
      </c>
      <c r="P100" s="58">
        <v>1</v>
      </c>
      <c r="Q100" s="36" t="str">
        <f t="shared" ca="1" si="9"/>
        <v>2023-10-29 18:53:00</v>
      </c>
    </row>
    <row r="101" spans="1:17" x14ac:dyDescent="0.3">
      <c r="A101" s="58">
        <v>12099</v>
      </c>
      <c r="B101" s="55" t="s">
        <v>3601</v>
      </c>
      <c r="C101" s="21" t="str">
        <f t="shared" si="5"/>
        <v>Neftali Lopez Vazquez</v>
      </c>
      <c r="D101" t="str">
        <f t="shared" si="6"/>
        <v xml:space="preserve">Neftali </v>
      </c>
      <c r="E101" t="str">
        <f t="shared" si="7"/>
        <v>Lopez Vazquez</v>
      </c>
      <c r="F101" s="55" t="s">
        <v>3602</v>
      </c>
      <c r="G101" s="55" t="s">
        <v>3603</v>
      </c>
      <c r="H101" s="58" cm="1">
        <f t="array" aca="1" ref="H101" ca="1">INDEX(codigosPostales!$A$1:$A$1107,RANDBETWEEN(1,1107))</f>
        <v>1160</v>
      </c>
      <c r="I101" s="32" t="str">
        <f t="shared" ca="1" si="8"/>
        <v>01160</v>
      </c>
      <c r="J101" s="15" t="s">
        <v>112</v>
      </c>
      <c r="K101" s="15">
        <f>VLOOKUP(J101,estados!$A$1:$B$31,2,FALSE)</f>
        <v>7</v>
      </c>
      <c r="L101" s="58" t="str" cm="1">
        <f t="array" aca="1" ref="L101" ca="1">INDEX('Distribuidores CDMX y EdoMex'!$A$2:$A$22,RANDBETWEEN(1,21))</f>
        <v>KIA SANTA FE</v>
      </c>
      <c r="M101" s="15">
        <f ca="1">VLOOKUP(L101,Distribuidores!$A$2:$B$99,2,FALSE)</f>
        <v>14</v>
      </c>
      <c r="N101" s="58">
        <v>1</v>
      </c>
      <c r="O101" s="58">
        <v>1</v>
      </c>
      <c r="P101" s="58">
        <v>1</v>
      </c>
      <c r="Q101" s="36" t="str">
        <f t="shared" ca="1" si="9"/>
        <v>2023-10-29 13:32:42</v>
      </c>
    </row>
    <row r="102" spans="1:17" x14ac:dyDescent="0.3">
      <c r="A102" s="58">
        <v>12100</v>
      </c>
      <c r="B102" s="55" t="s">
        <v>3604</v>
      </c>
      <c r="C102" s="21" t="str">
        <f t="shared" si="5"/>
        <v>Cinthia Josselin Torres Dighero</v>
      </c>
      <c r="D102" t="str">
        <f t="shared" si="6"/>
        <v xml:space="preserve">Cinthia </v>
      </c>
      <c r="E102" t="str">
        <f t="shared" si="7"/>
        <v>Josselin Torres Dighero</v>
      </c>
      <c r="F102" s="55" t="s">
        <v>3605</v>
      </c>
      <c r="G102" s="55" t="s">
        <v>3606</v>
      </c>
      <c r="H102" s="58" cm="1">
        <f t="array" aca="1" ref="H102" ca="1">INDEX(codigosPostales!$A$1:$A$1107,RANDBETWEEN(1,1107))</f>
        <v>14310</v>
      </c>
      <c r="I102" s="32" t="str">
        <f t="shared" ca="1" si="8"/>
        <v>14310</v>
      </c>
      <c r="J102" s="15" t="s">
        <v>112</v>
      </c>
      <c r="K102" s="15">
        <f>VLOOKUP(J102,estados!$A$1:$B$31,2,FALSE)</f>
        <v>7</v>
      </c>
      <c r="L102" s="58" t="str" cm="1">
        <f t="array" aca="1" ref="L102" ca="1">INDEX('Distribuidores CDMX y EdoMex'!$A$2:$A$22,RANDBETWEEN(1,21))</f>
        <v>KIA LOMAS VERDES</v>
      </c>
      <c r="M102" s="15">
        <f ca="1">VLOOKUP(L102,Distribuidores!$A$2:$B$99,2,FALSE)</f>
        <v>36</v>
      </c>
      <c r="N102" s="58">
        <v>1</v>
      </c>
      <c r="O102" s="58">
        <v>1</v>
      </c>
      <c r="P102" s="58">
        <v>1</v>
      </c>
      <c r="Q102" s="36" t="str">
        <f t="shared" ca="1" si="9"/>
        <v>2023-10-29 18:53:40</v>
      </c>
    </row>
    <row r="103" spans="1:17" x14ac:dyDescent="0.3">
      <c r="A103" s="58">
        <v>12101</v>
      </c>
      <c r="B103" s="55" t="s">
        <v>3607</v>
      </c>
      <c r="C103" s="21" t="str">
        <f t="shared" si="5"/>
        <v>Lourdes Del Rocio Gonzalez Camey</v>
      </c>
      <c r="D103" t="str">
        <f t="shared" si="6"/>
        <v xml:space="preserve">Lourdes </v>
      </c>
      <c r="E103" t="str">
        <f t="shared" si="7"/>
        <v>Del Rocio Gonzalez Camey</v>
      </c>
      <c r="F103" s="55" t="s">
        <v>3608</v>
      </c>
      <c r="G103" s="55" t="s">
        <v>3609</v>
      </c>
      <c r="H103" s="58" cm="1">
        <f t="array" aca="1" ref="H103" ca="1">INDEX(codigosPostales!$A$1:$A$1107,RANDBETWEEN(1,1107))</f>
        <v>1600</v>
      </c>
      <c r="I103" s="32" t="str">
        <f t="shared" ca="1" si="8"/>
        <v>01600</v>
      </c>
      <c r="J103" s="15" t="s">
        <v>112</v>
      </c>
      <c r="K103" s="15">
        <f>VLOOKUP(J103,estados!$A$1:$B$31,2,FALSE)</f>
        <v>7</v>
      </c>
      <c r="L103" s="58" t="str" cm="1">
        <f t="array" aca="1" ref="L103" ca="1">INDEX('Distribuidores CDMX y EdoMex'!$A$2:$A$22,RANDBETWEEN(1,21))</f>
        <v>KIA IZTAPALAPA</v>
      </c>
      <c r="M103" s="15">
        <f ca="1">VLOOKUP(L103,Distribuidores!$A$2:$B$99,2,FALSE)</f>
        <v>16</v>
      </c>
      <c r="N103" s="58">
        <v>1</v>
      </c>
      <c r="O103" s="58">
        <v>1</v>
      </c>
      <c r="P103" s="58">
        <v>1</v>
      </c>
      <c r="Q103" s="36" t="str">
        <f t="shared" ca="1" si="9"/>
        <v>2023-10-29 16:26:33</v>
      </c>
    </row>
    <row r="104" spans="1:17" x14ac:dyDescent="0.3">
      <c r="A104" s="58">
        <v>12102</v>
      </c>
      <c r="B104" s="55" t="s">
        <v>3610</v>
      </c>
      <c r="C104" s="21" t="str">
        <f t="shared" si="5"/>
        <v>Alexis salinas flores</v>
      </c>
      <c r="D104" t="str">
        <f t="shared" si="6"/>
        <v xml:space="preserve">Alexis </v>
      </c>
      <c r="E104" t="str">
        <f t="shared" si="7"/>
        <v>salinas flores</v>
      </c>
      <c r="F104" s="55" t="s">
        <v>3611</v>
      </c>
      <c r="G104" s="55" t="s">
        <v>3612</v>
      </c>
      <c r="H104" s="58" cm="1">
        <f t="array" aca="1" ref="H104" ca="1">INDEX(codigosPostales!$A$1:$A$1107,RANDBETWEEN(1,1107))</f>
        <v>8730</v>
      </c>
      <c r="I104" s="32" t="str">
        <f t="shared" ca="1" si="8"/>
        <v>08730</v>
      </c>
      <c r="J104" s="15" t="s">
        <v>112</v>
      </c>
      <c r="K104" s="15">
        <f>VLOOKUP(J104,estados!$A$1:$B$31,2,FALSE)</f>
        <v>7</v>
      </c>
      <c r="L104" s="58" t="str" cm="1">
        <f t="array" aca="1" ref="L104" ca="1">INDEX('Distribuidores CDMX y EdoMex'!$A$2:$A$22,RANDBETWEEN(1,21))</f>
        <v>KIA SATÉLITE</v>
      </c>
      <c r="M104" s="15">
        <f ca="1">VLOOKUP(L104,Distribuidores!$A$2:$B$99,2,FALSE)</f>
        <v>31</v>
      </c>
      <c r="N104" s="58">
        <v>1</v>
      </c>
      <c r="O104" s="58">
        <v>1</v>
      </c>
      <c r="P104" s="58">
        <v>1</v>
      </c>
      <c r="Q104" s="36" t="str">
        <f t="shared" ca="1" si="9"/>
        <v>2023-10-29 12:05:16</v>
      </c>
    </row>
    <row r="105" spans="1:17" x14ac:dyDescent="0.3">
      <c r="A105" s="58">
        <v>12103</v>
      </c>
      <c r="B105" s="55" t="s">
        <v>3613</v>
      </c>
      <c r="C105" s="21" t="str">
        <f t="shared" si="5"/>
        <v>EVER ISAU CARDOZA VILLA</v>
      </c>
      <c r="D105" t="str">
        <f t="shared" si="6"/>
        <v xml:space="preserve">EVER </v>
      </c>
      <c r="E105" t="str">
        <f t="shared" si="7"/>
        <v>ISAU CARDOZA VILLA</v>
      </c>
      <c r="F105" s="55" t="s">
        <v>3614</v>
      </c>
      <c r="G105" s="55" t="s">
        <v>3615</v>
      </c>
      <c r="H105" s="58" cm="1">
        <f t="array" aca="1" ref="H105" ca="1">INDEX(codigosPostales!$A$1:$A$1107,RANDBETWEEN(1,1107))</f>
        <v>4640</v>
      </c>
      <c r="I105" s="32" t="str">
        <f t="shared" ca="1" si="8"/>
        <v>04640</v>
      </c>
      <c r="J105" s="15" t="s">
        <v>112</v>
      </c>
      <c r="K105" s="15">
        <f>VLOOKUP(J105,estados!$A$1:$B$31,2,FALSE)</f>
        <v>7</v>
      </c>
      <c r="L105" s="58" t="str" cm="1">
        <f t="array" aca="1" ref="L105" ca="1">INDEX('Distribuidores CDMX y EdoMex'!$A$2:$A$22,RANDBETWEEN(1,21))</f>
        <v>KIA TEXCOCO</v>
      </c>
      <c r="M105" s="15">
        <f ca="1">VLOOKUP(L105,Distribuidores!$A$2:$B$99,2,FALSE)</f>
        <v>32</v>
      </c>
      <c r="N105" s="58">
        <v>1</v>
      </c>
      <c r="O105" s="58">
        <v>1</v>
      </c>
      <c r="P105" s="58">
        <v>1</v>
      </c>
      <c r="Q105" s="36" t="str">
        <f t="shared" ca="1" si="9"/>
        <v>2023-10-29 18:03:55</v>
      </c>
    </row>
    <row r="106" spans="1:17" x14ac:dyDescent="0.3">
      <c r="A106" s="58">
        <v>12104</v>
      </c>
      <c r="B106" s="55" t="s">
        <v>3616</v>
      </c>
      <c r="C106" s="21" t="str">
        <f t="shared" si="5"/>
        <v>José Francisco Ayala Gonzalez</v>
      </c>
      <c r="D106" t="str">
        <f t="shared" si="6"/>
        <v xml:space="preserve">José </v>
      </c>
      <c r="E106" t="str">
        <f t="shared" si="7"/>
        <v>Francisco Ayala Gonzalez</v>
      </c>
      <c r="F106" s="55" t="s">
        <v>3617</v>
      </c>
      <c r="G106" s="55" t="s">
        <v>3618</v>
      </c>
      <c r="H106" s="58" cm="1">
        <f t="array" aca="1" ref="H106" ca="1">INDEX(codigosPostales!$A$1:$A$1107,RANDBETWEEN(1,1107))</f>
        <v>11360</v>
      </c>
      <c r="I106" s="32" t="str">
        <f t="shared" ca="1" si="8"/>
        <v>11360</v>
      </c>
      <c r="J106" s="15" t="s">
        <v>112</v>
      </c>
      <c r="K106" s="15">
        <f>VLOOKUP(J106,estados!$A$1:$B$31,2,FALSE)</f>
        <v>7</v>
      </c>
      <c r="L106" s="58" t="str" cm="1">
        <f t="array" aca="1" ref="L106" ca="1">INDEX('Distribuidores CDMX y EdoMex'!$A$2:$A$22,RANDBETWEEN(1,21))</f>
        <v>KIA DEL VALLE</v>
      </c>
      <c r="M106" s="15">
        <f ca="1">VLOOKUP(L106,Distribuidores!$A$2:$B$99,2,FALSE)</f>
        <v>17</v>
      </c>
      <c r="N106" s="58">
        <v>1</v>
      </c>
      <c r="O106" s="58">
        <v>1</v>
      </c>
      <c r="P106" s="58">
        <v>1</v>
      </c>
      <c r="Q106" s="36" t="str">
        <f t="shared" ca="1" si="9"/>
        <v>2023-10-29 14:00:03</v>
      </c>
    </row>
    <row r="107" spans="1:17" x14ac:dyDescent="0.3">
      <c r="A107" s="58">
        <v>12105</v>
      </c>
      <c r="B107" s="55" t="s">
        <v>3619</v>
      </c>
      <c r="C107" s="21" t="str">
        <f t="shared" si="5"/>
        <v>JUAN PABLO BONALES TOSCANO</v>
      </c>
      <c r="D107" t="str">
        <f t="shared" si="6"/>
        <v xml:space="preserve">JUAN </v>
      </c>
      <c r="E107" t="str">
        <f t="shared" si="7"/>
        <v>PABLO BONALES TOSCANO</v>
      </c>
      <c r="F107" s="55" t="s">
        <v>3620</v>
      </c>
      <c r="G107" s="55">
        <v>5545888701</v>
      </c>
      <c r="H107" s="58" cm="1">
        <f t="array" aca="1" ref="H107" ca="1">INDEX(codigosPostales!$A$1:$A$1107,RANDBETWEEN(1,1107))</f>
        <v>1618</v>
      </c>
      <c r="I107" s="32" t="str">
        <f t="shared" ca="1" si="8"/>
        <v>01618</v>
      </c>
      <c r="J107" s="15" t="s">
        <v>112</v>
      </c>
      <c r="K107" s="15">
        <f>VLOOKUP(J107,estados!$A$1:$B$31,2,FALSE)</f>
        <v>7</v>
      </c>
      <c r="L107" s="58" t="str" cm="1">
        <f t="array" aca="1" ref="L107" ca="1">INDEX('Distribuidores CDMX y EdoMex'!$A$2:$A$22,RANDBETWEEN(1,21))</f>
        <v>KIA TLÁHUAC</v>
      </c>
      <c r="M107" s="15">
        <f ca="1">VLOOKUP(L107,Distribuidores!$A$2:$B$99,2,FALSE)</f>
        <v>15</v>
      </c>
      <c r="N107" s="58">
        <v>1</v>
      </c>
      <c r="O107" s="58">
        <v>1</v>
      </c>
      <c r="P107" s="58">
        <v>1</v>
      </c>
      <c r="Q107" s="36" t="str">
        <f t="shared" ca="1" si="9"/>
        <v>2023-10-29 19:48:26</v>
      </c>
    </row>
    <row r="108" spans="1:17" x14ac:dyDescent="0.3">
      <c r="A108" s="58">
        <v>12106</v>
      </c>
      <c r="B108" s="55" t="s">
        <v>3621</v>
      </c>
      <c r="C108" s="21" t="str">
        <f t="shared" si="5"/>
        <v>Karina Varela</v>
      </c>
      <c r="D108" t="str">
        <f t="shared" si="6"/>
        <v xml:space="preserve">Karina </v>
      </c>
      <c r="E108" t="str">
        <f t="shared" si="7"/>
        <v>Varela</v>
      </c>
      <c r="F108" s="55" t="s">
        <v>3622</v>
      </c>
      <c r="G108" s="55" t="s">
        <v>3623</v>
      </c>
      <c r="H108" s="58" cm="1">
        <f t="array" aca="1" ref="H108" ca="1">INDEX(codigosPostales!$A$1:$A$1107,RANDBETWEEN(1,1107))</f>
        <v>7050</v>
      </c>
      <c r="I108" s="32" t="str">
        <f t="shared" ca="1" si="8"/>
        <v>07050</v>
      </c>
      <c r="J108" s="15" t="s">
        <v>112</v>
      </c>
      <c r="K108" s="15">
        <f>VLOOKUP(J108,estados!$A$1:$B$31,2,FALSE)</f>
        <v>7</v>
      </c>
      <c r="L108" s="58" t="str" cm="1">
        <f t="array" aca="1" ref="L108" ca="1">INDEX('Distribuidores CDMX y EdoMex'!$A$2:$A$22,RANDBETWEEN(1,21))</f>
        <v>KIA IZTAPALAPA</v>
      </c>
      <c r="M108" s="15">
        <f ca="1">VLOOKUP(L108,Distribuidores!$A$2:$B$99,2,FALSE)</f>
        <v>16</v>
      </c>
      <c r="N108" s="58">
        <v>1</v>
      </c>
      <c r="O108" s="58">
        <v>1</v>
      </c>
      <c r="P108" s="58">
        <v>1</v>
      </c>
      <c r="Q108" s="36" t="str">
        <f t="shared" ca="1" si="9"/>
        <v>2023-10-29 19:32:49</v>
      </c>
    </row>
    <row r="109" spans="1:17" x14ac:dyDescent="0.3">
      <c r="A109" s="58">
        <v>12107</v>
      </c>
      <c r="B109" s="55" t="s">
        <v>3624</v>
      </c>
      <c r="C109" s="21" t="str">
        <f t="shared" si="5"/>
        <v>Alan Gomez</v>
      </c>
      <c r="D109" t="str">
        <f t="shared" si="6"/>
        <v xml:space="preserve">Alan </v>
      </c>
      <c r="E109" t="str">
        <f t="shared" si="7"/>
        <v>Gomez</v>
      </c>
      <c r="F109" s="55" t="s">
        <v>3625</v>
      </c>
      <c r="G109" s="55" t="s">
        <v>3626</v>
      </c>
      <c r="H109" s="58" cm="1">
        <f t="array" aca="1" ref="H109" ca="1">INDEX(codigosPostales!$A$1:$A$1107,RANDBETWEEN(1,1107))</f>
        <v>9630</v>
      </c>
      <c r="I109" s="32" t="str">
        <f t="shared" ca="1" si="8"/>
        <v>09630</v>
      </c>
      <c r="J109" s="15" t="s">
        <v>112</v>
      </c>
      <c r="K109" s="15">
        <f>VLOOKUP(J109,estados!$A$1:$B$31,2,FALSE)</f>
        <v>7</v>
      </c>
      <c r="L109" s="58" t="str" cm="1">
        <f t="array" aca="1" ref="L109" ca="1">INDEX('Distribuidores CDMX y EdoMex'!$A$2:$A$22,RANDBETWEEN(1,21))</f>
        <v>KIA VALLEJO</v>
      </c>
      <c r="M109" s="15">
        <f ca="1">VLOOKUP(L109,Distribuidores!$A$2:$B$99,2,FALSE)</f>
        <v>18</v>
      </c>
      <c r="N109" s="58">
        <v>1</v>
      </c>
      <c r="O109" s="58">
        <v>1</v>
      </c>
      <c r="P109" s="58">
        <v>1</v>
      </c>
      <c r="Q109" s="36" t="str">
        <f t="shared" ca="1" si="9"/>
        <v>2023-10-29 20:28:32</v>
      </c>
    </row>
    <row r="110" spans="1:17" x14ac:dyDescent="0.3">
      <c r="A110" s="58">
        <v>12108</v>
      </c>
      <c r="B110" s="55" t="s">
        <v>3627</v>
      </c>
      <c r="C110" s="21" t="str">
        <f t="shared" si="5"/>
        <v>FABIOLA GALINDO ESCOBAR</v>
      </c>
      <c r="D110" t="str">
        <f t="shared" si="6"/>
        <v xml:space="preserve">FABIOLA </v>
      </c>
      <c r="E110" t="str">
        <f t="shared" si="7"/>
        <v>GALINDO ESCOBAR</v>
      </c>
      <c r="F110" s="55" t="s">
        <v>3628</v>
      </c>
      <c r="G110" s="55" t="s">
        <v>3629</v>
      </c>
      <c r="H110" s="58" cm="1">
        <f t="array" aca="1" ref="H110" ca="1">INDEX(codigosPostales!$A$1:$A$1107,RANDBETWEEN(1,1107))</f>
        <v>1849</v>
      </c>
      <c r="I110" s="32" t="str">
        <f t="shared" ca="1" si="8"/>
        <v>01849</v>
      </c>
      <c r="J110" s="15" t="s">
        <v>112</v>
      </c>
      <c r="K110" s="15">
        <f>VLOOKUP(J110,estados!$A$1:$B$31,2,FALSE)</f>
        <v>7</v>
      </c>
      <c r="L110" s="58" t="str" cm="1">
        <f t="array" aca="1" ref="L110" ca="1">INDEX('Distribuidores CDMX y EdoMex'!$A$2:$A$22,RANDBETWEEN(1,21))</f>
        <v>KIA VALLEJO</v>
      </c>
      <c r="M110" s="15">
        <f ca="1">VLOOKUP(L110,Distribuidores!$A$2:$B$99,2,FALSE)</f>
        <v>18</v>
      </c>
      <c r="N110" s="58">
        <v>1</v>
      </c>
      <c r="O110" s="58">
        <v>1</v>
      </c>
      <c r="P110" s="58">
        <v>1</v>
      </c>
      <c r="Q110" s="36" t="str">
        <f t="shared" ca="1" si="9"/>
        <v>2023-10-29 13:29:27</v>
      </c>
    </row>
    <row r="111" spans="1:17" x14ac:dyDescent="0.3">
      <c r="A111" s="58">
        <v>12109</v>
      </c>
      <c r="B111" s="55" t="s">
        <v>3630</v>
      </c>
      <c r="C111" s="21" t="str">
        <f t="shared" si="5"/>
        <v>LAZARO MALDONADO RODRIGUEZ</v>
      </c>
      <c r="D111" t="str">
        <f t="shared" si="6"/>
        <v xml:space="preserve">LAZARO </v>
      </c>
      <c r="E111" t="str">
        <f t="shared" si="7"/>
        <v>MALDONADO RODRIGUEZ</v>
      </c>
      <c r="F111" s="55" t="s">
        <v>3631</v>
      </c>
      <c r="G111" s="55" t="s">
        <v>3632</v>
      </c>
      <c r="H111" s="58" cm="1">
        <f t="array" aca="1" ref="H111" ca="1">INDEX(codigosPostales!$A$1:$A$1107,RANDBETWEEN(1,1107))</f>
        <v>3900</v>
      </c>
      <c r="I111" s="32" t="str">
        <f t="shared" ca="1" si="8"/>
        <v>03900</v>
      </c>
      <c r="J111" s="15" t="s">
        <v>112</v>
      </c>
      <c r="K111" s="15">
        <f>VLOOKUP(J111,estados!$A$1:$B$31,2,FALSE)</f>
        <v>7</v>
      </c>
      <c r="L111" s="58" t="str" cm="1">
        <f t="array" aca="1" ref="L111" ca="1">INDEX('Distribuidores CDMX y EdoMex'!$A$2:$A$22,RANDBETWEEN(1,21))</f>
        <v>KIA COAPA</v>
      </c>
      <c r="M111" s="15">
        <f ca="1">VLOOKUP(L111,Distribuidores!$A$2:$B$99,2,FALSE)</f>
        <v>13</v>
      </c>
      <c r="N111" s="58">
        <v>1</v>
      </c>
      <c r="O111" s="58">
        <v>1</v>
      </c>
      <c r="P111" s="58">
        <v>1</v>
      </c>
      <c r="Q111" s="36" t="str">
        <f t="shared" ca="1" si="9"/>
        <v>2023-10-29 19:44:22</v>
      </c>
    </row>
    <row r="112" spans="1:17" x14ac:dyDescent="0.3">
      <c r="A112" s="58">
        <v>12110</v>
      </c>
      <c r="B112" s="55" t="s">
        <v>3633</v>
      </c>
      <c r="C112" s="21" t="str">
        <f t="shared" si="5"/>
        <v>SUC. ACROPOLIS</v>
      </c>
      <c r="D112" t="str">
        <f t="shared" si="6"/>
        <v xml:space="preserve">SUC. </v>
      </c>
      <c r="E112" t="str">
        <f t="shared" si="7"/>
        <v>ACROPOLIS</v>
      </c>
      <c r="F112" s="55" t="s">
        <v>3634</v>
      </c>
      <c r="G112" s="55" t="s">
        <v>3635</v>
      </c>
      <c r="H112" s="58" cm="1">
        <f t="array" aca="1" ref="H112" ca="1">INDEX(codigosPostales!$A$1:$A$1107,RANDBETWEEN(1,1107))</f>
        <v>1588</v>
      </c>
      <c r="I112" s="32" t="str">
        <f t="shared" ca="1" si="8"/>
        <v>01588</v>
      </c>
      <c r="J112" s="15" t="s">
        <v>112</v>
      </c>
      <c r="K112" s="15">
        <f>VLOOKUP(J112,estados!$A$1:$B$31,2,FALSE)</f>
        <v>7</v>
      </c>
      <c r="L112" s="58" t="str" cm="1">
        <f t="array" aca="1" ref="L112" ca="1">INDEX('Distribuidores CDMX y EdoMex'!$A$2:$A$22,RANDBETWEEN(1,21))</f>
        <v>KIA AEROPUERTO</v>
      </c>
      <c r="M112" s="15">
        <f ca="1">VLOOKUP(L112,Distribuidores!$A$2:$B$99,2,FALSE)</f>
        <v>12</v>
      </c>
      <c r="N112" s="58">
        <v>1</v>
      </c>
      <c r="O112" s="58">
        <v>1</v>
      </c>
      <c r="P112" s="58">
        <v>1</v>
      </c>
      <c r="Q112" s="36" t="str">
        <f t="shared" ca="1" si="9"/>
        <v>2023-10-29 15:43:01</v>
      </c>
    </row>
    <row r="113" spans="1:17" x14ac:dyDescent="0.3">
      <c r="A113" s="58">
        <v>12111</v>
      </c>
      <c r="B113" s="55" t="s">
        <v>3636</v>
      </c>
      <c r="C113" s="21" t="str">
        <f t="shared" si="5"/>
        <v>TANIA FERMIN HERNANDEZ</v>
      </c>
      <c r="D113" t="str">
        <f t="shared" si="6"/>
        <v xml:space="preserve">TANIA </v>
      </c>
      <c r="E113" t="str">
        <f t="shared" si="7"/>
        <v>FERMIN HERNANDEZ</v>
      </c>
      <c r="F113" s="55" t="s">
        <v>3637</v>
      </c>
      <c r="G113" s="55" t="s">
        <v>3638</v>
      </c>
      <c r="H113" s="58" cm="1">
        <f t="array" aca="1" ref="H113" ca="1">INDEX(codigosPostales!$A$1:$A$1107,RANDBETWEEN(1,1107))</f>
        <v>16040</v>
      </c>
      <c r="I113" s="32" t="str">
        <f t="shared" ca="1" si="8"/>
        <v>16040</v>
      </c>
      <c r="J113" s="15" t="s">
        <v>112</v>
      </c>
      <c r="K113" s="15">
        <f>VLOOKUP(J113,estados!$A$1:$B$31,2,FALSE)</f>
        <v>7</v>
      </c>
      <c r="L113" s="58" t="str" cm="1">
        <f t="array" aca="1" ref="L113" ca="1">INDEX('Distribuidores CDMX y EdoMex'!$A$2:$A$22,RANDBETWEEN(1,21))</f>
        <v>KIA DEL VALLE</v>
      </c>
      <c r="M113" s="15">
        <f ca="1">VLOOKUP(L113,Distribuidores!$A$2:$B$99,2,FALSE)</f>
        <v>17</v>
      </c>
      <c r="N113" s="58">
        <v>1</v>
      </c>
      <c r="O113" s="58">
        <v>1</v>
      </c>
      <c r="P113" s="58">
        <v>1</v>
      </c>
      <c r="Q113" s="36" t="str">
        <f t="shared" ca="1" si="9"/>
        <v>2023-10-29 14:44:19</v>
      </c>
    </row>
    <row r="114" spans="1:17" x14ac:dyDescent="0.3">
      <c r="A114" s="58">
        <v>12112</v>
      </c>
      <c r="B114" s="55" t="s">
        <v>3639</v>
      </c>
      <c r="C114" s="21" t="str">
        <f t="shared" si="5"/>
        <v>Claudia Lopez</v>
      </c>
      <c r="D114" t="str">
        <f t="shared" si="6"/>
        <v xml:space="preserve">Claudia </v>
      </c>
      <c r="E114" t="str">
        <f t="shared" si="7"/>
        <v>Lopez</v>
      </c>
      <c r="F114" s="55" t="s">
        <v>3640</v>
      </c>
      <c r="G114" s="55" t="s">
        <v>3641</v>
      </c>
      <c r="H114" s="58" cm="1">
        <f t="array" aca="1" ref="H114" ca="1">INDEX(codigosPostales!$A$1:$A$1107,RANDBETWEEN(1,1107))</f>
        <v>9870</v>
      </c>
      <c r="I114" s="32" t="str">
        <f t="shared" ca="1" si="8"/>
        <v>09870</v>
      </c>
      <c r="J114" s="15" t="s">
        <v>112</v>
      </c>
      <c r="K114" s="15">
        <f>VLOOKUP(J114,estados!$A$1:$B$31,2,FALSE)</f>
        <v>7</v>
      </c>
      <c r="L114" s="58" t="str" cm="1">
        <f t="array" aca="1" ref="L114" ca="1">INDEX('Distribuidores CDMX y EdoMex'!$A$2:$A$22,RANDBETWEEN(1,21))</f>
        <v>KIA DEL VALLE</v>
      </c>
      <c r="M114" s="15">
        <f ca="1">VLOOKUP(L114,Distribuidores!$A$2:$B$99,2,FALSE)</f>
        <v>17</v>
      </c>
      <c r="N114" s="58">
        <v>1</v>
      </c>
      <c r="O114" s="58">
        <v>1</v>
      </c>
      <c r="P114" s="58">
        <v>1</v>
      </c>
      <c r="Q114" s="36" t="str">
        <f t="shared" ca="1" si="9"/>
        <v>2023-10-29 15:15:34</v>
      </c>
    </row>
    <row r="115" spans="1:17" x14ac:dyDescent="0.3">
      <c r="A115" s="58">
        <v>12113</v>
      </c>
      <c r="B115" s="55" t="s">
        <v>3642</v>
      </c>
      <c r="C115" s="21" t="str">
        <f t="shared" si="5"/>
        <v>FELIX PEREZ OLGUIN</v>
      </c>
      <c r="D115" t="str">
        <f t="shared" si="6"/>
        <v xml:space="preserve">FELIX </v>
      </c>
      <c r="E115" t="str">
        <f t="shared" si="7"/>
        <v>PEREZ OLGUIN</v>
      </c>
      <c r="F115" s="55" t="s">
        <v>3643</v>
      </c>
      <c r="G115" s="55" t="s">
        <v>3644</v>
      </c>
      <c r="H115" s="58" cm="1">
        <f t="array" aca="1" ref="H115" ca="1">INDEX(codigosPostales!$A$1:$A$1107,RANDBETWEEN(1,1107))</f>
        <v>15300</v>
      </c>
      <c r="I115" s="32" t="str">
        <f t="shared" ca="1" si="8"/>
        <v>15300</v>
      </c>
      <c r="J115" s="15" t="s">
        <v>112</v>
      </c>
      <c r="K115" s="15">
        <f>VLOOKUP(J115,estados!$A$1:$B$31,2,FALSE)</f>
        <v>7</v>
      </c>
      <c r="L115" s="58" t="str" cm="1">
        <f t="array" aca="1" ref="L115" ca="1">INDEX('Distribuidores CDMX y EdoMex'!$A$2:$A$22,RANDBETWEEN(1,21))</f>
        <v>KIA TEXCOCO</v>
      </c>
      <c r="M115" s="15">
        <f ca="1">VLOOKUP(L115,Distribuidores!$A$2:$B$99,2,FALSE)</f>
        <v>32</v>
      </c>
      <c r="N115" s="58">
        <v>1</v>
      </c>
      <c r="O115" s="58">
        <v>1</v>
      </c>
      <c r="P115" s="58">
        <v>1</v>
      </c>
      <c r="Q115" s="36" t="str">
        <f t="shared" ca="1" si="9"/>
        <v>2023-10-29 12:08:09</v>
      </c>
    </row>
    <row r="116" spans="1:17" x14ac:dyDescent="0.3">
      <c r="A116" s="58">
        <v>12114</v>
      </c>
      <c r="B116" s="55" t="s">
        <v>3645</v>
      </c>
      <c r="C116" s="21" t="str">
        <f t="shared" si="5"/>
        <v>LILIA PARTIDA PARRA</v>
      </c>
      <c r="D116" t="str">
        <f t="shared" si="6"/>
        <v xml:space="preserve">LILIA </v>
      </c>
      <c r="E116" t="str">
        <f t="shared" si="7"/>
        <v>PARTIDA PARRA</v>
      </c>
      <c r="F116" s="55" t="s">
        <v>3646</v>
      </c>
      <c r="G116" s="55" t="s">
        <v>3647</v>
      </c>
      <c r="H116" s="58" cm="1">
        <f t="array" aca="1" ref="H116" ca="1">INDEX(codigosPostales!$A$1:$A$1107,RANDBETWEEN(1,1107))</f>
        <v>4369</v>
      </c>
      <c r="I116" s="32" t="str">
        <f t="shared" ca="1" si="8"/>
        <v>04369</v>
      </c>
      <c r="J116" s="15" t="s">
        <v>112</v>
      </c>
      <c r="K116" s="15">
        <f>VLOOKUP(J116,estados!$A$1:$B$31,2,FALSE)</f>
        <v>7</v>
      </c>
      <c r="L116" s="58" t="str" cm="1">
        <f t="array" aca="1" ref="L116" ca="1">INDEX('Distribuidores CDMX y EdoMex'!$A$2:$A$22,RANDBETWEEN(1,21))</f>
        <v>KIA AEROPUERTO</v>
      </c>
      <c r="M116" s="15">
        <f ca="1">VLOOKUP(L116,Distribuidores!$A$2:$B$99,2,FALSE)</f>
        <v>12</v>
      </c>
      <c r="N116" s="58">
        <v>1</v>
      </c>
      <c r="O116" s="58">
        <v>1</v>
      </c>
      <c r="P116" s="58">
        <v>1</v>
      </c>
      <c r="Q116" s="36" t="str">
        <f t="shared" ca="1" si="9"/>
        <v>2023-10-29 17:29:20</v>
      </c>
    </row>
    <row r="117" spans="1:17" x14ac:dyDescent="0.3">
      <c r="A117" s="58">
        <v>12115</v>
      </c>
      <c r="B117" s="55" t="s">
        <v>3648</v>
      </c>
      <c r="C117" s="21" t="str">
        <f t="shared" si="5"/>
        <v>sucursal cholula</v>
      </c>
      <c r="D117" t="str">
        <f t="shared" si="6"/>
        <v xml:space="preserve">sucursal </v>
      </c>
      <c r="E117" t="str">
        <f t="shared" si="7"/>
        <v>cholula</v>
      </c>
      <c r="F117" s="55" t="s">
        <v>3649</v>
      </c>
      <c r="G117" s="55" t="s">
        <v>3650</v>
      </c>
      <c r="H117" s="58" cm="1">
        <f t="array" aca="1" ref="H117" ca="1">INDEX(codigosPostales!$A$1:$A$1107,RANDBETWEEN(1,1107))</f>
        <v>1807</v>
      </c>
      <c r="I117" s="32" t="str">
        <f t="shared" ca="1" si="8"/>
        <v>01807</v>
      </c>
      <c r="J117" s="15" t="s">
        <v>112</v>
      </c>
      <c r="K117" s="15">
        <f>VLOOKUP(J117,estados!$A$1:$B$31,2,FALSE)</f>
        <v>7</v>
      </c>
      <c r="L117" s="58" t="str" cm="1">
        <f t="array" aca="1" ref="L117" ca="1">INDEX('Distribuidores CDMX y EdoMex'!$A$2:$A$22,RANDBETWEEN(1,21))</f>
        <v>KIA IXTAPALUCA</v>
      </c>
      <c r="M117" s="15">
        <f ca="1">VLOOKUP(L117,Distribuidores!$A$2:$B$99,2,FALSE)</f>
        <v>37</v>
      </c>
      <c r="N117" s="58">
        <v>1</v>
      </c>
      <c r="O117" s="58">
        <v>1</v>
      </c>
      <c r="P117" s="58">
        <v>1</v>
      </c>
      <c r="Q117" s="36" t="str">
        <f t="shared" ca="1" si="9"/>
        <v>2023-10-29 19:33:46</v>
      </c>
    </row>
    <row r="118" spans="1:17" x14ac:dyDescent="0.3">
      <c r="A118" s="58">
        <v>12116</v>
      </c>
      <c r="B118" s="55" t="s">
        <v>3651</v>
      </c>
      <c r="C118" s="21" t="str">
        <f t="shared" si="5"/>
        <v>PATRICIA TUFIÑO</v>
      </c>
      <c r="D118" t="str">
        <f t="shared" si="6"/>
        <v xml:space="preserve">PATRICIA </v>
      </c>
      <c r="E118" t="str">
        <f t="shared" si="7"/>
        <v>TUFIÑO</v>
      </c>
      <c r="F118" s="55" t="s">
        <v>3652</v>
      </c>
      <c r="G118" s="55" t="s">
        <v>3653</v>
      </c>
      <c r="H118" s="58" cm="1">
        <f t="array" aca="1" ref="H118" ca="1">INDEX(codigosPostales!$A$1:$A$1107,RANDBETWEEN(1,1107))</f>
        <v>2970</v>
      </c>
      <c r="I118" s="32" t="str">
        <f t="shared" ca="1" si="8"/>
        <v>02970</v>
      </c>
      <c r="J118" s="15" t="s">
        <v>112</v>
      </c>
      <c r="K118" s="15">
        <f>VLOOKUP(J118,estados!$A$1:$B$31,2,FALSE)</f>
        <v>7</v>
      </c>
      <c r="L118" s="58" t="str" cm="1">
        <f t="array" aca="1" ref="L118" ca="1">INDEX('Distribuidores CDMX y EdoMex'!$A$2:$A$22,RANDBETWEEN(1,21))</f>
        <v>KIA DIVISIÓN DEL NORTE</v>
      </c>
      <c r="M118" s="15">
        <f ca="1">VLOOKUP(L118,Distribuidores!$A$2:$B$99,2,FALSE)</f>
        <v>21</v>
      </c>
      <c r="N118" s="58">
        <v>1</v>
      </c>
      <c r="O118" s="58">
        <v>1</v>
      </c>
      <c r="P118" s="58">
        <v>1</v>
      </c>
      <c r="Q118" s="36" t="str">
        <f t="shared" ca="1" si="9"/>
        <v>2023-10-29 15:41:23</v>
      </c>
    </row>
    <row r="119" spans="1:17" x14ac:dyDescent="0.3">
      <c r="A119" s="58">
        <v>12117</v>
      </c>
      <c r="B119" s="55" t="s">
        <v>3654</v>
      </c>
      <c r="C119" s="21" t="str">
        <f t="shared" si="5"/>
        <v>SOLEDAD HINOJOSA MARQUEZ</v>
      </c>
      <c r="D119" t="str">
        <f t="shared" si="6"/>
        <v xml:space="preserve">SOLEDAD </v>
      </c>
      <c r="E119" t="str">
        <f t="shared" si="7"/>
        <v>HINOJOSA MARQUEZ</v>
      </c>
      <c r="F119" s="55" t="s">
        <v>3655</v>
      </c>
      <c r="G119" s="55" t="s">
        <v>3656</v>
      </c>
      <c r="H119" s="58" cm="1">
        <f t="array" aca="1" ref="H119" ca="1">INDEX(codigosPostales!$A$1:$A$1107,RANDBETWEEN(1,1107))</f>
        <v>1150</v>
      </c>
      <c r="I119" s="32" t="str">
        <f t="shared" ca="1" si="8"/>
        <v>01150</v>
      </c>
      <c r="J119" s="15" t="s">
        <v>112</v>
      </c>
      <c r="K119" s="15">
        <f>VLOOKUP(J119,estados!$A$1:$B$31,2,FALSE)</f>
        <v>7</v>
      </c>
      <c r="L119" s="58" t="str" cm="1">
        <f t="array" aca="1" ref="L119" ca="1">INDEX('Distribuidores CDMX y EdoMex'!$A$2:$A$22,RANDBETWEEN(1,21))</f>
        <v>KIA ESMERALDA</v>
      </c>
      <c r="M119" s="15">
        <f ca="1">VLOOKUP(L119,Distribuidores!$A$2:$B$99,2,FALSE)</f>
        <v>35</v>
      </c>
      <c r="N119" s="58">
        <v>1</v>
      </c>
      <c r="O119" s="58">
        <v>1</v>
      </c>
      <c r="P119" s="58">
        <v>1</v>
      </c>
      <c r="Q119" s="36" t="str">
        <f t="shared" ca="1" si="9"/>
        <v>2023-10-29 17:06:20</v>
      </c>
    </row>
    <row r="120" spans="1:17" x14ac:dyDescent="0.3">
      <c r="A120" s="58">
        <v>12118</v>
      </c>
      <c r="B120" s="55" t="s">
        <v>3657</v>
      </c>
      <c r="C120" s="21" t="str">
        <f t="shared" si="5"/>
        <v>MARIO HUERTA BUSTOS</v>
      </c>
      <c r="D120" t="str">
        <f t="shared" si="6"/>
        <v xml:space="preserve">MARIO </v>
      </c>
      <c r="E120" t="str">
        <f t="shared" si="7"/>
        <v>HUERTA BUSTOS</v>
      </c>
      <c r="F120" s="55" t="s">
        <v>3658</v>
      </c>
      <c r="G120" s="55" t="s">
        <v>3659</v>
      </c>
      <c r="H120" s="58" cm="1">
        <f t="array" aca="1" ref="H120" ca="1">INDEX(codigosPostales!$A$1:$A$1107,RANDBETWEEN(1,1107))</f>
        <v>1170</v>
      </c>
      <c r="I120" s="32" t="str">
        <f t="shared" ca="1" si="8"/>
        <v>01170</v>
      </c>
      <c r="J120" s="15" t="s">
        <v>112</v>
      </c>
      <c r="K120" s="15">
        <f>VLOOKUP(J120,estados!$A$1:$B$31,2,FALSE)</f>
        <v>7</v>
      </c>
      <c r="L120" s="58" t="str" cm="1">
        <f t="array" aca="1" ref="L120" ca="1">INDEX('Distribuidores CDMX y EdoMex'!$A$2:$A$22,RANDBETWEEN(1,21))</f>
        <v>KIA INTERLOMAS</v>
      </c>
      <c r="M120" s="15">
        <f ca="1">VLOOKUP(L120,Distribuidores!$A$2:$B$99,2,FALSE)</f>
        <v>28</v>
      </c>
      <c r="N120" s="58">
        <v>1</v>
      </c>
      <c r="O120" s="58">
        <v>1</v>
      </c>
      <c r="P120" s="58">
        <v>1</v>
      </c>
      <c r="Q120" s="36" t="str">
        <f t="shared" ca="1" si="9"/>
        <v>2023-10-29 19:39:07</v>
      </c>
    </row>
    <row r="121" spans="1:17" x14ac:dyDescent="0.3">
      <c r="A121" s="58">
        <v>12119</v>
      </c>
      <c r="B121" s="55" t="s">
        <v>3660</v>
      </c>
      <c r="C121" s="21" t="str">
        <f t="shared" si="5"/>
        <v>RUBI SUAREZ TLAPALAMATL</v>
      </c>
      <c r="D121" t="str">
        <f t="shared" si="6"/>
        <v xml:space="preserve">RUBI </v>
      </c>
      <c r="E121" t="str">
        <f t="shared" si="7"/>
        <v>SUAREZ TLAPALAMATL</v>
      </c>
      <c r="F121" s="55" t="s">
        <v>3661</v>
      </c>
      <c r="G121" s="55" t="s">
        <v>3662</v>
      </c>
      <c r="H121" s="58" cm="1">
        <f t="array" aca="1" ref="H121" ca="1">INDEX(codigosPostales!$A$1:$A$1107,RANDBETWEEN(1,1107))</f>
        <v>2440</v>
      </c>
      <c r="I121" s="32" t="str">
        <f t="shared" ca="1" si="8"/>
        <v>02440</v>
      </c>
      <c r="J121" s="15" t="s">
        <v>112</v>
      </c>
      <c r="K121" s="15">
        <f>VLOOKUP(J121,estados!$A$1:$B$31,2,FALSE)</f>
        <v>7</v>
      </c>
      <c r="L121" s="58" t="str" cm="1">
        <f t="array" aca="1" ref="L121" ca="1">INDEX('Distribuidores CDMX y EdoMex'!$A$2:$A$22,RANDBETWEEN(1,21))</f>
        <v>KIA SAN JOAQUÍN</v>
      </c>
      <c r="M121" s="15">
        <f ca="1">VLOOKUP(L121,Distribuidores!$A$2:$B$99,2,FALSE)</f>
        <v>19</v>
      </c>
      <c r="N121" s="58">
        <v>1</v>
      </c>
      <c r="O121" s="58">
        <v>1</v>
      </c>
      <c r="P121" s="58">
        <v>1</v>
      </c>
      <c r="Q121" s="36" t="str">
        <f t="shared" ca="1" si="9"/>
        <v>2023-10-29 15:22:10</v>
      </c>
    </row>
    <row r="122" spans="1:17" x14ac:dyDescent="0.3">
      <c r="A122" s="58">
        <v>12120</v>
      </c>
      <c r="B122" s="55" t="s">
        <v>3663</v>
      </c>
      <c r="C122" s="21" t="str">
        <f t="shared" si="5"/>
        <v>Maria del Carmen Ramírez García</v>
      </c>
      <c r="D122" t="str">
        <f t="shared" si="6"/>
        <v xml:space="preserve">Maria </v>
      </c>
      <c r="E122" t="str">
        <f t="shared" si="7"/>
        <v>del Carmen Ramírez García</v>
      </c>
      <c r="F122" s="55" t="s">
        <v>3664</v>
      </c>
      <c r="G122" s="55" t="s">
        <v>3665</v>
      </c>
      <c r="H122" s="58" cm="1">
        <f t="array" aca="1" ref="H122" ca="1">INDEX(codigosPostales!$A$1:$A$1107,RANDBETWEEN(1,1107))</f>
        <v>2970</v>
      </c>
      <c r="I122" s="32" t="str">
        <f t="shared" ca="1" si="8"/>
        <v>02970</v>
      </c>
      <c r="J122" s="15" t="s">
        <v>112</v>
      </c>
      <c r="K122" s="15">
        <f>VLOOKUP(J122,estados!$A$1:$B$31,2,FALSE)</f>
        <v>7</v>
      </c>
      <c r="L122" s="58" t="str" cm="1">
        <f t="array" aca="1" ref="L122" ca="1">INDEX('Distribuidores CDMX y EdoMex'!$A$2:$A$22,RANDBETWEEN(1,21))</f>
        <v>KIA SANTA FE</v>
      </c>
      <c r="M122" s="15">
        <f ca="1">VLOOKUP(L122,Distribuidores!$A$2:$B$99,2,FALSE)</f>
        <v>14</v>
      </c>
      <c r="N122" s="58">
        <v>1</v>
      </c>
      <c r="O122" s="58">
        <v>1</v>
      </c>
      <c r="P122" s="58">
        <v>1</v>
      </c>
      <c r="Q122" s="36" t="str">
        <f t="shared" ca="1" si="9"/>
        <v>2023-10-29 15:47:41</v>
      </c>
    </row>
    <row r="123" spans="1:17" x14ac:dyDescent="0.3">
      <c r="A123" s="58">
        <v>12121</v>
      </c>
      <c r="B123" s="55" t="s">
        <v>3666</v>
      </c>
      <c r="C123" s="21" t="str">
        <f t="shared" si="5"/>
        <v>Benjamin Salazar Trejo</v>
      </c>
      <c r="D123" t="str">
        <f t="shared" si="6"/>
        <v xml:space="preserve">Benjamin </v>
      </c>
      <c r="E123" t="str">
        <f t="shared" si="7"/>
        <v>Salazar Trejo</v>
      </c>
      <c r="F123" s="55" t="s">
        <v>3667</v>
      </c>
      <c r="G123" s="55" t="s">
        <v>3668</v>
      </c>
      <c r="H123" s="58" cm="1">
        <f t="array" aca="1" ref="H123" ca="1">INDEX(codigosPostales!$A$1:$A$1107,RANDBETWEEN(1,1107))</f>
        <v>7279</v>
      </c>
      <c r="I123" s="32" t="str">
        <f t="shared" ca="1" si="8"/>
        <v>07279</v>
      </c>
      <c r="J123" s="15" t="s">
        <v>112</v>
      </c>
      <c r="K123" s="15">
        <f>VLOOKUP(J123,estados!$A$1:$B$31,2,FALSE)</f>
        <v>7</v>
      </c>
      <c r="L123" s="58" t="str" cm="1">
        <f t="array" aca="1" ref="L123" ca="1">INDEX('Distribuidores CDMX y EdoMex'!$A$2:$A$22,RANDBETWEEN(1,21))</f>
        <v>KIA PEDREGAL</v>
      </c>
      <c r="M123" s="15">
        <f ca="1">VLOOKUP(L123,Distribuidores!$A$2:$B$99,2,FALSE)</f>
        <v>20</v>
      </c>
      <c r="N123" s="58">
        <v>1</v>
      </c>
      <c r="O123" s="58">
        <v>1</v>
      </c>
      <c r="P123" s="58">
        <v>1</v>
      </c>
      <c r="Q123" s="36" t="str">
        <f t="shared" ca="1" si="9"/>
        <v>2023-10-29 19:08:35</v>
      </c>
    </row>
    <row r="124" spans="1:17" x14ac:dyDescent="0.3">
      <c r="A124" s="58">
        <v>12122</v>
      </c>
      <c r="B124" s="55" t="s">
        <v>3669</v>
      </c>
      <c r="C124" s="21" t="str">
        <f t="shared" si="5"/>
        <v>CARLOS EDUARDO GONZALEZ EDUARDO</v>
      </c>
      <c r="D124" t="str">
        <f t="shared" si="6"/>
        <v xml:space="preserve">CARLOS </v>
      </c>
      <c r="E124" t="str">
        <f t="shared" si="7"/>
        <v>EDUARDO GONZALEZ EDUARDO</v>
      </c>
      <c r="F124" s="55" t="s">
        <v>3670</v>
      </c>
      <c r="G124" s="55" t="s">
        <v>3671</v>
      </c>
      <c r="H124" s="58" cm="1">
        <f t="array" aca="1" ref="H124" ca="1">INDEX(codigosPostales!$A$1:$A$1107,RANDBETWEEN(1,1107))</f>
        <v>7119</v>
      </c>
      <c r="I124" s="32" t="str">
        <f t="shared" ca="1" si="8"/>
        <v>07119</v>
      </c>
      <c r="J124" s="15" t="s">
        <v>112</v>
      </c>
      <c r="K124" s="15">
        <f>VLOOKUP(J124,estados!$A$1:$B$31,2,FALSE)</f>
        <v>7</v>
      </c>
      <c r="L124" s="58" t="str" cm="1">
        <f t="array" aca="1" ref="L124" ca="1">INDEX('Distribuidores CDMX y EdoMex'!$A$2:$A$22,RANDBETWEEN(1,21))</f>
        <v>KIA DEL VALLE</v>
      </c>
      <c r="M124" s="15">
        <f ca="1">VLOOKUP(L124,Distribuidores!$A$2:$B$99,2,FALSE)</f>
        <v>17</v>
      </c>
      <c r="N124" s="58">
        <v>1</v>
      </c>
      <c r="O124" s="58">
        <v>1</v>
      </c>
      <c r="P124" s="58">
        <v>1</v>
      </c>
      <c r="Q124" s="36" t="str">
        <f t="shared" ca="1" si="9"/>
        <v>2023-10-29 20:27:19</v>
      </c>
    </row>
    <row r="125" spans="1:17" x14ac:dyDescent="0.3">
      <c r="A125" s="58">
        <v>12123</v>
      </c>
      <c r="B125" s="55" t="s">
        <v>3672</v>
      </c>
      <c r="C125" s="21" t="str">
        <f t="shared" si="5"/>
        <v>SELENE ADRIANA LARES OROZCO</v>
      </c>
      <c r="D125" t="str">
        <f t="shared" si="6"/>
        <v xml:space="preserve">SELENE </v>
      </c>
      <c r="E125" t="str">
        <f t="shared" si="7"/>
        <v>ADRIANA LARES OROZCO</v>
      </c>
      <c r="F125" s="55" t="s">
        <v>3673</v>
      </c>
      <c r="G125" s="55" t="s">
        <v>3674</v>
      </c>
      <c r="H125" s="58" cm="1">
        <f t="array" aca="1" ref="H125" ca="1">INDEX(codigosPostales!$A$1:$A$1107,RANDBETWEEN(1,1107))</f>
        <v>14200</v>
      </c>
      <c r="I125" s="32" t="str">
        <f t="shared" ca="1" si="8"/>
        <v>14200</v>
      </c>
      <c r="J125" s="15" t="s">
        <v>112</v>
      </c>
      <c r="K125" s="15">
        <f>VLOOKUP(J125,estados!$A$1:$B$31,2,FALSE)</f>
        <v>7</v>
      </c>
      <c r="L125" s="58" t="str" cm="1">
        <f t="array" aca="1" ref="L125" ca="1">INDEX('Distribuidores CDMX y EdoMex'!$A$2:$A$22,RANDBETWEEN(1,21))</f>
        <v>KIA DEL VALLE</v>
      </c>
      <c r="M125" s="15">
        <f ca="1">VLOOKUP(L125,Distribuidores!$A$2:$B$99,2,FALSE)</f>
        <v>17</v>
      </c>
      <c r="N125" s="58">
        <v>1</v>
      </c>
      <c r="O125" s="58">
        <v>1</v>
      </c>
      <c r="P125" s="58">
        <v>1</v>
      </c>
      <c r="Q125" s="36" t="str">
        <f t="shared" ca="1" si="9"/>
        <v>2023-10-29 17:00:26</v>
      </c>
    </row>
    <row r="126" spans="1:17" x14ac:dyDescent="0.3">
      <c r="A126" s="58">
        <v>12124</v>
      </c>
      <c r="B126" s="55" t="s">
        <v>3675</v>
      </c>
      <c r="C126" s="21" t="str">
        <f t="shared" si="5"/>
        <v>ARMANDO DANIEL ESQUIVEL HEREDIA</v>
      </c>
      <c r="D126" t="str">
        <f t="shared" si="6"/>
        <v xml:space="preserve">ARMANDO </v>
      </c>
      <c r="E126" t="str">
        <f t="shared" si="7"/>
        <v>DANIEL ESQUIVEL HEREDIA</v>
      </c>
      <c r="F126" s="55" t="s">
        <v>3676</v>
      </c>
      <c r="G126" s="55" t="s">
        <v>3677</v>
      </c>
      <c r="H126" s="58" cm="1">
        <f t="array" aca="1" ref="H126" ca="1">INDEX(codigosPostales!$A$1:$A$1107,RANDBETWEEN(1,1107))</f>
        <v>10660</v>
      </c>
      <c r="I126" s="32" t="str">
        <f t="shared" ca="1" si="8"/>
        <v>10660</v>
      </c>
      <c r="J126" s="15" t="s">
        <v>112</v>
      </c>
      <c r="K126" s="15">
        <f>VLOOKUP(J126,estados!$A$1:$B$31,2,FALSE)</f>
        <v>7</v>
      </c>
      <c r="L126" s="58" t="str" cm="1">
        <f t="array" aca="1" ref="L126" ca="1">INDEX('Distribuidores CDMX y EdoMex'!$A$2:$A$22,RANDBETWEEN(1,21))</f>
        <v>KIA PEDREGAL</v>
      </c>
      <c r="M126" s="15">
        <f ca="1">VLOOKUP(L126,Distribuidores!$A$2:$B$99,2,FALSE)</f>
        <v>20</v>
      </c>
      <c r="N126" s="58">
        <v>1</v>
      </c>
      <c r="O126" s="58">
        <v>1</v>
      </c>
      <c r="P126" s="58">
        <v>1</v>
      </c>
      <c r="Q126" s="36" t="str">
        <f t="shared" ca="1" si="9"/>
        <v>2023-10-29 18:40:26</v>
      </c>
    </row>
    <row r="127" spans="1:17" x14ac:dyDescent="0.3">
      <c r="A127" s="58">
        <v>12125</v>
      </c>
      <c r="B127" s="55" t="s">
        <v>3678</v>
      </c>
      <c r="C127" s="21" t="str">
        <f t="shared" si="5"/>
        <v>MARIA DEL ROSARIO HERNANDEZ GASPARIANO</v>
      </c>
      <c r="D127" t="str">
        <f t="shared" si="6"/>
        <v xml:space="preserve">MARIA </v>
      </c>
      <c r="E127" t="str">
        <f t="shared" si="7"/>
        <v>DEL ROSARIO HERNANDEZ GASPARIANO</v>
      </c>
      <c r="F127" s="55" t="s">
        <v>3679</v>
      </c>
      <c r="G127" s="55" t="s">
        <v>3680</v>
      </c>
      <c r="H127" s="58" cm="1">
        <f t="array" aca="1" ref="H127" ca="1">INDEX(codigosPostales!$A$1:$A$1107,RANDBETWEEN(1,1107))</f>
        <v>1275</v>
      </c>
      <c r="I127" s="32" t="str">
        <f t="shared" ca="1" si="8"/>
        <v>01275</v>
      </c>
      <c r="J127" s="15" t="s">
        <v>112</v>
      </c>
      <c r="K127" s="15">
        <f>VLOOKUP(J127,estados!$A$1:$B$31,2,FALSE)</f>
        <v>7</v>
      </c>
      <c r="L127" s="58" t="str" cm="1">
        <f t="array" aca="1" ref="L127" ca="1">INDEX('Distribuidores CDMX y EdoMex'!$A$2:$A$22,RANDBETWEEN(1,21))</f>
        <v>KIA SANTA FE</v>
      </c>
      <c r="M127" s="15">
        <f ca="1">VLOOKUP(L127,Distribuidores!$A$2:$B$99,2,FALSE)</f>
        <v>14</v>
      </c>
      <c r="N127" s="58">
        <v>1</v>
      </c>
      <c r="O127" s="58">
        <v>1</v>
      </c>
      <c r="P127" s="58">
        <v>1</v>
      </c>
      <c r="Q127" s="36" t="str">
        <f t="shared" ca="1" si="9"/>
        <v>2023-10-29 17:53:54</v>
      </c>
    </row>
    <row r="128" spans="1:17" x14ac:dyDescent="0.3">
      <c r="A128" s="58">
        <v>12126</v>
      </c>
      <c r="B128" s="55" t="s">
        <v>3681</v>
      </c>
      <c r="C128" s="21" t="str">
        <f t="shared" si="5"/>
        <v>Itzayana yunue burrola valenzuela</v>
      </c>
      <c r="D128" t="str">
        <f t="shared" si="6"/>
        <v xml:space="preserve">Itzayana </v>
      </c>
      <c r="E128" t="str">
        <f t="shared" si="7"/>
        <v>yunue burrola valenzuela</v>
      </c>
      <c r="F128" s="55" t="s">
        <v>3682</v>
      </c>
      <c r="G128" s="55" t="s">
        <v>3683</v>
      </c>
      <c r="H128" s="58" cm="1">
        <f t="array" aca="1" ref="H128" ca="1">INDEX(codigosPostales!$A$1:$A$1107,RANDBETWEEN(1,1107))</f>
        <v>7540</v>
      </c>
      <c r="I128" s="32" t="str">
        <f t="shared" ca="1" si="8"/>
        <v>07540</v>
      </c>
      <c r="J128" s="15" t="s">
        <v>112</v>
      </c>
      <c r="K128" s="15">
        <f>VLOOKUP(J128,estados!$A$1:$B$31,2,FALSE)</f>
        <v>7</v>
      </c>
      <c r="L128" s="58" t="str" cm="1">
        <f t="array" aca="1" ref="L128" ca="1">INDEX('Distribuidores CDMX y EdoMex'!$A$2:$A$22,RANDBETWEEN(1,21))</f>
        <v>KIA ESMERALDA</v>
      </c>
      <c r="M128" s="15">
        <f ca="1">VLOOKUP(L128,Distribuidores!$A$2:$B$99,2,FALSE)</f>
        <v>35</v>
      </c>
      <c r="N128" s="58">
        <v>1</v>
      </c>
      <c r="O128" s="58">
        <v>1</v>
      </c>
      <c r="P128" s="58">
        <v>1</v>
      </c>
      <c r="Q128" s="36" t="str">
        <f t="shared" ca="1" si="9"/>
        <v>2023-10-29 17:06:34</v>
      </c>
    </row>
    <row r="129" spans="1:17" x14ac:dyDescent="0.3">
      <c r="A129" s="58">
        <v>12127</v>
      </c>
      <c r="B129" s="55" t="s">
        <v>3684</v>
      </c>
      <c r="C129" s="21" t="str">
        <f t="shared" ref="C129:C192" si="10">TRIM(B129)</f>
        <v>ANA GABRIELA MORENO GARCIA</v>
      </c>
      <c r="D129" t="str">
        <f t="shared" ref="D129:D192" si="11">LEFT(C129, SEARCH(" ",C129,1))</f>
        <v xml:space="preserve">ANA </v>
      </c>
      <c r="E129" t="str">
        <f t="shared" ref="E129:E192" si="12">RIGHT(C129,LEN(C129)-SEARCH(" ",C129,1))</f>
        <v>GABRIELA MORENO GARCIA</v>
      </c>
      <c r="F129" s="55" t="s">
        <v>3685</v>
      </c>
      <c r="G129" s="55" t="s">
        <v>3686</v>
      </c>
      <c r="H129" s="58" cm="1">
        <f t="array" aca="1" ref="H129" ca="1">INDEX(codigosPostales!$A$1:$A$1107,RANDBETWEEN(1,1107))</f>
        <v>6820</v>
      </c>
      <c r="I129" s="32" t="str">
        <f t="shared" ref="I129:I192" ca="1" si="13">TEXT(H129,"00000")</f>
        <v>06820</v>
      </c>
      <c r="J129" s="15" t="s">
        <v>112</v>
      </c>
      <c r="K129" s="15">
        <f>VLOOKUP(J129,estados!$A$1:$B$31,2,FALSE)</f>
        <v>7</v>
      </c>
      <c r="L129" s="58" t="str" cm="1">
        <f t="array" aca="1" ref="L129" ca="1">INDEX('Distribuidores CDMX y EdoMex'!$A$2:$A$22,RANDBETWEEN(1,21))</f>
        <v>KIA IZTAPALAPA</v>
      </c>
      <c r="M129" s="15">
        <f ca="1">VLOOKUP(L129,Distribuidores!$A$2:$B$99,2,FALSE)</f>
        <v>16</v>
      </c>
      <c r="N129" s="58">
        <v>1</v>
      </c>
      <c r="O129" s="58">
        <v>1</v>
      </c>
      <c r="P129" s="58">
        <v>1</v>
      </c>
      <c r="Q129" s="36" t="str">
        <f t="shared" ref="Q129:Q192" ca="1" si="14">_xlfn.CONCAT("2023-10-29 ",RANDBETWEEN(12,20),":",TEXT(RANDBETWEEN(0,59),"00"),":",TEXT(RANDBETWEEN(0,59),"00"))</f>
        <v>2023-10-29 20:17:36</v>
      </c>
    </row>
    <row r="130" spans="1:17" x14ac:dyDescent="0.3">
      <c r="A130" s="58">
        <v>12128</v>
      </c>
      <c r="B130" s="55" t="s">
        <v>3687</v>
      </c>
      <c r="C130" s="21" t="str">
        <f t="shared" si="10"/>
        <v>LLANTERA GARAY PISTA</v>
      </c>
      <c r="D130" t="str">
        <f t="shared" si="11"/>
        <v xml:space="preserve">LLANTERA </v>
      </c>
      <c r="E130" t="str">
        <f t="shared" si="12"/>
        <v>GARAY PISTA</v>
      </c>
      <c r="F130" s="55" t="s">
        <v>3688</v>
      </c>
      <c r="G130" s="55" t="s">
        <v>3689</v>
      </c>
      <c r="H130" s="58" cm="1">
        <f t="array" aca="1" ref="H130" ca="1">INDEX(codigosPostales!$A$1:$A$1107,RANDBETWEEN(1,1107))</f>
        <v>11100</v>
      </c>
      <c r="I130" s="32" t="str">
        <f t="shared" ca="1" si="13"/>
        <v>11100</v>
      </c>
      <c r="J130" s="15" t="s">
        <v>112</v>
      </c>
      <c r="K130" s="15">
        <f>VLOOKUP(J130,estados!$A$1:$B$31,2,FALSE)</f>
        <v>7</v>
      </c>
      <c r="L130" s="58" t="str" cm="1">
        <f t="array" aca="1" ref="L130" ca="1">INDEX('Distribuidores CDMX y EdoMex'!$A$2:$A$22,RANDBETWEEN(1,21))</f>
        <v>KIA AEROPUERTO</v>
      </c>
      <c r="M130" s="15">
        <f ca="1">VLOOKUP(L130,Distribuidores!$A$2:$B$99,2,FALSE)</f>
        <v>12</v>
      </c>
      <c r="N130" s="58">
        <v>1</v>
      </c>
      <c r="O130" s="58">
        <v>1</v>
      </c>
      <c r="P130" s="58">
        <v>1</v>
      </c>
      <c r="Q130" s="36" t="str">
        <f t="shared" ca="1" si="14"/>
        <v>2023-10-29 17:44:26</v>
      </c>
    </row>
    <row r="131" spans="1:17" x14ac:dyDescent="0.3">
      <c r="A131" s="58">
        <v>12129</v>
      </c>
      <c r="B131" s="55" t="s">
        <v>3690</v>
      </c>
      <c r="C131" s="21" t="str">
        <f t="shared" si="10"/>
        <v>JUAN CARLOS RAMIREZ RAMIREZ</v>
      </c>
      <c r="D131" t="str">
        <f t="shared" si="11"/>
        <v xml:space="preserve">JUAN </v>
      </c>
      <c r="E131" t="str">
        <f t="shared" si="12"/>
        <v>CARLOS RAMIREZ RAMIREZ</v>
      </c>
      <c r="F131" s="55" t="s">
        <v>3691</v>
      </c>
      <c r="G131" s="55" t="s">
        <v>3692</v>
      </c>
      <c r="H131" s="58" cm="1">
        <f t="array" aca="1" ref="H131" ca="1">INDEX(codigosPostales!$A$1:$A$1107,RANDBETWEEN(1,1107))</f>
        <v>13700</v>
      </c>
      <c r="I131" s="32" t="str">
        <f t="shared" ca="1" si="13"/>
        <v>13700</v>
      </c>
      <c r="J131" s="15" t="s">
        <v>112</v>
      </c>
      <c r="K131" s="15">
        <f>VLOOKUP(J131,estados!$A$1:$B$31,2,FALSE)</f>
        <v>7</v>
      </c>
      <c r="L131" s="58" t="str" cm="1">
        <f t="array" aca="1" ref="L131" ca="1">INDEX('Distribuidores CDMX y EdoMex'!$A$2:$A$22,RANDBETWEEN(1,21))</f>
        <v>KIA DEL VALLE</v>
      </c>
      <c r="M131" s="15">
        <f ca="1">VLOOKUP(L131,Distribuidores!$A$2:$B$99,2,FALSE)</f>
        <v>17</v>
      </c>
      <c r="N131" s="58">
        <v>1</v>
      </c>
      <c r="O131" s="58">
        <v>1</v>
      </c>
      <c r="P131" s="58">
        <v>1</v>
      </c>
      <c r="Q131" s="36" t="str">
        <f t="shared" ca="1" si="14"/>
        <v>2023-10-29 14:47:17</v>
      </c>
    </row>
    <row r="132" spans="1:17" x14ac:dyDescent="0.3">
      <c r="A132" s="58">
        <v>12130</v>
      </c>
      <c r="B132" s="55" t="s">
        <v>3693</v>
      </c>
      <c r="C132" s="21" t="str">
        <f t="shared" si="10"/>
        <v>Dania Gabriela Saavedra Dessens</v>
      </c>
      <c r="D132" t="str">
        <f t="shared" si="11"/>
        <v xml:space="preserve">Dania </v>
      </c>
      <c r="E132" t="str">
        <f t="shared" si="12"/>
        <v>Gabriela Saavedra Dessens</v>
      </c>
      <c r="F132" s="55" t="s">
        <v>3694</v>
      </c>
      <c r="G132" s="55" t="s">
        <v>3695</v>
      </c>
      <c r="H132" s="58" cm="1">
        <f t="array" aca="1" ref="H132" ca="1">INDEX(codigosPostales!$A$1:$A$1107,RANDBETWEEN(1,1107))</f>
        <v>9820</v>
      </c>
      <c r="I132" s="32" t="str">
        <f t="shared" ca="1" si="13"/>
        <v>09820</v>
      </c>
      <c r="J132" s="15" t="s">
        <v>112</v>
      </c>
      <c r="K132" s="15">
        <f>VLOOKUP(J132,estados!$A$1:$B$31,2,FALSE)</f>
        <v>7</v>
      </c>
      <c r="L132" s="58" t="str" cm="1">
        <f t="array" aca="1" ref="L132" ca="1">INDEX('Distribuidores CDMX y EdoMex'!$A$2:$A$22,RANDBETWEEN(1,21))</f>
        <v>KIA PEDREGAL</v>
      </c>
      <c r="M132" s="15">
        <f ca="1">VLOOKUP(L132,Distribuidores!$A$2:$B$99,2,FALSE)</f>
        <v>20</v>
      </c>
      <c r="N132" s="58">
        <v>1</v>
      </c>
      <c r="O132" s="58">
        <v>1</v>
      </c>
      <c r="P132" s="58">
        <v>1</v>
      </c>
      <c r="Q132" s="36" t="str">
        <f t="shared" ca="1" si="14"/>
        <v>2023-10-29 18:50:01</v>
      </c>
    </row>
    <row r="133" spans="1:17" x14ac:dyDescent="0.3">
      <c r="A133" s="58">
        <v>12131</v>
      </c>
      <c r="B133" s="55" t="s">
        <v>3696</v>
      </c>
      <c r="C133" s="21" t="str">
        <f t="shared" si="10"/>
        <v>VANESSA VEGA CUEVAS</v>
      </c>
      <c r="D133" t="str">
        <f t="shared" si="11"/>
        <v xml:space="preserve">VANESSA </v>
      </c>
      <c r="E133" t="str">
        <f t="shared" si="12"/>
        <v>VEGA CUEVAS</v>
      </c>
      <c r="F133" s="55" t="s">
        <v>3697</v>
      </c>
      <c r="G133" s="55" t="s">
        <v>3698</v>
      </c>
      <c r="H133" s="58" cm="1">
        <f t="array" aca="1" ref="H133" ca="1">INDEX(codigosPostales!$A$1:$A$1107,RANDBETWEEN(1,1107))</f>
        <v>1010</v>
      </c>
      <c r="I133" s="32" t="str">
        <f t="shared" ca="1" si="13"/>
        <v>01010</v>
      </c>
      <c r="J133" s="15" t="s">
        <v>112</v>
      </c>
      <c r="K133" s="15">
        <f>VLOOKUP(J133,estados!$A$1:$B$31,2,FALSE)</f>
        <v>7</v>
      </c>
      <c r="L133" s="58" t="str" cm="1">
        <f t="array" aca="1" ref="L133" ca="1">INDEX('Distribuidores CDMX y EdoMex'!$A$2:$A$22,RANDBETWEEN(1,21))</f>
        <v>KIA SAN JOAQUÍN</v>
      </c>
      <c r="M133" s="15">
        <f ca="1">VLOOKUP(L133,Distribuidores!$A$2:$B$99,2,FALSE)</f>
        <v>19</v>
      </c>
      <c r="N133" s="58">
        <v>1</v>
      </c>
      <c r="O133" s="58">
        <v>1</v>
      </c>
      <c r="P133" s="58">
        <v>1</v>
      </c>
      <c r="Q133" s="36" t="str">
        <f t="shared" ca="1" si="14"/>
        <v>2023-10-29 19:23:14</v>
      </c>
    </row>
    <row r="134" spans="1:17" x14ac:dyDescent="0.3">
      <c r="A134" s="58">
        <v>12132</v>
      </c>
      <c r="B134" s="55" t="s">
        <v>3699</v>
      </c>
      <c r="C134" s="21" t="str">
        <f t="shared" si="10"/>
        <v>JOSE ALBERTO HERNANDEZ CARRILLO</v>
      </c>
      <c r="D134" t="str">
        <f t="shared" si="11"/>
        <v xml:space="preserve">JOSE </v>
      </c>
      <c r="E134" t="str">
        <f t="shared" si="12"/>
        <v>ALBERTO HERNANDEZ CARRILLO</v>
      </c>
      <c r="F134" s="55" t="s">
        <v>3700</v>
      </c>
      <c r="G134" s="55" t="s">
        <v>3701</v>
      </c>
      <c r="H134" s="58" cm="1">
        <f t="array" aca="1" ref="H134" ca="1">INDEX(codigosPostales!$A$1:$A$1107,RANDBETWEEN(1,1107))</f>
        <v>4380</v>
      </c>
      <c r="I134" s="32" t="str">
        <f t="shared" ca="1" si="13"/>
        <v>04380</v>
      </c>
      <c r="J134" s="15" t="s">
        <v>112</v>
      </c>
      <c r="K134" s="15">
        <f>VLOOKUP(J134,estados!$A$1:$B$31,2,FALSE)</f>
        <v>7</v>
      </c>
      <c r="L134" s="58" t="str" cm="1">
        <f t="array" aca="1" ref="L134" ca="1">INDEX('Distribuidores CDMX y EdoMex'!$A$2:$A$22,RANDBETWEEN(1,21))</f>
        <v>KIA COAPA</v>
      </c>
      <c r="M134" s="15">
        <f ca="1">VLOOKUP(L134,Distribuidores!$A$2:$B$99,2,FALSE)</f>
        <v>13</v>
      </c>
      <c r="N134" s="58">
        <v>1</v>
      </c>
      <c r="O134" s="58">
        <v>1</v>
      </c>
      <c r="P134" s="58">
        <v>1</v>
      </c>
      <c r="Q134" s="36" t="str">
        <f t="shared" ca="1" si="14"/>
        <v>2023-10-29 18:34:19</v>
      </c>
    </row>
    <row r="135" spans="1:17" x14ac:dyDescent="0.3">
      <c r="A135" s="58">
        <v>12133</v>
      </c>
      <c r="B135" s="55" t="s">
        <v>3702</v>
      </c>
      <c r="C135" s="21" t="str">
        <f t="shared" si="10"/>
        <v>CLAUDIA PATRICIA ALVAREZ NAVARRETE</v>
      </c>
      <c r="D135" t="str">
        <f t="shared" si="11"/>
        <v xml:space="preserve">CLAUDIA </v>
      </c>
      <c r="E135" t="str">
        <f t="shared" si="12"/>
        <v>PATRICIA ALVAREZ NAVARRETE</v>
      </c>
      <c r="F135" s="55" t="s">
        <v>3703</v>
      </c>
      <c r="G135" s="55" t="s">
        <v>3704</v>
      </c>
      <c r="H135" s="58" cm="1">
        <f t="array" aca="1" ref="H135" ca="1">INDEX(codigosPostales!$A$1:$A$1107,RANDBETWEEN(1,1107))</f>
        <v>3300</v>
      </c>
      <c r="I135" s="32" t="str">
        <f t="shared" ca="1" si="13"/>
        <v>03300</v>
      </c>
      <c r="J135" s="15" t="s">
        <v>112</v>
      </c>
      <c r="K135" s="15">
        <f>VLOOKUP(J135,estados!$A$1:$B$31,2,FALSE)</f>
        <v>7</v>
      </c>
      <c r="L135" s="58" t="str" cm="1">
        <f t="array" aca="1" ref="L135" ca="1">INDEX('Distribuidores CDMX y EdoMex'!$A$2:$A$22,RANDBETWEEN(1,21))</f>
        <v>KIA INTERLOMAS</v>
      </c>
      <c r="M135" s="15">
        <f ca="1">VLOOKUP(L135,Distribuidores!$A$2:$B$99,2,FALSE)</f>
        <v>28</v>
      </c>
      <c r="N135" s="58">
        <v>1</v>
      </c>
      <c r="O135" s="58">
        <v>1</v>
      </c>
      <c r="P135" s="58">
        <v>1</v>
      </c>
      <c r="Q135" s="36" t="str">
        <f t="shared" ca="1" si="14"/>
        <v>2023-10-29 14:00:21</v>
      </c>
    </row>
    <row r="136" spans="1:17" x14ac:dyDescent="0.3">
      <c r="A136" s="58">
        <v>12134</v>
      </c>
      <c r="B136" s="55" t="s">
        <v>3705</v>
      </c>
      <c r="C136" s="21" t="str">
        <f t="shared" si="10"/>
        <v>Margarita soledad ochoa</v>
      </c>
      <c r="D136" t="str">
        <f t="shared" si="11"/>
        <v xml:space="preserve">Margarita </v>
      </c>
      <c r="E136" t="str">
        <f t="shared" si="12"/>
        <v>soledad ochoa</v>
      </c>
      <c r="F136" s="55" t="s">
        <v>3706</v>
      </c>
      <c r="G136" s="55" t="s">
        <v>3707</v>
      </c>
      <c r="H136" s="58" cm="1">
        <f t="array" aca="1" ref="H136" ca="1">INDEX(codigosPostales!$A$1:$A$1107,RANDBETWEEN(1,1107))</f>
        <v>10340</v>
      </c>
      <c r="I136" s="32" t="str">
        <f t="shared" ca="1" si="13"/>
        <v>10340</v>
      </c>
      <c r="J136" s="15" t="s">
        <v>112</v>
      </c>
      <c r="K136" s="15">
        <f>VLOOKUP(J136,estados!$A$1:$B$31,2,FALSE)</f>
        <v>7</v>
      </c>
      <c r="L136" s="58" t="str" cm="1">
        <f t="array" aca="1" ref="L136" ca="1">INDEX('Distribuidores CDMX y EdoMex'!$A$2:$A$22,RANDBETWEEN(1,21))</f>
        <v>KIA INTERLOMAS</v>
      </c>
      <c r="M136" s="15">
        <f ca="1">VLOOKUP(L136,Distribuidores!$A$2:$B$99,2,FALSE)</f>
        <v>28</v>
      </c>
      <c r="N136" s="58">
        <v>1</v>
      </c>
      <c r="O136" s="58">
        <v>1</v>
      </c>
      <c r="P136" s="58">
        <v>1</v>
      </c>
      <c r="Q136" s="36" t="str">
        <f t="shared" ca="1" si="14"/>
        <v>2023-10-29 14:27:53</v>
      </c>
    </row>
    <row r="137" spans="1:17" x14ac:dyDescent="0.3">
      <c r="A137" s="58">
        <v>12135</v>
      </c>
      <c r="B137" s="55" t="s">
        <v>3708</v>
      </c>
      <c r="C137" s="21" t="str">
        <f t="shared" si="10"/>
        <v>María Guadalupe Sauri Chávez</v>
      </c>
      <c r="D137" t="str">
        <f t="shared" si="11"/>
        <v xml:space="preserve">María </v>
      </c>
      <c r="E137" t="str">
        <f t="shared" si="12"/>
        <v>Guadalupe Sauri Chávez</v>
      </c>
      <c r="F137" s="55" t="s">
        <v>3709</v>
      </c>
      <c r="G137" s="55" t="s">
        <v>3710</v>
      </c>
      <c r="H137" s="58" cm="1">
        <f t="array" aca="1" ref="H137" ca="1">INDEX(codigosPostales!$A$1:$A$1107,RANDBETWEEN(1,1107))</f>
        <v>14449</v>
      </c>
      <c r="I137" s="32" t="str">
        <f t="shared" ca="1" si="13"/>
        <v>14449</v>
      </c>
      <c r="J137" s="15" t="s">
        <v>112</v>
      </c>
      <c r="K137" s="15">
        <f>VLOOKUP(J137,estados!$A$1:$B$31,2,FALSE)</f>
        <v>7</v>
      </c>
      <c r="L137" s="58" t="str" cm="1">
        <f t="array" aca="1" ref="L137" ca="1">INDEX('Distribuidores CDMX y EdoMex'!$A$2:$A$22,RANDBETWEEN(1,21))</f>
        <v>KIA SAN JOAQUÍN</v>
      </c>
      <c r="M137" s="15">
        <f ca="1">VLOOKUP(L137,Distribuidores!$A$2:$B$99,2,FALSE)</f>
        <v>19</v>
      </c>
      <c r="N137" s="58">
        <v>1</v>
      </c>
      <c r="O137" s="58">
        <v>1</v>
      </c>
      <c r="P137" s="58">
        <v>1</v>
      </c>
      <c r="Q137" s="36" t="str">
        <f t="shared" ca="1" si="14"/>
        <v>2023-10-29 16:09:31</v>
      </c>
    </row>
    <row r="138" spans="1:17" x14ac:dyDescent="0.3">
      <c r="A138" s="58">
        <v>12136</v>
      </c>
      <c r="B138" s="55" t="s">
        <v>3711</v>
      </c>
      <c r="C138" s="21" t="str">
        <f t="shared" si="10"/>
        <v>Cynthia Nallely García vazquez</v>
      </c>
      <c r="D138" t="str">
        <f t="shared" si="11"/>
        <v xml:space="preserve">Cynthia </v>
      </c>
      <c r="E138" t="str">
        <f t="shared" si="12"/>
        <v>Nallely García vazquez</v>
      </c>
      <c r="F138" s="55" t="s">
        <v>3712</v>
      </c>
      <c r="G138" s="55" t="s">
        <v>3713</v>
      </c>
      <c r="H138" s="58" cm="1">
        <f t="array" aca="1" ref="H138" ca="1">INDEX(codigosPostales!$A$1:$A$1107,RANDBETWEEN(1,1107))</f>
        <v>7530</v>
      </c>
      <c r="I138" s="32" t="str">
        <f t="shared" ca="1" si="13"/>
        <v>07530</v>
      </c>
      <c r="J138" s="15" t="s">
        <v>112</v>
      </c>
      <c r="K138" s="15">
        <f>VLOOKUP(J138,estados!$A$1:$B$31,2,FALSE)</f>
        <v>7</v>
      </c>
      <c r="L138" s="58" t="str" cm="1">
        <f t="array" aca="1" ref="L138" ca="1">INDEX('Distribuidores CDMX y EdoMex'!$A$2:$A$22,RANDBETWEEN(1,21))</f>
        <v>KIA SATÉLITE</v>
      </c>
      <c r="M138" s="15">
        <f ca="1">VLOOKUP(L138,Distribuidores!$A$2:$B$99,2,FALSE)</f>
        <v>31</v>
      </c>
      <c r="N138" s="58">
        <v>1</v>
      </c>
      <c r="O138" s="58">
        <v>1</v>
      </c>
      <c r="P138" s="58">
        <v>1</v>
      </c>
      <c r="Q138" s="36" t="str">
        <f t="shared" ca="1" si="14"/>
        <v>2023-10-29 16:27:37</v>
      </c>
    </row>
    <row r="139" spans="1:17" x14ac:dyDescent="0.3">
      <c r="A139" s="58">
        <v>12137</v>
      </c>
      <c r="B139" s="55" t="s">
        <v>3714</v>
      </c>
      <c r="C139" s="21" t="str">
        <f t="shared" si="10"/>
        <v>Nayeli Guadalupe santa cruz arballo</v>
      </c>
      <c r="D139" t="str">
        <f t="shared" si="11"/>
        <v xml:space="preserve">Nayeli </v>
      </c>
      <c r="E139" t="str">
        <f t="shared" si="12"/>
        <v>Guadalupe santa cruz arballo</v>
      </c>
      <c r="F139" s="55" t="s">
        <v>3715</v>
      </c>
      <c r="G139" s="55" t="s">
        <v>3716</v>
      </c>
      <c r="H139" s="58" cm="1">
        <f t="array" aca="1" ref="H139" ca="1">INDEX(codigosPostales!$A$1:$A$1107,RANDBETWEEN(1,1107))</f>
        <v>14710</v>
      </c>
      <c r="I139" s="32" t="str">
        <f t="shared" ca="1" si="13"/>
        <v>14710</v>
      </c>
      <c r="J139" s="15" t="s">
        <v>112</v>
      </c>
      <c r="K139" s="15">
        <f>VLOOKUP(J139,estados!$A$1:$B$31,2,FALSE)</f>
        <v>7</v>
      </c>
      <c r="L139" s="58" t="str" cm="1">
        <f t="array" aca="1" ref="L139" ca="1">INDEX('Distribuidores CDMX y EdoMex'!$A$2:$A$22,RANDBETWEEN(1,21))</f>
        <v>KIA SATÉLITE</v>
      </c>
      <c r="M139" s="15">
        <f ca="1">VLOOKUP(L139,Distribuidores!$A$2:$B$99,2,FALSE)</f>
        <v>31</v>
      </c>
      <c r="N139" s="58">
        <v>1</v>
      </c>
      <c r="O139" s="58">
        <v>1</v>
      </c>
      <c r="P139" s="58">
        <v>1</v>
      </c>
      <c r="Q139" s="36" t="str">
        <f t="shared" ca="1" si="14"/>
        <v>2023-10-29 15:25:42</v>
      </c>
    </row>
    <row r="140" spans="1:17" x14ac:dyDescent="0.3">
      <c r="A140" s="58">
        <v>12138</v>
      </c>
      <c r="B140" s="55" t="s">
        <v>3717</v>
      </c>
      <c r="C140" s="21" t="str">
        <f t="shared" si="10"/>
        <v>Maricela Pacheco Hoyos</v>
      </c>
      <c r="D140" t="str">
        <f t="shared" si="11"/>
        <v xml:space="preserve">Maricela </v>
      </c>
      <c r="E140" t="str">
        <f t="shared" si="12"/>
        <v>Pacheco Hoyos</v>
      </c>
      <c r="F140" s="55" t="s">
        <v>3718</v>
      </c>
      <c r="G140" s="55" t="s">
        <v>3719</v>
      </c>
      <c r="H140" s="58" cm="1">
        <f t="array" aca="1" ref="H140" ca="1">INDEX(codigosPostales!$A$1:$A$1107,RANDBETWEEN(1,1107))</f>
        <v>6860</v>
      </c>
      <c r="I140" s="32" t="str">
        <f t="shared" ca="1" si="13"/>
        <v>06860</v>
      </c>
      <c r="J140" s="15" t="s">
        <v>112</v>
      </c>
      <c r="K140" s="15">
        <f>VLOOKUP(J140,estados!$A$1:$B$31,2,FALSE)</f>
        <v>7</v>
      </c>
      <c r="L140" s="58" t="str" cm="1">
        <f t="array" aca="1" ref="L140" ca="1">INDEX('Distribuidores CDMX y EdoMex'!$A$2:$A$22,RANDBETWEEN(1,21))</f>
        <v>KIA COACALCO</v>
      </c>
      <c r="M140" s="15">
        <f ca="1">VLOOKUP(L140,Distribuidores!$A$2:$B$99,2,FALSE)</f>
        <v>34</v>
      </c>
      <c r="N140" s="58">
        <v>1</v>
      </c>
      <c r="O140" s="58">
        <v>1</v>
      </c>
      <c r="P140" s="58">
        <v>1</v>
      </c>
      <c r="Q140" s="36" t="str">
        <f t="shared" ca="1" si="14"/>
        <v>2023-10-29 20:37:05</v>
      </c>
    </row>
    <row r="141" spans="1:17" x14ac:dyDescent="0.3">
      <c r="A141" s="58">
        <v>12139</v>
      </c>
      <c r="B141" s="55" t="s">
        <v>3720</v>
      </c>
      <c r="C141" s="21" t="str">
        <f t="shared" si="10"/>
        <v>JOSE VALENTIN LUNA LOPEZ</v>
      </c>
      <c r="D141" t="str">
        <f t="shared" si="11"/>
        <v xml:space="preserve">JOSE </v>
      </c>
      <c r="E141" t="str">
        <f t="shared" si="12"/>
        <v>VALENTIN LUNA LOPEZ</v>
      </c>
      <c r="F141" s="55" t="s">
        <v>3721</v>
      </c>
      <c r="G141" s="55" t="s">
        <v>3722</v>
      </c>
      <c r="H141" s="58" cm="1">
        <f t="array" aca="1" ref="H141" ca="1">INDEX(codigosPostales!$A$1:$A$1107,RANDBETWEEN(1,1107))</f>
        <v>15339</v>
      </c>
      <c r="I141" s="32" t="str">
        <f t="shared" ca="1" si="13"/>
        <v>15339</v>
      </c>
      <c r="J141" s="15" t="s">
        <v>112</v>
      </c>
      <c r="K141" s="15">
        <f>VLOOKUP(J141,estados!$A$1:$B$31,2,FALSE)</f>
        <v>7</v>
      </c>
      <c r="L141" s="58" t="str" cm="1">
        <f t="array" aca="1" ref="L141" ca="1">INDEX('Distribuidores CDMX y EdoMex'!$A$2:$A$22,RANDBETWEEN(1,21))</f>
        <v>KIA ECATEPEC</v>
      </c>
      <c r="M141" s="15">
        <f ca="1">VLOOKUP(L141,Distribuidores!$A$2:$B$99,2,FALSE)</f>
        <v>33</v>
      </c>
      <c r="N141" s="58">
        <v>1</v>
      </c>
      <c r="O141" s="58">
        <v>1</v>
      </c>
      <c r="P141" s="58">
        <v>1</v>
      </c>
      <c r="Q141" s="36" t="str">
        <f t="shared" ca="1" si="14"/>
        <v>2023-10-29 18:49:53</v>
      </c>
    </row>
    <row r="142" spans="1:17" x14ac:dyDescent="0.3">
      <c r="A142" s="58">
        <v>12140</v>
      </c>
      <c r="B142" s="55" t="s">
        <v>3723</v>
      </c>
      <c r="C142" s="21" t="str">
        <f t="shared" si="10"/>
        <v>JULIO CESAR TORRES SALDAÑA</v>
      </c>
      <c r="D142" t="str">
        <f t="shared" si="11"/>
        <v xml:space="preserve">JULIO </v>
      </c>
      <c r="E142" t="str">
        <f t="shared" si="12"/>
        <v>CESAR TORRES SALDAÑA</v>
      </c>
      <c r="F142" s="55" t="s">
        <v>3724</v>
      </c>
      <c r="G142" s="55" t="s">
        <v>3725</v>
      </c>
      <c r="H142" s="58" cm="1">
        <f t="array" aca="1" ref="H142" ca="1">INDEX(codigosPostales!$A$1:$A$1107,RANDBETWEEN(1,1107))</f>
        <v>2600</v>
      </c>
      <c r="I142" s="32" t="str">
        <f t="shared" ca="1" si="13"/>
        <v>02600</v>
      </c>
      <c r="J142" s="15" t="s">
        <v>112</v>
      </c>
      <c r="K142" s="15">
        <f>VLOOKUP(J142,estados!$A$1:$B$31,2,FALSE)</f>
        <v>7</v>
      </c>
      <c r="L142" s="58" t="str" cm="1">
        <f t="array" aca="1" ref="L142" ca="1">INDEX('Distribuidores CDMX y EdoMex'!$A$2:$A$22,RANDBETWEEN(1,21))</f>
        <v>KIA LOMAS VERDES</v>
      </c>
      <c r="M142" s="15">
        <f ca="1">VLOOKUP(L142,Distribuidores!$A$2:$B$99,2,FALSE)</f>
        <v>36</v>
      </c>
      <c r="N142" s="58">
        <v>1</v>
      </c>
      <c r="O142" s="58">
        <v>1</v>
      </c>
      <c r="P142" s="58">
        <v>1</v>
      </c>
      <c r="Q142" s="36" t="str">
        <f t="shared" ca="1" si="14"/>
        <v>2023-10-29 19:06:20</v>
      </c>
    </row>
    <row r="143" spans="1:17" x14ac:dyDescent="0.3">
      <c r="A143" s="58">
        <v>12141</v>
      </c>
      <c r="B143" s="55" t="s">
        <v>3726</v>
      </c>
      <c r="C143" s="21" t="str">
        <f t="shared" si="10"/>
        <v>Gisela Anahi González Duarte</v>
      </c>
      <c r="D143" t="str">
        <f t="shared" si="11"/>
        <v xml:space="preserve">Gisela </v>
      </c>
      <c r="E143" t="str">
        <f t="shared" si="12"/>
        <v>Anahi González Duarte</v>
      </c>
      <c r="F143" s="55" t="s">
        <v>3727</v>
      </c>
      <c r="G143" s="55" t="s">
        <v>3728</v>
      </c>
      <c r="H143" s="58" cm="1">
        <f t="array" aca="1" ref="H143" ca="1">INDEX(codigosPostales!$A$1:$A$1107,RANDBETWEEN(1,1107))</f>
        <v>9890</v>
      </c>
      <c r="I143" s="32" t="str">
        <f t="shared" ca="1" si="13"/>
        <v>09890</v>
      </c>
      <c r="J143" s="15" t="s">
        <v>112</v>
      </c>
      <c r="K143" s="15">
        <f>VLOOKUP(J143,estados!$A$1:$B$31,2,FALSE)</f>
        <v>7</v>
      </c>
      <c r="L143" s="58" t="str" cm="1">
        <f t="array" aca="1" ref="L143" ca="1">INDEX('Distribuidores CDMX y EdoMex'!$A$2:$A$22,RANDBETWEEN(1,21))</f>
        <v>KIA PEDREGAL</v>
      </c>
      <c r="M143" s="15">
        <f ca="1">VLOOKUP(L143,Distribuidores!$A$2:$B$99,2,FALSE)</f>
        <v>20</v>
      </c>
      <c r="N143" s="58">
        <v>1</v>
      </c>
      <c r="O143" s="58">
        <v>1</v>
      </c>
      <c r="P143" s="58">
        <v>1</v>
      </c>
      <c r="Q143" s="36" t="str">
        <f t="shared" ca="1" si="14"/>
        <v>2023-10-29 17:30:29</v>
      </c>
    </row>
    <row r="144" spans="1:17" x14ac:dyDescent="0.3">
      <c r="A144" s="58">
        <v>12142</v>
      </c>
      <c r="B144" s="55" t="s">
        <v>3729</v>
      </c>
      <c r="C144" s="21" t="str">
        <f t="shared" si="10"/>
        <v>Elizabeth</v>
      </c>
      <c r="D144" t="e">
        <f t="shared" si="11"/>
        <v>#VALUE!</v>
      </c>
      <c r="E144" t="e">
        <f t="shared" si="12"/>
        <v>#VALUE!</v>
      </c>
      <c r="F144" s="55" t="s">
        <v>3730</v>
      </c>
      <c r="G144" s="55" t="s">
        <v>3731</v>
      </c>
      <c r="H144" s="58" cm="1">
        <f t="array" aca="1" ref="H144" ca="1">INDEX(codigosPostales!$A$1:$A$1107,RANDBETWEEN(1,1107))</f>
        <v>2128</v>
      </c>
      <c r="I144" s="32" t="str">
        <f t="shared" ca="1" si="13"/>
        <v>02128</v>
      </c>
      <c r="J144" s="15" t="s">
        <v>112</v>
      </c>
      <c r="K144" s="15">
        <f>VLOOKUP(J144,estados!$A$1:$B$31,2,FALSE)</f>
        <v>7</v>
      </c>
      <c r="L144" s="58" t="str" cm="1">
        <f t="array" aca="1" ref="L144" ca="1">INDEX('Distribuidores CDMX y EdoMex'!$A$2:$A$22,RANDBETWEEN(1,21))</f>
        <v>KIA VALLEJO</v>
      </c>
      <c r="M144" s="15">
        <f ca="1">VLOOKUP(L144,Distribuidores!$A$2:$B$99,2,FALSE)</f>
        <v>18</v>
      </c>
      <c r="N144" s="58">
        <v>1</v>
      </c>
      <c r="O144" s="58">
        <v>1</v>
      </c>
      <c r="P144" s="58">
        <v>1</v>
      </c>
      <c r="Q144" s="36" t="str">
        <f t="shared" ca="1" si="14"/>
        <v>2023-10-29 15:03:30</v>
      </c>
    </row>
    <row r="145" spans="1:17" x14ac:dyDescent="0.3">
      <c r="A145" s="58">
        <v>12143</v>
      </c>
      <c r="B145" s="55" t="s">
        <v>3732</v>
      </c>
      <c r="C145" s="21" t="str">
        <f t="shared" si="10"/>
        <v>Ulises Garcia</v>
      </c>
      <c r="D145" t="str">
        <f t="shared" si="11"/>
        <v xml:space="preserve">Ulises </v>
      </c>
      <c r="E145" t="str">
        <f t="shared" si="12"/>
        <v>Garcia</v>
      </c>
      <c r="F145" s="55" t="s">
        <v>3733</v>
      </c>
      <c r="G145" s="55" t="s">
        <v>3734</v>
      </c>
      <c r="H145" s="58" cm="1">
        <f t="array" aca="1" ref="H145" ca="1">INDEX(codigosPostales!$A$1:$A$1107,RANDBETWEEN(1,1107))</f>
        <v>9620</v>
      </c>
      <c r="I145" s="32" t="str">
        <f t="shared" ca="1" si="13"/>
        <v>09620</v>
      </c>
      <c r="J145" s="15" t="s">
        <v>112</v>
      </c>
      <c r="K145" s="15">
        <f>VLOOKUP(J145,estados!$A$1:$B$31,2,FALSE)</f>
        <v>7</v>
      </c>
      <c r="L145" s="58" t="str" cm="1">
        <f t="array" aca="1" ref="L145" ca="1">INDEX('Distribuidores CDMX y EdoMex'!$A$2:$A$22,RANDBETWEEN(1,21))</f>
        <v>KIA ESMERALDA</v>
      </c>
      <c r="M145" s="15">
        <f ca="1">VLOOKUP(L145,Distribuidores!$A$2:$B$99,2,FALSE)</f>
        <v>35</v>
      </c>
      <c r="N145" s="58">
        <v>1</v>
      </c>
      <c r="O145" s="58">
        <v>1</v>
      </c>
      <c r="P145" s="58">
        <v>1</v>
      </c>
      <c r="Q145" s="36" t="str">
        <f t="shared" ca="1" si="14"/>
        <v>2023-10-29 17:55:05</v>
      </c>
    </row>
    <row r="146" spans="1:17" x14ac:dyDescent="0.3">
      <c r="A146" s="58">
        <v>12144</v>
      </c>
      <c r="B146" s="55" t="s">
        <v>3735</v>
      </c>
      <c r="C146" s="21" t="str">
        <f t="shared" si="10"/>
        <v>María de los Ángeles Figueroa Rubio</v>
      </c>
      <c r="D146" t="str">
        <f t="shared" si="11"/>
        <v xml:space="preserve">María </v>
      </c>
      <c r="E146" t="str">
        <f t="shared" si="12"/>
        <v>de los Ángeles Figueroa Rubio</v>
      </c>
      <c r="F146" s="55" t="s">
        <v>3736</v>
      </c>
      <c r="G146" s="55" t="s">
        <v>3737</v>
      </c>
      <c r="H146" s="58" cm="1">
        <f t="array" aca="1" ref="H146" ca="1">INDEX(codigosPostales!$A$1:$A$1107,RANDBETWEEN(1,1107))</f>
        <v>6880</v>
      </c>
      <c r="I146" s="32" t="str">
        <f t="shared" ca="1" si="13"/>
        <v>06880</v>
      </c>
      <c r="J146" s="15" t="s">
        <v>112</v>
      </c>
      <c r="K146" s="15">
        <f>VLOOKUP(J146,estados!$A$1:$B$31,2,FALSE)</f>
        <v>7</v>
      </c>
      <c r="L146" s="58" t="str" cm="1">
        <f t="array" aca="1" ref="L146" ca="1">INDEX('Distribuidores CDMX y EdoMex'!$A$2:$A$22,RANDBETWEEN(1,21))</f>
        <v>KIA METEPEC</v>
      </c>
      <c r="M146" s="15">
        <f ca="1">VLOOKUP(L146,Distribuidores!$A$2:$B$99,2,FALSE)</f>
        <v>30</v>
      </c>
      <c r="N146" s="58">
        <v>1</v>
      </c>
      <c r="O146" s="58">
        <v>1</v>
      </c>
      <c r="P146" s="58">
        <v>1</v>
      </c>
      <c r="Q146" s="36" t="str">
        <f t="shared" ca="1" si="14"/>
        <v>2023-10-29 13:32:18</v>
      </c>
    </row>
    <row r="147" spans="1:17" x14ac:dyDescent="0.3">
      <c r="A147" s="58">
        <v>12145</v>
      </c>
      <c r="B147" s="55" t="s">
        <v>3738</v>
      </c>
      <c r="C147" s="21" t="str">
        <f t="shared" si="10"/>
        <v>Rocío Gabriela Cervantes Cubedo</v>
      </c>
      <c r="D147" t="str">
        <f t="shared" si="11"/>
        <v xml:space="preserve">Rocío </v>
      </c>
      <c r="E147" t="str">
        <f t="shared" si="12"/>
        <v>Gabriela Cervantes Cubedo</v>
      </c>
      <c r="F147" s="55" t="s">
        <v>3739</v>
      </c>
      <c r="G147" s="55" t="s">
        <v>3740</v>
      </c>
      <c r="H147" s="58" cm="1">
        <f t="array" aca="1" ref="H147" ca="1">INDEX(codigosPostales!$A$1:$A$1107,RANDBETWEEN(1,1107))</f>
        <v>7540</v>
      </c>
      <c r="I147" s="32" t="str">
        <f t="shared" ca="1" si="13"/>
        <v>07540</v>
      </c>
      <c r="J147" s="15" t="s">
        <v>112</v>
      </c>
      <c r="K147" s="15">
        <f>VLOOKUP(J147,estados!$A$1:$B$31,2,FALSE)</f>
        <v>7</v>
      </c>
      <c r="L147" s="58" t="str" cm="1">
        <f t="array" aca="1" ref="L147" ca="1">INDEX('Distribuidores CDMX y EdoMex'!$A$2:$A$22,RANDBETWEEN(1,21))</f>
        <v>KIA ECATEPEC</v>
      </c>
      <c r="M147" s="15">
        <f ca="1">VLOOKUP(L147,Distribuidores!$A$2:$B$99,2,FALSE)</f>
        <v>33</v>
      </c>
      <c r="N147" s="58">
        <v>1</v>
      </c>
      <c r="O147" s="58">
        <v>1</v>
      </c>
      <c r="P147" s="58">
        <v>1</v>
      </c>
      <c r="Q147" s="36" t="str">
        <f t="shared" ca="1" si="14"/>
        <v>2023-10-29 15:44:40</v>
      </c>
    </row>
    <row r="148" spans="1:17" x14ac:dyDescent="0.3">
      <c r="A148" s="58">
        <v>12146</v>
      </c>
      <c r="B148" s="55" t="s">
        <v>3741</v>
      </c>
      <c r="C148" s="21" t="str">
        <f t="shared" si="10"/>
        <v>FROYLAN ARRIOLA FLORES</v>
      </c>
      <c r="D148" t="str">
        <f t="shared" si="11"/>
        <v xml:space="preserve">FROYLAN </v>
      </c>
      <c r="E148" t="str">
        <f t="shared" si="12"/>
        <v>ARRIOLA FLORES</v>
      </c>
      <c r="F148" s="55" t="s">
        <v>3742</v>
      </c>
      <c r="G148" s="55" t="s">
        <v>3743</v>
      </c>
      <c r="H148" s="58" cm="1">
        <f t="array" aca="1" ref="H148" ca="1">INDEX(codigosPostales!$A$1:$A$1107,RANDBETWEEN(1,1107))</f>
        <v>6250</v>
      </c>
      <c r="I148" s="32" t="str">
        <f t="shared" ca="1" si="13"/>
        <v>06250</v>
      </c>
      <c r="J148" s="15" t="s">
        <v>112</v>
      </c>
      <c r="K148" s="15">
        <f>VLOOKUP(J148,estados!$A$1:$B$31,2,FALSE)</f>
        <v>7</v>
      </c>
      <c r="L148" s="58" t="str" cm="1">
        <f t="array" aca="1" ref="L148" ca="1">INDEX('Distribuidores CDMX y EdoMex'!$A$2:$A$22,RANDBETWEEN(1,21))</f>
        <v>KIA MARIANO ESCOBEDO</v>
      </c>
      <c r="M148" s="15">
        <f ca="1">VLOOKUP(L148,Distribuidores!$A$2:$B$99,2,FALSE)</f>
        <v>11</v>
      </c>
      <c r="N148" s="58">
        <v>1</v>
      </c>
      <c r="O148" s="58">
        <v>1</v>
      </c>
      <c r="P148" s="58">
        <v>1</v>
      </c>
      <c r="Q148" s="36" t="str">
        <f t="shared" ca="1" si="14"/>
        <v>2023-10-29 19:12:39</v>
      </c>
    </row>
    <row r="149" spans="1:17" x14ac:dyDescent="0.3">
      <c r="A149" s="58">
        <v>12147</v>
      </c>
      <c r="B149" s="55" t="s">
        <v>3744</v>
      </c>
      <c r="C149" s="21" t="str">
        <f t="shared" si="10"/>
        <v>MA DEL CARMEN LOPEZ CRUZ</v>
      </c>
      <c r="D149" t="str">
        <f t="shared" si="11"/>
        <v xml:space="preserve">MA </v>
      </c>
      <c r="E149" t="str">
        <f t="shared" si="12"/>
        <v>DEL CARMEN LOPEZ CRUZ</v>
      </c>
      <c r="F149" s="55" t="s">
        <v>3745</v>
      </c>
      <c r="G149" s="55" t="s">
        <v>3746</v>
      </c>
      <c r="H149" s="58" cm="1">
        <f t="array" aca="1" ref="H149" ca="1">INDEX(codigosPostales!$A$1:$A$1107,RANDBETWEEN(1,1107))</f>
        <v>12930</v>
      </c>
      <c r="I149" s="32" t="str">
        <f t="shared" ca="1" si="13"/>
        <v>12930</v>
      </c>
      <c r="J149" s="15" t="s">
        <v>112</v>
      </c>
      <c r="K149" s="15">
        <f>VLOOKUP(J149,estados!$A$1:$B$31,2,FALSE)</f>
        <v>7</v>
      </c>
      <c r="L149" s="58" t="str" cm="1">
        <f t="array" aca="1" ref="L149" ca="1">INDEX('Distribuidores CDMX y EdoMex'!$A$2:$A$22,RANDBETWEEN(1,21))</f>
        <v>KIA VALLEJO</v>
      </c>
      <c r="M149" s="15">
        <f ca="1">VLOOKUP(L149,Distribuidores!$A$2:$B$99,2,FALSE)</f>
        <v>18</v>
      </c>
      <c r="N149" s="58">
        <v>1</v>
      </c>
      <c r="O149" s="58">
        <v>1</v>
      </c>
      <c r="P149" s="58">
        <v>1</v>
      </c>
      <c r="Q149" s="36" t="str">
        <f t="shared" ca="1" si="14"/>
        <v>2023-10-29 14:07:59</v>
      </c>
    </row>
    <row r="150" spans="1:17" x14ac:dyDescent="0.3">
      <c r="A150" s="58">
        <v>12148</v>
      </c>
      <c r="B150" s="55" t="s">
        <v>3747</v>
      </c>
      <c r="C150" s="21" t="str">
        <f t="shared" si="10"/>
        <v>HUMBERTO ARREOLA MORENO</v>
      </c>
      <c r="D150" t="str">
        <f t="shared" si="11"/>
        <v xml:space="preserve">HUMBERTO </v>
      </c>
      <c r="E150" t="str">
        <f t="shared" si="12"/>
        <v>ARREOLA MORENO</v>
      </c>
      <c r="F150" s="55" t="s">
        <v>3748</v>
      </c>
      <c r="G150" s="55" t="s">
        <v>3749</v>
      </c>
      <c r="H150" s="58" cm="1">
        <f t="array" aca="1" ref="H150" ca="1">INDEX(codigosPostales!$A$1:$A$1107,RANDBETWEEN(1,1107))</f>
        <v>9897</v>
      </c>
      <c r="I150" s="32" t="str">
        <f t="shared" ca="1" si="13"/>
        <v>09897</v>
      </c>
      <c r="J150" s="15" t="s">
        <v>112</v>
      </c>
      <c r="K150" s="15">
        <f>VLOOKUP(J150,estados!$A$1:$B$31,2,FALSE)</f>
        <v>7</v>
      </c>
      <c r="L150" s="58" t="str" cm="1">
        <f t="array" aca="1" ref="L150" ca="1">INDEX('Distribuidores CDMX y EdoMex'!$A$2:$A$22,RANDBETWEEN(1,21))</f>
        <v>KIA COAPA</v>
      </c>
      <c r="M150" s="15">
        <f ca="1">VLOOKUP(L150,Distribuidores!$A$2:$B$99,2,FALSE)</f>
        <v>13</v>
      </c>
      <c r="N150" s="58">
        <v>1</v>
      </c>
      <c r="O150" s="58">
        <v>1</v>
      </c>
      <c r="P150" s="58">
        <v>1</v>
      </c>
      <c r="Q150" s="36" t="str">
        <f t="shared" ca="1" si="14"/>
        <v>2023-10-29 13:18:15</v>
      </c>
    </row>
    <row r="151" spans="1:17" x14ac:dyDescent="0.3">
      <c r="A151" s="58">
        <v>12149</v>
      </c>
      <c r="B151" s="55" t="s">
        <v>3750</v>
      </c>
      <c r="C151" s="21" t="str">
        <f t="shared" si="10"/>
        <v>JOSE LUIS INFANTE CRUZ</v>
      </c>
      <c r="D151" t="str">
        <f t="shared" si="11"/>
        <v xml:space="preserve">JOSE </v>
      </c>
      <c r="E151" t="str">
        <f t="shared" si="12"/>
        <v>LUIS INFANTE CRUZ</v>
      </c>
      <c r="F151" s="55" t="s">
        <v>3751</v>
      </c>
      <c r="G151" s="55" t="s">
        <v>3752</v>
      </c>
      <c r="H151" s="58" cm="1">
        <f t="array" aca="1" ref="H151" ca="1">INDEX(codigosPostales!$A$1:$A$1107,RANDBETWEEN(1,1107))</f>
        <v>14110</v>
      </c>
      <c r="I151" s="32" t="str">
        <f t="shared" ca="1" si="13"/>
        <v>14110</v>
      </c>
      <c r="J151" s="15" t="s">
        <v>112</v>
      </c>
      <c r="K151" s="15">
        <f>VLOOKUP(J151,estados!$A$1:$B$31,2,FALSE)</f>
        <v>7</v>
      </c>
      <c r="L151" s="58" t="str" cm="1">
        <f t="array" aca="1" ref="L151" ca="1">INDEX('Distribuidores CDMX y EdoMex'!$A$2:$A$22,RANDBETWEEN(1,21))</f>
        <v>KIA DEL VALLE</v>
      </c>
      <c r="M151" s="15">
        <f ca="1">VLOOKUP(L151,Distribuidores!$A$2:$B$99,2,FALSE)</f>
        <v>17</v>
      </c>
      <c r="N151" s="58">
        <v>1</v>
      </c>
      <c r="O151" s="58">
        <v>1</v>
      </c>
      <c r="P151" s="58">
        <v>1</v>
      </c>
      <c r="Q151" s="36" t="str">
        <f t="shared" ca="1" si="14"/>
        <v>2023-10-29 17:49:10</v>
      </c>
    </row>
    <row r="152" spans="1:17" x14ac:dyDescent="0.3">
      <c r="A152" s="58">
        <v>12150</v>
      </c>
      <c r="B152" s="55" t="s">
        <v>3753</v>
      </c>
      <c r="C152" s="21" t="str">
        <f t="shared" si="10"/>
        <v>MARTÍN DEL RIO ESPINOZA</v>
      </c>
      <c r="D152" t="str">
        <f t="shared" si="11"/>
        <v xml:space="preserve">MARTÍN </v>
      </c>
      <c r="E152" t="str">
        <f t="shared" si="12"/>
        <v>DEL RIO ESPINOZA</v>
      </c>
      <c r="F152" s="55" t="s">
        <v>3754</v>
      </c>
      <c r="G152" s="55" t="s">
        <v>3755</v>
      </c>
      <c r="H152" s="58" cm="1">
        <f t="array" aca="1" ref="H152" ca="1">INDEX(codigosPostales!$A$1:$A$1107,RANDBETWEEN(1,1107))</f>
        <v>13600</v>
      </c>
      <c r="I152" s="32" t="str">
        <f t="shared" ca="1" si="13"/>
        <v>13600</v>
      </c>
      <c r="J152" s="15" t="s">
        <v>112</v>
      </c>
      <c r="K152" s="15">
        <f>VLOOKUP(J152,estados!$A$1:$B$31,2,FALSE)</f>
        <v>7</v>
      </c>
      <c r="L152" s="58" t="str" cm="1">
        <f t="array" aca="1" ref="L152" ca="1">INDEX('Distribuidores CDMX y EdoMex'!$A$2:$A$22,RANDBETWEEN(1,21))</f>
        <v>KIA DEL VALLE</v>
      </c>
      <c r="M152" s="15">
        <f ca="1">VLOOKUP(L152,Distribuidores!$A$2:$B$99,2,FALSE)</f>
        <v>17</v>
      </c>
      <c r="N152" s="58">
        <v>1</v>
      </c>
      <c r="O152" s="58">
        <v>1</v>
      </c>
      <c r="P152" s="58">
        <v>1</v>
      </c>
      <c r="Q152" s="36" t="str">
        <f t="shared" ca="1" si="14"/>
        <v>2023-10-29 19:27:16</v>
      </c>
    </row>
    <row r="153" spans="1:17" x14ac:dyDescent="0.3">
      <c r="A153" s="58">
        <v>12151</v>
      </c>
      <c r="B153" s="55" t="s">
        <v>3756</v>
      </c>
      <c r="C153" s="21" t="str">
        <f t="shared" si="10"/>
        <v>ANGEL ABRAHAM CASTIAN BRAVO</v>
      </c>
      <c r="D153" t="str">
        <f t="shared" si="11"/>
        <v xml:space="preserve">ANGEL </v>
      </c>
      <c r="E153" t="str">
        <f t="shared" si="12"/>
        <v>ABRAHAM CASTIAN BRAVO</v>
      </c>
      <c r="F153" s="55" t="s">
        <v>3757</v>
      </c>
      <c r="G153" s="55" t="s">
        <v>3758</v>
      </c>
      <c r="H153" s="58" cm="1">
        <f t="array" aca="1" ref="H153" ca="1">INDEX(codigosPostales!$A$1:$A$1107,RANDBETWEEN(1,1107))</f>
        <v>15220</v>
      </c>
      <c r="I153" s="32" t="str">
        <f t="shared" ca="1" si="13"/>
        <v>15220</v>
      </c>
      <c r="J153" s="15" t="s">
        <v>112</v>
      </c>
      <c r="K153" s="15">
        <f>VLOOKUP(J153,estados!$A$1:$B$31,2,FALSE)</f>
        <v>7</v>
      </c>
      <c r="L153" s="58" t="str" cm="1">
        <f t="array" aca="1" ref="L153" ca="1">INDEX('Distribuidores CDMX y EdoMex'!$A$2:$A$22,RANDBETWEEN(1,21))</f>
        <v>KIA AEROPUERTO</v>
      </c>
      <c r="M153" s="15">
        <f ca="1">VLOOKUP(L153,Distribuidores!$A$2:$B$99,2,FALSE)</f>
        <v>12</v>
      </c>
      <c r="N153" s="58">
        <v>1</v>
      </c>
      <c r="O153" s="58">
        <v>1</v>
      </c>
      <c r="P153" s="58">
        <v>1</v>
      </c>
      <c r="Q153" s="36" t="str">
        <f t="shared" ca="1" si="14"/>
        <v>2023-10-29 15:09:34</v>
      </c>
    </row>
    <row r="154" spans="1:17" x14ac:dyDescent="0.3">
      <c r="A154" s="58">
        <v>12152</v>
      </c>
      <c r="B154" s="55" t="s">
        <v>3759</v>
      </c>
      <c r="C154" s="21" t="str">
        <f t="shared" si="10"/>
        <v>MARIO TABARES</v>
      </c>
      <c r="D154" t="str">
        <f t="shared" si="11"/>
        <v xml:space="preserve">MARIO </v>
      </c>
      <c r="E154" t="str">
        <f t="shared" si="12"/>
        <v>TABARES</v>
      </c>
      <c r="F154" s="55" t="s">
        <v>3760</v>
      </c>
      <c r="G154" s="55" t="s">
        <v>3758</v>
      </c>
      <c r="H154" s="58" cm="1">
        <f t="array" aca="1" ref="H154" ca="1">INDEX(codigosPostales!$A$1:$A$1107,RANDBETWEEN(1,1107))</f>
        <v>3020</v>
      </c>
      <c r="I154" s="32" t="str">
        <f t="shared" ca="1" si="13"/>
        <v>03020</v>
      </c>
      <c r="J154" s="15" t="s">
        <v>112</v>
      </c>
      <c r="K154" s="15">
        <f>VLOOKUP(J154,estados!$A$1:$B$31,2,FALSE)</f>
        <v>7</v>
      </c>
      <c r="L154" s="58" t="str" cm="1">
        <f t="array" aca="1" ref="L154" ca="1">INDEX('Distribuidores CDMX y EdoMex'!$A$2:$A$22,RANDBETWEEN(1,21))</f>
        <v>KIA IZTAPALAPA</v>
      </c>
      <c r="M154" s="15">
        <f ca="1">VLOOKUP(L154,Distribuidores!$A$2:$B$99,2,FALSE)</f>
        <v>16</v>
      </c>
      <c r="N154" s="58">
        <v>1</v>
      </c>
      <c r="O154" s="58">
        <v>1</v>
      </c>
      <c r="P154" s="58">
        <v>1</v>
      </c>
      <c r="Q154" s="36" t="str">
        <f t="shared" ca="1" si="14"/>
        <v>2023-10-29 13:19:38</v>
      </c>
    </row>
    <row r="155" spans="1:17" x14ac:dyDescent="0.3">
      <c r="A155" s="58">
        <v>12153</v>
      </c>
      <c r="B155" s="55" t="s">
        <v>3761</v>
      </c>
      <c r="C155" s="21" t="str">
        <f t="shared" si="10"/>
        <v>MARIA ELOISA FLORES CRUZ</v>
      </c>
      <c r="D155" t="str">
        <f t="shared" si="11"/>
        <v xml:space="preserve">MARIA </v>
      </c>
      <c r="E155" t="str">
        <f t="shared" si="12"/>
        <v>ELOISA FLORES CRUZ</v>
      </c>
      <c r="F155" s="55" t="s">
        <v>3762</v>
      </c>
      <c r="G155" s="55" t="s">
        <v>3763</v>
      </c>
      <c r="H155" s="58" cm="1">
        <f t="array" aca="1" ref="H155" ca="1">INDEX(codigosPostales!$A$1:$A$1107,RANDBETWEEN(1,1107))</f>
        <v>7149</v>
      </c>
      <c r="I155" s="32" t="str">
        <f t="shared" ca="1" si="13"/>
        <v>07149</v>
      </c>
      <c r="J155" s="15" t="s">
        <v>112</v>
      </c>
      <c r="K155" s="15">
        <f>VLOOKUP(J155,estados!$A$1:$B$31,2,FALSE)</f>
        <v>7</v>
      </c>
      <c r="L155" s="58" t="str" cm="1">
        <f t="array" aca="1" ref="L155" ca="1">INDEX('Distribuidores CDMX y EdoMex'!$A$2:$A$22,RANDBETWEEN(1,21))</f>
        <v>KIA INTERLOMAS</v>
      </c>
      <c r="M155" s="15">
        <f ca="1">VLOOKUP(L155,Distribuidores!$A$2:$B$99,2,FALSE)</f>
        <v>28</v>
      </c>
      <c r="N155" s="58">
        <v>1</v>
      </c>
      <c r="O155" s="58">
        <v>1</v>
      </c>
      <c r="P155" s="58">
        <v>1</v>
      </c>
      <c r="Q155" s="36" t="str">
        <f t="shared" ca="1" si="14"/>
        <v>2023-10-29 17:45:16</v>
      </c>
    </row>
    <row r="156" spans="1:17" x14ac:dyDescent="0.3">
      <c r="A156" s="58">
        <v>12154</v>
      </c>
      <c r="B156" s="55" t="s">
        <v>3764</v>
      </c>
      <c r="C156" s="21" t="str">
        <f t="shared" si="10"/>
        <v>LAURA VERONICA PEÑA HERNANDEZ</v>
      </c>
      <c r="D156" t="str">
        <f t="shared" si="11"/>
        <v xml:space="preserve">LAURA </v>
      </c>
      <c r="E156" t="str">
        <f t="shared" si="12"/>
        <v>VERONICA PEÑA HERNANDEZ</v>
      </c>
      <c r="F156" s="55" t="s">
        <v>3765</v>
      </c>
      <c r="G156" s="55" t="s">
        <v>3766</v>
      </c>
      <c r="H156" s="58" cm="1">
        <f t="array" aca="1" ref="H156" ca="1">INDEX(codigosPostales!$A$1:$A$1107,RANDBETWEEN(1,1107))</f>
        <v>10810</v>
      </c>
      <c r="I156" s="32" t="str">
        <f t="shared" ca="1" si="13"/>
        <v>10810</v>
      </c>
      <c r="J156" s="15" t="s">
        <v>112</v>
      </c>
      <c r="K156" s="15">
        <f>VLOOKUP(J156,estados!$A$1:$B$31,2,FALSE)</f>
        <v>7</v>
      </c>
      <c r="L156" s="58" t="str" cm="1">
        <f t="array" aca="1" ref="L156" ca="1">INDEX('Distribuidores CDMX y EdoMex'!$A$2:$A$22,RANDBETWEEN(1,21))</f>
        <v>KIA IZTAPALAPA</v>
      </c>
      <c r="M156" s="15">
        <f ca="1">VLOOKUP(L156,Distribuidores!$A$2:$B$99,2,FALSE)</f>
        <v>16</v>
      </c>
      <c r="N156" s="58">
        <v>1</v>
      </c>
      <c r="O156" s="58">
        <v>1</v>
      </c>
      <c r="P156" s="58">
        <v>1</v>
      </c>
      <c r="Q156" s="36" t="str">
        <f t="shared" ca="1" si="14"/>
        <v>2023-10-29 18:15:50</v>
      </c>
    </row>
    <row r="157" spans="1:17" x14ac:dyDescent="0.3">
      <c r="A157" s="58">
        <v>12155</v>
      </c>
      <c r="B157" s="55" t="s">
        <v>3767</v>
      </c>
      <c r="C157" s="21" t="str">
        <f t="shared" si="10"/>
        <v>Luis Enrique De Aquino Cueto</v>
      </c>
      <c r="D157" t="str">
        <f t="shared" si="11"/>
        <v xml:space="preserve">Luis </v>
      </c>
      <c r="E157" t="str">
        <f t="shared" si="12"/>
        <v>Enrique De Aquino Cueto</v>
      </c>
      <c r="F157" s="55" t="s">
        <v>3768</v>
      </c>
      <c r="G157" s="55" t="s">
        <v>3769</v>
      </c>
      <c r="H157" s="58" cm="1">
        <f t="array" aca="1" ref="H157" ca="1">INDEX(codigosPostales!$A$1:$A$1107,RANDBETWEEN(1,1107))</f>
        <v>14390</v>
      </c>
      <c r="I157" s="32" t="str">
        <f t="shared" ca="1" si="13"/>
        <v>14390</v>
      </c>
      <c r="J157" s="15" t="s">
        <v>112</v>
      </c>
      <c r="K157" s="15">
        <f>VLOOKUP(J157,estados!$A$1:$B$31,2,FALSE)</f>
        <v>7</v>
      </c>
      <c r="L157" s="58" t="str" cm="1">
        <f t="array" aca="1" ref="L157" ca="1">INDEX('Distribuidores CDMX y EdoMex'!$A$2:$A$22,RANDBETWEEN(1,21))</f>
        <v>KIA DIVISIÓN DEL NORTE</v>
      </c>
      <c r="M157" s="15">
        <f ca="1">VLOOKUP(L157,Distribuidores!$A$2:$B$99,2,FALSE)</f>
        <v>21</v>
      </c>
      <c r="N157" s="58">
        <v>1</v>
      </c>
      <c r="O157" s="58">
        <v>1</v>
      </c>
      <c r="P157" s="58">
        <v>1</v>
      </c>
      <c r="Q157" s="36" t="str">
        <f t="shared" ca="1" si="14"/>
        <v>2023-10-29 13:07:04</v>
      </c>
    </row>
    <row r="158" spans="1:17" x14ac:dyDescent="0.3">
      <c r="A158" s="58">
        <v>12156</v>
      </c>
      <c r="B158" s="55" t="s">
        <v>3770</v>
      </c>
      <c r="C158" s="21" t="str">
        <f t="shared" si="10"/>
        <v>Juan Carlos Bernal</v>
      </c>
      <c r="D158" t="str">
        <f t="shared" si="11"/>
        <v xml:space="preserve">Juan </v>
      </c>
      <c r="E158" t="str">
        <f t="shared" si="12"/>
        <v>Carlos Bernal</v>
      </c>
      <c r="F158" s="55" t="s">
        <v>3771</v>
      </c>
      <c r="G158" s="55" t="s">
        <v>3772</v>
      </c>
      <c r="H158" s="58" cm="1">
        <f t="array" aca="1" ref="H158" ca="1">INDEX(codigosPostales!$A$1:$A$1107,RANDBETWEEN(1,1107))</f>
        <v>5000</v>
      </c>
      <c r="I158" s="32" t="str">
        <f t="shared" ca="1" si="13"/>
        <v>05000</v>
      </c>
      <c r="J158" s="15" t="s">
        <v>112</v>
      </c>
      <c r="K158" s="15">
        <f>VLOOKUP(J158,estados!$A$1:$B$31,2,FALSE)</f>
        <v>7</v>
      </c>
      <c r="L158" s="58" t="str" cm="1">
        <f t="array" aca="1" ref="L158" ca="1">INDEX('Distribuidores CDMX y EdoMex'!$A$2:$A$22,RANDBETWEEN(1,21))</f>
        <v>KIA IXTAPALUCA</v>
      </c>
      <c r="M158" s="15">
        <f ca="1">VLOOKUP(L158,Distribuidores!$A$2:$B$99,2,FALSE)</f>
        <v>37</v>
      </c>
      <c r="N158" s="58">
        <v>1</v>
      </c>
      <c r="O158" s="58">
        <v>1</v>
      </c>
      <c r="P158" s="58">
        <v>1</v>
      </c>
      <c r="Q158" s="36" t="str">
        <f t="shared" ca="1" si="14"/>
        <v>2023-10-29 15:27:41</v>
      </c>
    </row>
    <row r="159" spans="1:17" x14ac:dyDescent="0.3">
      <c r="A159" s="58">
        <v>12157</v>
      </c>
      <c r="B159" s="55" t="s">
        <v>3773</v>
      </c>
      <c r="C159" s="21" t="str">
        <f t="shared" si="10"/>
        <v>jose efrain armenta mendoza</v>
      </c>
      <c r="D159" t="str">
        <f t="shared" si="11"/>
        <v xml:space="preserve">jose </v>
      </c>
      <c r="E159" t="str">
        <f t="shared" si="12"/>
        <v>efrain armenta mendoza</v>
      </c>
      <c r="F159" s="55" t="s">
        <v>3774</v>
      </c>
      <c r="G159" s="55" t="s">
        <v>3775</v>
      </c>
      <c r="H159" s="58" cm="1">
        <f t="array" aca="1" ref="H159" ca="1">INDEX(codigosPostales!$A$1:$A$1107,RANDBETWEEN(1,1107))</f>
        <v>2900</v>
      </c>
      <c r="I159" s="32" t="str">
        <f t="shared" ca="1" si="13"/>
        <v>02900</v>
      </c>
      <c r="J159" s="15" t="s">
        <v>112</v>
      </c>
      <c r="K159" s="15">
        <f>VLOOKUP(J159,estados!$A$1:$B$31,2,FALSE)</f>
        <v>7</v>
      </c>
      <c r="L159" s="58" t="str" cm="1">
        <f t="array" aca="1" ref="L159" ca="1">INDEX('Distribuidores CDMX y EdoMex'!$A$2:$A$22,RANDBETWEEN(1,21))</f>
        <v>KIA SAN JOAQUÍN</v>
      </c>
      <c r="M159" s="15">
        <f ca="1">VLOOKUP(L159,Distribuidores!$A$2:$B$99,2,FALSE)</f>
        <v>19</v>
      </c>
      <c r="N159" s="58">
        <v>1</v>
      </c>
      <c r="O159" s="58">
        <v>1</v>
      </c>
      <c r="P159" s="58">
        <v>1</v>
      </c>
      <c r="Q159" s="36" t="str">
        <f t="shared" ca="1" si="14"/>
        <v>2023-10-29 14:32:35</v>
      </c>
    </row>
    <row r="160" spans="1:17" x14ac:dyDescent="0.3">
      <c r="A160" s="58">
        <v>12158</v>
      </c>
      <c r="B160" s="55" t="s">
        <v>3776</v>
      </c>
      <c r="C160" s="21" t="str">
        <f t="shared" si="10"/>
        <v>JOSE RICARDO SAUCEDO ORTEGA</v>
      </c>
      <c r="D160" t="str">
        <f t="shared" si="11"/>
        <v xml:space="preserve">JOSE </v>
      </c>
      <c r="E160" t="str">
        <f t="shared" si="12"/>
        <v>RICARDO SAUCEDO ORTEGA</v>
      </c>
      <c r="F160" s="55" t="s">
        <v>3777</v>
      </c>
      <c r="G160" s="55" t="s">
        <v>3778</v>
      </c>
      <c r="H160" s="58" cm="1">
        <f t="array" aca="1" ref="H160" ca="1">INDEX(codigosPostales!$A$1:$A$1107,RANDBETWEEN(1,1107))</f>
        <v>11529</v>
      </c>
      <c r="I160" s="32" t="str">
        <f t="shared" ca="1" si="13"/>
        <v>11529</v>
      </c>
      <c r="J160" s="15" t="s">
        <v>112</v>
      </c>
      <c r="K160" s="15">
        <f>VLOOKUP(J160,estados!$A$1:$B$31,2,FALSE)</f>
        <v>7</v>
      </c>
      <c r="L160" s="58" t="str" cm="1">
        <f t="array" aca="1" ref="L160" ca="1">INDEX('Distribuidores CDMX y EdoMex'!$A$2:$A$22,RANDBETWEEN(1,21))</f>
        <v>KIA TLÁHUAC</v>
      </c>
      <c r="M160" s="15">
        <f ca="1">VLOOKUP(L160,Distribuidores!$A$2:$B$99,2,FALSE)</f>
        <v>15</v>
      </c>
      <c r="N160" s="58">
        <v>1</v>
      </c>
      <c r="O160" s="58">
        <v>1</v>
      </c>
      <c r="P160" s="58">
        <v>1</v>
      </c>
      <c r="Q160" s="36" t="str">
        <f t="shared" ca="1" si="14"/>
        <v>2023-10-29 14:36:26</v>
      </c>
    </row>
    <row r="161" spans="1:17" x14ac:dyDescent="0.3">
      <c r="A161" s="58">
        <v>12159</v>
      </c>
      <c r="B161" s="55" t="s">
        <v>3779</v>
      </c>
      <c r="C161" s="21" t="str">
        <f t="shared" si="10"/>
        <v>Martha Silvia Pulido Dueñas</v>
      </c>
      <c r="D161" t="str">
        <f t="shared" si="11"/>
        <v xml:space="preserve">Martha </v>
      </c>
      <c r="E161" t="str">
        <f t="shared" si="12"/>
        <v>Silvia Pulido Dueñas</v>
      </c>
      <c r="F161" s="55" t="s">
        <v>3780</v>
      </c>
      <c r="G161" s="55" t="s">
        <v>3781</v>
      </c>
      <c r="H161" s="58" cm="1">
        <f t="array" aca="1" ref="H161" ca="1">INDEX(codigosPostales!$A$1:$A$1107,RANDBETWEEN(1,1107))</f>
        <v>2480</v>
      </c>
      <c r="I161" s="32" t="str">
        <f t="shared" ca="1" si="13"/>
        <v>02480</v>
      </c>
      <c r="J161" s="15" t="s">
        <v>112</v>
      </c>
      <c r="K161" s="15">
        <f>VLOOKUP(J161,estados!$A$1:$B$31,2,FALSE)</f>
        <v>7</v>
      </c>
      <c r="L161" s="58" t="str" cm="1">
        <f t="array" aca="1" ref="L161" ca="1">INDEX('Distribuidores CDMX y EdoMex'!$A$2:$A$22,RANDBETWEEN(1,21))</f>
        <v>KIA DEL VALLE</v>
      </c>
      <c r="M161" s="15">
        <f ca="1">VLOOKUP(L161,Distribuidores!$A$2:$B$99,2,FALSE)</f>
        <v>17</v>
      </c>
      <c r="N161" s="58">
        <v>1</v>
      </c>
      <c r="O161" s="58">
        <v>1</v>
      </c>
      <c r="P161" s="58">
        <v>1</v>
      </c>
      <c r="Q161" s="36" t="str">
        <f t="shared" ca="1" si="14"/>
        <v>2023-10-29 19:18:58</v>
      </c>
    </row>
    <row r="162" spans="1:17" x14ac:dyDescent="0.3">
      <c r="A162" s="58">
        <v>12160</v>
      </c>
      <c r="B162" s="55" t="s">
        <v>3782</v>
      </c>
      <c r="C162" s="21" t="str">
        <f t="shared" si="10"/>
        <v>NESTOR GABRIEL CRUZ BLANCO</v>
      </c>
      <c r="D162" t="str">
        <f t="shared" si="11"/>
        <v xml:space="preserve">NESTOR </v>
      </c>
      <c r="E162" t="str">
        <f t="shared" si="12"/>
        <v>GABRIEL CRUZ BLANCO</v>
      </c>
      <c r="F162" s="55" t="s">
        <v>3783</v>
      </c>
      <c r="G162" s="55" t="s">
        <v>3784</v>
      </c>
      <c r="H162" s="58" cm="1">
        <f t="array" aca="1" ref="H162" ca="1">INDEX(codigosPostales!$A$1:$A$1107,RANDBETWEEN(1,1107))</f>
        <v>2650</v>
      </c>
      <c r="I162" s="32" t="str">
        <f t="shared" ca="1" si="13"/>
        <v>02650</v>
      </c>
      <c r="J162" s="15" t="s">
        <v>112</v>
      </c>
      <c r="K162" s="15">
        <f>VLOOKUP(J162,estados!$A$1:$B$31,2,FALSE)</f>
        <v>7</v>
      </c>
      <c r="L162" s="58" t="str" cm="1">
        <f t="array" aca="1" ref="L162" ca="1">INDEX('Distribuidores CDMX y EdoMex'!$A$2:$A$22,RANDBETWEEN(1,21))</f>
        <v>KIA SATÉLITE</v>
      </c>
      <c r="M162" s="15">
        <f ca="1">VLOOKUP(L162,Distribuidores!$A$2:$B$99,2,FALSE)</f>
        <v>31</v>
      </c>
      <c r="N162" s="58">
        <v>1</v>
      </c>
      <c r="O162" s="58">
        <v>1</v>
      </c>
      <c r="P162" s="58">
        <v>1</v>
      </c>
      <c r="Q162" s="36" t="str">
        <f t="shared" ca="1" si="14"/>
        <v>2023-10-29 18:54:05</v>
      </c>
    </row>
    <row r="163" spans="1:17" x14ac:dyDescent="0.3">
      <c r="A163" s="58">
        <v>12161</v>
      </c>
      <c r="B163" s="55" t="s">
        <v>3785</v>
      </c>
      <c r="C163" s="21" t="str">
        <f t="shared" si="10"/>
        <v>Claudia amparo lerma lopez</v>
      </c>
      <c r="D163" t="str">
        <f t="shared" si="11"/>
        <v xml:space="preserve">Claudia </v>
      </c>
      <c r="E163" t="str">
        <f t="shared" si="12"/>
        <v>amparo lerma lopez</v>
      </c>
      <c r="F163" s="55" t="s">
        <v>3786</v>
      </c>
      <c r="G163" s="55" t="s">
        <v>3787</v>
      </c>
      <c r="H163" s="58" cm="1">
        <f t="array" aca="1" ref="H163" ca="1">INDEX(codigosPostales!$A$1:$A$1107,RANDBETWEEN(1,1107))</f>
        <v>9240</v>
      </c>
      <c r="I163" s="32" t="str">
        <f t="shared" ca="1" si="13"/>
        <v>09240</v>
      </c>
      <c r="J163" s="15" t="s">
        <v>112</v>
      </c>
      <c r="K163" s="15">
        <f>VLOOKUP(J163,estados!$A$1:$B$31,2,FALSE)</f>
        <v>7</v>
      </c>
      <c r="L163" s="58" t="str" cm="1">
        <f t="array" aca="1" ref="L163" ca="1">INDEX('Distribuidores CDMX y EdoMex'!$A$2:$A$22,RANDBETWEEN(1,21))</f>
        <v>KIA DEL VALLE</v>
      </c>
      <c r="M163" s="15">
        <f ca="1">VLOOKUP(L163,Distribuidores!$A$2:$B$99,2,FALSE)</f>
        <v>17</v>
      </c>
      <c r="N163" s="58">
        <v>1</v>
      </c>
      <c r="O163" s="58">
        <v>1</v>
      </c>
      <c r="P163" s="58">
        <v>1</v>
      </c>
      <c r="Q163" s="36" t="str">
        <f t="shared" ca="1" si="14"/>
        <v>2023-10-29 20:38:57</v>
      </c>
    </row>
    <row r="164" spans="1:17" x14ac:dyDescent="0.3">
      <c r="A164" s="58">
        <v>12162</v>
      </c>
      <c r="B164" s="55" t="s">
        <v>3788</v>
      </c>
      <c r="C164" s="21" t="str">
        <f t="shared" si="10"/>
        <v>CITLALLI NAVARRETE CRUZ</v>
      </c>
      <c r="D164" t="str">
        <f t="shared" si="11"/>
        <v xml:space="preserve">CITLALLI </v>
      </c>
      <c r="E164" t="str">
        <f t="shared" si="12"/>
        <v>NAVARRETE CRUZ</v>
      </c>
      <c r="F164" s="55" t="s">
        <v>3789</v>
      </c>
      <c r="G164" s="55" t="s">
        <v>3790</v>
      </c>
      <c r="H164" s="58" cm="1">
        <f t="array" aca="1" ref="H164" ca="1">INDEX(codigosPostales!$A$1:$A$1107,RANDBETWEEN(1,1107))</f>
        <v>5310</v>
      </c>
      <c r="I164" s="32" t="str">
        <f t="shared" ca="1" si="13"/>
        <v>05310</v>
      </c>
      <c r="J164" s="15" t="s">
        <v>112</v>
      </c>
      <c r="K164" s="15">
        <f>VLOOKUP(J164,estados!$A$1:$B$31,2,FALSE)</f>
        <v>7</v>
      </c>
      <c r="L164" s="58" t="str" cm="1">
        <f t="array" aca="1" ref="L164" ca="1">INDEX('Distribuidores CDMX y EdoMex'!$A$2:$A$22,RANDBETWEEN(1,21))</f>
        <v>KIA MARIANO ESCOBEDO</v>
      </c>
      <c r="M164" s="15">
        <f ca="1">VLOOKUP(L164,Distribuidores!$A$2:$B$99,2,FALSE)</f>
        <v>11</v>
      </c>
      <c r="N164" s="58">
        <v>1</v>
      </c>
      <c r="O164" s="58">
        <v>1</v>
      </c>
      <c r="P164" s="58">
        <v>1</v>
      </c>
      <c r="Q164" s="36" t="str">
        <f t="shared" ca="1" si="14"/>
        <v>2023-10-29 18:17:51</v>
      </c>
    </row>
    <row r="165" spans="1:17" x14ac:dyDescent="0.3">
      <c r="A165" s="58">
        <v>12163</v>
      </c>
      <c r="B165" s="55" t="s">
        <v>3791</v>
      </c>
      <c r="C165" s="21" t="str">
        <f t="shared" si="10"/>
        <v>Luis Enrique López Olivares</v>
      </c>
      <c r="D165" t="str">
        <f t="shared" si="11"/>
        <v xml:space="preserve">Luis </v>
      </c>
      <c r="E165" t="str">
        <f t="shared" si="12"/>
        <v>Enrique López Olivares</v>
      </c>
      <c r="F165" s="55" t="s">
        <v>3792</v>
      </c>
      <c r="G165" s="55" t="s">
        <v>3793</v>
      </c>
      <c r="H165" s="58" cm="1">
        <f t="array" aca="1" ref="H165" ca="1">INDEX(codigosPostales!$A$1:$A$1107,RANDBETWEEN(1,1107))</f>
        <v>15500</v>
      </c>
      <c r="I165" s="32" t="str">
        <f t="shared" ca="1" si="13"/>
        <v>15500</v>
      </c>
      <c r="J165" s="15" t="s">
        <v>112</v>
      </c>
      <c r="K165" s="15">
        <f>VLOOKUP(J165,estados!$A$1:$B$31,2,FALSE)</f>
        <v>7</v>
      </c>
      <c r="L165" s="58" t="str" cm="1">
        <f t="array" aca="1" ref="L165" ca="1">INDEX('Distribuidores CDMX y EdoMex'!$A$2:$A$22,RANDBETWEEN(1,21))</f>
        <v>KIA SAN JOAQUÍN</v>
      </c>
      <c r="M165" s="15">
        <f ca="1">VLOOKUP(L165,Distribuidores!$A$2:$B$99,2,FALSE)</f>
        <v>19</v>
      </c>
      <c r="N165" s="58">
        <v>1</v>
      </c>
      <c r="O165" s="58">
        <v>1</v>
      </c>
      <c r="P165" s="58">
        <v>1</v>
      </c>
      <c r="Q165" s="36" t="str">
        <f t="shared" ca="1" si="14"/>
        <v>2023-10-29 17:33:12</v>
      </c>
    </row>
    <row r="166" spans="1:17" x14ac:dyDescent="0.3">
      <c r="A166" s="58">
        <v>12164</v>
      </c>
      <c r="B166" s="55" t="s">
        <v>3794</v>
      </c>
      <c r="C166" s="21" t="str">
        <f t="shared" si="10"/>
        <v>VICTOR BOLAÑOS</v>
      </c>
      <c r="D166" t="str">
        <f t="shared" si="11"/>
        <v xml:space="preserve">VICTOR </v>
      </c>
      <c r="E166" t="str">
        <f t="shared" si="12"/>
        <v>BOLAÑOS</v>
      </c>
      <c r="F166" s="55" t="s">
        <v>3795</v>
      </c>
      <c r="G166" s="55" t="s">
        <v>3796</v>
      </c>
      <c r="H166" s="58" cm="1">
        <f t="array" aca="1" ref="H166" ca="1">INDEX(codigosPostales!$A$1:$A$1107,RANDBETWEEN(1,1107))</f>
        <v>9410</v>
      </c>
      <c r="I166" s="32" t="str">
        <f t="shared" ca="1" si="13"/>
        <v>09410</v>
      </c>
      <c r="J166" s="15" t="s">
        <v>112</v>
      </c>
      <c r="K166" s="15">
        <f>VLOOKUP(J166,estados!$A$1:$B$31,2,FALSE)</f>
        <v>7</v>
      </c>
      <c r="L166" s="58" t="str" cm="1">
        <f t="array" aca="1" ref="L166" ca="1">INDEX('Distribuidores CDMX y EdoMex'!$A$2:$A$22,RANDBETWEEN(1,21))</f>
        <v>KIA ESMERALDA</v>
      </c>
      <c r="M166" s="15">
        <f ca="1">VLOOKUP(L166,Distribuidores!$A$2:$B$99,2,FALSE)</f>
        <v>35</v>
      </c>
      <c r="N166" s="58">
        <v>1</v>
      </c>
      <c r="O166" s="58">
        <v>1</v>
      </c>
      <c r="P166" s="58">
        <v>1</v>
      </c>
      <c r="Q166" s="36" t="str">
        <f t="shared" ca="1" si="14"/>
        <v>2023-10-29 19:09:54</v>
      </c>
    </row>
    <row r="167" spans="1:17" x14ac:dyDescent="0.3">
      <c r="A167" s="58">
        <v>12165</v>
      </c>
      <c r="B167" s="55" t="s">
        <v>3797</v>
      </c>
      <c r="C167" s="21" t="str">
        <f t="shared" si="10"/>
        <v>JOSE ALBERTO GALVAN GUADARRAMA</v>
      </c>
      <c r="D167" t="str">
        <f t="shared" si="11"/>
        <v xml:space="preserve">JOSE </v>
      </c>
      <c r="E167" t="str">
        <f t="shared" si="12"/>
        <v>ALBERTO GALVAN GUADARRAMA</v>
      </c>
      <c r="F167" s="55" t="s">
        <v>3798</v>
      </c>
      <c r="G167" s="55" t="s">
        <v>3799</v>
      </c>
      <c r="H167" s="58" cm="1">
        <f t="array" aca="1" ref="H167" ca="1">INDEX(codigosPostales!$A$1:$A$1107,RANDBETWEEN(1,1107))</f>
        <v>13430</v>
      </c>
      <c r="I167" s="32" t="str">
        <f t="shared" ca="1" si="13"/>
        <v>13430</v>
      </c>
      <c r="J167" s="15" t="s">
        <v>112</v>
      </c>
      <c r="K167" s="15">
        <f>VLOOKUP(J167,estados!$A$1:$B$31,2,FALSE)</f>
        <v>7</v>
      </c>
      <c r="L167" s="58" t="str" cm="1">
        <f t="array" aca="1" ref="L167" ca="1">INDEX('Distribuidores CDMX y EdoMex'!$A$2:$A$22,RANDBETWEEN(1,21))</f>
        <v>KIA METEPEC</v>
      </c>
      <c r="M167" s="15">
        <f ca="1">VLOOKUP(L167,Distribuidores!$A$2:$B$99,2,FALSE)</f>
        <v>30</v>
      </c>
      <c r="N167" s="58">
        <v>1</v>
      </c>
      <c r="O167" s="58">
        <v>1</v>
      </c>
      <c r="P167" s="58">
        <v>1</v>
      </c>
      <c r="Q167" s="36" t="str">
        <f t="shared" ca="1" si="14"/>
        <v>2023-10-29 12:14:12</v>
      </c>
    </row>
    <row r="168" spans="1:17" x14ac:dyDescent="0.3">
      <c r="A168" s="58">
        <v>12166</v>
      </c>
      <c r="B168" s="55" t="s">
        <v>3800</v>
      </c>
      <c r="C168" s="21" t="str">
        <f t="shared" si="10"/>
        <v>YRVING JAIME GONZALEZ</v>
      </c>
      <c r="D168" t="str">
        <f t="shared" si="11"/>
        <v xml:space="preserve">YRVING </v>
      </c>
      <c r="E168" t="str">
        <f t="shared" si="12"/>
        <v>JAIME GONZALEZ</v>
      </c>
      <c r="F168" s="55" t="s">
        <v>3801</v>
      </c>
      <c r="G168" s="55" t="s">
        <v>3802</v>
      </c>
      <c r="H168" s="58" cm="1">
        <f t="array" aca="1" ref="H168" ca="1">INDEX(codigosPostales!$A$1:$A$1107,RANDBETWEEN(1,1107))</f>
        <v>16520</v>
      </c>
      <c r="I168" s="32" t="str">
        <f t="shared" ca="1" si="13"/>
        <v>16520</v>
      </c>
      <c r="J168" s="15" t="s">
        <v>112</v>
      </c>
      <c r="K168" s="15">
        <f>VLOOKUP(J168,estados!$A$1:$B$31,2,FALSE)</f>
        <v>7</v>
      </c>
      <c r="L168" s="58" t="str" cm="1">
        <f t="array" aca="1" ref="L168" ca="1">INDEX('Distribuidores CDMX y EdoMex'!$A$2:$A$22,RANDBETWEEN(1,21))</f>
        <v>KIA TEXCOCO</v>
      </c>
      <c r="M168" s="15">
        <f ca="1">VLOOKUP(L168,Distribuidores!$A$2:$B$99,2,FALSE)</f>
        <v>32</v>
      </c>
      <c r="N168" s="58">
        <v>1</v>
      </c>
      <c r="O168" s="58">
        <v>1</v>
      </c>
      <c r="P168" s="58">
        <v>1</v>
      </c>
      <c r="Q168" s="36" t="str">
        <f t="shared" ca="1" si="14"/>
        <v>2023-10-29 13:10:33</v>
      </c>
    </row>
    <row r="169" spans="1:17" x14ac:dyDescent="0.3">
      <c r="A169" s="58">
        <v>12167</v>
      </c>
      <c r="B169" s="55" t="s">
        <v>3803</v>
      </c>
      <c r="C169" s="21" t="str">
        <f t="shared" si="10"/>
        <v>ALMA DELIA JACOBO REYNA</v>
      </c>
      <c r="D169" t="str">
        <f t="shared" si="11"/>
        <v xml:space="preserve">ALMA </v>
      </c>
      <c r="E169" t="str">
        <f t="shared" si="12"/>
        <v>DELIA JACOBO REYNA</v>
      </c>
      <c r="F169" s="55" t="s">
        <v>3804</v>
      </c>
      <c r="G169" s="55" t="s">
        <v>3805</v>
      </c>
      <c r="H169" s="58" cm="1">
        <f t="array" aca="1" ref="H169" ca="1">INDEX(codigosPostales!$A$1:$A$1107,RANDBETWEEN(1,1107))</f>
        <v>1857</v>
      </c>
      <c r="I169" s="32" t="str">
        <f t="shared" ca="1" si="13"/>
        <v>01857</v>
      </c>
      <c r="J169" s="15" t="s">
        <v>112</v>
      </c>
      <c r="K169" s="15">
        <f>VLOOKUP(J169,estados!$A$1:$B$31,2,FALSE)</f>
        <v>7</v>
      </c>
      <c r="L169" s="58" t="str" cm="1">
        <f t="array" aca="1" ref="L169" ca="1">INDEX('Distribuidores CDMX y EdoMex'!$A$2:$A$22,RANDBETWEEN(1,21))</f>
        <v>KIA SANTA FE</v>
      </c>
      <c r="M169" s="15">
        <f ca="1">VLOOKUP(L169,Distribuidores!$A$2:$B$99,2,FALSE)</f>
        <v>14</v>
      </c>
      <c r="N169" s="58">
        <v>1</v>
      </c>
      <c r="O169" s="58">
        <v>1</v>
      </c>
      <c r="P169" s="58">
        <v>1</v>
      </c>
      <c r="Q169" s="36" t="str">
        <f t="shared" ca="1" si="14"/>
        <v>2023-10-29 19:15:56</v>
      </c>
    </row>
    <row r="170" spans="1:17" x14ac:dyDescent="0.3">
      <c r="A170" s="58">
        <v>12168</v>
      </c>
      <c r="B170" s="55" t="s">
        <v>3806</v>
      </c>
      <c r="C170" s="21" t="str">
        <f t="shared" si="10"/>
        <v>PETRA GUTIERREZ VAZQUEZ</v>
      </c>
      <c r="D170" t="str">
        <f t="shared" si="11"/>
        <v xml:space="preserve">PETRA </v>
      </c>
      <c r="E170" t="str">
        <f t="shared" si="12"/>
        <v>GUTIERREZ VAZQUEZ</v>
      </c>
      <c r="F170" s="55" t="s">
        <v>3807</v>
      </c>
      <c r="G170" s="55" t="s">
        <v>3808</v>
      </c>
      <c r="H170" s="58" cm="1">
        <f t="array" aca="1" ref="H170" ca="1">INDEX(codigosPostales!$A$1:$A$1107,RANDBETWEEN(1,1107))</f>
        <v>7183</v>
      </c>
      <c r="I170" s="32" t="str">
        <f t="shared" ca="1" si="13"/>
        <v>07183</v>
      </c>
      <c r="J170" s="15" t="s">
        <v>112</v>
      </c>
      <c r="K170" s="15">
        <f>VLOOKUP(J170,estados!$A$1:$B$31,2,FALSE)</f>
        <v>7</v>
      </c>
      <c r="L170" s="58" t="str" cm="1">
        <f t="array" aca="1" ref="L170" ca="1">INDEX('Distribuidores CDMX y EdoMex'!$A$2:$A$22,RANDBETWEEN(1,21))</f>
        <v>KIA COACALCO</v>
      </c>
      <c r="M170" s="15">
        <f ca="1">VLOOKUP(L170,Distribuidores!$A$2:$B$99,2,FALSE)</f>
        <v>34</v>
      </c>
      <c r="N170" s="58">
        <v>1</v>
      </c>
      <c r="O170" s="58">
        <v>1</v>
      </c>
      <c r="P170" s="58">
        <v>1</v>
      </c>
      <c r="Q170" s="36" t="str">
        <f t="shared" ca="1" si="14"/>
        <v>2023-10-29 13:31:20</v>
      </c>
    </row>
    <row r="171" spans="1:17" x14ac:dyDescent="0.3">
      <c r="A171" s="58">
        <v>12169</v>
      </c>
      <c r="B171" s="55" t="s">
        <v>3809</v>
      </c>
      <c r="C171" s="21" t="str">
        <f t="shared" si="10"/>
        <v>HECTOR GALINDO GARCIA</v>
      </c>
      <c r="D171" t="str">
        <f t="shared" si="11"/>
        <v xml:space="preserve">HECTOR </v>
      </c>
      <c r="E171" t="str">
        <f t="shared" si="12"/>
        <v>GALINDO GARCIA</v>
      </c>
      <c r="F171" s="55" t="s">
        <v>3810</v>
      </c>
      <c r="G171" s="55" t="s">
        <v>3811</v>
      </c>
      <c r="H171" s="58" cm="1">
        <f t="array" aca="1" ref="H171" ca="1">INDEX(codigosPostales!$A$1:$A$1107,RANDBETWEEN(1,1107))</f>
        <v>9897</v>
      </c>
      <c r="I171" s="32" t="str">
        <f t="shared" ca="1" si="13"/>
        <v>09897</v>
      </c>
      <c r="J171" s="15" t="s">
        <v>112</v>
      </c>
      <c r="K171" s="15">
        <f>VLOOKUP(J171,estados!$A$1:$B$31,2,FALSE)</f>
        <v>7</v>
      </c>
      <c r="L171" s="58" t="str" cm="1">
        <f t="array" aca="1" ref="L171" ca="1">INDEX('Distribuidores CDMX y EdoMex'!$A$2:$A$22,RANDBETWEEN(1,21))</f>
        <v>KIA TEXCOCO</v>
      </c>
      <c r="M171" s="15">
        <f ca="1">VLOOKUP(L171,Distribuidores!$A$2:$B$99,2,FALSE)</f>
        <v>32</v>
      </c>
      <c r="N171" s="58">
        <v>1</v>
      </c>
      <c r="O171" s="58">
        <v>1</v>
      </c>
      <c r="P171" s="58">
        <v>1</v>
      </c>
      <c r="Q171" s="36" t="str">
        <f t="shared" ca="1" si="14"/>
        <v>2023-10-29 15:42:21</v>
      </c>
    </row>
    <row r="172" spans="1:17" x14ac:dyDescent="0.3">
      <c r="A172" s="58">
        <v>12170</v>
      </c>
      <c r="B172" s="55" t="s">
        <v>3812</v>
      </c>
      <c r="C172" s="21" t="str">
        <f t="shared" si="10"/>
        <v>NANCY ELIZABETH ESPARZA FLORES</v>
      </c>
      <c r="D172" t="str">
        <f t="shared" si="11"/>
        <v xml:space="preserve">NANCY </v>
      </c>
      <c r="E172" t="str">
        <f t="shared" si="12"/>
        <v>ELIZABETH ESPARZA FLORES</v>
      </c>
      <c r="F172" s="55" t="s">
        <v>3813</v>
      </c>
      <c r="G172" s="55" t="s">
        <v>3814</v>
      </c>
      <c r="H172" s="58" cm="1">
        <f t="array" aca="1" ref="H172" ca="1">INDEX(codigosPostales!$A$1:$A$1107,RANDBETWEEN(1,1107))</f>
        <v>2070</v>
      </c>
      <c r="I172" s="32" t="str">
        <f t="shared" ca="1" si="13"/>
        <v>02070</v>
      </c>
      <c r="J172" s="15" t="s">
        <v>112</v>
      </c>
      <c r="K172" s="15">
        <f>VLOOKUP(J172,estados!$A$1:$B$31,2,FALSE)</f>
        <v>7</v>
      </c>
      <c r="L172" s="58" t="str" cm="1">
        <f t="array" aca="1" ref="L172" ca="1">INDEX('Distribuidores CDMX y EdoMex'!$A$2:$A$22,RANDBETWEEN(1,21))</f>
        <v>KIA DIVISIÓN DEL NORTE</v>
      </c>
      <c r="M172" s="15">
        <f ca="1">VLOOKUP(L172,Distribuidores!$A$2:$B$99,2,FALSE)</f>
        <v>21</v>
      </c>
      <c r="N172" s="58">
        <v>1</v>
      </c>
      <c r="O172" s="58">
        <v>1</v>
      </c>
      <c r="P172" s="58">
        <v>1</v>
      </c>
      <c r="Q172" s="36" t="str">
        <f t="shared" ca="1" si="14"/>
        <v>2023-10-29 16:52:14</v>
      </c>
    </row>
    <row r="173" spans="1:17" x14ac:dyDescent="0.3">
      <c r="A173" s="58">
        <v>12171</v>
      </c>
      <c r="B173" s="55" t="s">
        <v>3815</v>
      </c>
      <c r="C173" s="21" t="str">
        <f t="shared" si="10"/>
        <v>JOSE FRANCISCO OCHOA FLORES</v>
      </c>
      <c r="D173" t="str">
        <f t="shared" si="11"/>
        <v xml:space="preserve">JOSE </v>
      </c>
      <c r="E173" t="str">
        <f t="shared" si="12"/>
        <v>FRANCISCO OCHOA FLORES</v>
      </c>
      <c r="F173" s="55" t="s">
        <v>3816</v>
      </c>
      <c r="G173" s="55" t="s">
        <v>3817</v>
      </c>
      <c r="H173" s="58" cm="1">
        <f t="array" aca="1" ref="H173" ca="1">INDEX(codigosPostales!$A$1:$A$1107,RANDBETWEEN(1,1107))</f>
        <v>15310</v>
      </c>
      <c r="I173" s="32" t="str">
        <f t="shared" ca="1" si="13"/>
        <v>15310</v>
      </c>
      <c r="J173" s="15" t="s">
        <v>112</v>
      </c>
      <c r="K173" s="15">
        <f>VLOOKUP(J173,estados!$A$1:$B$31,2,FALSE)</f>
        <v>7</v>
      </c>
      <c r="L173" s="58" t="str" cm="1">
        <f t="array" aca="1" ref="L173" ca="1">INDEX('Distribuidores CDMX y EdoMex'!$A$2:$A$22,RANDBETWEEN(1,21))</f>
        <v>KIA VALLEJO</v>
      </c>
      <c r="M173" s="15">
        <f ca="1">VLOOKUP(L173,Distribuidores!$A$2:$B$99,2,FALSE)</f>
        <v>18</v>
      </c>
      <c r="N173" s="58">
        <v>1</v>
      </c>
      <c r="O173" s="58">
        <v>1</v>
      </c>
      <c r="P173" s="58">
        <v>1</v>
      </c>
      <c r="Q173" s="36" t="str">
        <f t="shared" ca="1" si="14"/>
        <v>2023-10-29 19:06:05</v>
      </c>
    </row>
    <row r="174" spans="1:17" x14ac:dyDescent="0.3">
      <c r="A174" s="58">
        <v>12172</v>
      </c>
      <c r="B174" s="55" t="s">
        <v>3818</v>
      </c>
      <c r="C174" s="21" t="str">
        <f t="shared" si="10"/>
        <v>ALVARO TIJERINA FLORES</v>
      </c>
      <c r="D174" t="str">
        <f t="shared" si="11"/>
        <v xml:space="preserve">ALVARO </v>
      </c>
      <c r="E174" t="str">
        <f t="shared" si="12"/>
        <v>TIJERINA FLORES</v>
      </c>
      <c r="F174" s="55" t="s">
        <v>3819</v>
      </c>
      <c r="G174" s="55" t="s">
        <v>3820</v>
      </c>
      <c r="H174" s="58" cm="1">
        <f t="array" aca="1" ref="H174" ca="1">INDEX(codigosPostales!$A$1:$A$1107,RANDBETWEEN(1,1107))</f>
        <v>11860</v>
      </c>
      <c r="I174" s="32" t="str">
        <f t="shared" ca="1" si="13"/>
        <v>11860</v>
      </c>
      <c r="J174" s="15" t="s">
        <v>112</v>
      </c>
      <c r="K174" s="15">
        <f>VLOOKUP(J174,estados!$A$1:$B$31,2,FALSE)</f>
        <v>7</v>
      </c>
      <c r="L174" s="58" t="str" cm="1">
        <f t="array" aca="1" ref="L174" ca="1">INDEX('Distribuidores CDMX y EdoMex'!$A$2:$A$22,RANDBETWEEN(1,21))</f>
        <v>KIA CUAUTITLÁN</v>
      </c>
      <c r="M174" s="15">
        <f ca="1">VLOOKUP(L174,Distribuidores!$A$2:$B$99,2,FALSE)</f>
        <v>29</v>
      </c>
      <c r="N174" s="58">
        <v>1</v>
      </c>
      <c r="O174" s="58">
        <v>1</v>
      </c>
      <c r="P174" s="58">
        <v>1</v>
      </c>
      <c r="Q174" s="36" t="str">
        <f t="shared" ca="1" si="14"/>
        <v>2023-10-29 16:16:33</v>
      </c>
    </row>
    <row r="175" spans="1:17" x14ac:dyDescent="0.3">
      <c r="A175" s="58">
        <v>12173</v>
      </c>
      <c r="B175" s="55" t="s">
        <v>3821</v>
      </c>
      <c r="C175" s="21" t="str">
        <f t="shared" si="10"/>
        <v>RAUL ALEJANDRO GAYTAN RAMIREZ</v>
      </c>
      <c r="D175" t="str">
        <f t="shared" si="11"/>
        <v xml:space="preserve">RAUL </v>
      </c>
      <c r="E175" t="str">
        <f t="shared" si="12"/>
        <v>ALEJANDRO GAYTAN RAMIREZ</v>
      </c>
      <c r="F175" s="55" t="s">
        <v>3822</v>
      </c>
      <c r="G175" s="55" t="s">
        <v>3823</v>
      </c>
      <c r="H175" s="58" cm="1">
        <f t="array" aca="1" ref="H175" ca="1">INDEX(codigosPostales!$A$1:$A$1107,RANDBETWEEN(1,1107))</f>
        <v>14248</v>
      </c>
      <c r="I175" s="32" t="str">
        <f t="shared" ca="1" si="13"/>
        <v>14248</v>
      </c>
      <c r="J175" s="15" t="s">
        <v>112</v>
      </c>
      <c r="K175" s="15">
        <f>VLOOKUP(J175,estados!$A$1:$B$31,2,FALSE)</f>
        <v>7</v>
      </c>
      <c r="L175" s="58" t="str" cm="1">
        <f t="array" aca="1" ref="L175" ca="1">INDEX('Distribuidores CDMX y EdoMex'!$A$2:$A$22,RANDBETWEEN(1,21))</f>
        <v>KIA IZTAPALAPA</v>
      </c>
      <c r="M175" s="15">
        <f ca="1">VLOOKUP(L175,Distribuidores!$A$2:$B$99,2,FALSE)</f>
        <v>16</v>
      </c>
      <c r="N175" s="58">
        <v>1</v>
      </c>
      <c r="O175" s="58">
        <v>1</v>
      </c>
      <c r="P175" s="58">
        <v>1</v>
      </c>
      <c r="Q175" s="36" t="str">
        <f t="shared" ca="1" si="14"/>
        <v>2023-10-29 18:25:43</v>
      </c>
    </row>
    <row r="176" spans="1:17" x14ac:dyDescent="0.3">
      <c r="A176" s="58">
        <v>12174</v>
      </c>
      <c r="B176" s="55" t="s">
        <v>3824</v>
      </c>
      <c r="C176" s="21" t="str">
        <f t="shared" si="10"/>
        <v>ERIC ALMAGUER GONZALEZ</v>
      </c>
      <c r="D176" t="str">
        <f t="shared" si="11"/>
        <v xml:space="preserve">ERIC </v>
      </c>
      <c r="E176" t="str">
        <f t="shared" si="12"/>
        <v>ALMAGUER GONZALEZ</v>
      </c>
      <c r="F176" s="55" t="s">
        <v>3825</v>
      </c>
      <c r="G176" s="55" t="s">
        <v>3826</v>
      </c>
      <c r="H176" s="58" cm="1">
        <f t="array" aca="1" ref="H176" ca="1">INDEX(codigosPostales!$A$1:$A$1107,RANDBETWEEN(1,1107))</f>
        <v>3010</v>
      </c>
      <c r="I176" s="32" t="str">
        <f t="shared" ca="1" si="13"/>
        <v>03010</v>
      </c>
      <c r="J176" s="15" t="s">
        <v>112</v>
      </c>
      <c r="K176" s="15">
        <f>VLOOKUP(J176,estados!$A$1:$B$31,2,FALSE)</f>
        <v>7</v>
      </c>
      <c r="L176" s="58" t="str" cm="1">
        <f t="array" aca="1" ref="L176" ca="1">INDEX('Distribuidores CDMX y EdoMex'!$A$2:$A$22,RANDBETWEEN(1,21))</f>
        <v>KIA INTERLOMAS</v>
      </c>
      <c r="M176" s="15">
        <f ca="1">VLOOKUP(L176,Distribuidores!$A$2:$B$99,2,FALSE)</f>
        <v>28</v>
      </c>
      <c r="N176" s="58">
        <v>1</v>
      </c>
      <c r="O176" s="58">
        <v>1</v>
      </c>
      <c r="P176" s="58">
        <v>1</v>
      </c>
      <c r="Q176" s="36" t="str">
        <f t="shared" ca="1" si="14"/>
        <v>2023-10-29 18:11:22</v>
      </c>
    </row>
    <row r="177" spans="1:17" x14ac:dyDescent="0.3">
      <c r="A177" s="58">
        <v>12175</v>
      </c>
      <c r="B177" s="55" t="s">
        <v>3827</v>
      </c>
      <c r="C177" s="21" t="str">
        <f t="shared" si="10"/>
        <v>JULIO CESAR VERA PEREZ</v>
      </c>
      <c r="D177" t="str">
        <f t="shared" si="11"/>
        <v xml:space="preserve">JULIO </v>
      </c>
      <c r="E177" t="str">
        <f t="shared" si="12"/>
        <v>CESAR VERA PEREZ</v>
      </c>
      <c r="F177" s="55" t="s">
        <v>3828</v>
      </c>
      <c r="G177" s="55" t="s">
        <v>3829</v>
      </c>
      <c r="H177" s="58" cm="1">
        <f t="array" aca="1" ref="H177" ca="1">INDEX(codigosPostales!$A$1:$A$1107,RANDBETWEEN(1,1107))</f>
        <v>2670</v>
      </c>
      <c r="I177" s="32" t="str">
        <f t="shared" ca="1" si="13"/>
        <v>02670</v>
      </c>
      <c r="J177" s="15" t="s">
        <v>112</v>
      </c>
      <c r="K177" s="15">
        <f>VLOOKUP(J177,estados!$A$1:$B$31,2,FALSE)</f>
        <v>7</v>
      </c>
      <c r="L177" s="58" t="str" cm="1">
        <f t="array" aca="1" ref="L177" ca="1">INDEX('Distribuidores CDMX y EdoMex'!$A$2:$A$22,RANDBETWEEN(1,21))</f>
        <v>KIA TEXCOCO</v>
      </c>
      <c r="M177" s="15">
        <f ca="1">VLOOKUP(L177,Distribuidores!$A$2:$B$99,2,FALSE)</f>
        <v>32</v>
      </c>
      <c r="N177" s="58">
        <v>1</v>
      </c>
      <c r="O177" s="58">
        <v>1</v>
      </c>
      <c r="P177" s="58">
        <v>1</v>
      </c>
      <c r="Q177" s="36" t="str">
        <f t="shared" ca="1" si="14"/>
        <v>2023-10-29 15:58:11</v>
      </c>
    </row>
    <row r="178" spans="1:17" x14ac:dyDescent="0.3">
      <c r="A178" s="58">
        <v>12176</v>
      </c>
      <c r="B178" s="55" t="s">
        <v>3830</v>
      </c>
      <c r="C178" s="21" t="str">
        <f t="shared" si="10"/>
        <v>Lisbeth León Ramírez</v>
      </c>
      <c r="D178" t="str">
        <f t="shared" si="11"/>
        <v xml:space="preserve">Lisbeth </v>
      </c>
      <c r="E178" t="str">
        <f t="shared" si="12"/>
        <v>León Ramírez</v>
      </c>
      <c r="F178" s="55" t="s">
        <v>3831</v>
      </c>
      <c r="G178" s="55" t="s">
        <v>3832</v>
      </c>
      <c r="H178" s="58" cm="1">
        <f t="array" aca="1" ref="H178" ca="1">INDEX(codigosPostales!$A$1:$A$1107,RANDBETWEEN(1,1107))</f>
        <v>9858</v>
      </c>
      <c r="I178" s="32" t="str">
        <f t="shared" ca="1" si="13"/>
        <v>09858</v>
      </c>
      <c r="J178" s="15" t="s">
        <v>112</v>
      </c>
      <c r="K178" s="15">
        <f>VLOOKUP(J178,estados!$A$1:$B$31,2,FALSE)</f>
        <v>7</v>
      </c>
      <c r="L178" s="58" t="str" cm="1">
        <f t="array" aca="1" ref="L178" ca="1">INDEX('Distribuidores CDMX y EdoMex'!$A$2:$A$22,RANDBETWEEN(1,21))</f>
        <v>KIA SANTA FE</v>
      </c>
      <c r="M178" s="15">
        <f ca="1">VLOOKUP(L178,Distribuidores!$A$2:$B$99,2,FALSE)</f>
        <v>14</v>
      </c>
      <c r="N178" s="58">
        <v>1</v>
      </c>
      <c r="O178" s="58">
        <v>1</v>
      </c>
      <c r="P178" s="58">
        <v>1</v>
      </c>
      <c r="Q178" s="36" t="str">
        <f t="shared" ca="1" si="14"/>
        <v>2023-10-29 19:05:06</v>
      </c>
    </row>
    <row r="179" spans="1:17" x14ac:dyDescent="0.3">
      <c r="A179" s="58">
        <v>12177</v>
      </c>
      <c r="B179" s="55" t="s">
        <v>3833</v>
      </c>
      <c r="C179" s="21" t="str">
        <f t="shared" si="10"/>
        <v>Fernando</v>
      </c>
      <c r="D179" t="e">
        <f t="shared" si="11"/>
        <v>#VALUE!</v>
      </c>
      <c r="E179" t="e">
        <f t="shared" si="12"/>
        <v>#VALUE!</v>
      </c>
      <c r="F179" s="55" t="s">
        <v>3834</v>
      </c>
      <c r="G179" s="55" t="s">
        <v>3835</v>
      </c>
      <c r="H179" s="58" cm="1">
        <f t="array" aca="1" ref="H179" ca="1">INDEX(codigosPostales!$A$1:$A$1107,RANDBETWEEN(1,1107))</f>
        <v>8650</v>
      </c>
      <c r="I179" s="32" t="str">
        <f t="shared" ca="1" si="13"/>
        <v>08650</v>
      </c>
      <c r="J179" s="15" t="s">
        <v>112</v>
      </c>
      <c r="K179" s="15">
        <f>VLOOKUP(J179,estados!$A$1:$B$31,2,FALSE)</f>
        <v>7</v>
      </c>
      <c r="L179" s="58" t="str" cm="1">
        <f t="array" aca="1" ref="L179" ca="1">INDEX('Distribuidores CDMX y EdoMex'!$A$2:$A$22,RANDBETWEEN(1,21))</f>
        <v>KIA SATÉLITE</v>
      </c>
      <c r="M179" s="15">
        <f ca="1">VLOOKUP(L179,Distribuidores!$A$2:$B$99,2,FALSE)</f>
        <v>31</v>
      </c>
      <c r="N179" s="58">
        <v>1</v>
      </c>
      <c r="O179" s="58">
        <v>1</v>
      </c>
      <c r="P179" s="58">
        <v>1</v>
      </c>
      <c r="Q179" s="36" t="str">
        <f t="shared" ca="1" si="14"/>
        <v>2023-10-29 13:56:54</v>
      </c>
    </row>
    <row r="180" spans="1:17" x14ac:dyDescent="0.3">
      <c r="A180" s="58">
        <v>12178</v>
      </c>
      <c r="B180" s="55" t="s">
        <v>3836</v>
      </c>
      <c r="C180" s="21" t="str">
        <f t="shared" si="10"/>
        <v>MARIELA ZUÑIGA ESPINOZA</v>
      </c>
      <c r="D180" t="str">
        <f t="shared" si="11"/>
        <v xml:space="preserve">MARIELA </v>
      </c>
      <c r="E180" t="str">
        <f t="shared" si="12"/>
        <v>ZUÑIGA ESPINOZA</v>
      </c>
      <c r="F180" s="55" t="s">
        <v>3837</v>
      </c>
      <c r="G180" s="55" t="s">
        <v>3838</v>
      </c>
      <c r="H180" s="58" cm="1">
        <f t="array" aca="1" ref="H180" ca="1">INDEX(codigosPostales!$A$1:$A$1107,RANDBETWEEN(1,1107))</f>
        <v>1730</v>
      </c>
      <c r="I180" s="32" t="str">
        <f t="shared" ca="1" si="13"/>
        <v>01730</v>
      </c>
      <c r="J180" s="15" t="s">
        <v>112</v>
      </c>
      <c r="K180" s="15">
        <f>VLOOKUP(J180,estados!$A$1:$B$31,2,FALSE)</f>
        <v>7</v>
      </c>
      <c r="L180" s="58" t="str" cm="1">
        <f t="array" aca="1" ref="L180" ca="1">INDEX('Distribuidores CDMX y EdoMex'!$A$2:$A$22,RANDBETWEEN(1,21))</f>
        <v>KIA TEXCOCO</v>
      </c>
      <c r="M180" s="15">
        <f ca="1">VLOOKUP(L180,Distribuidores!$A$2:$B$99,2,FALSE)</f>
        <v>32</v>
      </c>
      <c r="N180" s="58">
        <v>1</v>
      </c>
      <c r="O180" s="58">
        <v>1</v>
      </c>
      <c r="P180" s="58">
        <v>1</v>
      </c>
      <c r="Q180" s="36" t="str">
        <f t="shared" ca="1" si="14"/>
        <v>2023-10-29 16:18:39</v>
      </c>
    </row>
    <row r="181" spans="1:17" x14ac:dyDescent="0.3">
      <c r="A181" s="58">
        <v>12179</v>
      </c>
      <c r="B181" s="55" t="s">
        <v>3839</v>
      </c>
      <c r="C181" s="21" t="str">
        <f t="shared" si="10"/>
        <v>JUAN AUDEL BARBOSA ROBLES</v>
      </c>
      <c r="D181" t="str">
        <f t="shared" si="11"/>
        <v xml:space="preserve">JUAN </v>
      </c>
      <c r="E181" t="str">
        <f t="shared" si="12"/>
        <v>AUDEL BARBOSA ROBLES</v>
      </c>
      <c r="F181" s="55" t="s">
        <v>3840</v>
      </c>
      <c r="G181" s="55" t="s">
        <v>3841</v>
      </c>
      <c r="H181" s="58" cm="1">
        <f t="array" aca="1" ref="H181" ca="1">INDEX(codigosPostales!$A$1:$A$1107,RANDBETWEEN(1,1107))</f>
        <v>10710</v>
      </c>
      <c r="I181" s="32" t="str">
        <f t="shared" ca="1" si="13"/>
        <v>10710</v>
      </c>
      <c r="J181" s="15" t="s">
        <v>112</v>
      </c>
      <c r="K181" s="15">
        <f>VLOOKUP(J181,estados!$A$1:$B$31,2,FALSE)</f>
        <v>7</v>
      </c>
      <c r="L181" s="58" t="str" cm="1">
        <f t="array" aca="1" ref="L181" ca="1">INDEX('Distribuidores CDMX y EdoMex'!$A$2:$A$22,RANDBETWEEN(1,21))</f>
        <v>KIA INTERLOMAS</v>
      </c>
      <c r="M181" s="15">
        <f ca="1">VLOOKUP(L181,Distribuidores!$A$2:$B$99,2,FALSE)</f>
        <v>28</v>
      </c>
      <c r="N181" s="58">
        <v>1</v>
      </c>
      <c r="O181" s="58">
        <v>1</v>
      </c>
      <c r="P181" s="58">
        <v>1</v>
      </c>
      <c r="Q181" s="36" t="str">
        <f t="shared" ca="1" si="14"/>
        <v>2023-10-29 19:22:13</v>
      </c>
    </row>
    <row r="182" spans="1:17" x14ac:dyDescent="0.3">
      <c r="A182" s="58">
        <v>12180</v>
      </c>
      <c r="B182" s="55" t="s">
        <v>3842</v>
      </c>
      <c r="C182" s="21" t="str">
        <f t="shared" si="10"/>
        <v>GUSTAVO ALFONSO HERNANDEZ ANTONIO</v>
      </c>
      <c r="D182" t="str">
        <f t="shared" si="11"/>
        <v xml:space="preserve">GUSTAVO </v>
      </c>
      <c r="E182" t="str">
        <f t="shared" si="12"/>
        <v>ALFONSO HERNANDEZ ANTONIO</v>
      </c>
      <c r="F182" s="55" t="s">
        <v>3843</v>
      </c>
      <c r="G182" s="55" t="s">
        <v>3844</v>
      </c>
      <c r="H182" s="58" cm="1">
        <f t="array" aca="1" ref="H182" ca="1">INDEX(codigosPostales!$A$1:$A$1107,RANDBETWEEN(1,1107))</f>
        <v>3590</v>
      </c>
      <c r="I182" s="32" t="str">
        <f t="shared" ca="1" si="13"/>
        <v>03590</v>
      </c>
      <c r="J182" s="15" t="s">
        <v>112</v>
      </c>
      <c r="K182" s="15">
        <f>VLOOKUP(J182,estados!$A$1:$B$31,2,FALSE)</f>
        <v>7</v>
      </c>
      <c r="L182" s="58" t="str" cm="1">
        <f t="array" aca="1" ref="L182" ca="1">INDEX('Distribuidores CDMX y EdoMex'!$A$2:$A$22,RANDBETWEEN(1,21))</f>
        <v>KIA SANTA FE</v>
      </c>
      <c r="M182" s="15">
        <f ca="1">VLOOKUP(L182,Distribuidores!$A$2:$B$99,2,FALSE)</f>
        <v>14</v>
      </c>
      <c r="N182" s="58">
        <v>1</v>
      </c>
      <c r="O182" s="58">
        <v>1</v>
      </c>
      <c r="P182" s="58">
        <v>1</v>
      </c>
      <c r="Q182" s="36" t="str">
        <f t="shared" ca="1" si="14"/>
        <v>2023-10-29 12:53:36</v>
      </c>
    </row>
    <row r="183" spans="1:17" x14ac:dyDescent="0.3">
      <c r="A183" s="58">
        <v>12181</v>
      </c>
      <c r="B183" s="55" t="s">
        <v>3845</v>
      </c>
      <c r="C183" s="21" t="str">
        <f t="shared" si="10"/>
        <v>ARACELI VELASCO MONROY</v>
      </c>
      <c r="D183" t="str">
        <f t="shared" si="11"/>
        <v xml:space="preserve">ARACELI </v>
      </c>
      <c r="E183" t="str">
        <f t="shared" si="12"/>
        <v>VELASCO MONROY</v>
      </c>
      <c r="F183" s="55" t="s">
        <v>3846</v>
      </c>
      <c r="G183" s="55" t="s">
        <v>3847</v>
      </c>
      <c r="H183" s="58" cm="1">
        <f t="array" aca="1" ref="H183" ca="1">INDEX(codigosPostales!$A$1:$A$1107,RANDBETWEEN(1,1107))</f>
        <v>2340</v>
      </c>
      <c r="I183" s="32" t="str">
        <f t="shared" ca="1" si="13"/>
        <v>02340</v>
      </c>
      <c r="J183" s="15" t="s">
        <v>112</v>
      </c>
      <c r="K183" s="15">
        <f>VLOOKUP(J183,estados!$A$1:$B$31,2,FALSE)</f>
        <v>7</v>
      </c>
      <c r="L183" s="58" t="str" cm="1">
        <f t="array" aca="1" ref="L183" ca="1">INDEX('Distribuidores CDMX y EdoMex'!$A$2:$A$22,RANDBETWEEN(1,21))</f>
        <v>KIA TEXCOCO</v>
      </c>
      <c r="M183" s="15">
        <f ca="1">VLOOKUP(L183,Distribuidores!$A$2:$B$99,2,FALSE)</f>
        <v>32</v>
      </c>
      <c r="N183" s="58">
        <v>1</v>
      </c>
      <c r="O183" s="58">
        <v>1</v>
      </c>
      <c r="P183" s="58">
        <v>1</v>
      </c>
      <c r="Q183" s="36" t="str">
        <f t="shared" ca="1" si="14"/>
        <v>2023-10-29 20:48:52</v>
      </c>
    </row>
    <row r="184" spans="1:17" x14ac:dyDescent="0.3">
      <c r="A184" s="58">
        <v>12182</v>
      </c>
      <c r="B184" s="55" t="s">
        <v>3848</v>
      </c>
      <c r="C184" s="21" t="str">
        <f t="shared" si="10"/>
        <v>jorge luis perez verdugo</v>
      </c>
      <c r="D184" t="str">
        <f t="shared" si="11"/>
        <v xml:space="preserve">jorge </v>
      </c>
      <c r="E184" t="str">
        <f t="shared" si="12"/>
        <v>luis perez verdugo</v>
      </c>
      <c r="F184" s="55" t="s">
        <v>3849</v>
      </c>
      <c r="G184" s="55" t="s">
        <v>3850</v>
      </c>
      <c r="H184" s="58" cm="1">
        <f t="array" aca="1" ref="H184" ca="1">INDEX(codigosPostales!$A$1:$A$1107,RANDBETWEEN(1,1107))</f>
        <v>1520</v>
      </c>
      <c r="I184" s="32" t="str">
        <f t="shared" ca="1" si="13"/>
        <v>01520</v>
      </c>
      <c r="J184" s="15" t="s">
        <v>112</v>
      </c>
      <c r="K184" s="15">
        <f>VLOOKUP(J184,estados!$A$1:$B$31,2,FALSE)</f>
        <v>7</v>
      </c>
      <c r="L184" s="58" t="str" cm="1">
        <f t="array" aca="1" ref="L184" ca="1">INDEX('Distribuidores CDMX y EdoMex'!$A$2:$A$22,RANDBETWEEN(1,21))</f>
        <v>KIA ESMERALDA</v>
      </c>
      <c r="M184" s="15">
        <f ca="1">VLOOKUP(L184,Distribuidores!$A$2:$B$99,2,FALSE)</f>
        <v>35</v>
      </c>
      <c r="N184" s="58">
        <v>1</v>
      </c>
      <c r="O184" s="58">
        <v>1</v>
      </c>
      <c r="P184" s="58">
        <v>1</v>
      </c>
      <c r="Q184" s="36" t="str">
        <f t="shared" ca="1" si="14"/>
        <v>2023-10-29 16:29:54</v>
      </c>
    </row>
    <row r="185" spans="1:17" x14ac:dyDescent="0.3">
      <c r="A185" s="58">
        <v>12183</v>
      </c>
      <c r="B185" s="55" t="s">
        <v>3851</v>
      </c>
      <c r="C185" s="21" t="str">
        <f t="shared" si="10"/>
        <v>JUAN ENRIQUE DURAZO DURAZO</v>
      </c>
      <c r="D185" t="str">
        <f t="shared" si="11"/>
        <v xml:space="preserve">JUAN </v>
      </c>
      <c r="E185" t="str">
        <f t="shared" si="12"/>
        <v>ENRIQUE DURAZO DURAZO</v>
      </c>
      <c r="F185" s="55" t="s">
        <v>3852</v>
      </c>
      <c r="G185" s="55" t="s">
        <v>3853</v>
      </c>
      <c r="H185" s="58" cm="1">
        <f t="array" aca="1" ref="H185" ca="1">INDEX(codigosPostales!$A$1:$A$1107,RANDBETWEEN(1,1107))</f>
        <v>7889</v>
      </c>
      <c r="I185" s="32" t="str">
        <f t="shared" ca="1" si="13"/>
        <v>07889</v>
      </c>
      <c r="J185" s="15" t="s">
        <v>112</v>
      </c>
      <c r="K185" s="15">
        <f>VLOOKUP(J185,estados!$A$1:$B$31,2,FALSE)</f>
        <v>7</v>
      </c>
      <c r="L185" s="58" t="str" cm="1">
        <f t="array" aca="1" ref="L185" ca="1">INDEX('Distribuidores CDMX y EdoMex'!$A$2:$A$22,RANDBETWEEN(1,21))</f>
        <v>KIA COAPA</v>
      </c>
      <c r="M185" s="15">
        <f ca="1">VLOOKUP(L185,Distribuidores!$A$2:$B$99,2,FALSE)</f>
        <v>13</v>
      </c>
      <c r="N185" s="58">
        <v>1</v>
      </c>
      <c r="O185" s="58">
        <v>1</v>
      </c>
      <c r="P185" s="58">
        <v>1</v>
      </c>
      <c r="Q185" s="36" t="str">
        <f t="shared" ca="1" si="14"/>
        <v>2023-10-29 20:05:23</v>
      </c>
    </row>
    <row r="186" spans="1:17" x14ac:dyDescent="0.3">
      <c r="A186" s="58">
        <v>12184</v>
      </c>
      <c r="B186" s="55" t="s">
        <v>3854</v>
      </c>
      <c r="C186" s="21" t="str">
        <f t="shared" si="10"/>
        <v>Blanca Isabel Macias Flor</v>
      </c>
      <c r="D186" t="str">
        <f t="shared" si="11"/>
        <v xml:space="preserve">Blanca </v>
      </c>
      <c r="E186" t="str">
        <f t="shared" si="12"/>
        <v>Isabel Macias Flor</v>
      </c>
      <c r="F186" s="55" t="s">
        <v>3855</v>
      </c>
      <c r="G186" s="55" t="s">
        <v>3856</v>
      </c>
      <c r="H186" s="58" cm="1">
        <f t="array" aca="1" ref="H186" ca="1">INDEX(codigosPostales!$A$1:$A$1107,RANDBETWEEN(1,1107))</f>
        <v>10000</v>
      </c>
      <c r="I186" s="32" t="str">
        <f t="shared" ca="1" si="13"/>
        <v>10000</v>
      </c>
      <c r="J186" s="15" t="s">
        <v>112</v>
      </c>
      <c r="K186" s="15">
        <f>VLOOKUP(J186,estados!$A$1:$B$31,2,FALSE)</f>
        <v>7</v>
      </c>
      <c r="L186" s="58" t="str" cm="1">
        <f t="array" aca="1" ref="L186" ca="1">INDEX('Distribuidores CDMX y EdoMex'!$A$2:$A$22,RANDBETWEEN(1,21))</f>
        <v>KIA SAN JOAQUÍN</v>
      </c>
      <c r="M186" s="15">
        <f ca="1">VLOOKUP(L186,Distribuidores!$A$2:$B$99,2,FALSE)</f>
        <v>19</v>
      </c>
      <c r="N186" s="58">
        <v>1</v>
      </c>
      <c r="O186" s="58">
        <v>1</v>
      </c>
      <c r="P186" s="58">
        <v>1</v>
      </c>
      <c r="Q186" s="36" t="str">
        <f t="shared" ca="1" si="14"/>
        <v>2023-10-29 13:39:52</v>
      </c>
    </row>
    <row r="187" spans="1:17" x14ac:dyDescent="0.3">
      <c r="A187" s="58">
        <v>12185</v>
      </c>
      <c r="B187" s="55" t="s">
        <v>3857</v>
      </c>
      <c r="C187" s="21" t="str">
        <f t="shared" si="10"/>
        <v>VERONICA RUBI GONZALEZ CASTRO</v>
      </c>
      <c r="D187" t="str">
        <f t="shared" si="11"/>
        <v xml:space="preserve">VERONICA </v>
      </c>
      <c r="E187" t="str">
        <f t="shared" si="12"/>
        <v>RUBI GONZALEZ CASTRO</v>
      </c>
      <c r="F187" s="55" t="s">
        <v>3858</v>
      </c>
      <c r="G187" s="55" t="s">
        <v>3859</v>
      </c>
      <c r="H187" s="58" cm="1">
        <f t="array" aca="1" ref="H187" ca="1">INDEX(codigosPostales!$A$1:$A$1107,RANDBETWEEN(1,1107))</f>
        <v>2330</v>
      </c>
      <c r="I187" s="32" t="str">
        <f t="shared" ca="1" si="13"/>
        <v>02330</v>
      </c>
      <c r="J187" s="15" t="s">
        <v>112</v>
      </c>
      <c r="K187" s="15">
        <f>VLOOKUP(J187,estados!$A$1:$B$31,2,FALSE)</f>
        <v>7</v>
      </c>
      <c r="L187" s="58" t="str" cm="1">
        <f t="array" aca="1" ref="L187" ca="1">INDEX('Distribuidores CDMX y EdoMex'!$A$2:$A$22,RANDBETWEEN(1,21))</f>
        <v>KIA COAPA</v>
      </c>
      <c r="M187" s="15">
        <f ca="1">VLOOKUP(L187,Distribuidores!$A$2:$B$99,2,FALSE)</f>
        <v>13</v>
      </c>
      <c r="N187" s="58">
        <v>1</v>
      </c>
      <c r="O187" s="58">
        <v>1</v>
      </c>
      <c r="P187" s="58">
        <v>1</v>
      </c>
      <c r="Q187" s="36" t="str">
        <f t="shared" ca="1" si="14"/>
        <v>2023-10-29 14:07:32</v>
      </c>
    </row>
    <row r="188" spans="1:17" x14ac:dyDescent="0.3">
      <c r="A188" s="58">
        <v>12186</v>
      </c>
      <c r="B188" s="55" t="s">
        <v>3860</v>
      </c>
      <c r="C188" s="21" t="str">
        <f t="shared" si="10"/>
        <v>JORGE BUSTAMANTE COTA</v>
      </c>
      <c r="D188" t="str">
        <f t="shared" si="11"/>
        <v xml:space="preserve">JORGE </v>
      </c>
      <c r="E188" t="str">
        <f t="shared" si="12"/>
        <v>BUSTAMANTE COTA</v>
      </c>
      <c r="F188" s="55" t="s">
        <v>3861</v>
      </c>
      <c r="G188" s="55" t="s">
        <v>3862</v>
      </c>
      <c r="H188" s="58" cm="1">
        <f t="array" aca="1" ref="H188" ca="1">INDEX(codigosPostales!$A$1:$A$1107,RANDBETWEEN(1,1107))</f>
        <v>16530</v>
      </c>
      <c r="I188" s="32" t="str">
        <f t="shared" ca="1" si="13"/>
        <v>16530</v>
      </c>
      <c r="J188" s="15" t="s">
        <v>112</v>
      </c>
      <c r="K188" s="15">
        <f>VLOOKUP(J188,estados!$A$1:$B$31,2,FALSE)</f>
        <v>7</v>
      </c>
      <c r="L188" s="58" t="str" cm="1">
        <f t="array" aca="1" ref="L188" ca="1">INDEX('Distribuidores CDMX y EdoMex'!$A$2:$A$22,RANDBETWEEN(1,21))</f>
        <v>KIA CUAUTITLÁN</v>
      </c>
      <c r="M188" s="15">
        <f ca="1">VLOOKUP(L188,Distribuidores!$A$2:$B$99,2,FALSE)</f>
        <v>29</v>
      </c>
      <c r="N188" s="58">
        <v>1</v>
      </c>
      <c r="O188" s="58">
        <v>1</v>
      </c>
      <c r="P188" s="58">
        <v>1</v>
      </c>
      <c r="Q188" s="36" t="str">
        <f t="shared" ca="1" si="14"/>
        <v>2023-10-29 16:12:02</v>
      </c>
    </row>
    <row r="189" spans="1:17" x14ac:dyDescent="0.3">
      <c r="A189" s="58">
        <v>12187</v>
      </c>
      <c r="B189" s="55" t="s">
        <v>3863</v>
      </c>
      <c r="C189" s="21" t="str">
        <f t="shared" si="10"/>
        <v>ROBERTO ANDRES CONTRERAS ALVIDREZ</v>
      </c>
      <c r="D189" t="str">
        <f t="shared" si="11"/>
        <v xml:space="preserve">ROBERTO </v>
      </c>
      <c r="E189" t="str">
        <f t="shared" si="12"/>
        <v>ANDRES CONTRERAS ALVIDREZ</v>
      </c>
      <c r="F189" s="55" t="s">
        <v>3864</v>
      </c>
      <c r="G189" s="55" t="s">
        <v>3865</v>
      </c>
      <c r="H189" s="58" cm="1">
        <f t="array" aca="1" ref="H189" ca="1">INDEX(codigosPostales!$A$1:$A$1107,RANDBETWEEN(1,1107))</f>
        <v>1780</v>
      </c>
      <c r="I189" s="32" t="str">
        <f t="shared" ca="1" si="13"/>
        <v>01780</v>
      </c>
      <c r="J189" s="15" t="s">
        <v>112</v>
      </c>
      <c r="K189" s="15">
        <f>VLOOKUP(J189,estados!$A$1:$B$31,2,FALSE)</f>
        <v>7</v>
      </c>
      <c r="L189" s="58" t="str" cm="1">
        <f t="array" aca="1" ref="L189" ca="1">INDEX('Distribuidores CDMX y EdoMex'!$A$2:$A$22,RANDBETWEEN(1,21))</f>
        <v>KIA ESMERALDA</v>
      </c>
      <c r="M189" s="15">
        <f ca="1">VLOOKUP(L189,Distribuidores!$A$2:$B$99,2,FALSE)</f>
        <v>35</v>
      </c>
      <c r="N189" s="58">
        <v>1</v>
      </c>
      <c r="O189" s="58">
        <v>1</v>
      </c>
      <c r="P189" s="58">
        <v>1</v>
      </c>
      <c r="Q189" s="36" t="str">
        <f t="shared" ca="1" si="14"/>
        <v>2023-10-29 16:02:53</v>
      </c>
    </row>
    <row r="190" spans="1:17" x14ac:dyDescent="0.3">
      <c r="A190" s="58">
        <v>12188</v>
      </c>
      <c r="B190" s="55" t="s">
        <v>3866</v>
      </c>
      <c r="C190" s="21" t="str">
        <f t="shared" si="10"/>
        <v>VICENTE FUENTES GOMEZ</v>
      </c>
      <c r="D190" t="str">
        <f t="shared" si="11"/>
        <v xml:space="preserve">VICENTE </v>
      </c>
      <c r="E190" t="str">
        <f t="shared" si="12"/>
        <v>FUENTES GOMEZ</v>
      </c>
      <c r="F190" s="55" t="s">
        <v>3867</v>
      </c>
      <c r="G190" s="55" t="s">
        <v>3868</v>
      </c>
      <c r="H190" s="58" cm="1">
        <f t="array" aca="1" ref="H190" ca="1">INDEX(codigosPostales!$A$1:$A$1107,RANDBETWEEN(1,1107))</f>
        <v>2860</v>
      </c>
      <c r="I190" s="32" t="str">
        <f t="shared" ca="1" si="13"/>
        <v>02860</v>
      </c>
      <c r="J190" s="15" t="s">
        <v>112</v>
      </c>
      <c r="K190" s="15">
        <f>VLOOKUP(J190,estados!$A$1:$B$31,2,FALSE)</f>
        <v>7</v>
      </c>
      <c r="L190" s="58" t="str" cm="1">
        <f t="array" aca="1" ref="L190" ca="1">INDEX('Distribuidores CDMX y EdoMex'!$A$2:$A$22,RANDBETWEEN(1,21))</f>
        <v>KIA DIVISIÓN DEL NORTE</v>
      </c>
      <c r="M190" s="15">
        <f ca="1">VLOOKUP(L190,Distribuidores!$A$2:$B$99,2,FALSE)</f>
        <v>21</v>
      </c>
      <c r="N190" s="58">
        <v>1</v>
      </c>
      <c r="O190" s="58">
        <v>1</v>
      </c>
      <c r="P190" s="58">
        <v>1</v>
      </c>
      <c r="Q190" s="36" t="str">
        <f t="shared" ca="1" si="14"/>
        <v>2023-10-29 15:31:39</v>
      </c>
    </row>
    <row r="191" spans="1:17" x14ac:dyDescent="0.3">
      <c r="A191" s="58">
        <v>12189</v>
      </c>
      <c r="B191" s="55" t="s">
        <v>3869</v>
      </c>
      <c r="C191" s="21" t="str">
        <f t="shared" si="10"/>
        <v>Edith Herrera Becerra</v>
      </c>
      <c r="D191" t="str">
        <f t="shared" si="11"/>
        <v xml:space="preserve">Edith </v>
      </c>
      <c r="E191" t="str">
        <f t="shared" si="12"/>
        <v>Herrera Becerra</v>
      </c>
      <c r="F191" s="55" t="s">
        <v>3870</v>
      </c>
      <c r="G191" s="55" t="s">
        <v>3871</v>
      </c>
      <c r="H191" s="58" cm="1">
        <f t="array" aca="1" ref="H191" ca="1">INDEX(codigosPostales!$A$1:$A$1107,RANDBETWEEN(1,1107))</f>
        <v>16740</v>
      </c>
      <c r="I191" s="32" t="str">
        <f t="shared" ca="1" si="13"/>
        <v>16740</v>
      </c>
      <c r="J191" s="15" t="s">
        <v>112</v>
      </c>
      <c r="K191" s="15">
        <f>VLOOKUP(J191,estados!$A$1:$B$31,2,FALSE)</f>
        <v>7</v>
      </c>
      <c r="L191" s="58" t="str" cm="1">
        <f t="array" aca="1" ref="L191" ca="1">INDEX('Distribuidores CDMX y EdoMex'!$A$2:$A$22,RANDBETWEEN(1,21))</f>
        <v>KIA TLÁHUAC</v>
      </c>
      <c r="M191" s="15">
        <f ca="1">VLOOKUP(L191,Distribuidores!$A$2:$B$99,2,FALSE)</f>
        <v>15</v>
      </c>
      <c r="N191" s="58">
        <v>1</v>
      </c>
      <c r="O191" s="58">
        <v>1</v>
      </c>
      <c r="P191" s="58">
        <v>1</v>
      </c>
      <c r="Q191" s="36" t="str">
        <f t="shared" ca="1" si="14"/>
        <v>2023-10-29 20:35:46</v>
      </c>
    </row>
    <row r="192" spans="1:17" x14ac:dyDescent="0.3">
      <c r="A192" s="58">
        <v>12190</v>
      </c>
      <c r="B192" s="55" t="s">
        <v>3872</v>
      </c>
      <c r="C192" s="21" t="str">
        <f t="shared" si="10"/>
        <v>BRENDA FAVIOLA ARAUJO VEGA</v>
      </c>
      <c r="D192" t="str">
        <f t="shared" si="11"/>
        <v xml:space="preserve">BRENDA </v>
      </c>
      <c r="E192" t="str">
        <f t="shared" si="12"/>
        <v>FAVIOLA ARAUJO VEGA</v>
      </c>
      <c r="F192" s="55" t="s">
        <v>3873</v>
      </c>
      <c r="G192" s="55" t="s">
        <v>3874</v>
      </c>
      <c r="H192" s="58" cm="1">
        <f t="array" aca="1" ref="H192" ca="1">INDEX(codigosPostales!$A$1:$A$1107,RANDBETWEEN(1,1107))</f>
        <v>9000</v>
      </c>
      <c r="I192" s="32" t="str">
        <f t="shared" ca="1" si="13"/>
        <v>09000</v>
      </c>
      <c r="J192" s="15" t="s">
        <v>112</v>
      </c>
      <c r="K192" s="15">
        <f>VLOOKUP(J192,estados!$A$1:$B$31,2,FALSE)</f>
        <v>7</v>
      </c>
      <c r="L192" s="58" t="str" cm="1">
        <f t="array" aca="1" ref="L192" ca="1">INDEX('Distribuidores CDMX y EdoMex'!$A$2:$A$22,RANDBETWEEN(1,21))</f>
        <v>KIA DEL VALLE</v>
      </c>
      <c r="M192" s="15">
        <f ca="1">VLOOKUP(L192,Distribuidores!$A$2:$B$99,2,FALSE)</f>
        <v>17</v>
      </c>
      <c r="N192" s="58">
        <v>1</v>
      </c>
      <c r="O192" s="58">
        <v>1</v>
      </c>
      <c r="P192" s="58">
        <v>1</v>
      </c>
      <c r="Q192" s="36" t="str">
        <f t="shared" ca="1" si="14"/>
        <v>2023-10-29 12:31:43</v>
      </c>
    </row>
    <row r="193" spans="1:17" x14ac:dyDescent="0.3">
      <c r="A193" s="58">
        <v>12191</v>
      </c>
      <c r="B193" s="55" t="s">
        <v>3875</v>
      </c>
      <c r="C193" s="21" t="str">
        <f t="shared" ref="C193:C256" si="15">TRIM(B193)</f>
        <v>HEBER ALEJANDRO FRANCO MORALES</v>
      </c>
      <c r="D193" t="str">
        <f t="shared" ref="D193:D256" si="16">LEFT(C193, SEARCH(" ",C193,1))</f>
        <v xml:space="preserve">HEBER </v>
      </c>
      <c r="E193" t="str">
        <f t="shared" ref="E193:E256" si="17">RIGHT(C193,LEN(C193)-SEARCH(" ",C193,1))</f>
        <v>ALEJANDRO FRANCO MORALES</v>
      </c>
      <c r="F193" s="55" t="s">
        <v>3876</v>
      </c>
      <c r="G193" s="55" t="s">
        <v>3877</v>
      </c>
      <c r="H193" s="58" cm="1">
        <f t="array" aca="1" ref="H193" ca="1">INDEX(codigosPostales!$A$1:$A$1107,RANDBETWEEN(1,1107))</f>
        <v>14643</v>
      </c>
      <c r="I193" s="32" t="str">
        <f t="shared" ref="I193:I256" ca="1" si="18">TEXT(H193,"00000")</f>
        <v>14643</v>
      </c>
      <c r="J193" s="15" t="s">
        <v>112</v>
      </c>
      <c r="K193" s="15">
        <f>VLOOKUP(J193,estados!$A$1:$B$31,2,FALSE)</f>
        <v>7</v>
      </c>
      <c r="L193" s="58" t="str" cm="1">
        <f t="array" aca="1" ref="L193" ca="1">INDEX('Distribuidores CDMX y EdoMex'!$A$2:$A$22,RANDBETWEEN(1,21))</f>
        <v>KIA MARIANO ESCOBEDO</v>
      </c>
      <c r="M193" s="15">
        <f ca="1">VLOOKUP(L193,Distribuidores!$A$2:$B$99,2,FALSE)</f>
        <v>11</v>
      </c>
      <c r="N193" s="58">
        <v>1</v>
      </c>
      <c r="O193" s="58">
        <v>1</v>
      </c>
      <c r="P193" s="58">
        <v>1</v>
      </c>
      <c r="Q193" s="36" t="str">
        <f t="shared" ref="Q193:Q256" ca="1" si="19">_xlfn.CONCAT("2023-10-29 ",RANDBETWEEN(12,20),":",TEXT(RANDBETWEEN(0,59),"00"),":",TEXT(RANDBETWEEN(0,59),"00"))</f>
        <v>2023-10-29 17:48:39</v>
      </c>
    </row>
    <row r="194" spans="1:17" x14ac:dyDescent="0.3">
      <c r="A194" s="58">
        <v>12192</v>
      </c>
      <c r="B194" s="55" t="s">
        <v>3878</v>
      </c>
      <c r="C194" s="21" t="str">
        <f t="shared" si="15"/>
        <v>UVALDO AGUILAR GERARDO</v>
      </c>
      <c r="D194" t="str">
        <f t="shared" si="16"/>
        <v xml:space="preserve">UVALDO </v>
      </c>
      <c r="E194" t="str">
        <f t="shared" si="17"/>
        <v>AGUILAR GERARDO</v>
      </c>
      <c r="F194" s="55" t="s">
        <v>3879</v>
      </c>
      <c r="G194" s="55" t="s">
        <v>3880</v>
      </c>
      <c r="H194" s="58" cm="1">
        <f t="array" aca="1" ref="H194" ca="1">INDEX(codigosPostales!$A$1:$A$1107,RANDBETWEEN(1,1107))</f>
        <v>1407</v>
      </c>
      <c r="I194" s="32" t="str">
        <f t="shared" ca="1" si="18"/>
        <v>01407</v>
      </c>
      <c r="J194" s="15" t="s">
        <v>112</v>
      </c>
      <c r="K194" s="15">
        <f>VLOOKUP(J194,estados!$A$1:$B$31,2,FALSE)</f>
        <v>7</v>
      </c>
      <c r="L194" s="58" t="str" cm="1">
        <f t="array" aca="1" ref="L194" ca="1">INDEX('Distribuidores CDMX y EdoMex'!$A$2:$A$22,RANDBETWEEN(1,21))</f>
        <v>KIA METEPEC</v>
      </c>
      <c r="M194" s="15">
        <f ca="1">VLOOKUP(L194,Distribuidores!$A$2:$B$99,2,FALSE)</f>
        <v>30</v>
      </c>
      <c r="N194" s="58">
        <v>1</v>
      </c>
      <c r="O194" s="58">
        <v>1</v>
      </c>
      <c r="P194" s="58">
        <v>1</v>
      </c>
      <c r="Q194" s="36" t="str">
        <f t="shared" ca="1" si="19"/>
        <v>2023-10-29 18:56:00</v>
      </c>
    </row>
    <row r="195" spans="1:17" x14ac:dyDescent="0.3">
      <c r="A195" s="58">
        <v>12193</v>
      </c>
      <c r="B195" s="55" t="s">
        <v>3881</v>
      </c>
      <c r="C195" s="21" t="str">
        <f t="shared" si="15"/>
        <v>HEC TOR ALEJANDRO RODRIGUEZ ZAMUDIO</v>
      </c>
      <c r="D195" t="str">
        <f t="shared" si="16"/>
        <v xml:space="preserve">HEC </v>
      </c>
      <c r="E195" t="str">
        <f t="shared" si="17"/>
        <v>TOR ALEJANDRO RODRIGUEZ ZAMUDIO</v>
      </c>
      <c r="F195" s="55" t="s">
        <v>3882</v>
      </c>
      <c r="G195" s="55" t="s">
        <v>3883</v>
      </c>
      <c r="H195" s="58" cm="1">
        <f t="array" aca="1" ref="H195" ca="1">INDEX(codigosPostales!$A$1:$A$1107,RANDBETWEEN(1,1107))</f>
        <v>14449</v>
      </c>
      <c r="I195" s="32" t="str">
        <f t="shared" ca="1" si="18"/>
        <v>14449</v>
      </c>
      <c r="J195" s="15" t="s">
        <v>112</v>
      </c>
      <c r="K195" s="15">
        <f>VLOOKUP(J195,estados!$A$1:$B$31,2,FALSE)</f>
        <v>7</v>
      </c>
      <c r="L195" s="58" t="str" cm="1">
        <f t="array" aca="1" ref="L195" ca="1">INDEX('Distribuidores CDMX y EdoMex'!$A$2:$A$22,RANDBETWEEN(1,21))</f>
        <v>KIA AEROPUERTO</v>
      </c>
      <c r="M195" s="15">
        <f ca="1">VLOOKUP(L195,Distribuidores!$A$2:$B$99,2,FALSE)</f>
        <v>12</v>
      </c>
      <c r="N195" s="58">
        <v>1</v>
      </c>
      <c r="O195" s="58">
        <v>1</v>
      </c>
      <c r="P195" s="58">
        <v>1</v>
      </c>
      <c r="Q195" s="36" t="str">
        <f t="shared" ca="1" si="19"/>
        <v>2023-10-29 18:18:25</v>
      </c>
    </row>
    <row r="196" spans="1:17" x14ac:dyDescent="0.3">
      <c r="A196" s="58">
        <v>12194</v>
      </c>
      <c r="B196" s="55" t="s">
        <v>3884</v>
      </c>
      <c r="C196" s="21" t="str">
        <f t="shared" si="15"/>
        <v>CESAR ESQUIVEL MORENO</v>
      </c>
      <c r="D196" t="str">
        <f t="shared" si="16"/>
        <v xml:space="preserve">CESAR </v>
      </c>
      <c r="E196" t="str">
        <f t="shared" si="17"/>
        <v>ESQUIVEL MORENO</v>
      </c>
      <c r="F196" s="55" t="s">
        <v>3885</v>
      </c>
      <c r="G196" s="55" t="s">
        <v>3886</v>
      </c>
      <c r="H196" s="58" cm="1">
        <f t="array" aca="1" ref="H196" ca="1">INDEX(codigosPostales!$A$1:$A$1107,RANDBETWEEN(1,1107))</f>
        <v>7480</v>
      </c>
      <c r="I196" s="32" t="str">
        <f t="shared" ca="1" si="18"/>
        <v>07480</v>
      </c>
      <c r="J196" s="15" t="s">
        <v>112</v>
      </c>
      <c r="K196" s="15">
        <f>VLOOKUP(J196,estados!$A$1:$B$31,2,FALSE)</f>
        <v>7</v>
      </c>
      <c r="L196" s="58" t="str" cm="1">
        <f t="array" aca="1" ref="L196" ca="1">INDEX('Distribuidores CDMX y EdoMex'!$A$2:$A$22,RANDBETWEEN(1,21))</f>
        <v>KIA LOMAS VERDES</v>
      </c>
      <c r="M196" s="15">
        <f ca="1">VLOOKUP(L196,Distribuidores!$A$2:$B$99,2,FALSE)</f>
        <v>36</v>
      </c>
      <c r="N196" s="58">
        <v>1</v>
      </c>
      <c r="O196" s="58">
        <v>1</v>
      </c>
      <c r="P196" s="58">
        <v>1</v>
      </c>
      <c r="Q196" s="36" t="str">
        <f t="shared" ca="1" si="19"/>
        <v>2023-10-29 18:12:19</v>
      </c>
    </row>
    <row r="197" spans="1:17" x14ac:dyDescent="0.3">
      <c r="A197" s="58">
        <v>12195</v>
      </c>
      <c r="B197" s="55" t="s">
        <v>3887</v>
      </c>
      <c r="C197" s="21" t="str">
        <f t="shared" si="15"/>
        <v>JOSE MANUEL LARA PEREZ</v>
      </c>
      <c r="D197" t="str">
        <f t="shared" si="16"/>
        <v xml:space="preserve">JOSE </v>
      </c>
      <c r="E197" t="str">
        <f t="shared" si="17"/>
        <v>MANUEL LARA PEREZ</v>
      </c>
      <c r="F197" s="55" t="s">
        <v>3888</v>
      </c>
      <c r="G197" s="55" t="s">
        <v>3889</v>
      </c>
      <c r="H197" s="58" cm="1">
        <f t="array" aca="1" ref="H197" ca="1">INDEX(codigosPostales!$A$1:$A$1107,RANDBETWEEN(1,1107))</f>
        <v>8310</v>
      </c>
      <c r="I197" s="32" t="str">
        <f t="shared" ca="1" si="18"/>
        <v>08310</v>
      </c>
      <c r="J197" s="15" t="s">
        <v>112</v>
      </c>
      <c r="K197" s="15">
        <f>VLOOKUP(J197,estados!$A$1:$B$31,2,FALSE)</f>
        <v>7</v>
      </c>
      <c r="L197" s="58" t="str" cm="1">
        <f t="array" aca="1" ref="L197" ca="1">INDEX('Distribuidores CDMX y EdoMex'!$A$2:$A$22,RANDBETWEEN(1,21))</f>
        <v>KIA AEROPUERTO</v>
      </c>
      <c r="M197" s="15">
        <f ca="1">VLOOKUP(L197,Distribuidores!$A$2:$B$99,2,FALSE)</f>
        <v>12</v>
      </c>
      <c r="N197" s="58">
        <v>1</v>
      </c>
      <c r="O197" s="58">
        <v>1</v>
      </c>
      <c r="P197" s="58">
        <v>1</v>
      </c>
      <c r="Q197" s="36" t="str">
        <f t="shared" ca="1" si="19"/>
        <v>2023-10-29 12:20:34</v>
      </c>
    </row>
    <row r="198" spans="1:17" x14ac:dyDescent="0.3">
      <c r="A198" s="58">
        <v>12196</v>
      </c>
      <c r="B198" s="55" t="s">
        <v>3890</v>
      </c>
      <c r="C198" s="21" t="str">
        <f t="shared" si="15"/>
        <v>YESENIA BAUTISTA VAZQUEZ</v>
      </c>
      <c r="D198" t="str">
        <f t="shared" si="16"/>
        <v xml:space="preserve">YESENIA </v>
      </c>
      <c r="E198" t="str">
        <f t="shared" si="17"/>
        <v>BAUTISTA VAZQUEZ</v>
      </c>
      <c r="F198" s="55" t="s">
        <v>3891</v>
      </c>
      <c r="G198" s="55" t="s">
        <v>3892</v>
      </c>
      <c r="H198" s="58" cm="1">
        <f t="array" aca="1" ref="H198" ca="1">INDEX(codigosPostales!$A$1:$A$1107,RANDBETWEEN(1,1107))</f>
        <v>6450</v>
      </c>
      <c r="I198" s="32" t="str">
        <f t="shared" ca="1" si="18"/>
        <v>06450</v>
      </c>
      <c r="J198" s="15" t="s">
        <v>112</v>
      </c>
      <c r="K198" s="15">
        <f>VLOOKUP(J198,estados!$A$1:$B$31,2,FALSE)</f>
        <v>7</v>
      </c>
      <c r="L198" s="58" t="str" cm="1">
        <f t="array" aca="1" ref="L198" ca="1">INDEX('Distribuidores CDMX y EdoMex'!$A$2:$A$22,RANDBETWEEN(1,21))</f>
        <v>KIA MARIANO ESCOBEDO</v>
      </c>
      <c r="M198" s="15">
        <f ca="1">VLOOKUP(L198,Distribuidores!$A$2:$B$99,2,FALSE)</f>
        <v>11</v>
      </c>
      <c r="N198" s="58">
        <v>1</v>
      </c>
      <c r="O198" s="58">
        <v>1</v>
      </c>
      <c r="P198" s="58">
        <v>1</v>
      </c>
      <c r="Q198" s="36" t="str">
        <f t="shared" ca="1" si="19"/>
        <v>2023-10-29 15:51:30</v>
      </c>
    </row>
    <row r="199" spans="1:17" x14ac:dyDescent="0.3">
      <c r="A199" s="58">
        <v>12197</v>
      </c>
      <c r="B199" s="55" t="s">
        <v>3893</v>
      </c>
      <c r="C199" s="21" t="str">
        <f t="shared" si="15"/>
        <v>Maria Mercedes Sanchez Garcia</v>
      </c>
      <c r="D199" t="str">
        <f t="shared" si="16"/>
        <v xml:space="preserve">Maria </v>
      </c>
      <c r="E199" t="str">
        <f t="shared" si="17"/>
        <v>Mercedes Sanchez Garcia</v>
      </c>
      <c r="F199" s="55" t="s">
        <v>3894</v>
      </c>
      <c r="G199" s="55" t="s">
        <v>3895</v>
      </c>
      <c r="H199" s="58" cm="1">
        <f t="array" aca="1" ref="H199" ca="1">INDEX(codigosPostales!$A$1:$A$1107,RANDBETWEEN(1,1107))</f>
        <v>6030</v>
      </c>
      <c r="I199" s="32" t="str">
        <f t="shared" ca="1" si="18"/>
        <v>06030</v>
      </c>
      <c r="J199" s="15" t="s">
        <v>112</v>
      </c>
      <c r="K199" s="15">
        <f>VLOOKUP(J199,estados!$A$1:$B$31,2,FALSE)</f>
        <v>7</v>
      </c>
      <c r="L199" s="58" t="str" cm="1">
        <f t="array" aca="1" ref="L199" ca="1">INDEX('Distribuidores CDMX y EdoMex'!$A$2:$A$22,RANDBETWEEN(1,21))</f>
        <v>KIA DIVISIÓN DEL NORTE</v>
      </c>
      <c r="M199" s="15">
        <f ca="1">VLOOKUP(L199,Distribuidores!$A$2:$B$99,2,FALSE)</f>
        <v>21</v>
      </c>
      <c r="N199" s="58">
        <v>1</v>
      </c>
      <c r="O199" s="58">
        <v>1</v>
      </c>
      <c r="P199" s="58">
        <v>1</v>
      </c>
      <c r="Q199" s="36" t="str">
        <f t="shared" ca="1" si="19"/>
        <v>2023-10-29 18:37:56</v>
      </c>
    </row>
    <row r="200" spans="1:17" x14ac:dyDescent="0.3">
      <c r="A200" s="58">
        <v>12198</v>
      </c>
      <c r="B200" s="55" t="s">
        <v>3896</v>
      </c>
      <c r="C200" s="21" t="str">
        <f t="shared" si="15"/>
        <v>Laura Merino Muñiz</v>
      </c>
      <c r="D200" t="str">
        <f t="shared" si="16"/>
        <v xml:space="preserve">Laura </v>
      </c>
      <c r="E200" t="str">
        <f t="shared" si="17"/>
        <v>Merino Muñiz</v>
      </c>
      <c r="F200" s="55" t="s">
        <v>3897</v>
      </c>
      <c r="G200" s="55" t="s">
        <v>3898</v>
      </c>
      <c r="H200" s="58" cm="1">
        <f t="array" aca="1" ref="H200" ca="1">INDEX(codigosPostales!$A$1:$A$1107,RANDBETWEEN(1,1107))</f>
        <v>16813</v>
      </c>
      <c r="I200" s="32" t="str">
        <f t="shared" ca="1" si="18"/>
        <v>16813</v>
      </c>
      <c r="J200" s="15" t="s">
        <v>112</v>
      </c>
      <c r="K200" s="15">
        <f>VLOOKUP(J200,estados!$A$1:$B$31,2,FALSE)</f>
        <v>7</v>
      </c>
      <c r="L200" s="58" t="str" cm="1">
        <f t="array" aca="1" ref="L200" ca="1">INDEX('Distribuidores CDMX y EdoMex'!$A$2:$A$22,RANDBETWEEN(1,21))</f>
        <v>KIA COACALCO</v>
      </c>
      <c r="M200" s="15">
        <f ca="1">VLOOKUP(L200,Distribuidores!$A$2:$B$99,2,FALSE)</f>
        <v>34</v>
      </c>
      <c r="N200" s="58">
        <v>1</v>
      </c>
      <c r="O200" s="58">
        <v>1</v>
      </c>
      <c r="P200" s="58">
        <v>1</v>
      </c>
      <c r="Q200" s="36" t="str">
        <f t="shared" ca="1" si="19"/>
        <v>2023-10-29 17:29:19</v>
      </c>
    </row>
    <row r="201" spans="1:17" x14ac:dyDescent="0.3">
      <c r="A201" s="58">
        <v>12199</v>
      </c>
      <c r="B201" s="55" t="s">
        <v>3899</v>
      </c>
      <c r="C201" s="21" t="str">
        <f t="shared" si="15"/>
        <v>MARIA BELEN RAMIREZ PINZON</v>
      </c>
      <c r="D201" t="str">
        <f t="shared" si="16"/>
        <v xml:space="preserve">MARIA </v>
      </c>
      <c r="E201" t="str">
        <f t="shared" si="17"/>
        <v>BELEN RAMIREZ PINZON</v>
      </c>
      <c r="F201" s="55" t="s">
        <v>3900</v>
      </c>
      <c r="G201" s="55" t="s">
        <v>3901</v>
      </c>
      <c r="H201" s="58" cm="1">
        <f t="array" aca="1" ref="H201" ca="1">INDEX(codigosPostales!$A$1:$A$1107,RANDBETWEEN(1,1107))</f>
        <v>1590</v>
      </c>
      <c r="I201" s="32" t="str">
        <f t="shared" ca="1" si="18"/>
        <v>01590</v>
      </c>
      <c r="J201" s="15" t="s">
        <v>112</v>
      </c>
      <c r="K201" s="15">
        <f>VLOOKUP(J201,estados!$A$1:$B$31,2,FALSE)</f>
        <v>7</v>
      </c>
      <c r="L201" s="58" t="str" cm="1">
        <f t="array" aca="1" ref="L201" ca="1">INDEX('Distribuidores CDMX y EdoMex'!$A$2:$A$22,RANDBETWEEN(1,21))</f>
        <v>KIA METEPEC</v>
      </c>
      <c r="M201" s="15">
        <f ca="1">VLOOKUP(L201,Distribuidores!$A$2:$B$99,2,FALSE)</f>
        <v>30</v>
      </c>
      <c r="N201" s="58">
        <v>1</v>
      </c>
      <c r="O201" s="58">
        <v>1</v>
      </c>
      <c r="P201" s="58">
        <v>1</v>
      </c>
      <c r="Q201" s="36" t="str">
        <f t="shared" ca="1" si="19"/>
        <v>2023-10-29 14:27:26</v>
      </c>
    </row>
    <row r="202" spans="1:17" x14ac:dyDescent="0.3">
      <c r="A202" s="58">
        <v>12200</v>
      </c>
      <c r="B202" s="55" t="s">
        <v>3902</v>
      </c>
      <c r="C202" s="21" t="str">
        <f t="shared" si="15"/>
        <v>Migue Angel Lucatero Sánchez</v>
      </c>
      <c r="D202" t="str">
        <f t="shared" si="16"/>
        <v xml:space="preserve">Migue </v>
      </c>
      <c r="E202" t="str">
        <f t="shared" si="17"/>
        <v>Angel Lucatero Sánchez</v>
      </c>
      <c r="F202" s="55" t="s">
        <v>3903</v>
      </c>
      <c r="G202" s="55" t="s">
        <v>3904</v>
      </c>
      <c r="H202" s="58" cm="1">
        <f t="array" aca="1" ref="H202" ca="1">INDEX(codigosPostales!$A$1:$A$1107,RANDBETWEEN(1,1107))</f>
        <v>11540</v>
      </c>
      <c r="I202" s="32" t="str">
        <f t="shared" ca="1" si="18"/>
        <v>11540</v>
      </c>
      <c r="J202" s="15" t="s">
        <v>112</v>
      </c>
      <c r="K202" s="15">
        <f>VLOOKUP(J202,estados!$A$1:$B$31,2,FALSE)</f>
        <v>7</v>
      </c>
      <c r="L202" s="58" t="str" cm="1">
        <f t="array" aca="1" ref="L202" ca="1">INDEX('Distribuidores CDMX y EdoMex'!$A$2:$A$22,RANDBETWEEN(1,21))</f>
        <v>KIA AEROPUERTO</v>
      </c>
      <c r="M202" s="15">
        <f ca="1">VLOOKUP(L202,Distribuidores!$A$2:$B$99,2,FALSE)</f>
        <v>12</v>
      </c>
      <c r="N202" s="58">
        <v>1</v>
      </c>
      <c r="O202" s="58">
        <v>1</v>
      </c>
      <c r="P202" s="58">
        <v>1</v>
      </c>
      <c r="Q202" s="36" t="str">
        <f t="shared" ca="1" si="19"/>
        <v>2023-10-29 13:12:15</v>
      </c>
    </row>
    <row r="203" spans="1:17" x14ac:dyDescent="0.3">
      <c r="A203" s="58">
        <v>12201</v>
      </c>
      <c r="B203" s="55" t="s">
        <v>3905</v>
      </c>
      <c r="C203" s="21" t="str">
        <f t="shared" si="15"/>
        <v>ELIDA MARIA TOVAR ALVARADO</v>
      </c>
      <c r="D203" t="str">
        <f t="shared" si="16"/>
        <v xml:space="preserve">ELIDA </v>
      </c>
      <c r="E203" t="str">
        <f t="shared" si="17"/>
        <v>MARIA TOVAR ALVARADO</v>
      </c>
      <c r="F203" s="55" t="s">
        <v>3906</v>
      </c>
      <c r="G203" s="55" t="s">
        <v>3907</v>
      </c>
      <c r="H203" s="58" cm="1">
        <f t="array" aca="1" ref="H203" ca="1">INDEX(codigosPostales!$A$1:$A$1107,RANDBETWEEN(1,1107))</f>
        <v>9696</v>
      </c>
      <c r="I203" s="32" t="str">
        <f t="shared" ca="1" si="18"/>
        <v>09696</v>
      </c>
      <c r="J203" s="15" t="s">
        <v>112</v>
      </c>
      <c r="K203" s="15">
        <f>VLOOKUP(J203,estados!$A$1:$B$31,2,FALSE)</f>
        <v>7</v>
      </c>
      <c r="L203" s="58" t="str" cm="1">
        <f t="array" aca="1" ref="L203" ca="1">INDEX('Distribuidores CDMX y EdoMex'!$A$2:$A$22,RANDBETWEEN(1,21))</f>
        <v>KIA VALLEJO</v>
      </c>
      <c r="M203" s="15">
        <f ca="1">VLOOKUP(L203,Distribuidores!$A$2:$B$99,2,FALSE)</f>
        <v>18</v>
      </c>
      <c r="N203" s="58">
        <v>1</v>
      </c>
      <c r="O203" s="58">
        <v>1</v>
      </c>
      <c r="P203" s="58">
        <v>1</v>
      </c>
      <c r="Q203" s="36" t="str">
        <f t="shared" ca="1" si="19"/>
        <v>2023-10-29 14:40:51</v>
      </c>
    </row>
    <row r="204" spans="1:17" x14ac:dyDescent="0.3">
      <c r="A204" s="58">
        <v>12202</v>
      </c>
      <c r="B204" s="55" t="s">
        <v>3908</v>
      </c>
      <c r="C204" s="21" t="str">
        <f t="shared" si="15"/>
        <v>Ivon Alejandra Chavez</v>
      </c>
      <c r="D204" t="str">
        <f t="shared" si="16"/>
        <v xml:space="preserve">Ivon </v>
      </c>
      <c r="E204" t="str">
        <f t="shared" si="17"/>
        <v>Alejandra Chavez</v>
      </c>
      <c r="F204" s="55" t="s">
        <v>3909</v>
      </c>
      <c r="G204" s="55" t="s">
        <v>3910</v>
      </c>
      <c r="H204" s="58" cm="1">
        <f t="array" aca="1" ref="H204" ca="1">INDEX(codigosPostales!$A$1:$A$1107,RANDBETWEEN(1,1107))</f>
        <v>7730</v>
      </c>
      <c r="I204" s="32" t="str">
        <f t="shared" ca="1" si="18"/>
        <v>07730</v>
      </c>
      <c r="J204" s="15" t="s">
        <v>112</v>
      </c>
      <c r="K204" s="15">
        <f>VLOOKUP(J204,estados!$A$1:$B$31,2,FALSE)</f>
        <v>7</v>
      </c>
      <c r="L204" s="58" t="str" cm="1">
        <f t="array" aca="1" ref="L204" ca="1">INDEX('Distribuidores CDMX y EdoMex'!$A$2:$A$22,RANDBETWEEN(1,21))</f>
        <v>KIA MARIANO ESCOBEDO</v>
      </c>
      <c r="M204" s="15">
        <f ca="1">VLOOKUP(L204,Distribuidores!$A$2:$B$99,2,FALSE)</f>
        <v>11</v>
      </c>
      <c r="N204" s="58">
        <v>1</v>
      </c>
      <c r="O204" s="58">
        <v>1</v>
      </c>
      <c r="P204" s="58">
        <v>1</v>
      </c>
      <c r="Q204" s="36" t="str">
        <f t="shared" ca="1" si="19"/>
        <v>2023-10-29 17:59:11</v>
      </c>
    </row>
    <row r="205" spans="1:17" x14ac:dyDescent="0.3">
      <c r="A205" s="58">
        <v>12203</v>
      </c>
      <c r="B205" s="55" t="s">
        <v>3911</v>
      </c>
      <c r="C205" s="21" t="str">
        <f t="shared" si="15"/>
        <v>DAVID MONTELONGO CONTRERAS</v>
      </c>
      <c r="D205" t="str">
        <f t="shared" si="16"/>
        <v xml:space="preserve">DAVID </v>
      </c>
      <c r="E205" t="str">
        <f t="shared" si="17"/>
        <v>MONTELONGO CONTRERAS</v>
      </c>
      <c r="F205" s="55" t="s">
        <v>3912</v>
      </c>
      <c r="G205" s="55" t="s">
        <v>3913</v>
      </c>
      <c r="H205" s="58" cm="1">
        <f t="array" aca="1" ref="H205" ca="1">INDEX(codigosPostales!$A$1:$A$1107,RANDBETWEEN(1,1107))</f>
        <v>7720</v>
      </c>
      <c r="I205" s="32" t="str">
        <f t="shared" ca="1" si="18"/>
        <v>07720</v>
      </c>
      <c r="J205" s="15" t="s">
        <v>112</v>
      </c>
      <c r="K205" s="15">
        <f>VLOOKUP(J205,estados!$A$1:$B$31,2,FALSE)</f>
        <v>7</v>
      </c>
      <c r="L205" s="58" t="str" cm="1">
        <f t="array" aca="1" ref="L205" ca="1">INDEX('Distribuidores CDMX y EdoMex'!$A$2:$A$22,RANDBETWEEN(1,21))</f>
        <v>KIA INTERLOMAS</v>
      </c>
      <c r="M205" s="15">
        <f ca="1">VLOOKUP(L205,Distribuidores!$A$2:$B$99,2,FALSE)</f>
        <v>28</v>
      </c>
      <c r="N205" s="58">
        <v>1</v>
      </c>
      <c r="O205" s="58">
        <v>1</v>
      </c>
      <c r="P205" s="58">
        <v>1</v>
      </c>
      <c r="Q205" s="36" t="str">
        <f t="shared" ca="1" si="19"/>
        <v>2023-10-29 12:27:12</v>
      </c>
    </row>
    <row r="206" spans="1:17" x14ac:dyDescent="0.3">
      <c r="A206" s="58">
        <v>12204</v>
      </c>
      <c r="B206" s="55" t="s">
        <v>3914</v>
      </c>
      <c r="C206" s="21" t="str">
        <f t="shared" si="15"/>
        <v>JUANA MARIA NOHEMI CERVANTES MENDIOLA</v>
      </c>
      <c r="D206" t="str">
        <f t="shared" si="16"/>
        <v xml:space="preserve">JUANA </v>
      </c>
      <c r="E206" t="str">
        <f t="shared" si="17"/>
        <v>MARIA NOHEMI CERVANTES MENDIOLA</v>
      </c>
      <c r="F206" s="55" t="s">
        <v>3915</v>
      </c>
      <c r="G206" s="55" t="s">
        <v>3916</v>
      </c>
      <c r="H206" s="58" cm="1">
        <f t="array" aca="1" ref="H206" ca="1">INDEX(codigosPostales!$A$1:$A$1107,RANDBETWEEN(1,1107))</f>
        <v>12200</v>
      </c>
      <c r="I206" s="32" t="str">
        <f t="shared" ca="1" si="18"/>
        <v>12200</v>
      </c>
      <c r="J206" s="15" t="s">
        <v>112</v>
      </c>
      <c r="K206" s="15">
        <f>VLOOKUP(J206,estados!$A$1:$B$31,2,FALSE)</f>
        <v>7</v>
      </c>
      <c r="L206" s="58" t="str" cm="1">
        <f t="array" aca="1" ref="L206" ca="1">INDEX('Distribuidores CDMX y EdoMex'!$A$2:$A$22,RANDBETWEEN(1,21))</f>
        <v>KIA SAN JOAQUÍN</v>
      </c>
      <c r="M206" s="15">
        <f ca="1">VLOOKUP(L206,Distribuidores!$A$2:$B$99,2,FALSE)</f>
        <v>19</v>
      </c>
      <c r="N206" s="58">
        <v>1</v>
      </c>
      <c r="O206" s="58">
        <v>1</v>
      </c>
      <c r="P206" s="58">
        <v>1</v>
      </c>
      <c r="Q206" s="36" t="str">
        <f t="shared" ca="1" si="19"/>
        <v>2023-10-29 20:16:05</v>
      </c>
    </row>
    <row r="207" spans="1:17" x14ac:dyDescent="0.3">
      <c r="A207" s="58">
        <v>12205</v>
      </c>
      <c r="B207" s="55" t="s">
        <v>3917</v>
      </c>
      <c r="C207" s="21" t="str">
        <f t="shared" si="15"/>
        <v>ALINA RUBIO RAMIREZ</v>
      </c>
      <c r="D207" t="str">
        <f t="shared" si="16"/>
        <v xml:space="preserve">ALINA </v>
      </c>
      <c r="E207" t="str">
        <f t="shared" si="17"/>
        <v>RUBIO RAMIREZ</v>
      </c>
      <c r="F207" s="55" t="s">
        <v>3918</v>
      </c>
      <c r="G207" s="55" t="s">
        <v>3919</v>
      </c>
      <c r="H207" s="58" cm="1">
        <f t="array" aca="1" ref="H207" ca="1">INDEX(codigosPostales!$A$1:$A$1107,RANDBETWEEN(1,1107))</f>
        <v>10020</v>
      </c>
      <c r="I207" s="32" t="str">
        <f t="shared" ca="1" si="18"/>
        <v>10020</v>
      </c>
      <c r="J207" s="15" t="s">
        <v>112</v>
      </c>
      <c r="K207" s="15">
        <f>VLOOKUP(J207,estados!$A$1:$B$31,2,FALSE)</f>
        <v>7</v>
      </c>
      <c r="L207" s="58" t="str" cm="1">
        <f t="array" aca="1" ref="L207" ca="1">INDEX('Distribuidores CDMX y EdoMex'!$A$2:$A$22,RANDBETWEEN(1,21))</f>
        <v>KIA DEL VALLE</v>
      </c>
      <c r="M207" s="15">
        <f ca="1">VLOOKUP(L207,Distribuidores!$A$2:$B$99,2,FALSE)</f>
        <v>17</v>
      </c>
      <c r="N207" s="58">
        <v>1</v>
      </c>
      <c r="O207" s="58">
        <v>1</v>
      </c>
      <c r="P207" s="58">
        <v>1</v>
      </c>
      <c r="Q207" s="36" t="str">
        <f t="shared" ca="1" si="19"/>
        <v>2023-10-29 15:52:07</v>
      </c>
    </row>
    <row r="208" spans="1:17" x14ac:dyDescent="0.3">
      <c r="A208" s="58">
        <v>12206</v>
      </c>
      <c r="B208" s="55" t="s">
        <v>3920</v>
      </c>
      <c r="C208" s="21" t="str">
        <f t="shared" si="15"/>
        <v>dulce madai sanchez muñoz</v>
      </c>
      <c r="D208" t="str">
        <f t="shared" si="16"/>
        <v xml:space="preserve">dulce </v>
      </c>
      <c r="E208" t="str">
        <f t="shared" si="17"/>
        <v>madai sanchez muñoz</v>
      </c>
      <c r="F208" s="55" t="s">
        <v>3921</v>
      </c>
      <c r="G208" s="55" t="s">
        <v>3922</v>
      </c>
      <c r="H208" s="58" cm="1">
        <f t="array" aca="1" ref="H208" ca="1">INDEX(codigosPostales!$A$1:$A$1107,RANDBETWEEN(1,1107))</f>
        <v>7980</v>
      </c>
      <c r="I208" s="32" t="str">
        <f t="shared" ca="1" si="18"/>
        <v>07980</v>
      </c>
      <c r="J208" s="15" t="s">
        <v>112</v>
      </c>
      <c r="K208" s="15">
        <f>VLOOKUP(J208,estados!$A$1:$B$31,2,FALSE)</f>
        <v>7</v>
      </c>
      <c r="L208" s="58" t="str" cm="1">
        <f t="array" aca="1" ref="L208" ca="1">INDEX('Distribuidores CDMX y EdoMex'!$A$2:$A$22,RANDBETWEEN(1,21))</f>
        <v>KIA ESMERALDA</v>
      </c>
      <c r="M208" s="15">
        <f ca="1">VLOOKUP(L208,Distribuidores!$A$2:$B$99,2,FALSE)</f>
        <v>35</v>
      </c>
      <c r="N208" s="58">
        <v>1</v>
      </c>
      <c r="O208" s="58">
        <v>1</v>
      </c>
      <c r="P208" s="58">
        <v>1</v>
      </c>
      <c r="Q208" s="36" t="str">
        <f t="shared" ca="1" si="19"/>
        <v>2023-10-29 12:52:37</v>
      </c>
    </row>
    <row r="209" spans="1:17" x14ac:dyDescent="0.3">
      <c r="A209" s="58">
        <v>12207</v>
      </c>
      <c r="B209" s="55" t="s">
        <v>3923</v>
      </c>
      <c r="C209" s="21" t="str">
        <f t="shared" si="15"/>
        <v>PALOMA RIVERA HERNANDEZ</v>
      </c>
      <c r="D209" t="str">
        <f t="shared" si="16"/>
        <v xml:space="preserve">PALOMA </v>
      </c>
      <c r="E209" t="str">
        <f t="shared" si="17"/>
        <v>RIVERA HERNANDEZ</v>
      </c>
      <c r="F209" s="55" t="s">
        <v>3924</v>
      </c>
      <c r="G209" s="55" t="s">
        <v>3925</v>
      </c>
      <c r="H209" s="58" cm="1">
        <f t="array" aca="1" ref="H209" ca="1">INDEX(codigosPostales!$A$1:$A$1107,RANDBETWEEN(1,1107))</f>
        <v>9640</v>
      </c>
      <c r="I209" s="32" t="str">
        <f t="shared" ca="1" si="18"/>
        <v>09640</v>
      </c>
      <c r="J209" s="15" t="s">
        <v>112</v>
      </c>
      <c r="K209" s="15">
        <f>VLOOKUP(J209,estados!$A$1:$B$31,2,FALSE)</f>
        <v>7</v>
      </c>
      <c r="L209" s="58" t="str" cm="1">
        <f t="array" aca="1" ref="L209" ca="1">INDEX('Distribuidores CDMX y EdoMex'!$A$2:$A$22,RANDBETWEEN(1,21))</f>
        <v>KIA ECATEPEC</v>
      </c>
      <c r="M209" s="15">
        <f ca="1">VLOOKUP(L209,Distribuidores!$A$2:$B$99,2,FALSE)</f>
        <v>33</v>
      </c>
      <c r="N209" s="58">
        <v>1</v>
      </c>
      <c r="O209" s="58">
        <v>1</v>
      </c>
      <c r="P209" s="58">
        <v>1</v>
      </c>
      <c r="Q209" s="36" t="str">
        <f t="shared" ca="1" si="19"/>
        <v>2023-10-29 12:28:39</v>
      </c>
    </row>
    <row r="210" spans="1:17" x14ac:dyDescent="0.3">
      <c r="A210" s="58">
        <v>12208</v>
      </c>
      <c r="B210" s="55" t="s">
        <v>3926</v>
      </c>
      <c r="C210" s="21" t="str">
        <f t="shared" si="15"/>
        <v>CARLOS MIRANDA MIRANDA</v>
      </c>
      <c r="D210" t="str">
        <f t="shared" si="16"/>
        <v xml:space="preserve">CARLOS </v>
      </c>
      <c r="E210" t="str">
        <f t="shared" si="17"/>
        <v>MIRANDA MIRANDA</v>
      </c>
      <c r="F210" s="55" t="s">
        <v>3927</v>
      </c>
      <c r="G210" s="55" t="s">
        <v>3928</v>
      </c>
      <c r="H210" s="58" cm="1">
        <f t="array" aca="1" ref="H210" ca="1">INDEX(codigosPostales!$A$1:$A$1107,RANDBETWEEN(1,1107))</f>
        <v>9900</v>
      </c>
      <c r="I210" s="32" t="str">
        <f t="shared" ca="1" si="18"/>
        <v>09900</v>
      </c>
      <c r="J210" s="15" t="s">
        <v>112</v>
      </c>
      <c r="K210" s="15">
        <f>VLOOKUP(J210,estados!$A$1:$B$31,2,FALSE)</f>
        <v>7</v>
      </c>
      <c r="L210" s="58" t="str" cm="1">
        <f t="array" aca="1" ref="L210" ca="1">INDEX('Distribuidores CDMX y EdoMex'!$A$2:$A$22,RANDBETWEEN(1,21))</f>
        <v>KIA ESMERALDA</v>
      </c>
      <c r="M210" s="15">
        <f ca="1">VLOOKUP(L210,Distribuidores!$A$2:$B$99,2,FALSE)</f>
        <v>35</v>
      </c>
      <c r="N210" s="58">
        <v>1</v>
      </c>
      <c r="O210" s="58">
        <v>1</v>
      </c>
      <c r="P210" s="58">
        <v>1</v>
      </c>
      <c r="Q210" s="36" t="str">
        <f t="shared" ca="1" si="19"/>
        <v>2023-10-29 18:14:14</v>
      </c>
    </row>
    <row r="211" spans="1:17" x14ac:dyDescent="0.3">
      <c r="A211" s="58">
        <v>12209</v>
      </c>
      <c r="B211" s="55" t="s">
        <v>3929</v>
      </c>
      <c r="C211" s="21" t="str">
        <f t="shared" si="15"/>
        <v>MARIA DE LOS ANGELES RODRIGUEZ GALINDO</v>
      </c>
      <c r="D211" t="str">
        <f t="shared" si="16"/>
        <v xml:space="preserve">MARIA </v>
      </c>
      <c r="E211" t="str">
        <f t="shared" si="17"/>
        <v>DE LOS ANGELES RODRIGUEZ GALINDO</v>
      </c>
      <c r="F211" s="55" t="s">
        <v>3930</v>
      </c>
      <c r="G211" s="55" t="s">
        <v>3931</v>
      </c>
      <c r="H211" s="58" cm="1">
        <f t="array" aca="1" ref="H211" ca="1">INDEX(codigosPostales!$A$1:$A$1107,RANDBETWEEN(1,1107))</f>
        <v>1538</v>
      </c>
      <c r="I211" s="32" t="str">
        <f t="shared" ca="1" si="18"/>
        <v>01538</v>
      </c>
      <c r="J211" s="15" t="s">
        <v>112</v>
      </c>
      <c r="K211" s="15">
        <f>VLOOKUP(J211,estados!$A$1:$B$31,2,FALSE)</f>
        <v>7</v>
      </c>
      <c r="L211" s="58" t="str" cm="1">
        <f t="array" aca="1" ref="L211" ca="1">INDEX('Distribuidores CDMX y EdoMex'!$A$2:$A$22,RANDBETWEEN(1,21))</f>
        <v>KIA INTERLOMAS</v>
      </c>
      <c r="M211" s="15">
        <f ca="1">VLOOKUP(L211,Distribuidores!$A$2:$B$99,2,FALSE)</f>
        <v>28</v>
      </c>
      <c r="N211" s="58">
        <v>1</v>
      </c>
      <c r="O211" s="58">
        <v>1</v>
      </c>
      <c r="P211" s="58">
        <v>1</v>
      </c>
      <c r="Q211" s="36" t="str">
        <f t="shared" ca="1" si="19"/>
        <v>2023-10-29 19:03:30</v>
      </c>
    </row>
    <row r="212" spans="1:17" x14ac:dyDescent="0.3">
      <c r="A212" s="58">
        <v>12210</v>
      </c>
      <c r="B212" s="55" t="s">
        <v>3932</v>
      </c>
      <c r="C212" s="21" t="str">
        <f t="shared" si="15"/>
        <v>MARIA ELOISA PEREZ MEZA</v>
      </c>
      <c r="D212" t="str">
        <f t="shared" si="16"/>
        <v xml:space="preserve">MARIA </v>
      </c>
      <c r="E212" t="str">
        <f t="shared" si="17"/>
        <v>ELOISA PEREZ MEZA</v>
      </c>
      <c r="F212" s="55" t="s">
        <v>3933</v>
      </c>
      <c r="G212" s="55" t="s">
        <v>3934</v>
      </c>
      <c r="H212" s="58" cm="1">
        <f t="array" aca="1" ref="H212" ca="1">INDEX(codigosPostales!$A$1:$A$1107,RANDBETWEEN(1,1107))</f>
        <v>8840</v>
      </c>
      <c r="I212" s="32" t="str">
        <f t="shared" ca="1" si="18"/>
        <v>08840</v>
      </c>
      <c r="J212" s="15" t="s">
        <v>112</v>
      </c>
      <c r="K212" s="15">
        <f>VLOOKUP(J212,estados!$A$1:$B$31,2,FALSE)</f>
        <v>7</v>
      </c>
      <c r="L212" s="58" t="str" cm="1">
        <f t="array" aca="1" ref="L212" ca="1">INDEX('Distribuidores CDMX y EdoMex'!$A$2:$A$22,RANDBETWEEN(1,21))</f>
        <v>KIA DEL VALLE</v>
      </c>
      <c r="M212" s="15">
        <f ca="1">VLOOKUP(L212,Distribuidores!$A$2:$B$99,2,FALSE)</f>
        <v>17</v>
      </c>
      <c r="N212" s="58">
        <v>1</v>
      </c>
      <c r="O212" s="58">
        <v>1</v>
      </c>
      <c r="P212" s="58">
        <v>1</v>
      </c>
      <c r="Q212" s="36" t="str">
        <f t="shared" ca="1" si="19"/>
        <v>2023-10-29 17:22:26</v>
      </c>
    </row>
    <row r="213" spans="1:17" x14ac:dyDescent="0.3">
      <c r="A213" s="58">
        <v>12211</v>
      </c>
      <c r="B213" s="55" t="s">
        <v>3935</v>
      </c>
      <c r="C213" s="21" t="str">
        <f t="shared" si="15"/>
        <v>IVAN CHAVEZ GUADERRAMA</v>
      </c>
      <c r="D213" t="str">
        <f t="shared" si="16"/>
        <v xml:space="preserve">IVAN </v>
      </c>
      <c r="E213" t="str">
        <f t="shared" si="17"/>
        <v>CHAVEZ GUADERRAMA</v>
      </c>
      <c r="F213" s="55" t="s">
        <v>3936</v>
      </c>
      <c r="G213" s="55" t="s">
        <v>3937</v>
      </c>
      <c r="H213" s="58" cm="1">
        <f t="array" aca="1" ref="H213" ca="1">INDEX(codigosPostales!$A$1:$A$1107,RANDBETWEEN(1,1107))</f>
        <v>4710</v>
      </c>
      <c r="I213" s="32" t="str">
        <f t="shared" ca="1" si="18"/>
        <v>04710</v>
      </c>
      <c r="J213" s="15" t="s">
        <v>112</v>
      </c>
      <c r="K213" s="15">
        <f>VLOOKUP(J213,estados!$A$1:$B$31,2,FALSE)</f>
        <v>7</v>
      </c>
      <c r="L213" s="58" t="str" cm="1">
        <f t="array" aca="1" ref="L213" ca="1">INDEX('Distribuidores CDMX y EdoMex'!$A$2:$A$22,RANDBETWEEN(1,21))</f>
        <v>KIA CUAUTITLÁN</v>
      </c>
      <c r="M213" s="15">
        <f ca="1">VLOOKUP(L213,Distribuidores!$A$2:$B$99,2,FALSE)</f>
        <v>29</v>
      </c>
      <c r="N213" s="58">
        <v>1</v>
      </c>
      <c r="O213" s="58">
        <v>1</v>
      </c>
      <c r="P213" s="58">
        <v>1</v>
      </c>
      <c r="Q213" s="36" t="str">
        <f t="shared" ca="1" si="19"/>
        <v>2023-10-29 19:38:36</v>
      </c>
    </row>
    <row r="214" spans="1:17" x14ac:dyDescent="0.3">
      <c r="A214" s="58">
        <v>12212</v>
      </c>
      <c r="B214" s="55" t="s">
        <v>3938</v>
      </c>
      <c r="C214" s="21" t="str">
        <f t="shared" si="15"/>
        <v>ANA KAREN LOPEZ TORRES</v>
      </c>
      <c r="D214" t="str">
        <f t="shared" si="16"/>
        <v xml:space="preserve">ANA </v>
      </c>
      <c r="E214" t="str">
        <f t="shared" si="17"/>
        <v>KAREN LOPEZ TORRES</v>
      </c>
      <c r="F214" s="55" t="s">
        <v>3939</v>
      </c>
      <c r="G214" s="55" t="s">
        <v>3940</v>
      </c>
      <c r="H214" s="58" cm="1">
        <f t="array" aca="1" ref="H214" ca="1">INDEX(codigosPostales!$A$1:$A$1107,RANDBETWEEN(1,1107))</f>
        <v>15640</v>
      </c>
      <c r="I214" s="32" t="str">
        <f t="shared" ca="1" si="18"/>
        <v>15640</v>
      </c>
      <c r="J214" s="15" t="s">
        <v>112</v>
      </c>
      <c r="K214" s="15">
        <f>VLOOKUP(J214,estados!$A$1:$B$31,2,FALSE)</f>
        <v>7</v>
      </c>
      <c r="L214" s="58" t="str" cm="1">
        <f t="array" aca="1" ref="L214" ca="1">INDEX('Distribuidores CDMX y EdoMex'!$A$2:$A$22,RANDBETWEEN(1,21))</f>
        <v>KIA COAPA</v>
      </c>
      <c r="M214" s="15">
        <f ca="1">VLOOKUP(L214,Distribuidores!$A$2:$B$99,2,FALSE)</f>
        <v>13</v>
      </c>
      <c r="N214" s="58">
        <v>1</v>
      </c>
      <c r="O214" s="58">
        <v>1</v>
      </c>
      <c r="P214" s="58">
        <v>1</v>
      </c>
      <c r="Q214" s="36" t="str">
        <f t="shared" ca="1" si="19"/>
        <v>2023-10-29 12:33:39</v>
      </c>
    </row>
    <row r="215" spans="1:17" x14ac:dyDescent="0.3">
      <c r="A215" s="58">
        <v>12213</v>
      </c>
      <c r="B215" s="55" t="s">
        <v>3941</v>
      </c>
      <c r="C215" s="21" t="str">
        <f t="shared" si="15"/>
        <v>ANDREA MARGARITA FELIPE GONZÁLEZ</v>
      </c>
      <c r="D215" t="str">
        <f t="shared" si="16"/>
        <v xml:space="preserve">ANDREA </v>
      </c>
      <c r="E215" t="str">
        <f t="shared" si="17"/>
        <v>MARGARITA FELIPE GONZÁLEZ</v>
      </c>
      <c r="F215" s="55" t="s">
        <v>3942</v>
      </c>
      <c r="G215" s="55" t="s">
        <v>3943</v>
      </c>
      <c r="H215" s="58" cm="1">
        <f t="array" aca="1" ref="H215" ca="1">INDEX(codigosPostales!$A$1:$A$1107,RANDBETWEEN(1,1107))</f>
        <v>13020</v>
      </c>
      <c r="I215" s="32" t="str">
        <f t="shared" ca="1" si="18"/>
        <v>13020</v>
      </c>
      <c r="J215" s="15" t="s">
        <v>112</v>
      </c>
      <c r="K215" s="15">
        <f>VLOOKUP(J215,estados!$A$1:$B$31,2,FALSE)</f>
        <v>7</v>
      </c>
      <c r="L215" s="58" t="str" cm="1">
        <f t="array" aca="1" ref="L215" ca="1">INDEX('Distribuidores CDMX y EdoMex'!$A$2:$A$22,RANDBETWEEN(1,21))</f>
        <v>KIA SATÉLITE</v>
      </c>
      <c r="M215" s="15">
        <f ca="1">VLOOKUP(L215,Distribuidores!$A$2:$B$99,2,FALSE)</f>
        <v>31</v>
      </c>
      <c r="N215" s="58">
        <v>1</v>
      </c>
      <c r="O215" s="58">
        <v>1</v>
      </c>
      <c r="P215" s="58">
        <v>1</v>
      </c>
      <c r="Q215" s="36" t="str">
        <f t="shared" ca="1" si="19"/>
        <v>2023-10-29 16:04:03</v>
      </c>
    </row>
    <row r="216" spans="1:17" x14ac:dyDescent="0.3">
      <c r="A216" s="58">
        <v>12214</v>
      </c>
      <c r="B216" s="55" t="s">
        <v>3944</v>
      </c>
      <c r="C216" s="21" t="str">
        <f t="shared" si="15"/>
        <v>JOSE LUIS TRIANA MORENO</v>
      </c>
      <c r="D216" t="str">
        <f t="shared" si="16"/>
        <v xml:space="preserve">JOSE </v>
      </c>
      <c r="E216" t="str">
        <f t="shared" si="17"/>
        <v>LUIS TRIANA MORENO</v>
      </c>
      <c r="F216" s="55" t="s">
        <v>3945</v>
      </c>
      <c r="G216" s="55" t="s">
        <v>3946</v>
      </c>
      <c r="H216" s="58" cm="1">
        <f t="array" aca="1" ref="H216" ca="1">INDEX(codigosPostales!$A$1:$A$1107,RANDBETWEEN(1,1107))</f>
        <v>12400</v>
      </c>
      <c r="I216" s="32" t="str">
        <f t="shared" ca="1" si="18"/>
        <v>12400</v>
      </c>
      <c r="J216" s="15" t="s">
        <v>112</v>
      </c>
      <c r="K216" s="15">
        <f>VLOOKUP(J216,estados!$A$1:$B$31,2,FALSE)</f>
        <v>7</v>
      </c>
      <c r="L216" s="58" t="str" cm="1">
        <f t="array" aca="1" ref="L216" ca="1">INDEX('Distribuidores CDMX y EdoMex'!$A$2:$A$22,RANDBETWEEN(1,21))</f>
        <v>KIA DEL VALLE</v>
      </c>
      <c r="M216" s="15">
        <f ca="1">VLOOKUP(L216,Distribuidores!$A$2:$B$99,2,FALSE)</f>
        <v>17</v>
      </c>
      <c r="N216" s="58">
        <v>1</v>
      </c>
      <c r="O216" s="58">
        <v>1</v>
      </c>
      <c r="P216" s="58">
        <v>1</v>
      </c>
      <c r="Q216" s="36" t="str">
        <f t="shared" ca="1" si="19"/>
        <v>2023-10-29 18:29:06</v>
      </c>
    </row>
    <row r="217" spans="1:17" x14ac:dyDescent="0.3">
      <c r="A217" s="58">
        <v>12215</v>
      </c>
      <c r="B217" s="55" t="s">
        <v>3947</v>
      </c>
      <c r="C217" s="21" t="str">
        <f t="shared" si="15"/>
        <v>MARIA DE JESUS MARQUEZ PONCE</v>
      </c>
      <c r="D217" t="str">
        <f t="shared" si="16"/>
        <v xml:space="preserve">MARIA </v>
      </c>
      <c r="E217" t="str">
        <f t="shared" si="17"/>
        <v>DE JESUS MARQUEZ PONCE</v>
      </c>
      <c r="F217" s="55" t="s">
        <v>3948</v>
      </c>
      <c r="G217" s="55" t="s">
        <v>3949</v>
      </c>
      <c r="H217" s="58" cm="1">
        <f t="array" aca="1" ref="H217" ca="1">INDEX(codigosPostales!$A$1:$A$1107,RANDBETWEEN(1,1107))</f>
        <v>14710</v>
      </c>
      <c r="I217" s="32" t="str">
        <f t="shared" ca="1" si="18"/>
        <v>14710</v>
      </c>
      <c r="J217" s="15" t="s">
        <v>112</v>
      </c>
      <c r="K217" s="15">
        <f>VLOOKUP(J217,estados!$A$1:$B$31,2,FALSE)</f>
        <v>7</v>
      </c>
      <c r="L217" s="58" t="str" cm="1">
        <f t="array" aca="1" ref="L217" ca="1">INDEX('Distribuidores CDMX y EdoMex'!$A$2:$A$22,RANDBETWEEN(1,21))</f>
        <v>KIA VALLEJO</v>
      </c>
      <c r="M217" s="15">
        <f ca="1">VLOOKUP(L217,Distribuidores!$A$2:$B$99,2,FALSE)</f>
        <v>18</v>
      </c>
      <c r="N217" s="58">
        <v>1</v>
      </c>
      <c r="O217" s="58">
        <v>1</v>
      </c>
      <c r="P217" s="58">
        <v>1</v>
      </c>
      <c r="Q217" s="36" t="str">
        <f t="shared" ca="1" si="19"/>
        <v>2023-10-29 20:39:35</v>
      </c>
    </row>
    <row r="218" spans="1:17" x14ac:dyDescent="0.3">
      <c r="A218" s="58">
        <v>12216</v>
      </c>
      <c r="B218" s="55" t="s">
        <v>3950</v>
      </c>
      <c r="C218" s="21" t="str">
        <f t="shared" si="15"/>
        <v>KARLA PATRICIA AGUIRRE BALLESTEROS</v>
      </c>
      <c r="D218" t="str">
        <f t="shared" si="16"/>
        <v xml:space="preserve">KARLA </v>
      </c>
      <c r="E218" t="str">
        <f t="shared" si="17"/>
        <v>PATRICIA AGUIRRE BALLESTEROS</v>
      </c>
      <c r="F218" s="55" t="s">
        <v>3951</v>
      </c>
      <c r="G218" s="55" t="s">
        <v>3952</v>
      </c>
      <c r="H218" s="58" cm="1">
        <f t="array" aca="1" ref="H218" ca="1">INDEX(codigosPostales!$A$1:$A$1107,RANDBETWEEN(1,1107))</f>
        <v>2700</v>
      </c>
      <c r="I218" s="32" t="str">
        <f t="shared" ca="1" si="18"/>
        <v>02700</v>
      </c>
      <c r="J218" s="15" t="s">
        <v>112</v>
      </c>
      <c r="K218" s="15">
        <f>VLOOKUP(J218,estados!$A$1:$B$31,2,FALSE)</f>
        <v>7</v>
      </c>
      <c r="L218" s="58" t="str" cm="1">
        <f t="array" aca="1" ref="L218" ca="1">INDEX('Distribuidores CDMX y EdoMex'!$A$2:$A$22,RANDBETWEEN(1,21))</f>
        <v>KIA MARIANO ESCOBEDO</v>
      </c>
      <c r="M218" s="15">
        <f ca="1">VLOOKUP(L218,Distribuidores!$A$2:$B$99,2,FALSE)</f>
        <v>11</v>
      </c>
      <c r="N218" s="58">
        <v>1</v>
      </c>
      <c r="O218" s="58">
        <v>1</v>
      </c>
      <c r="P218" s="58">
        <v>1</v>
      </c>
      <c r="Q218" s="36" t="str">
        <f t="shared" ca="1" si="19"/>
        <v>2023-10-29 15:21:50</v>
      </c>
    </row>
    <row r="219" spans="1:17" x14ac:dyDescent="0.3">
      <c r="A219" s="58">
        <v>12217</v>
      </c>
      <c r="B219" s="55" t="s">
        <v>3953</v>
      </c>
      <c r="C219" s="21" t="str">
        <f t="shared" si="15"/>
        <v>IVONNE YULIANA ARRIAGA CORONADO</v>
      </c>
      <c r="D219" t="str">
        <f t="shared" si="16"/>
        <v xml:space="preserve">IVONNE </v>
      </c>
      <c r="E219" t="str">
        <f t="shared" si="17"/>
        <v>YULIANA ARRIAGA CORONADO</v>
      </c>
      <c r="F219" s="55" t="s">
        <v>3954</v>
      </c>
      <c r="G219" s="55" t="s">
        <v>3955</v>
      </c>
      <c r="H219" s="58" cm="1">
        <f t="array" aca="1" ref="H219" ca="1">INDEX(codigosPostales!$A$1:$A$1107,RANDBETWEEN(1,1107))</f>
        <v>11280</v>
      </c>
      <c r="I219" s="32" t="str">
        <f t="shared" ca="1" si="18"/>
        <v>11280</v>
      </c>
      <c r="J219" s="15" t="s">
        <v>112</v>
      </c>
      <c r="K219" s="15">
        <f>VLOOKUP(J219,estados!$A$1:$B$31,2,FALSE)</f>
        <v>7</v>
      </c>
      <c r="L219" s="58" t="str" cm="1">
        <f t="array" aca="1" ref="L219" ca="1">INDEX('Distribuidores CDMX y EdoMex'!$A$2:$A$22,RANDBETWEEN(1,21))</f>
        <v>KIA ESMERALDA</v>
      </c>
      <c r="M219" s="15">
        <f ca="1">VLOOKUP(L219,Distribuidores!$A$2:$B$99,2,FALSE)</f>
        <v>35</v>
      </c>
      <c r="N219" s="58">
        <v>1</v>
      </c>
      <c r="O219" s="58">
        <v>1</v>
      </c>
      <c r="P219" s="58">
        <v>1</v>
      </c>
      <c r="Q219" s="36" t="str">
        <f t="shared" ca="1" si="19"/>
        <v>2023-10-29 14:47:34</v>
      </c>
    </row>
    <row r="220" spans="1:17" x14ac:dyDescent="0.3">
      <c r="A220" s="58">
        <v>12218</v>
      </c>
      <c r="B220" s="55" t="s">
        <v>3956</v>
      </c>
      <c r="C220" s="21" t="str">
        <f t="shared" si="15"/>
        <v>NELLY UGALDE MALDONADO</v>
      </c>
      <c r="D220" t="str">
        <f t="shared" si="16"/>
        <v xml:space="preserve">NELLY </v>
      </c>
      <c r="E220" t="str">
        <f t="shared" si="17"/>
        <v>UGALDE MALDONADO</v>
      </c>
      <c r="F220" s="55" t="s">
        <v>3957</v>
      </c>
      <c r="G220" s="55" t="s">
        <v>3958</v>
      </c>
      <c r="H220" s="58" cm="1">
        <f t="array" aca="1" ref="H220" ca="1">INDEX(codigosPostales!$A$1:$A$1107,RANDBETWEEN(1,1107))</f>
        <v>1289</v>
      </c>
      <c r="I220" s="32" t="str">
        <f t="shared" ca="1" si="18"/>
        <v>01289</v>
      </c>
      <c r="J220" s="15" t="s">
        <v>112</v>
      </c>
      <c r="K220" s="15">
        <f>VLOOKUP(J220,estados!$A$1:$B$31,2,FALSE)</f>
        <v>7</v>
      </c>
      <c r="L220" s="58" t="str" cm="1">
        <f t="array" aca="1" ref="L220" ca="1">INDEX('Distribuidores CDMX y EdoMex'!$A$2:$A$22,RANDBETWEEN(1,21))</f>
        <v>KIA DEL VALLE</v>
      </c>
      <c r="M220" s="15">
        <f ca="1">VLOOKUP(L220,Distribuidores!$A$2:$B$99,2,FALSE)</f>
        <v>17</v>
      </c>
      <c r="N220" s="58">
        <v>1</v>
      </c>
      <c r="O220" s="58">
        <v>1</v>
      </c>
      <c r="P220" s="58">
        <v>1</v>
      </c>
      <c r="Q220" s="36" t="str">
        <f t="shared" ca="1" si="19"/>
        <v>2023-10-29 19:58:11</v>
      </c>
    </row>
    <row r="221" spans="1:17" x14ac:dyDescent="0.3">
      <c r="A221" s="58">
        <v>12219</v>
      </c>
      <c r="B221" s="55" t="s">
        <v>3959</v>
      </c>
      <c r="C221" s="21" t="str">
        <f t="shared" si="15"/>
        <v>RAFAEL SERRANO RAMIREZ</v>
      </c>
      <c r="D221" t="str">
        <f t="shared" si="16"/>
        <v xml:space="preserve">RAFAEL </v>
      </c>
      <c r="E221" t="str">
        <f t="shared" si="17"/>
        <v>SERRANO RAMIREZ</v>
      </c>
      <c r="F221" s="55" t="s">
        <v>3960</v>
      </c>
      <c r="G221" s="55" t="s">
        <v>3961</v>
      </c>
      <c r="H221" s="58" cm="1">
        <f t="array" aca="1" ref="H221" ca="1">INDEX(codigosPostales!$A$1:$A$1107,RANDBETWEEN(1,1107))</f>
        <v>13150</v>
      </c>
      <c r="I221" s="32" t="str">
        <f t="shared" ca="1" si="18"/>
        <v>13150</v>
      </c>
      <c r="J221" s="15" t="s">
        <v>112</v>
      </c>
      <c r="K221" s="15">
        <f>VLOOKUP(J221,estados!$A$1:$B$31,2,FALSE)</f>
        <v>7</v>
      </c>
      <c r="L221" s="58" t="str" cm="1">
        <f t="array" aca="1" ref="L221" ca="1">INDEX('Distribuidores CDMX y EdoMex'!$A$2:$A$22,RANDBETWEEN(1,21))</f>
        <v>KIA IZTAPALAPA</v>
      </c>
      <c r="M221" s="15">
        <f ca="1">VLOOKUP(L221,Distribuidores!$A$2:$B$99,2,FALSE)</f>
        <v>16</v>
      </c>
      <c r="N221" s="58">
        <v>1</v>
      </c>
      <c r="O221" s="58">
        <v>1</v>
      </c>
      <c r="P221" s="58">
        <v>1</v>
      </c>
      <c r="Q221" s="36" t="str">
        <f t="shared" ca="1" si="19"/>
        <v>2023-10-29 15:07:45</v>
      </c>
    </row>
    <row r="222" spans="1:17" x14ac:dyDescent="0.3">
      <c r="A222" s="58">
        <v>12220</v>
      </c>
      <c r="B222" s="55" t="s">
        <v>3962</v>
      </c>
      <c r="C222" s="21" t="str">
        <f t="shared" si="15"/>
        <v>Omar Saenz Salgado</v>
      </c>
      <c r="D222" t="str">
        <f t="shared" si="16"/>
        <v xml:space="preserve">Omar </v>
      </c>
      <c r="E222" t="str">
        <f t="shared" si="17"/>
        <v>Saenz Salgado</v>
      </c>
      <c r="F222" s="55" t="s">
        <v>3963</v>
      </c>
      <c r="G222" s="55" t="s">
        <v>3964</v>
      </c>
      <c r="H222" s="58" cm="1">
        <f t="array" aca="1" ref="H222" ca="1">INDEX(codigosPostales!$A$1:$A$1107,RANDBETWEEN(1,1107))</f>
        <v>13510</v>
      </c>
      <c r="I222" s="32" t="str">
        <f t="shared" ca="1" si="18"/>
        <v>13510</v>
      </c>
      <c r="J222" s="15" t="s">
        <v>112</v>
      </c>
      <c r="K222" s="15">
        <f>VLOOKUP(J222,estados!$A$1:$B$31,2,FALSE)</f>
        <v>7</v>
      </c>
      <c r="L222" s="58" t="str" cm="1">
        <f t="array" aca="1" ref="L222" ca="1">INDEX('Distribuidores CDMX y EdoMex'!$A$2:$A$22,RANDBETWEEN(1,21))</f>
        <v>KIA AEROPUERTO</v>
      </c>
      <c r="M222" s="15">
        <f ca="1">VLOOKUP(L222,Distribuidores!$A$2:$B$99,2,FALSE)</f>
        <v>12</v>
      </c>
      <c r="N222" s="58">
        <v>1</v>
      </c>
      <c r="O222" s="58">
        <v>1</v>
      </c>
      <c r="P222" s="58">
        <v>1</v>
      </c>
      <c r="Q222" s="36" t="str">
        <f t="shared" ca="1" si="19"/>
        <v>2023-10-29 13:33:16</v>
      </c>
    </row>
    <row r="223" spans="1:17" x14ac:dyDescent="0.3">
      <c r="A223" s="58">
        <v>12221</v>
      </c>
      <c r="B223" s="55" t="s">
        <v>3965</v>
      </c>
      <c r="C223" s="21" t="str">
        <f t="shared" si="15"/>
        <v>MARIA ROSALIA OSORIO TRUJILLO</v>
      </c>
      <c r="D223" t="str">
        <f t="shared" si="16"/>
        <v xml:space="preserve">MARIA </v>
      </c>
      <c r="E223" t="str">
        <f t="shared" si="17"/>
        <v>ROSALIA OSORIO TRUJILLO</v>
      </c>
      <c r="F223" s="55" t="s">
        <v>3966</v>
      </c>
      <c r="G223" s="55" t="s">
        <v>3967</v>
      </c>
      <c r="H223" s="58" cm="1">
        <f t="array" aca="1" ref="H223" ca="1">INDEX(codigosPostales!$A$1:$A$1107,RANDBETWEEN(1,1107))</f>
        <v>9100</v>
      </c>
      <c r="I223" s="32" t="str">
        <f t="shared" ca="1" si="18"/>
        <v>09100</v>
      </c>
      <c r="J223" s="15" t="s">
        <v>112</v>
      </c>
      <c r="K223" s="15">
        <f>VLOOKUP(J223,estados!$A$1:$B$31,2,FALSE)</f>
        <v>7</v>
      </c>
      <c r="L223" s="58" t="str" cm="1">
        <f t="array" aca="1" ref="L223" ca="1">INDEX('Distribuidores CDMX y EdoMex'!$A$2:$A$22,RANDBETWEEN(1,21))</f>
        <v>KIA DEL VALLE</v>
      </c>
      <c r="M223" s="15">
        <f ca="1">VLOOKUP(L223,Distribuidores!$A$2:$B$99,2,FALSE)</f>
        <v>17</v>
      </c>
      <c r="N223" s="58">
        <v>1</v>
      </c>
      <c r="O223" s="58">
        <v>1</v>
      </c>
      <c r="P223" s="58">
        <v>1</v>
      </c>
      <c r="Q223" s="36" t="str">
        <f t="shared" ca="1" si="19"/>
        <v>2023-10-29 19:11:27</v>
      </c>
    </row>
    <row r="224" spans="1:17" x14ac:dyDescent="0.3">
      <c r="A224" s="58">
        <v>12222</v>
      </c>
      <c r="B224" s="55" t="s">
        <v>3968</v>
      </c>
      <c r="C224" s="21" t="str">
        <f t="shared" si="15"/>
        <v>JESUS LOPEZ ROMO</v>
      </c>
      <c r="D224" t="str">
        <f t="shared" si="16"/>
        <v xml:space="preserve">JESUS </v>
      </c>
      <c r="E224" t="str">
        <f t="shared" si="17"/>
        <v>LOPEZ ROMO</v>
      </c>
      <c r="F224" s="55" t="s">
        <v>3969</v>
      </c>
      <c r="G224" s="55" t="s">
        <v>3970</v>
      </c>
      <c r="H224" s="58" cm="1">
        <f t="array" aca="1" ref="H224" ca="1">INDEX(codigosPostales!$A$1:$A$1107,RANDBETWEEN(1,1107))</f>
        <v>2860</v>
      </c>
      <c r="I224" s="32" t="str">
        <f t="shared" ca="1" si="18"/>
        <v>02860</v>
      </c>
      <c r="J224" s="15" t="s">
        <v>112</v>
      </c>
      <c r="K224" s="15">
        <f>VLOOKUP(J224,estados!$A$1:$B$31,2,FALSE)</f>
        <v>7</v>
      </c>
      <c r="L224" s="58" t="str" cm="1">
        <f t="array" aca="1" ref="L224" ca="1">INDEX('Distribuidores CDMX y EdoMex'!$A$2:$A$22,RANDBETWEEN(1,21))</f>
        <v>KIA SATÉLITE</v>
      </c>
      <c r="M224" s="15">
        <f ca="1">VLOOKUP(L224,Distribuidores!$A$2:$B$99,2,FALSE)</f>
        <v>31</v>
      </c>
      <c r="N224" s="58">
        <v>1</v>
      </c>
      <c r="O224" s="58">
        <v>1</v>
      </c>
      <c r="P224" s="58">
        <v>1</v>
      </c>
      <c r="Q224" s="36" t="str">
        <f t="shared" ca="1" si="19"/>
        <v>2023-10-29 18:21:31</v>
      </c>
    </row>
    <row r="225" spans="1:17" x14ac:dyDescent="0.3">
      <c r="A225" s="58">
        <v>12223</v>
      </c>
      <c r="B225" s="55" t="s">
        <v>3971</v>
      </c>
      <c r="C225" s="21" t="str">
        <f t="shared" si="15"/>
        <v>ZOAR DORAVIT CARMONA BRITO</v>
      </c>
      <c r="D225" t="str">
        <f t="shared" si="16"/>
        <v xml:space="preserve">ZOAR </v>
      </c>
      <c r="E225" t="str">
        <f t="shared" si="17"/>
        <v>DORAVIT CARMONA BRITO</v>
      </c>
      <c r="F225" s="55" t="s">
        <v>3972</v>
      </c>
      <c r="G225" s="55" t="s">
        <v>3973</v>
      </c>
      <c r="H225" s="58" cm="1">
        <f t="array" aca="1" ref="H225" ca="1">INDEX(codigosPostales!$A$1:$A$1107,RANDBETWEEN(1,1107))</f>
        <v>5710</v>
      </c>
      <c r="I225" s="32" t="str">
        <f t="shared" ca="1" si="18"/>
        <v>05710</v>
      </c>
      <c r="J225" s="15" t="s">
        <v>112</v>
      </c>
      <c r="K225" s="15">
        <f>VLOOKUP(J225,estados!$A$1:$B$31,2,FALSE)</f>
        <v>7</v>
      </c>
      <c r="L225" s="58" t="str" cm="1">
        <f t="array" aca="1" ref="L225" ca="1">INDEX('Distribuidores CDMX y EdoMex'!$A$2:$A$22,RANDBETWEEN(1,21))</f>
        <v>KIA ECATEPEC</v>
      </c>
      <c r="M225" s="15">
        <f ca="1">VLOOKUP(L225,Distribuidores!$A$2:$B$99,2,FALSE)</f>
        <v>33</v>
      </c>
      <c r="N225" s="58">
        <v>1</v>
      </c>
      <c r="O225" s="58">
        <v>1</v>
      </c>
      <c r="P225" s="58">
        <v>1</v>
      </c>
      <c r="Q225" s="36" t="str">
        <f t="shared" ca="1" si="19"/>
        <v>2023-10-29 18:21:04</v>
      </c>
    </row>
    <row r="226" spans="1:17" x14ac:dyDescent="0.3">
      <c r="A226" s="58">
        <v>12224</v>
      </c>
      <c r="B226" s="55" t="s">
        <v>3974</v>
      </c>
      <c r="C226" s="21" t="str">
        <f t="shared" si="15"/>
        <v>LAURA RUBICEL RIZO CHAVEZ</v>
      </c>
      <c r="D226" t="str">
        <f t="shared" si="16"/>
        <v xml:space="preserve">LAURA </v>
      </c>
      <c r="E226" t="str">
        <f t="shared" si="17"/>
        <v>RUBICEL RIZO CHAVEZ</v>
      </c>
      <c r="F226" s="55" t="s">
        <v>3975</v>
      </c>
      <c r="G226" s="55" t="s">
        <v>3976</v>
      </c>
      <c r="H226" s="58" cm="1">
        <f t="array" aca="1" ref="H226" ca="1">INDEX(codigosPostales!$A$1:$A$1107,RANDBETWEEN(1,1107))</f>
        <v>16034</v>
      </c>
      <c r="I226" s="32" t="str">
        <f t="shared" ca="1" si="18"/>
        <v>16034</v>
      </c>
      <c r="J226" s="15" t="s">
        <v>112</v>
      </c>
      <c r="K226" s="15">
        <f>VLOOKUP(J226,estados!$A$1:$B$31,2,FALSE)</f>
        <v>7</v>
      </c>
      <c r="L226" s="58" t="str" cm="1">
        <f t="array" aca="1" ref="L226" ca="1">INDEX('Distribuidores CDMX y EdoMex'!$A$2:$A$22,RANDBETWEEN(1,21))</f>
        <v>KIA SATÉLITE</v>
      </c>
      <c r="M226" s="15">
        <f ca="1">VLOOKUP(L226,Distribuidores!$A$2:$B$99,2,FALSE)</f>
        <v>31</v>
      </c>
      <c r="N226" s="58">
        <v>1</v>
      </c>
      <c r="O226" s="58">
        <v>1</v>
      </c>
      <c r="P226" s="58">
        <v>1</v>
      </c>
      <c r="Q226" s="36" t="str">
        <f t="shared" ca="1" si="19"/>
        <v>2023-10-29 15:45:58</v>
      </c>
    </row>
    <row r="227" spans="1:17" x14ac:dyDescent="0.3">
      <c r="A227" s="58">
        <v>12225</v>
      </c>
      <c r="B227" s="55" t="s">
        <v>3977</v>
      </c>
      <c r="C227" s="21" t="str">
        <f t="shared" si="15"/>
        <v>JOSE VICENTE CANCHE CHIMAL</v>
      </c>
      <c r="D227" t="str">
        <f t="shared" si="16"/>
        <v xml:space="preserve">JOSE </v>
      </c>
      <c r="E227" t="str">
        <f t="shared" si="17"/>
        <v>VICENTE CANCHE CHIMAL</v>
      </c>
      <c r="F227" s="55" t="s">
        <v>3978</v>
      </c>
      <c r="G227" s="55" t="s">
        <v>3979</v>
      </c>
      <c r="H227" s="58" cm="1">
        <f t="array" aca="1" ref="H227" ca="1">INDEX(codigosPostales!$A$1:$A$1107,RANDBETWEEN(1,1107))</f>
        <v>9530</v>
      </c>
      <c r="I227" s="32" t="str">
        <f t="shared" ca="1" si="18"/>
        <v>09530</v>
      </c>
      <c r="J227" s="15" t="s">
        <v>112</v>
      </c>
      <c r="K227" s="15">
        <f>VLOOKUP(J227,estados!$A$1:$B$31,2,FALSE)</f>
        <v>7</v>
      </c>
      <c r="L227" s="58" t="str" cm="1">
        <f t="array" aca="1" ref="L227" ca="1">INDEX('Distribuidores CDMX y EdoMex'!$A$2:$A$22,RANDBETWEEN(1,21))</f>
        <v>KIA SANTA FE</v>
      </c>
      <c r="M227" s="15">
        <f ca="1">VLOOKUP(L227,Distribuidores!$A$2:$B$99,2,FALSE)</f>
        <v>14</v>
      </c>
      <c r="N227" s="58">
        <v>1</v>
      </c>
      <c r="O227" s="58">
        <v>1</v>
      </c>
      <c r="P227" s="58">
        <v>1</v>
      </c>
      <c r="Q227" s="36" t="str">
        <f t="shared" ca="1" si="19"/>
        <v>2023-10-29 18:31:07</v>
      </c>
    </row>
    <row r="228" spans="1:17" x14ac:dyDescent="0.3">
      <c r="A228" s="58">
        <v>12226</v>
      </c>
      <c r="B228" s="55" t="s">
        <v>3980</v>
      </c>
      <c r="C228" s="21" t="str">
        <f t="shared" si="15"/>
        <v>Karen ivette pacheco chable</v>
      </c>
      <c r="D228" t="str">
        <f t="shared" si="16"/>
        <v xml:space="preserve">Karen </v>
      </c>
      <c r="E228" t="str">
        <f t="shared" si="17"/>
        <v>ivette pacheco chable</v>
      </c>
      <c r="F228" s="55" t="s">
        <v>3981</v>
      </c>
      <c r="G228" s="55" t="s">
        <v>3982</v>
      </c>
      <c r="H228" s="58" cm="1">
        <f t="array" aca="1" ref="H228" ca="1">INDEX(codigosPostales!$A$1:$A$1107,RANDBETWEEN(1,1107))</f>
        <v>8400</v>
      </c>
      <c r="I228" s="32" t="str">
        <f t="shared" ca="1" si="18"/>
        <v>08400</v>
      </c>
      <c r="J228" s="15" t="s">
        <v>112</v>
      </c>
      <c r="K228" s="15">
        <f>VLOOKUP(J228,estados!$A$1:$B$31,2,FALSE)</f>
        <v>7</v>
      </c>
      <c r="L228" s="58" t="str" cm="1">
        <f t="array" aca="1" ref="L228" ca="1">INDEX('Distribuidores CDMX y EdoMex'!$A$2:$A$22,RANDBETWEEN(1,21))</f>
        <v>KIA METEPEC</v>
      </c>
      <c r="M228" s="15">
        <f ca="1">VLOOKUP(L228,Distribuidores!$A$2:$B$99,2,FALSE)</f>
        <v>30</v>
      </c>
      <c r="N228" s="58">
        <v>1</v>
      </c>
      <c r="O228" s="58">
        <v>1</v>
      </c>
      <c r="P228" s="58">
        <v>1</v>
      </c>
      <c r="Q228" s="36" t="str">
        <f t="shared" ca="1" si="19"/>
        <v>2023-10-29 18:26:33</v>
      </c>
    </row>
    <row r="229" spans="1:17" x14ac:dyDescent="0.3">
      <c r="A229" s="58">
        <v>12227</v>
      </c>
      <c r="B229" s="55" t="s">
        <v>3983</v>
      </c>
      <c r="C229" s="21" t="str">
        <f t="shared" si="15"/>
        <v>EDUARDO DANIEL LOPEZ RIVERA</v>
      </c>
      <c r="D229" t="str">
        <f t="shared" si="16"/>
        <v xml:space="preserve">EDUARDO </v>
      </c>
      <c r="E229" t="str">
        <f t="shared" si="17"/>
        <v>DANIEL LOPEZ RIVERA</v>
      </c>
      <c r="F229" s="55" t="s">
        <v>3984</v>
      </c>
      <c r="G229" s="55" t="s">
        <v>3985</v>
      </c>
      <c r="H229" s="58" cm="1">
        <f t="array" aca="1" ref="H229" ca="1">INDEX(codigosPostales!$A$1:$A$1107,RANDBETWEEN(1,1107))</f>
        <v>4910</v>
      </c>
      <c r="I229" s="32" t="str">
        <f t="shared" ca="1" si="18"/>
        <v>04910</v>
      </c>
      <c r="J229" s="15" t="s">
        <v>112</v>
      </c>
      <c r="K229" s="15">
        <f>VLOOKUP(J229,estados!$A$1:$B$31,2,FALSE)</f>
        <v>7</v>
      </c>
      <c r="L229" s="58" t="str" cm="1">
        <f t="array" aca="1" ref="L229" ca="1">INDEX('Distribuidores CDMX y EdoMex'!$A$2:$A$22,RANDBETWEEN(1,21))</f>
        <v>KIA COACALCO</v>
      </c>
      <c r="M229" s="15">
        <f ca="1">VLOOKUP(L229,Distribuidores!$A$2:$B$99,2,FALSE)</f>
        <v>34</v>
      </c>
      <c r="N229" s="58">
        <v>1</v>
      </c>
      <c r="O229" s="58">
        <v>1</v>
      </c>
      <c r="P229" s="58">
        <v>1</v>
      </c>
      <c r="Q229" s="36" t="str">
        <f t="shared" ca="1" si="19"/>
        <v>2023-10-29 14:45:32</v>
      </c>
    </row>
    <row r="230" spans="1:17" x14ac:dyDescent="0.3">
      <c r="A230" s="58">
        <v>12228</v>
      </c>
      <c r="B230" s="55" t="s">
        <v>3986</v>
      </c>
      <c r="C230" s="21" t="str">
        <f t="shared" si="15"/>
        <v>luis zamora ramirez</v>
      </c>
      <c r="D230" t="str">
        <f t="shared" si="16"/>
        <v xml:space="preserve">luis </v>
      </c>
      <c r="E230" t="str">
        <f t="shared" si="17"/>
        <v>zamora ramirez</v>
      </c>
      <c r="F230" s="55" t="s">
        <v>3987</v>
      </c>
      <c r="G230" s="55" t="s">
        <v>3988</v>
      </c>
      <c r="H230" s="58" cm="1">
        <f t="array" aca="1" ref="H230" ca="1">INDEX(codigosPostales!$A$1:$A$1107,RANDBETWEEN(1,1107))</f>
        <v>1030</v>
      </c>
      <c r="I230" s="32" t="str">
        <f t="shared" ca="1" si="18"/>
        <v>01030</v>
      </c>
      <c r="J230" s="15" t="s">
        <v>112</v>
      </c>
      <c r="K230" s="15">
        <f>VLOOKUP(J230,estados!$A$1:$B$31,2,FALSE)</f>
        <v>7</v>
      </c>
      <c r="L230" s="58" t="str" cm="1">
        <f t="array" aca="1" ref="L230" ca="1">INDEX('Distribuidores CDMX y EdoMex'!$A$2:$A$22,RANDBETWEEN(1,21))</f>
        <v>KIA TEXCOCO</v>
      </c>
      <c r="M230" s="15">
        <f ca="1">VLOOKUP(L230,Distribuidores!$A$2:$B$99,2,FALSE)</f>
        <v>32</v>
      </c>
      <c r="N230" s="58">
        <v>1</v>
      </c>
      <c r="O230" s="58">
        <v>1</v>
      </c>
      <c r="P230" s="58">
        <v>1</v>
      </c>
      <c r="Q230" s="36" t="str">
        <f t="shared" ca="1" si="19"/>
        <v>2023-10-29 17:42:49</v>
      </c>
    </row>
    <row r="231" spans="1:17" x14ac:dyDescent="0.3">
      <c r="A231" s="58">
        <v>12229</v>
      </c>
      <c r="B231" s="55" t="s">
        <v>3989</v>
      </c>
      <c r="C231" s="21" t="str">
        <f t="shared" si="15"/>
        <v>manuel rafael villalobos estrada</v>
      </c>
      <c r="D231" t="str">
        <f t="shared" si="16"/>
        <v xml:space="preserve">manuel </v>
      </c>
      <c r="E231" t="str">
        <f t="shared" si="17"/>
        <v>rafael villalobos estrada</v>
      </c>
      <c r="F231" s="55" t="s">
        <v>3990</v>
      </c>
      <c r="G231" s="55" t="s">
        <v>3991</v>
      </c>
      <c r="H231" s="58" cm="1">
        <f t="array" aca="1" ref="H231" ca="1">INDEX(codigosPostales!$A$1:$A$1107,RANDBETWEEN(1,1107))</f>
        <v>1750</v>
      </c>
      <c r="I231" s="32" t="str">
        <f t="shared" ca="1" si="18"/>
        <v>01750</v>
      </c>
      <c r="J231" s="15" t="s">
        <v>112</v>
      </c>
      <c r="K231" s="15">
        <f>VLOOKUP(J231,estados!$A$1:$B$31,2,FALSE)</f>
        <v>7</v>
      </c>
      <c r="L231" s="58" t="str" cm="1">
        <f t="array" aca="1" ref="L231" ca="1">INDEX('Distribuidores CDMX y EdoMex'!$A$2:$A$22,RANDBETWEEN(1,21))</f>
        <v>KIA AEROPUERTO</v>
      </c>
      <c r="M231" s="15">
        <f ca="1">VLOOKUP(L231,Distribuidores!$A$2:$B$99,2,FALSE)</f>
        <v>12</v>
      </c>
      <c r="N231" s="58">
        <v>1</v>
      </c>
      <c r="O231" s="58">
        <v>1</v>
      </c>
      <c r="P231" s="58">
        <v>1</v>
      </c>
      <c r="Q231" s="36" t="str">
        <f t="shared" ca="1" si="19"/>
        <v>2023-10-29 16:21:02</v>
      </c>
    </row>
    <row r="232" spans="1:17" x14ac:dyDescent="0.3">
      <c r="A232" s="58">
        <v>12230</v>
      </c>
      <c r="B232" s="55" t="s">
        <v>3992</v>
      </c>
      <c r="C232" s="21" t="str">
        <f t="shared" si="15"/>
        <v>ALBERTO CORTES SANTIAGO</v>
      </c>
      <c r="D232" t="str">
        <f t="shared" si="16"/>
        <v xml:space="preserve">ALBERTO </v>
      </c>
      <c r="E232" t="str">
        <f t="shared" si="17"/>
        <v>CORTES SANTIAGO</v>
      </c>
      <c r="F232" s="55" t="s">
        <v>3993</v>
      </c>
      <c r="G232" s="55" t="s">
        <v>3994</v>
      </c>
      <c r="H232" s="58" cm="1">
        <f t="array" aca="1" ref="H232" ca="1">INDEX(codigosPostales!$A$1:$A$1107,RANDBETWEEN(1,1107))</f>
        <v>15270</v>
      </c>
      <c r="I232" s="32" t="str">
        <f t="shared" ca="1" si="18"/>
        <v>15270</v>
      </c>
      <c r="J232" s="15" t="s">
        <v>112</v>
      </c>
      <c r="K232" s="15">
        <f>VLOOKUP(J232,estados!$A$1:$B$31,2,FALSE)</f>
        <v>7</v>
      </c>
      <c r="L232" s="58" t="str" cm="1">
        <f t="array" aca="1" ref="L232" ca="1">INDEX('Distribuidores CDMX y EdoMex'!$A$2:$A$22,RANDBETWEEN(1,21))</f>
        <v>KIA DIVISIÓN DEL NORTE</v>
      </c>
      <c r="M232" s="15">
        <f ca="1">VLOOKUP(L232,Distribuidores!$A$2:$B$99,2,FALSE)</f>
        <v>21</v>
      </c>
      <c r="N232" s="58">
        <v>1</v>
      </c>
      <c r="O232" s="58">
        <v>1</v>
      </c>
      <c r="P232" s="58">
        <v>1</v>
      </c>
      <c r="Q232" s="36" t="str">
        <f t="shared" ca="1" si="19"/>
        <v>2023-10-29 16:45:56</v>
      </c>
    </row>
    <row r="233" spans="1:17" x14ac:dyDescent="0.3">
      <c r="A233" s="58">
        <v>12231</v>
      </c>
      <c r="B233" s="55" t="s">
        <v>3995</v>
      </c>
      <c r="C233" s="21" t="str">
        <f t="shared" si="15"/>
        <v>TOMAS MARTINEZ VELAZQUEZ</v>
      </c>
      <c r="D233" t="str">
        <f t="shared" si="16"/>
        <v xml:space="preserve">TOMAS </v>
      </c>
      <c r="E233" t="str">
        <f t="shared" si="17"/>
        <v>MARTINEZ VELAZQUEZ</v>
      </c>
      <c r="F233" s="55" t="s">
        <v>3996</v>
      </c>
      <c r="G233" s="55" t="s">
        <v>3997</v>
      </c>
      <c r="H233" s="58" cm="1">
        <f t="array" aca="1" ref="H233" ca="1">INDEX(codigosPostales!$A$1:$A$1107,RANDBETWEEN(1,1107))</f>
        <v>9698</v>
      </c>
      <c r="I233" s="32" t="str">
        <f t="shared" ca="1" si="18"/>
        <v>09698</v>
      </c>
      <c r="J233" s="15" t="s">
        <v>112</v>
      </c>
      <c r="K233" s="15">
        <f>VLOOKUP(J233,estados!$A$1:$B$31,2,FALSE)</f>
        <v>7</v>
      </c>
      <c r="L233" s="58" t="str" cm="1">
        <f t="array" aca="1" ref="L233" ca="1">INDEX('Distribuidores CDMX y EdoMex'!$A$2:$A$22,RANDBETWEEN(1,21))</f>
        <v>KIA IXTAPALUCA</v>
      </c>
      <c r="M233" s="15">
        <f ca="1">VLOOKUP(L233,Distribuidores!$A$2:$B$99,2,FALSE)</f>
        <v>37</v>
      </c>
      <c r="N233" s="58">
        <v>1</v>
      </c>
      <c r="O233" s="58">
        <v>1</v>
      </c>
      <c r="P233" s="58">
        <v>1</v>
      </c>
      <c r="Q233" s="36" t="str">
        <f t="shared" ca="1" si="19"/>
        <v>2023-10-29 20:19:27</v>
      </c>
    </row>
    <row r="234" spans="1:17" x14ac:dyDescent="0.3">
      <c r="A234" s="58">
        <v>12232</v>
      </c>
      <c r="B234" s="55" t="s">
        <v>3998</v>
      </c>
      <c r="C234" s="21" t="str">
        <f t="shared" si="15"/>
        <v>Everardo Esparza Cano</v>
      </c>
      <c r="D234" t="str">
        <f t="shared" si="16"/>
        <v xml:space="preserve">Everardo </v>
      </c>
      <c r="E234" t="str">
        <f t="shared" si="17"/>
        <v>Esparza Cano</v>
      </c>
      <c r="F234" s="55" t="s">
        <v>3999</v>
      </c>
      <c r="G234" s="55" t="s">
        <v>4000</v>
      </c>
      <c r="H234" s="58" cm="1">
        <f t="array" aca="1" ref="H234" ca="1">INDEX(codigosPostales!$A$1:$A$1107,RANDBETWEEN(1,1107))</f>
        <v>8010</v>
      </c>
      <c r="I234" s="32" t="str">
        <f t="shared" ca="1" si="18"/>
        <v>08010</v>
      </c>
      <c r="J234" s="15" t="s">
        <v>112</v>
      </c>
      <c r="K234" s="15">
        <f>VLOOKUP(J234,estados!$A$1:$B$31,2,FALSE)</f>
        <v>7</v>
      </c>
      <c r="L234" s="58" t="str" cm="1">
        <f t="array" aca="1" ref="L234" ca="1">INDEX('Distribuidores CDMX y EdoMex'!$A$2:$A$22,RANDBETWEEN(1,21))</f>
        <v>KIA ECATEPEC</v>
      </c>
      <c r="M234" s="15">
        <f ca="1">VLOOKUP(L234,Distribuidores!$A$2:$B$99,2,FALSE)</f>
        <v>33</v>
      </c>
      <c r="N234" s="58">
        <v>1</v>
      </c>
      <c r="O234" s="58">
        <v>1</v>
      </c>
      <c r="P234" s="58">
        <v>1</v>
      </c>
      <c r="Q234" s="36" t="str">
        <f t="shared" ca="1" si="19"/>
        <v>2023-10-29 19:36:40</v>
      </c>
    </row>
    <row r="235" spans="1:17" x14ac:dyDescent="0.3">
      <c r="A235" s="58">
        <v>12233</v>
      </c>
      <c r="B235" s="55" t="s">
        <v>4001</v>
      </c>
      <c r="C235" s="21" t="str">
        <f t="shared" si="15"/>
        <v>LUZ MARIA LEMA CEBREROS</v>
      </c>
      <c r="D235" t="str">
        <f t="shared" si="16"/>
        <v xml:space="preserve">LUZ </v>
      </c>
      <c r="E235" t="str">
        <f t="shared" si="17"/>
        <v>MARIA LEMA CEBREROS</v>
      </c>
      <c r="F235" s="55" t="s">
        <v>4002</v>
      </c>
      <c r="G235" s="55" t="s">
        <v>4003</v>
      </c>
      <c r="H235" s="58" cm="1">
        <f t="array" aca="1" ref="H235" ca="1">INDEX(codigosPostales!$A$1:$A$1107,RANDBETWEEN(1,1107))</f>
        <v>13200</v>
      </c>
      <c r="I235" s="32" t="str">
        <f t="shared" ca="1" si="18"/>
        <v>13200</v>
      </c>
      <c r="J235" s="15" t="s">
        <v>112</v>
      </c>
      <c r="K235" s="15">
        <f>VLOOKUP(J235,estados!$A$1:$B$31,2,FALSE)</f>
        <v>7</v>
      </c>
      <c r="L235" s="58" t="str" cm="1">
        <f t="array" aca="1" ref="L235" ca="1">INDEX('Distribuidores CDMX y EdoMex'!$A$2:$A$22,RANDBETWEEN(1,21))</f>
        <v>KIA CUAUTITLÁN</v>
      </c>
      <c r="M235" s="15">
        <f ca="1">VLOOKUP(L235,Distribuidores!$A$2:$B$99,2,FALSE)</f>
        <v>29</v>
      </c>
      <c r="N235" s="58">
        <v>1</v>
      </c>
      <c r="O235" s="58">
        <v>1</v>
      </c>
      <c r="P235" s="58">
        <v>1</v>
      </c>
      <c r="Q235" s="36" t="str">
        <f t="shared" ca="1" si="19"/>
        <v>2023-10-29 15:08:52</v>
      </c>
    </row>
    <row r="236" spans="1:17" x14ac:dyDescent="0.3">
      <c r="A236" s="58">
        <v>12234</v>
      </c>
      <c r="B236" s="55" t="s">
        <v>4004</v>
      </c>
      <c r="C236" s="21" t="str">
        <f t="shared" si="15"/>
        <v>JUSSEL HERNANDEZ ROMERO</v>
      </c>
      <c r="D236" t="str">
        <f t="shared" si="16"/>
        <v xml:space="preserve">JUSSEL </v>
      </c>
      <c r="E236" t="str">
        <f t="shared" si="17"/>
        <v>HERNANDEZ ROMERO</v>
      </c>
      <c r="F236" s="55" t="s">
        <v>4005</v>
      </c>
      <c r="G236" s="55" t="s">
        <v>4006</v>
      </c>
      <c r="H236" s="58" cm="1">
        <f t="array" aca="1" ref="H236" ca="1">INDEX(codigosPostales!$A$1:$A$1107,RANDBETWEEN(1,1107))</f>
        <v>5520</v>
      </c>
      <c r="I236" s="32" t="str">
        <f t="shared" ca="1" si="18"/>
        <v>05520</v>
      </c>
      <c r="J236" s="15" t="s">
        <v>112</v>
      </c>
      <c r="K236" s="15">
        <f>VLOOKUP(J236,estados!$A$1:$B$31,2,FALSE)</f>
        <v>7</v>
      </c>
      <c r="L236" s="58" t="str" cm="1">
        <f t="array" aca="1" ref="L236" ca="1">INDEX('Distribuidores CDMX y EdoMex'!$A$2:$A$22,RANDBETWEEN(1,21))</f>
        <v>KIA DEL VALLE</v>
      </c>
      <c r="M236" s="15">
        <f ca="1">VLOOKUP(L236,Distribuidores!$A$2:$B$99,2,FALSE)</f>
        <v>17</v>
      </c>
      <c r="N236" s="58">
        <v>1</v>
      </c>
      <c r="O236" s="58">
        <v>1</v>
      </c>
      <c r="P236" s="58">
        <v>1</v>
      </c>
      <c r="Q236" s="36" t="str">
        <f t="shared" ca="1" si="19"/>
        <v>2023-10-29 18:25:57</v>
      </c>
    </row>
    <row r="237" spans="1:17" x14ac:dyDescent="0.3">
      <c r="A237" s="58">
        <v>12235</v>
      </c>
      <c r="B237" s="55" t="s">
        <v>4007</v>
      </c>
      <c r="C237" s="21" t="str">
        <f t="shared" si="15"/>
        <v>Maite Guadalupe Hernandez Villarreal</v>
      </c>
      <c r="D237" t="str">
        <f t="shared" si="16"/>
        <v xml:space="preserve">Maite </v>
      </c>
      <c r="E237" t="str">
        <f t="shared" si="17"/>
        <v>Guadalupe Hernandez Villarreal</v>
      </c>
      <c r="F237" s="55" t="s">
        <v>4008</v>
      </c>
      <c r="G237" s="55" t="s">
        <v>4009</v>
      </c>
      <c r="H237" s="58" cm="1">
        <f t="array" aca="1" ref="H237" ca="1">INDEX(codigosPostales!$A$1:$A$1107,RANDBETWEEN(1,1107))</f>
        <v>14268</v>
      </c>
      <c r="I237" s="32" t="str">
        <f t="shared" ca="1" si="18"/>
        <v>14268</v>
      </c>
      <c r="J237" s="15" t="s">
        <v>112</v>
      </c>
      <c r="K237" s="15">
        <f>VLOOKUP(J237,estados!$A$1:$B$31,2,FALSE)</f>
        <v>7</v>
      </c>
      <c r="L237" s="58" t="str" cm="1">
        <f t="array" aca="1" ref="L237" ca="1">INDEX('Distribuidores CDMX y EdoMex'!$A$2:$A$22,RANDBETWEEN(1,21))</f>
        <v>KIA INTERLOMAS</v>
      </c>
      <c r="M237" s="15">
        <f ca="1">VLOOKUP(L237,Distribuidores!$A$2:$B$99,2,FALSE)</f>
        <v>28</v>
      </c>
      <c r="N237" s="58">
        <v>1</v>
      </c>
      <c r="O237" s="58">
        <v>1</v>
      </c>
      <c r="P237" s="58">
        <v>1</v>
      </c>
      <c r="Q237" s="36" t="str">
        <f t="shared" ca="1" si="19"/>
        <v>2023-10-29 19:35:48</v>
      </c>
    </row>
    <row r="238" spans="1:17" x14ac:dyDescent="0.3">
      <c r="A238" s="58">
        <v>12236</v>
      </c>
      <c r="B238" s="55" t="s">
        <v>4010</v>
      </c>
      <c r="C238" s="21" t="str">
        <f t="shared" si="15"/>
        <v>Ernesto Humberto Fierro Alatorre</v>
      </c>
      <c r="D238" t="str">
        <f t="shared" si="16"/>
        <v xml:space="preserve">Ernesto </v>
      </c>
      <c r="E238" t="str">
        <f t="shared" si="17"/>
        <v>Humberto Fierro Alatorre</v>
      </c>
      <c r="F238" s="55" t="s">
        <v>4011</v>
      </c>
      <c r="G238" s="55" t="s">
        <v>4012</v>
      </c>
      <c r="H238" s="58" cm="1">
        <f t="array" aca="1" ref="H238" ca="1">INDEX(codigosPostales!$A$1:$A$1107,RANDBETWEEN(1,1107))</f>
        <v>16880</v>
      </c>
      <c r="I238" s="32" t="str">
        <f t="shared" ca="1" si="18"/>
        <v>16880</v>
      </c>
      <c r="J238" s="15" t="s">
        <v>112</v>
      </c>
      <c r="K238" s="15">
        <f>VLOOKUP(J238,estados!$A$1:$B$31,2,FALSE)</f>
        <v>7</v>
      </c>
      <c r="L238" s="58" t="str" cm="1">
        <f t="array" aca="1" ref="L238" ca="1">INDEX('Distribuidores CDMX y EdoMex'!$A$2:$A$22,RANDBETWEEN(1,21))</f>
        <v>KIA INTERLOMAS</v>
      </c>
      <c r="M238" s="15">
        <f ca="1">VLOOKUP(L238,Distribuidores!$A$2:$B$99,2,FALSE)</f>
        <v>28</v>
      </c>
      <c r="N238" s="58">
        <v>1</v>
      </c>
      <c r="O238" s="58">
        <v>1</v>
      </c>
      <c r="P238" s="58">
        <v>1</v>
      </c>
      <c r="Q238" s="36" t="str">
        <f t="shared" ca="1" si="19"/>
        <v>2023-10-29 14:40:52</v>
      </c>
    </row>
    <row r="239" spans="1:17" x14ac:dyDescent="0.3">
      <c r="A239" s="58">
        <v>12237</v>
      </c>
      <c r="B239" s="55" t="s">
        <v>4013</v>
      </c>
      <c r="C239" s="21" t="str">
        <f t="shared" si="15"/>
        <v>ABEL SALDIVAR UREÑO</v>
      </c>
      <c r="D239" t="str">
        <f t="shared" si="16"/>
        <v xml:space="preserve">ABEL </v>
      </c>
      <c r="E239" t="str">
        <f t="shared" si="17"/>
        <v>SALDIVAR UREÑO</v>
      </c>
      <c r="F239" s="55" t="s">
        <v>4014</v>
      </c>
      <c r="G239" s="55" t="s">
        <v>4015</v>
      </c>
      <c r="H239" s="58" cm="1">
        <f t="array" aca="1" ref="H239" ca="1">INDEX(codigosPostales!$A$1:$A$1107,RANDBETWEEN(1,1107))</f>
        <v>14100</v>
      </c>
      <c r="I239" s="32" t="str">
        <f t="shared" ca="1" si="18"/>
        <v>14100</v>
      </c>
      <c r="J239" s="15" t="s">
        <v>112</v>
      </c>
      <c r="K239" s="15">
        <f>VLOOKUP(J239,estados!$A$1:$B$31,2,FALSE)</f>
        <v>7</v>
      </c>
      <c r="L239" s="58" t="str" cm="1">
        <f t="array" aca="1" ref="L239" ca="1">INDEX('Distribuidores CDMX y EdoMex'!$A$2:$A$22,RANDBETWEEN(1,21))</f>
        <v>KIA DIVISIÓN DEL NORTE</v>
      </c>
      <c r="M239" s="15">
        <f ca="1">VLOOKUP(L239,Distribuidores!$A$2:$B$99,2,FALSE)</f>
        <v>21</v>
      </c>
      <c r="N239" s="58">
        <v>1</v>
      </c>
      <c r="O239" s="58">
        <v>1</v>
      </c>
      <c r="P239" s="58">
        <v>1</v>
      </c>
      <c r="Q239" s="36" t="str">
        <f t="shared" ca="1" si="19"/>
        <v>2023-10-29 19:27:27</v>
      </c>
    </row>
    <row r="240" spans="1:17" x14ac:dyDescent="0.3">
      <c r="A240" s="58">
        <v>12238</v>
      </c>
      <c r="B240" s="55" t="s">
        <v>4016</v>
      </c>
      <c r="C240" s="21" t="str">
        <f t="shared" si="15"/>
        <v>MARIA ELENA LUCERO TORRES</v>
      </c>
      <c r="D240" t="str">
        <f t="shared" si="16"/>
        <v xml:space="preserve">MARIA </v>
      </c>
      <c r="E240" t="str">
        <f t="shared" si="17"/>
        <v>ELENA LUCERO TORRES</v>
      </c>
      <c r="F240" s="55" t="s">
        <v>4017</v>
      </c>
      <c r="G240" s="55" t="s">
        <v>4018</v>
      </c>
      <c r="H240" s="58" cm="1">
        <f t="array" aca="1" ref="H240" ca="1">INDEX(codigosPostales!$A$1:$A$1107,RANDBETWEEN(1,1107))</f>
        <v>16513</v>
      </c>
      <c r="I240" s="32" t="str">
        <f t="shared" ca="1" si="18"/>
        <v>16513</v>
      </c>
      <c r="J240" s="15" t="s">
        <v>112</v>
      </c>
      <c r="K240" s="15">
        <f>VLOOKUP(J240,estados!$A$1:$B$31,2,FALSE)</f>
        <v>7</v>
      </c>
      <c r="L240" s="58" t="str" cm="1">
        <f t="array" aca="1" ref="L240" ca="1">INDEX('Distribuidores CDMX y EdoMex'!$A$2:$A$22,RANDBETWEEN(1,21))</f>
        <v>KIA IXTAPALUCA</v>
      </c>
      <c r="M240" s="15">
        <f ca="1">VLOOKUP(L240,Distribuidores!$A$2:$B$99,2,FALSE)</f>
        <v>37</v>
      </c>
      <c r="N240" s="58">
        <v>1</v>
      </c>
      <c r="O240" s="58">
        <v>1</v>
      </c>
      <c r="P240" s="58">
        <v>1</v>
      </c>
      <c r="Q240" s="36" t="str">
        <f t="shared" ca="1" si="19"/>
        <v>2023-10-29 19:50:11</v>
      </c>
    </row>
    <row r="241" spans="1:17" x14ac:dyDescent="0.3">
      <c r="A241" s="58">
        <v>12239</v>
      </c>
      <c r="B241" s="55" t="s">
        <v>4019</v>
      </c>
      <c r="C241" s="21" t="str">
        <f t="shared" si="15"/>
        <v>Raúl Gerardo Aguiñaga González</v>
      </c>
      <c r="D241" t="str">
        <f t="shared" si="16"/>
        <v xml:space="preserve">Raúl </v>
      </c>
      <c r="E241" t="str">
        <f t="shared" si="17"/>
        <v>Gerardo Aguiñaga González</v>
      </c>
      <c r="F241" s="55" t="s">
        <v>4020</v>
      </c>
      <c r="G241" s="55" t="s">
        <v>4021</v>
      </c>
      <c r="H241" s="58" cm="1">
        <f t="array" aca="1" ref="H241" ca="1">INDEX(codigosPostales!$A$1:$A$1107,RANDBETWEEN(1,1107))</f>
        <v>13545</v>
      </c>
      <c r="I241" s="32" t="str">
        <f t="shared" ca="1" si="18"/>
        <v>13545</v>
      </c>
      <c r="J241" s="15" t="s">
        <v>112</v>
      </c>
      <c r="K241" s="15">
        <f>VLOOKUP(J241,estados!$A$1:$B$31,2,FALSE)</f>
        <v>7</v>
      </c>
      <c r="L241" s="58" t="str" cm="1">
        <f t="array" aca="1" ref="L241" ca="1">INDEX('Distribuidores CDMX y EdoMex'!$A$2:$A$22,RANDBETWEEN(1,21))</f>
        <v>KIA VALLEJO</v>
      </c>
      <c r="M241" s="15">
        <f ca="1">VLOOKUP(L241,Distribuidores!$A$2:$B$99,2,FALSE)</f>
        <v>18</v>
      </c>
      <c r="N241" s="58">
        <v>1</v>
      </c>
      <c r="O241" s="58">
        <v>1</v>
      </c>
      <c r="P241" s="58">
        <v>1</v>
      </c>
      <c r="Q241" s="36" t="str">
        <f t="shared" ca="1" si="19"/>
        <v>2023-10-29 15:49:43</v>
      </c>
    </row>
    <row r="242" spans="1:17" x14ac:dyDescent="0.3">
      <c r="A242" s="58">
        <v>12240</v>
      </c>
      <c r="B242" s="55" t="s">
        <v>4022</v>
      </c>
      <c r="C242" s="21" t="str">
        <f t="shared" si="15"/>
        <v>Brenda Torres Very</v>
      </c>
      <c r="D242" t="str">
        <f t="shared" si="16"/>
        <v xml:space="preserve">Brenda </v>
      </c>
      <c r="E242" t="str">
        <f t="shared" si="17"/>
        <v>Torres Very</v>
      </c>
      <c r="F242" s="55" t="s">
        <v>4023</v>
      </c>
      <c r="G242" s="55" t="s">
        <v>4024</v>
      </c>
      <c r="H242" s="58" cm="1">
        <f t="array" aca="1" ref="H242" ca="1">INDEX(codigosPostales!$A$1:$A$1107,RANDBETWEEN(1,1107))</f>
        <v>11350</v>
      </c>
      <c r="I242" s="32" t="str">
        <f t="shared" ca="1" si="18"/>
        <v>11350</v>
      </c>
      <c r="J242" s="15" t="s">
        <v>112</v>
      </c>
      <c r="K242" s="15">
        <f>VLOOKUP(J242,estados!$A$1:$B$31,2,FALSE)</f>
        <v>7</v>
      </c>
      <c r="L242" s="58" t="str" cm="1">
        <f t="array" aca="1" ref="L242" ca="1">INDEX('Distribuidores CDMX y EdoMex'!$A$2:$A$22,RANDBETWEEN(1,21))</f>
        <v>KIA IXTAPALUCA</v>
      </c>
      <c r="M242" s="15">
        <f ca="1">VLOOKUP(L242,Distribuidores!$A$2:$B$99,2,FALSE)</f>
        <v>37</v>
      </c>
      <c r="N242" s="58">
        <v>1</v>
      </c>
      <c r="O242" s="58">
        <v>1</v>
      </c>
      <c r="P242" s="58">
        <v>1</v>
      </c>
      <c r="Q242" s="36" t="str">
        <f t="shared" ca="1" si="19"/>
        <v>2023-10-29 17:36:15</v>
      </c>
    </row>
    <row r="243" spans="1:17" x14ac:dyDescent="0.3">
      <c r="A243" s="58">
        <v>12241</v>
      </c>
      <c r="B243" s="55" t="s">
        <v>4025</v>
      </c>
      <c r="C243" s="21" t="str">
        <f t="shared" si="15"/>
        <v>GERARDO ALBARRAN VEGA</v>
      </c>
      <c r="D243" t="str">
        <f t="shared" si="16"/>
        <v xml:space="preserve">GERARDO </v>
      </c>
      <c r="E243" t="str">
        <f t="shared" si="17"/>
        <v>ALBARRAN VEGA</v>
      </c>
      <c r="F243" s="55" t="s">
        <v>4026</v>
      </c>
      <c r="G243" s="55" t="s">
        <v>4027</v>
      </c>
      <c r="H243" s="58" cm="1">
        <f t="array" aca="1" ref="H243" ca="1">INDEX(codigosPostales!$A$1:$A$1107,RANDBETWEEN(1,1107))</f>
        <v>13310</v>
      </c>
      <c r="I243" s="32" t="str">
        <f t="shared" ca="1" si="18"/>
        <v>13310</v>
      </c>
      <c r="J243" s="15" t="s">
        <v>112</v>
      </c>
      <c r="K243" s="15">
        <f>VLOOKUP(J243,estados!$A$1:$B$31,2,FALSE)</f>
        <v>7</v>
      </c>
      <c r="L243" s="58" t="str" cm="1">
        <f t="array" aca="1" ref="L243" ca="1">INDEX('Distribuidores CDMX y EdoMex'!$A$2:$A$22,RANDBETWEEN(1,21))</f>
        <v>KIA INTERLOMAS</v>
      </c>
      <c r="M243" s="15">
        <f ca="1">VLOOKUP(L243,Distribuidores!$A$2:$B$99,2,FALSE)</f>
        <v>28</v>
      </c>
      <c r="N243" s="58">
        <v>1</v>
      </c>
      <c r="O243" s="58">
        <v>1</v>
      </c>
      <c r="P243" s="58">
        <v>1</v>
      </c>
      <c r="Q243" s="36" t="str">
        <f t="shared" ca="1" si="19"/>
        <v>2023-10-29 17:38:14</v>
      </c>
    </row>
    <row r="244" spans="1:17" x14ac:dyDescent="0.3">
      <c r="A244" s="58">
        <v>12242</v>
      </c>
      <c r="B244" s="55" t="s">
        <v>4028</v>
      </c>
      <c r="C244" s="21" t="str">
        <f t="shared" si="15"/>
        <v>ELIASARI BAILON SUAREZ</v>
      </c>
      <c r="D244" t="str">
        <f t="shared" si="16"/>
        <v xml:space="preserve">ELIASARI </v>
      </c>
      <c r="E244" t="str">
        <f t="shared" si="17"/>
        <v>BAILON SUAREZ</v>
      </c>
      <c r="F244" s="55" t="s">
        <v>4029</v>
      </c>
      <c r="G244" s="55" t="s">
        <v>4030</v>
      </c>
      <c r="H244" s="58" cm="1">
        <f t="array" aca="1" ref="H244" ca="1">INDEX(codigosPostales!$A$1:$A$1107,RANDBETWEEN(1,1107))</f>
        <v>12800</v>
      </c>
      <c r="I244" s="32" t="str">
        <f t="shared" ca="1" si="18"/>
        <v>12800</v>
      </c>
      <c r="J244" s="15" t="s">
        <v>112</v>
      </c>
      <c r="K244" s="15">
        <f>VLOOKUP(J244,estados!$A$1:$B$31,2,FALSE)</f>
        <v>7</v>
      </c>
      <c r="L244" s="58" t="str" cm="1">
        <f t="array" aca="1" ref="L244" ca="1">INDEX('Distribuidores CDMX y EdoMex'!$A$2:$A$22,RANDBETWEEN(1,21))</f>
        <v>KIA MARIANO ESCOBEDO</v>
      </c>
      <c r="M244" s="15">
        <f ca="1">VLOOKUP(L244,Distribuidores!$A$2:$B$99,2,FALSE)</f>
        <v>11</v>
      </c>
      <c r="N244" s="58">
        <v>1</v>
      </c>
      <c r="O244" s="58">
        <v>1</v>
      </c>
      <c r="P244" s="58">
        <v>1</v>
      </c>
      <c r="Q244" s="36" t="str">
        <f t="shared" ca="1" si="19"/>
        <v>2023-10-29 16:21:14</v>
      </c>
    </row>
    <row r="245" spans="1:17" x14ac:dyDescent="0.3">
      <c r="A245" s="58">
        <v>12243</v>
      </c>
      <c r="B245" s="55" t="s">
        <v>4031</v>
      </c>
      <c r="C245" s="21" t="str">
        <f t="shared" si="15"/>
        <v>JAIME GONZALO ARIAS CONCHAS</v>
      </c>
      <c r="D245" t="str">
        <f t="shared" si="16"/>
        <v xml:space="preserve">JAIME </v>
      </c>
      <c r="E245" t="str">
        <f t="shared" si="17"/>
        <v>GONZALO ARIAS CONCHAS</v>
      </c>
      <c r="F245" s="55" t="s">
        <v>4032</v>
      </c>
      <c r="G245" s="55" t="s">
        <v>4033</v>
      </c>
      <c r="H245" s="58" cm="1">
        <f t="array" aca="1" ref="H245" ca="1">INDEX(codigosPostales!$A$1:$A$1107,RANDBETWEEN(1,1107))</f>
        <v>11320</v>
      </c>
      <c r="I245" s="32" t="str">
        <f t="shared" ca="1" si="18"/>
        <v>11320</v>
      </c>
      <c r="J245" s="15" t="s">
        <v>112</v>
      </c>
      <c r="K245" s="15">
        <f>VLOOKUP(J245,estados!$A$1:$B$31,2,FALSE)</f>
        <v>7</v>
      </c>
      <c r="L245" s="58" t="str" cm="1">
        <f t="array" aca="1" ref="L245" ca="1">INDEX('Distribuidores CDMX y EdoMex'!$A$2:$A$22,RANDBETWEEN(1,21))</f>
        <v>KIA TEXCOCO</v>
      </c>
      <c r="M245" s="15">
        <f ca="1">VLOOKUP(L245,Distribuidores!$A$2:$B$99,2,FALSE)</f>
        <v>32</v>
      </c>
      <c r="N245" s="58">
        <v>1</v>
      </c>
      <c r="O245" s="58">
        <v>1</v>
      </c>
      <c r="P245" s="58">
        <v>1</v>
      </c>
      <c r="Q245" s="36" t="str">
        <f t="shared" ca="1" si="19"/>
        <v>2023-10-29 20:13:20</v>
      </c>
    </row>
    <row r="246" spans="1:17" x14ac:dyDescent="0.3">
      <c r="A246" s="58">
        <v>12244</v>
      </c>
      <c r="B246" s="55" t="s">
        <v>4034</v>
      </c>
      <c r="C246" s="21" t="str">
        <f t="shared" si="15"/>
        <v>ARACELI GALINDO</v>
      </c>
      <c r="D246" t="str">
        <f t="shared" si="16"/>
        <v xml:space="preserve">ARACELI </v>
      </c>
      <c r="E246" t="str">
        <f t="shared" si="17"/>
        <v>GALINDO</v>
      </c>
      <c r="F246" s="55" t="s">
        <v>4035</v>
      </c>
      <c r="G246" s="55" t="s">
        <v>4036</v>
      </c>
      <c r="H246" s="58" cm="1">
        <f t="array" aca="1" ref="H246" ca="1">INDEX(codigosPostales!$A$1:$A$1107,RANDBETWEEN(1,1107))</f>
        <v>4810</v>
      </c>
      <c r="I246" s="32" t="str">
        <f t="shared" ca="1" si="18"/>
        <v>04810</v>
      </c>
      <c r="J246" s="15" t="s">
        <v>112</v>
      </c>
      <c r="K246" s="15">
        <f>VLOOKUP(J246,estados!$A$1:$B$31,2,FALSE)</f>
        <v>7</v>
      </c>
      <c r="L246" s="58" t="str" cm="1">
        <f t="array" aca="1" ref="L246" ca="1">INDEX('Distribuidores CDMX y EdoMex'!$A$2:$A$22,RANDBETWEEN(1,21))</f>
        <v>KIA TLÁHUAC</v>
      </c>
      <c r="M246" s="15">
        <f ca="1">VLOOKUP(L246,Distribuidores!$A$2:$B$99,2,FALSE)</f>
        <v>15</v>
      </c>
      <c r="N246" s="58">
        <v>1</v>
      </c>
      <c r="O246" s="58">
        <v>1</v>
      </c>
      <c r="P246" s="58">
        <v>1</v>
      </c>
      <c r="Q246" s="36" t="str">
        <f t="shared" ca="1" si="19"/>
        <v>2023-10-29 14:36:02</v>
      </c>
    </row>
    <row r="247" spans="1:17" x14ac:dyDescent="0.3">
      <c r="A247" s="58">
        <v>12245</v>
      </c>
      <c r="B247" s="55" t="s">
        <v>4037</v>
      </c>
      <c r="C247" s="21" t="str">
        <f t="shared" si="15"/>
        <v>HUMBERTO PLASCENCIA LEON</v>
      </c>
      <c r="D247" t="str">
        <f t="shared" si="16"/>
        <v xml:space="preserve">HUMBERTO </v>
      </c>
      <c r="E247" t="str">
        <f t="shared" si="17"/>
        <v>PLASCENCIA LEON</v>
      </c>
      <c r="F247" s="55" t="s">
        <v>4038</v>
      </c>
      <c r="G247" s="55" t="s">
        <v>4039</v>
      </c>
      <c r="H247" s="58" cm="1">
        <f t="array" aca="1" ref="H247" ca="1">INDEX(codigosPostales!$A$1:$A$1107,RANDBETWEEN(1,1107))</f>
        <v>14749</v>
      </c>
      <c r="I247" s="32" t="str">
        <f t="shared" ca="1" si="18"/>
        <v>14749</v>
      </c>
      <c r="J247" s="15" t="s">
        <v>112</v>
      </c>
      <c r="K247" s="15">
        <f>VLOOKUP(J247,estados!$A$1:$B$31,2,FALSE)</f>
        <v>7</v>
      </c>
      <c r="L247" s="58" t="str" cm="1">
        <f t="array" aca="1" ref="L247" ca="1">INDEX('Distribuidores CDMX y EdoMex'!$A$2:$A$22,RANDBETWEEN(1,21))</f>
        <v>KIA METEPEC</v>
      </c>
      <c r="M247" s="15">
        <f ca="1">VLOOKUP(L247,Distribuidores!$A$2:$B$99,2,FALSE)</f>
        <v>30</v>
      </c>
      <c r="N247" s="58">
        <v>1</v>
      </c>
      <c r="O247" s="58">
        <v>1</v>
      </c>
      <c r="P247" s="58">
        <v>1</v>
      </c>
      <c r="Q247" s="36" t="str">
        <f t="shared" ca="1" si="19"/>
        <v>2023-10-29 18:24:07</v>
      </c>
    </row>
    <row r="248" spans="1:17" x14ac:dyDescent="0.3">
      <c r="A248" s="58">
        <v>12246</v>
      </c>
      <c r="B248" s="55" t="s">
        <v>4040</v>
      </c>
      <c r="C248" s="21" t="str">
        <f t="shared" si="15"/>
        <v>Álvaro Gustavo Domínguez Castro</v>
      </c>
      <c r="D248" t="str">
        <f t="shared" si="16"/>
        <v xml:space="preserve">Álvaro </v>
      </c>
      <c r="E248" t="str">
        <f t="shared" si="17"/>
        <v>Gustavo Domínguez Castro</v>
      </c>
      <c r="F248" s="55" t="s">
        <v>4041</v>
      </c>
      <c r="G248" s="55" t="s">
        <v>4042</v>
      </c>
      <c r="H248" s="58" cm="1">
        <f t="array" aca="1" ref="H248" ca="1">INDEX(codigosPostales!$A$1:$A$1107,RANDBETWEEN(1,1107))</f>
        <v>8650</v>
      </c>
      <c r="I248" s="32" t="str">
        <f t="shared" ca="1" si="18"/>
        <v>08650</v>
      </c>
      <c r="J248" s="15" t="s">
        <v>112</v>
      </c>
      <c r="K248" s="15">
        <f>VLOOKUP(J248,estados!$A$1:$B$31,2,FALSE)</f>
        <v>7</v>
      </c>
      <c r="L248" s="58" t="str" cm="1">
        <f t="array" aca="1" ref="L248" ca="1">INDEX('Distribuidores CDMX y EdoMex'!$A$2:$A$22,RANDBETWEEN(1,21))</f>
        <v>KIA COACALCO</v>
      </c>
      <c r="M248" s="15">
        <f ca="1">VLOOKUP(L248,Distribuidores!$A$2:$B$99,2,FALSE)</f>
        <v>34</v>
      </c>
      <c r="N248" s="58">
        <v>1</v>
      </c>
      <c r="O248" s="58">
        <v>1</v>
      </c>
      <c r="P248" s="58">
        <v>1</v>
      </c>
      <c r="Q248" s="36" t="str">
        <f t="shared" ca="1" si="19"/>
        <v>2023-10-29 20:22:41</v>
      </c>
    </row>
    <row r="249" spans="1:17" x14ac:dyDescent="0.3">
      <c r="A249" s="58">
        <v>12247</v>
      </c>
      <c r="B249" s="55" t="s">
        <v>4043</v>
      </c>
      <c r="C249" s="21" t="str">
        <f t="shared" si="15"/>
        <v>ALFREDO EDUARDO ORTEGA ALBA</v>
      </c>
      <c r="D249" t="str">
        <f t="shared" si="16"/>
        <v xml:space="preserve">ALFREDO </v>
      </c>
      <c r="E249" t="str">
        <f t="shared" si="17"/>
        <v>EDUARDO ORTEGA ALBA</v>
      </c>
      <c r="F249" s="55" t="s">
        <v>4044</v>
      </c>
      <c r="G249" s="55" t="s">
        <v>4045</v>
      </c>
      <c r="H249" s="58" cm="1">
        <f t="array" aca="1" ref="H249" ca="1">INDEX(codigosPostales!$A$1:$A$1107,RANDBETWEEN(1,1107))</f>
        <v>2200</v>
      </c>
      <c r="I249" s="32" t="str">
        <f t="shared" ca="1" si="18"/>
        <v>02200</v>
      </c>
      <c r="J249" s="15" t="s">
        <v>112</v>
      </c>
      <c r="K249" s="15">
        <f>VLOOKUP(J249,estados!$A$1:$B$31,2,FALSE)</f>
        <v>7</v>
      </c>
      <c r="L249" s="58" t="str" cm="1">
        <f t="array" aca="1" ref="L249" ca="1">INDEX('Distribuidores CDMX y EdoMex'!$A$2:$A$22,RANDBETWEEN(1,21))</f>
        <v>KIA TEXCOCO</v>
      </c>
      <c r="M249" s="15">
        <f ca="1">VLOOKUP(L249,Distribuidores!$A$2:$B$99,2,FALSE)</f>
        <v>32</v>
      </c>
      <c r="N249" s="58">
        <v>1</v>
      </c>
      <c r="O249" s="58">
        <v>1</v>
      </c>
      <c r="P249" s="58">
        <v>1</v>
      </c>
      <c r="Q249" s="36" t="str">
        <f t="shared" ca="1" si="19"/>
        <v>2023-10-29 20:18:36</v>
      </c>
    </row>
    <row r="250" spans="1:17" x14ac:dyDescent="0.3">
      <c r="A250" s="58">
        <v>12248</v>
      </c>
      <c r="B250" s="55" t="s">
        <v>4046</v>
      </c>
      <c r="C250" s="21" t="str">
        <f t="shared" si="15"/>
        <v>Ramón Muñiz</v>
      </c>
      <c r="D250" t="str">
        <f t="shared" si="16"/>
        <v xml:space="preserve">Ramón </v>
      </c>
      <c r="E250" t="str">
        <f t="shared" si="17"/>
        <v>Muñiz</v>
      </c>
      <c r="F250" s="55" t="s">
        <v>4047</v>
      </c>
      <c r="G250" s="55" t="s">
        <v>4048</v>
      </c>
      <c r="H250" s="58" cm="1">
        <f t="array" aca="1" ref="H250" ca="1">INDEX(codigosPostales!$A$1:$A$1107,RANDBETWEEN(1,1107))</f>
        <v>7060</v>
      </c>
      <c r="I250" s="32" t="str">
        <f t="shared" ca="1" si="18"/>
        <v>07060</v>
      </c>
      <c r="J250" s="15" t="s">
        <v>112</v>
      </c>
      <c r="K250" s="15">
        <f>VLOOKUP(J250,estados!$A$1:$B$31,2,FALSE)</f>
        <v>7</v>
      </c>
      <c r="L250" s="58" t="str" cm="1">
        <f t="array" aca="1" ref="L250" ca="1">INDEX('Distribuidores CDMX y EdoMex'!$A$2:$A$22,RANDBETWEEN(1,21))</f>
        <v>KIA AEROPUERTO</v>
      </c>
      <c r="M250" s="15">
        <f ca="1">VLOOKUP(L250,Distribuidores!$A$2:$B$99,2,FALSE)</f>
        <v>12</v>
      </c>
      <c r="N250" s="58">
        <v>1</v>
      </c>
      <c r="O250" s="58">
        <v>1</v>
      </c>
      <c r="P250" s="58">
        <v>1</v>
      </c>
      <c r="Q250" s="36" t="str">
        <f t="shared" ca="1" si="19"/>
        <v>2023-10-29 20:48:04</v>
      </c>
    </row>
    <row r="251" spans="1:17" x14ac:dyDescent="0.3">
      <c r="A251" s="58">
        <v>12249</v>
      </c>
      <c r="B251" s="55" t="s">
        <v>4049</v>
      </c>
      <c r="C251" s="21" t="str">
        <f t="shared" si="15"/>
        <v>MARIA ELENA LEAL GONZALEZ</v>
      </c>
      <c r="D251" t="str">
        <f t="shared" si="16"/>
        <v xml:space="preserve">MARIA </v>
      </c>
      <c r="E251" t="str">
        <f t="shared" si="17"/>
        <v>ELENA LEAL GONZALEZ</v>
      </c>
      <c r="F251" s="55" t="s">
        <v>4050</v>
      </c>
      <c r="G251" s="55" t="s">
        <v>4051</v>
      </c>
      <c r="H251" s="58" cm="1">
        <f t="array" aca="1" ref="H251" ca="1">INDEX(codigosPostales!$A$1:$A$1107,RANDBETWEEN(1,1107))</f>
        <v>2090</v>
      </c>
      <c r="I251" s="32" t="str">
        <f t="shared" ca="1" si="18"/>
        <v>02090</v>
      </c>
      <c r="J251" s="15" t="s">
        <v>112</v>
      </c>
      <c r="K251" s="15">
        <f>VLOOKUP(J251,estados!$A$1:$B$31,2,FALSE)</f>
        <v>7</v>
      </c>
      <c r="L251" s="58" t="str" cm="1">
        <f t="array" aca="1" ref="L251" ca="1">INDEX('Distribuidores CDMX y EdoMex'!$A$2:$A$22,RANDBETWEEN(1,21))</f>
        <v>KIA TEXCOCO</v>
      </c>
      <c r="M251" s="15">
        <f ca="1">VLOOKUP(L251,Distribuidores!$A$2:$B$99,2,FALSE)</f>
        <v>32</v>
      </c>
      <c r="N251" s="58">
        <v>1</v>
      </c>
      <c r="O251" s="58">
        <v>1</v>
      </c>
      <c r="P251" s="58">
        <v>1</v>
      </c>
      <c r="Q251" s="36" t="str">
        <f t="shared" ca="1" si="19"/>
        <v>2023-10-29 14:52:10</v>
      </c>
    </row>
    <row r="252" spans="1:17" x14ac:dyDescent="0.3">
      <c r="A252" s="58">
        <v>12250</v>
      </c>
      <c r="B252" s="55" t="s">
        <v>4052</v>
      </c>
      <c r="C252" s="21" t="str">
        <f t="shared" si="15"/>
        <v>HUMBERTO SAENZ HIDALGO</v>
      </c>
      <c r="D252" t="str">
        <f t="shared" si="16"/>
        <v xml:space="preserve">HUMBERTO </v>
      </c>
      <c r="E252" t="str">
        <f t="shared" si="17"/>
        <v>SAENZ HIDALGO</v>
      </c>
      <c r="F252" s="55" t="s">
        <v>4053</v>
      </c>
      <c r="G252" s="55" t="s">
        <v>4054</v>
      </c>
      <c r="H252" s="58" cm="1">
        <f t="array" aca="1" ref="H252" ca="1">INDEX(codigosPostales!$A$1:$A$1107,RANDBETWEEN(1,1107))</f>
        <v>14300</v>
      </c>
      <c r="I252" s="32" t="str">
        <f t="shared" ca="1" si="18"/>
        <v>14300</v>
      </c>
      <c r="J252" s="15" t="s">
        <v>112</v>
      </c>
      <c r="K252" s="15">
        <f>VLOOKUP(J252,estados!$A$1:$B$31,2,FALSE)</f>
        <v>7</v>
      </c>
      <c r="L252" s="58" t="str" cm="1">
        <f t="array" aca="1" ref="L252" ca="1">INDEX('Distribuidores CDMX y EdoMex'!$A$2:$A$22,RANDBETWEEN(1,21))</f>
        <v>KIA METEPEC</v>
      </c>
      <c r="M252" s="15">
        <f ca="1">VLOOKUP(L252,Distribuidores!$A$2:$B$99,2,FALSE)</f>
        <v>30</v>
      </c>
      <c r="N252" s="58">
        <v>1</v>
      </c>
      <c r="O252" s="58">
        <v>1</v>
      </c>
      <c r="P252" s="58">
        <v>1</v>
      </c>
      <c r="Q252" s="36" t="str">
        <f t="shared" ca="1" si="19"/>
        <v>2023-10-29 18:01:21</v>
      </c>
    </row>
    <row r="253" spans="1:17" x14ac:dyDescent="0.3">
      <c r="A253" s="58">
        <v>12251</v>
      </c>
      <c r="B253" s="55" t="s">
        <v>4055</v>
      </c>
      <c r="C253" s="21" t="str">
        <f t="shared" si="15"/>
        <v>Anahi Lerma</v>
      </c>
      <c r="D253" t="str">
        <f t="shared" si="16"/>
        <v xml:space="preserve">Anahi </v>
      </c>
      <c r="E253" t="str">
        <f t="shared" si="17"/>
        <v>Lerma</v>
      </c>
      <c r="F253" s="55" t="s">
        <v>4056</v>
      </c>
      <c r="G253" s="55" t="s">
        <v>4057</v>
      </c>
      <c r="H253" s="58" cm="1">
        <f t="array" aca="1" ref="H253" ca="1">INDEX(codigosPostales!$A$1:$A$1107,RANDBETWEEN(1,1107))</f>
        <v>11420</v>
      </c>
      <c r="I253" s="32" t="str">
        <f t="shared" ca="1" si="18"/>
        <v>11420</v>
      </c>
      <c r="J253" s="15" t="s">
        <v>112</v>
      </c>
      <c r="K253" s="15">
        <f>VLOOKUP(J253,estados!$A$1:$B$31,2,FALSE)</f>
        <v>7</v>
      </c>
      <c r="L253" s="58" t="str" cm="1">
        <f t="array" aca="1" ref="L253" ca="1">INDEX('Distribuidores CDMX y EdoMex'!$A$2:$A$22,RANDBETWEEN(1,21))</f>
        <v>KIA DEL VALLE</v>
      </c>
      <c r="M253" s="15">
        <f ca="1">VLOOKUP(L253,Distribuidores!$A$2:$B$99,2,FALSE)</f>
        <v>17</v>
      </c>
      <c r="N253" s="58">
        <v>1</v>
      </c>
      <c r="O253" s="58">
        <v>1</v>
      </c>
      <c r="P253" s="58">
        <v>1</v>
      </c>
      <c r="Q253" s="36" t="str">
        <f t="shared" ca="1" si="19"/>
        <v>2023-10-29 14:48:29</v>
      </c>
    </row>
    <row r="254" spans="1:17" x14ac:dyDescent="0.3">
      <c r="A254" s="58">
        <v>12252</v>
      </c>
      <c r="B254" s="55" t="s">
        <v>4058</v>
      </c>
      <c r="C254" s="21" t="str">
        <f t="shared" si="15"/>
        <v>FRANCISCO JAVIER FELIX PIÑA</v>
      </c>
      <c r="D254" t="str">
        <f t="shared" si="16"/>
        <v xml:space="preserve">FRANCISCO </v>
      </c>
      <c r="E254" t="str">
        <f t="shared" si="17"/>
        <v>JAVIER FELIX PIÑA</v>
      </c>
      <c r="F254" s="55" t="s">
        <v>4059</v>
      </c>
      <c r="G254" s="55" t="s">
        <v>4060</v>
      </c>
      <c r="H254" s="58" cm="1">
        <f t="array" aca="1" ref="H254" ca="1">INDEX(codigosPostales!$A$1:$A$1107,RANDBETWEEN(1,1107))</f>
        <v>2719</v>
      </c>
      <c r="I254" s="32" t="str">
        <f t="shared" ca="1" si="18"/>
        <v>02719</v>
      </c>
      <c r="J254" s="15" t="s">
        <v>112</v>
      </c>
      <c r="K254" s="15">
        <f>VLOOKUP(J254,estados!$A$1:$B$31,2,FALSE)</f>
        <v>7</v>
      </c>
      <c r="L254" s="58" t="str" cm="1">
        <f t="array" aca="1" ref="L254" ca="1">INDEX('Distribuidores CDMX y EdoMex'!$A$2:$A$22,RANDBETWEEN(1,21))</f>
        <v>KIA SATÉLITE</v>
      </c>
      <c r="M254" s="15">
        <f ca="1">VLOOKUP(L254,Distribuidores!$A$2:$B$99,2,FALSE)</f>
        <v>31</v>
      </c>
      <c r="N254" s="58">
        <v>1</v>
      </c>
      <c r="O254" s="58">
        <v>1</v>
      </c>
      <c r="P254" s="58">
        <v>1</v>
      </c>
      <c r="Q254" s="36" t="str">
        <f t="shared" ca="1" si="19"/>
        <v>2023-10-29 15:46:21</v>
      </c>
    </row>
    <row r="255" spans="1:17" x14ac:dyDescent="0.3">
      <c r="A255" s="58">
        <v>12253</v>
      </c>
      <c r="B255" s="55" t="s">
        <v>4061</v>
      </c>
      <c r="C255" s="21" t="str">
        <f t="shared" si="15"/>
        <v>Vazquez Cruz Cristian Omar</v>
      </c>
      <c r="D255" t="str">
        <f t="shared" si="16"/>
        <v xml:space="preserve">Vazquez </v>
      </c>
      <c r="E255" t="str">
        <f t="shared" si="17"/>
        <v>Cruz Cristian Omar</v>
      </c>
      <c r="F255" s="55" t="s">
        <v>4062</v>
      </c>
      <c r="G255" s="55" t="s">
        <v>4063</v>
      </c>
      <c r="H255" s="58" cm="1">
        <f t="array" aca="1" ref="H255" ca="1">INDEX(codigosPostales!$A$1:$A$1107,RANDBETWEEN(1,1107))</f>
        <v>4360</v>
      </c>
      <c r="I255" s="32" t="str">
        <f t="shared" ca="1" si="18"/>
        <v>04360</v>
      </c>
      <c r="J255" s="15" t="s">
        <v>112</v>
      </c>
      <c r="K255" s="15">
        <f>VLOOKUP(J255,estados!$A$1:$B$31,2,FALSE)</f>
        <v>7</v>
      </c>
      <c r="L255" s="58" t="str" cm="1">
        <f t="array" aca="1" ref="L255" ca="1">INDEX('Distribuidores CDMX y EdoMex'!$A$2:$A$22,RANDBETWEEN(1,21))</f>
        <v>KIA METEPEC</v>
      </c>
      <c r="M255" s="15">
        <f ca="1">VLOOKUP(L255,Distribuidores!$A$2:$B$99,2,FALSE)</f>
        <v>30</v>
      </c>
      <c r="N255" s="58">
        <v>1</v>
      </c>
      <c r="O255" s="58">
        <v>1</v>
      </c>
      <c r="P255" s="58">
        <v>1</v>
      </c>
      <c r="Q255" s="36" t="str">
        <f t="shared" ca="1" si="19"/>
        <v>2023-10-29 12:25:12</v>
      </c>
    </row>
    <row r="256" spans="1:17" x14ac:dyDescent="0.3">
      <c r="A256" s="58">
        <v>12254</v>
      </c>
      <c r="B256" s="55" t="s">
        <v>4064</v>
      </c>
      <c r="C256" s="21" t="str">
        <f t="shared" si="15"/>
        <v>Karen Estefany Lopez Jacinto</v>
      </c>
      <c r="D256" t="str">
        <f t="shared" si="16"/>
        <v xml:space="preserve">Karen </v>
      </c>
      <c r="E256" t="str">
        <f t="shared" si="17"/>
        <v>Estefany Lopez Jacinto</v>
      </c>
      <c r="F256" s="55" t="s">
        <v>4065</v>
      </c>
      <c r="G256" s="55" t="s">
        <v>4066</v>
      </c>
      <c r="H256" s="58" cm="1">
        <f t="array" aca="1" ref="H256" ca="1">INDEX(codigosPostales!$A$1:$A$1107,RANDBETWEEN(1,1107))</f>
        <v>8300</v>
      </c>
      <c r="I256" s="32" t="str">
        <f t="shared" ca="1" si="18"/>
        <v>08300</v>
      </c>
      <c r="J256" s="15" t="s">
        <v>112</v>
      </c>
      <c r="K256" s="15">
        <f>VLOOKUP(J256,estados!$A$1:$B$31,2,FALSE)</f>
        <v>7</v>
      </c>
      <c r="L256" s="58" t="str" cm="1">
        <f t="array" aca="1" ref="L256" ca="1">INDEX('Distribuidores CDMX y EdoMex'!$A$2:$A$22,RANDBETWEEN(1,21))</f>
        <v>KIA METEPEC</v>
      </c>
      <c r="M256" s="15">
        <f ca="1">VLOOKUP(L256,Distribuidores!$A$2:$B$99,2,FALSE)</f>
        <v>30</v>
      </c>
      <c r="N256" s="58">
        <v>1</v>
      </c>
      <c r="O256" s="58">
        <v>1</v>
      </c>
      <c r="P256" s="58">
        <v>1</v>
      </c>
      <c r="Q256" s="36" t="str">
        <f t="shared" ca="1" si="19"/>
        <v>2023-10-29 15:40:24</v>
      </c>
    </row>
    <row r="257" spans="1:17" x14ac:dyDescent="0.3">
      <c r="A257" s="58">
        <v>12255</v>
      </c>
      <c r="B257" s="55" t="s">
        <v>4067</v>
      </c>
      <c r="C257" s="21" t="str">
        <f t="shared" ref="C257:C320" si="20">TRIM(B257)</f>
        <v>Gabriel arenas</v>
      </c>
      <c r="D257" t="str">
        <f t="shared" ref="D257:D320" si="21">LEFT(C257, SEARCH(" ",C257,1))</f>
        <v xml:space="preserve">Gabriel </v>
      </c>
      <c r="E257" t="str">
        <f t="shared" ref="E257:E320" si="22">RIGHT(C257,LEN(C257)-SEARCH(" ",C257,1))</f>
        <v>arenas</v>
      </c>
      <c r="F257" s="55" t="s">
        <v>4068</v>
      </c>
      <c r="G257" s="55" t="s">
        <v>4069</v>
      </c>
      <c r="H257" s="58" cm="1">
        <f t="array" aca="1" ref="H257" ca="1">INDEX(codigosPostales!$A$1:$A$1107,RANDBETWEEN(1,1107))</f>
        <v>16629</v>
      </c>
      <c r="I257" s="32" t="str">
        <f t="shared" ref="I257:I320" ca="1" si="23">TEXT(H257,"00000")</f>
        <v>16629</v>
      </c>
      <c r="J257" s="15" t="s">
        <v>112</v>
      </c>
      <c r="K257" s="15">
        <f>VLOOKUP(J257,estados!$A$1:$B$31,2,FALSE)</f>
        <v>7</v>
      </c>
      <c r="L257" s="58" t="str" cm="1">
        <f t="array" aca="1" ref="L257" ca="1">INDEX('Distribuidores CDMX y EdoMex'!$A$2:$A$22,RANDBETWEEN(1,21))</f>
        <v>KIA TLÁHUAC</v>
      </c>
      <c r="M257" s="15">
        <f ca="1">VLOOKUP(L257,Distribuidores!$A$2:$B$99,2,FALSE)</f>
        <v>15</v>
      </c>
      <c r="N257" s="58">
        <v>1</v>
      </c>
      <c r="O257" s="58">
        <v>1</v>
      </c>
      <c r="P257" s="58">
        <v>1</v>
      </c>
      <c r="Q257" s="36" t="str">
        <f t="shared" ref="Q257:Q320" ca="1" si="24">_xlfn.CONCAT("2023-10-29 ",RANDBETWEEN(12,20),":",TEXT(RANDBETWEEN(0,59),"00"),":",TEXT(RANDBETWEEN(0,59),"00"))</f>
        <v>2023-10-29 17:04:59</v>
      </c>
    </row>
    <row r="258" spans="1:17" x14ac:dyDescent="0.3">
      <c r="A258" s="58">
        <v>12256</v>
      </c>
      <c r="B258" s="55" t="s">
        <v>4070</v>
      </c>
      <c r="C258" s="21" t="str">
        <f t="shared" si="20"/>
        <v>María Guadalupe Duarte Cuevas</v>
      </c>
      <c r="D258" t="str">
        <f t="shared" si="21"/>
        <v xml:space="preserve">María </v>
      </c>
      <c r="E258" t="str">
        <f t="shared" si="22"/>
        <v>Guadalupe Duarte Cuevas</v>
      </c>
      <c r="F258" s="55" t="s">
        <v>4071</v>
      </c>
      <c r="G258" s="55">
        <v>5555124578</v>
      </c>
      <c r="H258" s="58" cm="1">
        <f t="array" aca="1" ref="H258" ca="1">INDEX(codigosPostales!$A$1:$A$1107,RANDBETWEEN(1,1107))</f>
        <v>7400</v>
      </c>
      <c r="I258" s="32" t="str">
        <f t="shared" ca="1" si="23"/>
        <v>07400</v>
      </c>
      <c r="J258" s="15" t="s">
        <v>112</v>
      </c>
      <c r="K258" s="15">
        <f>VLOOKUP(J258,estados!$A$1:$B$31,2,FALSE)</f>
        <v>7</v>
      </c>
      <c r="L258" s="58" t="str" cm="1">
        <f t="array" aca="1" ref="L258" ca="1">INDEX('Distribuidores CDMX y EdoMex'!$A$2:$A$22,RANDBETWEEN(1,21))</f>
        <v>KIA METEPEC</v>
      </c>
      <c r="M258" s="15">
        <f ca="1">VLOOKUP(L258,Distribuidores!$A$2:$B$99,2,FALSE)</f>
        <v>30</v>
      </c>
      <c r="N258" s="58">
        <v>1</v>
      </c>
      <c r="O258" s="58">
        <v>1</v>
      </c>
      <c r="P258" s="58">
        <v>1</v>
      </c>
      <c r="Q258" s="36" t="str">
        <f t="shared" ca="1" si="24"/>
        <v>2023-10-29 16:47:29</v>
      </c>
    </row>
    <row r="259" spans="1:17" x14ac:dyDescent="0.3">
      <c r="A259" s="58">
        <v>12257</v>
      </c>
      <c r="B259" s="55" t="s">
        <v>4072</v>
      </c>
      <c r="C259" s="21" t="str">
        <f t="shared" si="20"/>
        <v>JUAN CAMPANUR SANCHEZ</v>
      </c>
      <c r="D259" t="str">
        <f t="shared" si="21"/>
        <v xml:space="preserve">JUAN </v>
      </c>
      <c r="E259" t="str">
        <f t="shared" si="22"/>
        <v>CAMPANUR SANCHEZ</v>
      </c>
      <c r="F259" s="55" t="s">
        <v>4073</v>
      </c>
      <c r="G259" s="55" t="s">
        <v>4074</v>
      </c>
      <c r="H259" s="58" cm="1">
        <f t="array" aca="1" ref="H259" ca="1">INDEX(codigosPostales!$A$1:$A$1107,RANDBETWEEN(1,1107))</f>
        <v>10369</v>
      </c>
      <c r="I259" s="32" t="str">
        <f t="shared" ca="1" si="23"/>
        <v>10369</v>
      </c>
      <c r="J259" s="15" t="s">
        <v>112</v>
      </c>
      <c r="K259" s="15">
        <f>VLOOKUP(J259,estados!$A$1:$B$31,2,FALSE)</f>
        <v>7</v>
      </c>
      <c r="L259" s="58" t="str" cm="1">
        <f t="array" aca="1" ref="L259" ca="1">INDEX('Distribuidores CDMX y EdoMex'!$A$2:$A$22,RANDBETWEEN(1,21))</f>
        <v>KIA MARIANO ESCOBEDO</v>
      </c>
      <c r="M259" s="15">
        <f ca="1">VLOOKUP(L259,Distribuidores!$A$2:$B$99,2,FALSE)</f>
        <v>11</v>
      </c>
      <c r="N259" s="58">
        <v>1</v>
      </c>
      <c r="O259" s="58">
        <v>1</v>
      </c>
      <c r="P259" s="58">
        <v>1</v>
      </c>
      <c r="Q259" s="36" t="str">
        <f t="shared" ca="1" si="24"/>
        <v>2023-10-29 16:59:37</v>
      </c>
    </row>
    <row r="260" spans="1:17" x14ac:dyDescent="0.3">
      <c r="A260" s="58">
        <v>12258</v>
      </c>
      <c r="B260" s="55" t="s">
        <v>4075</v>
      </c>
      <c r="C260" s="21" t="str">
        <f t="shared" si="20"/>
        <v>laura cristina blanco rivera</v>
      </c>
      <c r="D260" t="str">
        <f t="shared" si="21"/>
        <v xml:space="preserve">laura </v>
      </c>
      <c r="E260" t="str">
        <f t="shared" si="22"/>
        <v>cristina blanco rivera</v>
      </c>
      <c r="F260" s="55" t="s">
        <v>4076</v>
      </c>
      <c r="G260" s="55" t="s">
        <v>4077</v>
      </c>
      <c r="H260" s="58" cm="1">
        <f t="array" aca="1" ref="H260" ca="1">INDEX(codigosPostales!$A$1:$A$1107,RANDBETWEEN(1,1107))</f>
        <v>7899</v>
      </c>
      <c r="I260" s="32" t="str">
        <f t="shared" ca="1" si="23"/>
        <v>07899</v>
      </c>
      <c r="J260" s="15" t="s">
        <v>112</v>
      </c>
      <c r="K260" s="15">
        <f>VLOOKUP(J260,estados!$A$1:$B$31,2,FALSE)</f>
        <v>7</v>
      </c>
      <c r="L260" s="58" t="str" cm="1">
        <f t="array" aca="1" ref="L260" ca="1">INDEX('Distribuidores CDMX y EdoMex'!$A$2:$A$22,RANDBETWEEN(1,21))</f>
        <v>KIA DEL VALLE</v>
      </c>
      <c r="M260" s="15">
        <f ca="1">VLOOKUP(L260,Distribuidores!$A$2:$B$99,2,FALSE)</f>
        <v>17</v>
      </c>
      <c r="N260" s="58">
        <v>1</v>
      </c>
      <c r="O260" s="58">
        <v>1</v>
      </c>
      <c r="P260" s="58">
        <v>1</v>
      </c>
      <c r="Q260" s="36" t="str">
        <f t="shared" ca="1" si="24"/>
        <v>2023-10-29 14:17:14</v>
      </c>
    </row>
    <row r="261" spans="1:17" x14ac:dyDescent="0.3">
      <c r="A261" s="58">
        <v>12259</v>
      </c>
      <c r="B261" s="55" t="s">
        <v>4078</v>
      </c>
      <c r="C261" s="21" t="str">
        <f t="shared" si="20"/>
        <v>JAZMIN OLVERA OLALDE</v>
      </c>
      <c r="D261" t="str">
        <f t="shared" si="21"/>
        <v xml:space="preserve">JAZMIN </v>
      </c>
      <c r="E261" t="str">
        <f t="shared" si="22"/>
        <v>OLVERA OLALDE</v>
      </c>
      <c r="F261" s="55" t="s">
        <v>4079</v>
      </c>
      <c r="G261" s="55" t="s">
        <v>4080</v>
      </c>
      <c r="H261" s="58" cm="1">
        <f t="array" aca="1" ref="H261" ca="1">INDEX(codigosPostales!$A$1:$A$1107,RANDBETWEEN(1,1107))</f>
        <v>14140</v>
      </c>
      <c r="I261" s="32" t="str">
        <f t="shared" ca="1" si="23"/>
        <v>14140</v>
      </c>
      <c r="J261" s="15" t="s">
        <v>112</v>
      </c>
      <c r="K261" s="15">
        <f>VLOOKUP(J261,estados!$A$1:$B$31,2,FALSE)</f>
        <v>7</v>
      </c>
      <c r="L261" s="58" t="str" cm="1">
        <f t="array" aca="1" ref="L261" ca="1">INDEX('Distribuidores CDMX y EdoMex'!$A$2:$A$22,RANDBETWEEN(1,21))</f>
        <v>KIA SAN JOAQUÍN</v>
      </c>
      <c r="M261" s="15">
        <f ca="1">VLOOKUP(L261,Distribuidores!$A$2:$B$99,2,FALSE)</f>
        <v>19</v>
      </c>
      <c r="N261" s="58">
        <v>1</v>
      </c>
      <c r="O261" s="58">
        <v>1</v>
      </c>
      <c r="P261" s="58">
        <v>1</v>
      </c>
      <c r="Q261" s="36" t="str">
        <f t="shared" ca="1" si="24"/>
        <v>2023-10-29 13:48:24</v>
      </c>
    </row>
    <row r="262" spans="1:17" x14ac:dyDescent="0.3">
      <c r="A262" s="58">
        <v>12260</v>
      </c>
      <c r="B262" s="55" t="s">
        <v>4081</v>
      </c>
      <c r="C262" s="21" t="str">
        <f t="shared" si="20"/>
        <v>LETICIA HERNANDEZ CORDOVA</v>
      </c>
      <c r="D262" t="str">
        <f t="shared" si="21"/>
        <v xml:space="preserve">LETICIA </v>
      </c>
      <c r="E262" t="str">
        <f t="shared" si="22"/>
        <v>HERNANDEZ CORDOVA</v>
      </c>
      <c r="F262" s="55" t="s">
        <v>4082</v>
      </c>
      <c r="G262" s="55" t="s">
        <v>4083</v>
      </c>
      <c r="H262" s="58" cm="1">
        <f t="array" aca="1" ref="H262" ca="1">INDEX(codigosPostales!$A$1:$A$1107,RANDBETWEEN(1,1107))</f>
        <v>7380</v>
      </c>
      <c r="I262" s="32" t="str">
        <f t="shared" ca="1" si="23"/>
        <v>07380</v>
      </c>
      <c r="J262" s="15" t="s">
        <v>112</v>
      </c>
      <c r="K262" s="15">
        <f>VLOOKUP(J262,estados!$A$1:$B$31,2,FALSE)</f>
        <v>7</v>
      </c>
      <c r="L262" s="58" t="str" cm="1">
        <f t="array" aca="1" ref="L262" ca="1">INDEX('Distribuidores CDMX y EdoMex'!$A$2:$A$22,RANDBETWEEN(1,21))</f>
        <v>KIA MARIANO ESCOBEDO</v>
      </c>
      <c r="M262" s="15">
        <f ca="1">VLOOKUP(L262,Distribuidores!$A$2:$B$99,2,FALSE)</f>
        <v>11</v>
      </c>
      <c r="N262" s="58">
        <v>1</v>
      </c>
      <c r="O262" s="58">
        <v>1</v>
      </c>
      <c r="P262" s="58">
        <v>1</v>
      </c>
      <c r="Q262" s="36" t="str">
        <f t="shared" ca="1" si="24"/>
        <v>2023-10-29 18:45:58</v>
      </c>
    </row>
    <row r="263" spans="1:17" x14ac:dyDescent="0.3">
      <c r="A263" s="58">
        <v>12261</v>
      </c>
      <c r="B263" s="55" t="s">
        <v>4084</v>
      </c>
      <c r="C263" s="21" t="str">
        <f t="shared" si="20"/>
        <v>LUIS ALFREDO MORALES GOVEA</v>
      </c>
      <c r="D263" t="str">
        <f t="shared" si="21"/>
        <v xml:space="preserve">LUIS </v>
      </c>
      <c r="E263" t="str">
        <f t="shared" si="22"/>
        <v>ALFREDO MORALES GOVEA</v>
      </c>
      <c r="F263" s="55" t="s">
        <v>4085</v>
      </c>
      <c r="G263" s="55" t="s">
        <v>4086</v>
      </c>
      <c r="H263" s="58" cm="1">
        <f t="array" aca="1" ref="H263" ca="1">INDEX(codigosPostales!$A$1:$A$1107,RANDBETWEEN(1,1107))</f>
        <v>7119</v>
      </c>
      <c r="I263" s="32" t="str">
        <f t="shared" ca="1" si="23"/>
        <v>07119</v>
      </c>
      <c r="J263" s="15" t="s">
        <v>112</v>
      </c>
      <c r="K263" s="15">
        <f>VLOOKUP(J263,estados!$A$1:$B$31,2,FALSE)</f>
        <v>7</v>
      </c>
      <c r="L263" s="58" t="str" cm="1">
        <f t="array" aca="1" ref="L263" ca="1">INDEX('Distribuidores CDMX y EdoMex'!$A$2:$A$22,RANDBETWEEN(1,21))</f>
        <v>KIA IXTAPALUCA</v>
      </c>
      <c r="M263" s="15">
        <f ca="1">VLOOKUP(L263,Distribuidores!$A$2:$B$99,2,FALSE)</f>
        <v>37</v>
      </c>
      <c r="N263" s="58">
        <v>1</v>
      </c>
      <c r="O263" s="58">
        <v>1</v>
      </c>
      <c r="P263" s="58">
        <v>1</v>
      </c>
      <c r="Q263" s="36" t="str">
        <f t="shared" ca="1" si="24"/>
        <v>2023-10-29 13:29:40</v>
      </c>
    </row>
    <row r="264" spans="1:17" x14ac:dyDescent="0.3">
      <c r="A264" s="58">
        <v>12262</v>
      </c>
      <c r="B264" s="55" t="s">
        <v>4087</v>
      </c>
      <c r="C264" s="21" t="str">
        <f t="shared" si="20"/>
        <v>JUAN PABLO RANGEL CONTRERAS</v>
      </c>
      <c r="D264" t="str">
        <f t="shared" si="21"/>
        <v xml:space="preserve">JUAN </v>
      </c>
      <c r="E264" t="str">
        <f t="shared" si="22"/>
        <v>PABLO RANGEL CONTRERAS</v>
      </c>
      <c r="F264" s="55" t="s">
        <v>4088</v>
      </c>
      <c r="G264" s="55" t="s">
        <v>4089</v>
      </c>
      <c r="H264" s="58" cm="1">
        <f t="array" aca="1" ref="H264" ca="1">INDEX(codigosPostales!$A$1:$A$1107,RANDBETWEEN(1,1107))</f>
        <v>15370</v>
      </c>
      <c r="I264" s="32" t="str">
        <f t="shared" ca="1" si="23"/>
        <v>15370</v>
      </c>
      <c r="J264" s="15" t="s">
        <v>112</v>
      </c>
      <c r="K264" s="15">
        <f>VLOOKUP(J264,estados!$A$1:$B$31,2,FALSE)</f>
        <v>7</v>
      </c>
      <c r="L264" s="58" t="str" cm="1">
        <f t="array" aca="1" ref="L264" ca="1">INDEX('Distribuidores CDMX y EdoMex'!$A$2:$A$22,RANDBETWEEN(1,21))</f>
        <v>KIA SANTA FE</v>
      </c>
      <c r="M264" s="15">
        <f ca="1">VLOOKUP(L264,Distribuidores!$A$2:$B$99,2,FALSE)</f>
        <v>14</v>
      </c>
      <c r="N264" s="58">
        <v>1</v>
      </c>
      <c r="O264" s="58">
        <v>1</v>
      </c>
      <c r="P264" s="58">
        <v>1</v>
      </c>
      <c r="Q264" s="36" t="str">
        <f t="shared" ca="1" si="24"/>
        <v>2023-10-29 19:38:46</v>
      </c>
    </row>
    <row r="265" spans="1:17" x14ac:dyDescent="0.3">
      <c r="A265" s="58">
        <v>12263</v>
      </c>
      <c r="B265" s="55" t="s">
        <v>4090</v>
      </c>
      <c r="C265" s="21" t="str">
        <f t="shared" si="20"/>
        <v>francia parra alcaraz</v>
      </c>
      <c r="D265" t="str">
        <f t="shared" si="21"/>
        <v xml:space="preserve">francia </v>
      </c>
      <c r="E265" t="str">
        <f t="shared" si="22"/>
        <v>parra alcaraz</v>
      </c>
      <c r="F265" s="55" t="s">
        <v>4091</v>
      </c>
      <c r="G265" s="55" t="s">
        <v>4092</v>
      </c>
      <c r="H265" s="58" cm="1">
        <f t="array" aca="1" ref="H265" ca="1">INDEX(codigosPostales!$A$1:$A$1107,RANDBETWEEN(1,1107))</f>
        <v>10020</v>
      </c>
      <c r="I265" s="32" t="str">
        <f t="shared" ca="1" si="23"/>
        <v>10020</v>
      </c>
      <c r="J265" s="15" t="s">
        <v>112</v>
      </c>
      <c r="K265" s="15">
        <f>VLOOKUP(J265,estados!$A$1:$B$31,2,FALSE)</f>
        <v>7</v>
      </c>
      <c r="L265" s="58" t="str" cm="1">
        <f t="array" aca="1" ref="L265" ca="1">INDEX('Distribuidores CDMX y EdoMex'!$A$2:$A$22,RANDBETWEEN(1,21))</f>
        <v>KIA CUAUTITLÁN</v>
      </c>
      <c r="M265" s="15">
        <f ca="1">VLOOKUP(L265,Distribuidores!$A$2:$B$99,2,FALSE)</f>
        <v>29</v>
      </c>
      <c r="N265" s="58">
        <v>1</v>
      </c>
      <c r="O265" s="58">
        <v>1</v>
      </c>
      <c r="P265" s="58">
        <v>1</v>
      </c>
      <c r="Q265" s="36" t="str">
        <f t="shared" ca="1" si="24"/>
        <v>2023-10-29 18:22:10</v>
      </c>
    </row>
    <row r="266" spans="1:17" x14ac:dyDescent="0.3">
      <c r="A266" s="58">
        <v>12264</v>
      </c>
      <c r="B266" s="55" t="s">
        <v>4093</v>
      </c>
      <c r="C266" s="21" t="str">
        <f t="shared" si="20"/>
        <v>Cristian Uriel Pérez García</v>
      </c>
      <c r="D266" t="str">
        <f t="shared" si="21"/>
        <v xml:space="preserve">Cristian </v>
      </c>
      <c r="E266" t="str">
        <f t="shared" si="22"/>
        <v>Uriel Pérez García</v>
      </c>
      <c r="F266" s="55" t="s">
        <v>4094</v>
      </c>
      <c r="G266" s="55" t="s">
        <v>4095</v>
      </c>
      <c r="H266" s="58" cm="1">
        <f t="array" aca="1" ref="H266" ca="1">INDEX(codigosPostales!$A$1:$A$1107,RANDBETWEEN(1,1107))</f>
        <v>7580</v>
      </c>
      <c r="I266" s="32" t="str">
        <f t="shared" ca="1" si="23"/>
        <v>07580</v>
      </c>
      <c r="J266" s="15" t="s">
        <v>112</v>
      </c>
      <c r="K266" s="15">
        <f>VLOOKUP(J266,estados!$A$1:$B$31,2,FALSE)</f>
        <v>7</v>
      </c>
      <c r="L266" s="58" t="str" cm="1">
        <f t="array" aca="1" ref="L266" ca="1">INDEX('Distribuidores CDMX y EdoMex'!$A$2:$A$22,RANDBETWEEN(1,21))</f>
        <v>KIA INTERLOMAS</v>
      </c>
      <c r="M266" s="15">
        <f ca="1">VLOOKUP(L266,Distribuidores!$A$2:$B$99,2,FALSE)</f>
        <v>28</v>
      </c>
      <c r="N266" s="58">
        <v>1</v>
      </c>
      <c r="O266" s="58">
        <v>1</v>
      </c>
      <c r="P266" s="58">
        <v>1</v>
      </c>
      <c r="Q266" s="36" t="str">
        <f t="shared" ca="1" si="24"/>
        <v>2023-10-29 13:59:59</v>
      </c>
    </row>
    <row r="267" spans="1:17" x14ac:dyDescent="0.3">
      <c r="A267" s="58">
        <v>12265</v>
      </c>
      <c r="B267" s="55" t="s">
        <v>4096</v>
      </c>
      <c r="C267" s="21" t="str">
        <f t="shared" si="20"/>
        <v>carlos grimaldo sandoval</v>
      </c>
      <c r="D267" t="str">
        <f t="shared" si="21"/>
        <v xml:space="preserve">carlos </v>
      </c>
      <c r="E267" t="str">
        <f t="shared" si="22"/>
        <v>grimaldo sandoval</v>
      </c>
      <c r="F267" s="55" t="s">
        <v>4097</v>
      </c>
      <c r="G267" s="55" t="s">
        <v>4098</v>
      </c>
      <c r="H267" s="58" cm="1">
        <f t="array" aca="1" ref="H267" ca="1">INDEX(codigosPostales!$A$1:$A$1107,RANDBETWEEN(1,1107))</f>
        <v>2730</v>
      </c>
      <c r="I267" s="32" t="str">
        <f t="shared" ca="1" si="23"/>
        <v>02730</v>
      </c>
      <c r="J267" s="15" t="s">
        <v>112</v>
      </c>
      <c r="K267" s="15">
        <f>VLOOKUP(J267,estados!$A$1:$B$31,2,FALSE)</f>
        <v>7</v>
      </c>
      <c r="L267" s="58" t="str" cm="1">
        <f t="array" aca="1" ref="L267" ca="1">INDEX('Distribuidores CDMX y EdoMex'!$A$2:$A$22,RANDBETWEEN(1,21))</f>
        <v>KIA COAPA</v>
      </c>
      <c r="M267" s="15">
        <f ca="1">VLOOKUP(L267,Distribuidores!$A$2:$B$99,2,FALSE)</f>
        <v>13</v>
      </c>
      <c r="N267" s="58">
        <v>1</v>
      </c>
      <c r="O267" s="58">
        <v>1</v>
      </c>
      <c r="P267" s="58">
        <v>1</v>
      </c>
      <c r="Q267" s="36" t="str">
        <f t="shared" ca="1" si="24"/>
        <v>2023-10-29 18:40:45</v>
      </c>
    </row>
    <row r="268" spans="1:17" x14ac:dyDescent="0.3">
      <c r="A268" s="58">
        <v>12266</v>
      </c>
      <c r="B268" s="55" t="s">
        <v>4099</v>
      </c>
      <c r="C268" s="21" t="str">
        <f t="shared" si="20"/>
        <v>Roberto Enrique Varela Gallardo</v>
      </c>
      <c r="D268" t="str">
        <f t="shared" si="21"/>
        <v xml:space="preserve">Roberto </v>
      </c>
      <c r="E268" t="str">
        <f t="shared" si="22"/>
        <v>Enrique Varela Gallardo</v>
      </c>
      <c r="F268" s="55" t="s">
        <v>4100</v>
      </c>
      <c r="G268" s="55" t="s">
        <v>4101</v>
      </c>
      <c r="H268" s="58" cm="1">
        <f t="array" aca="1" ref="H268" ca="1">INDEX(codigosPostales!$A$1:$A$1107,RANDBETWEEN(1,1107))</f>
        <v>1060</v>
      </c>
      <c r="I268" s="32" t="str">
        <f t="shared" ca="1" si="23"/>
        <v>01060</v>
      </c>
      <c r="J268" s="15" t="s">
        <v>112</v>
      </c>
      <c r="K268" s="15">
        <f>VLOOKUP(J268,estados!$A$1:$B$31,2,FALSE)</f>
        <v>7</v>
      </c>
      <c r="L268" s="58" t="str" cm="1">
        <f t="array" aca="1" ref="L268" ca="1">INDEX('Distribuidores CDMX y EdoMex'!$A$2:$A$22,RANDBETWEEN(1,21))</f>
        <v>KIA LOMAS VERDES</v>
      </c>
      <c r="M268" s="15">
        <f ca="1">VLOOKUP(L268,Distribuidores!$A$2:$B$99,2,FALSE)</f>
        <v>36</v>
      </c>
      <c r="N268" s="58">
        <v>1</v>
      </c>
      <c r="O268" s="58">
        <v>1</v>
      </c>
      <c r="P268" s="58">
        <v>1</v>
      </c>
      <c r="Q268" s="36" t="str">
        <f t="shared" ca="1" si="24"/>
        <v>2023-10-29 18:36:15</v>
      </c>
    </row>
    <row r="269" spans="1:17" x14ac:dyDescent="0.3">
      <c r="A269" s="58">
        <v>12267</v>
      </c>
      <c r="B269" s="55" t="s">
        <v>4102</v>
      </c>
      <c r="C269" s="21" t="str">
        <f t="shared" si="20"/>
        <v>Enrique de la Torre Gama</v>
      </c>
      <c r="D269" t="str">
        <f t="shared" si="21"/>
        <v xml:space="preserve">Enrique </v>
      </c>
      <c r="E269" t="str">
        <f t="shared" si="22"/>
        <v>de la Torre Gama</v>
      </c>
      <c r="F269" s="55" t="s">
        <v>4103</v>
      </c>
      <c r="G269" s="55" t="s">
        <v>4104</v>
      </c>
      <c r="H269" s="58" cm="1">
        <f t="array" aca="1" ref="H269" ca="1">INDEX(codigosPostales!$A$1:$A$1107,RANDBETWEEN(1,1107))</f>
        <v>9180</v>
      </c>
      <c r="I269" s="32" t="str">
        <f t="shared" ca="1" si="23"/>
        <v>09180</v>
      </c>
      <c r="J269" s="15" t="s">
        <v>112</v>
      </c>
      <c r="K269" s="15">
        <f>VLOOKUP(J269,estados!$A$1:$B$31,2,FALSE)</f>
        <v>7</v>
      </c>
      <c r="L269" s="58" t="str" cm="1">
        <f t="array" aca="1" ref="L269" ca="1">INDEX('Distribuidores CDMX y EdoMex'!$A$2:$A$22,RANDBETWEEN(1,21))</f>
        <v>KIA IXTAPALUCA</v>
      </c>
      <c r="M269" s="15">
        <f ca="1">VLOOKUP(L269,Distribuidores!$A$2:$B$99,2,FALSE)</f>
        <v>37</v>
      </c>
      <c r="N269" s="58">
        <v>1</v>
      </c>
      <c r="O269" s="58">
        <v>1</v>
      </c>
      <c r="P269" s="58">
        <v>1</v>
      </c>
      <c r="Q269" s="36" t="str">
        <f t="shared" ca="1" si="24"/>
        <v>2023-10-29 15:35:04</v>
      </c>
    </row>
    <row r="270" spans="1:17" x14ac:dyDescent="0.3">
      <c r="A270" s="58">
        <v>12268</v>
      </c>
      <c r="B270" s="55" t="s">
        <v>4105</v>
      </c>
      <c r="C270" s="21" t="str">
        <f t="shared" si="20"/>
        <v>SANDRA RYTH TAVARES GARCIA</v>
      </c>
      <c r="D270" t="str">
        <f t="shared" si="21"/>
        <v xml:space="preserve">SANDRA </v>
      </c>
      <c r="E270" t="str">
        <f t="shared" si="22"/>
        <v>RYTH TAVARES GARCIA</v>
      </c>
      <c r="F270" s="55" t="s">
        <v>4106</v>
      </c>
      <c r="G270" s="55" t="s">
        <v>4107</v>
      </c>
      <c r="H270" s="58" cm="1">
        <f t="array" aca="1" ref="H270" ca="1">INDEX(codigosPostales!$A$1:$A$1107,RANDBETWEEN(1,1107))</f>
        <v>15540</v>
      </c>
      <c r="I270" s="32" t="str">
        <f t="shared" ca="1" si="23"/>
        <v>15540</v>
      </c>
      <c r="J270" s="15" t="s">
        <v>112</v>
      </c>
      <c r="K270" s="15">
        <f>VLOOKUP(J270,estados!$A$1:$B$31,2,FALSE)</f>
        <v>7</v>
      </c>
      <c r="L270" s="58" t="str" cm="1">
        <f t="array" aca="1" ref="L270" ca="1">INDEX('Distribuidores CDMX y EdoMex'!$A$2:$A$22,RANDBETWEEN(1,21))</f>
        <v>KIA COAPA</v>
      </c>
      <c r="M270" s="15">
        <f ca="1">VLOOKUP(L270,Distribuidores!$A$2:$B$99,2,FALSE)</f>
        <v>13</v>
      </c>
      <c r="N270" s="58">
        <v>1</v>
      </c>
      <c r="O270" s="58">
        <v>1</v>
      </c>
      <c r="P270" s="58">
        <v>1</v>
      </c>
      <c r="Q270" s="36" t="str">
        <f t="shared" ca="1" si="24"/>
        <v>2023-10-29 17:02:08</v>
      </c>
    </row>
    <row r="271" spans="1:17" x14ac:dyDescent="0.3">
      <c r="A271" s="58">
        <v>12269</v>
      </c>
      <c r="B271" s="55" t="s">
        <v>4108</v>
      </c>
      <c r="C271" s="21" t="str">
        <f t="shared" si="20"/>
        <v>DIANA ISABEL GARZA</v>
      </c>
      <c r="D271" t="str">
        <f t="shared" si="21"/>
        <v xml:space="preserve">DIANA </v>
      </c>
      <c r="E271" t="str">
        <f t="shared" si="22"/>
        <v>ISABEL GARZA</v>
      </c>
      <c r="F271" s="55" t="s">
        <v>4109</v>
      </c>
      <c r="G271" s="55" t="s">
        <v>4110</v>
      </c>
      <c r="H271" s="58" cm="1">
        <f t="array" aca="1" ref="H271" ca="1">INDEX(codigosPostales!$A$1:$A$1107,RANDBETWEEN(1,1107))</f>
        <v>15960</v>
      </c>
      <c r="I271" s="32" t="str">
        <f t="shared" ca="1" si="23"/>
        <v>15960</v>
      </c>
      <c r="J271" s="15" t="s">
        <v>112</v>
      </c>
      <c r="K271" s="15">
        <f>VLOOKUP(J271,estados!$A$1:$B$31,2,FALSE)</f>
        <v>7</v>
      </c>
      <c r="L271" s="58" t="str" cm="1">
        <f t="array" aca="1" ref="L271" ca="1">INDEX('Distribuidores CDMX y EdoMex'!$A$2:$A$22,RANDBETWEEN(1,21))</f>
        <v>KIA COAPA</v>
      </c>
      <c r="M271" s="15">
        <f ca="1">VLOOKUP(L271,Distribuidores!$A$2:$B$99,2,FALSE)</f>
        <v>13</v>
      </c>
      <c r="N271" s="58">
        <v>1</v>
      </c>
      <c r="O271" s="58">
        <v>1</v>
      </c>
      <c r="P271" s="58">
        <v>1</v>
      </c>
      <c r="Q271" s="36" t="str">
        <f t="shared" ca="1" si="24"/>
        <v>2023-10-29 16:51:51</v>
      </c>
    </row>
    <row r="272" spans="1:17" x14ac:dyDescent="0.3">
      <c r="A272" s="58">
        <v>12270</v>
      </c>
      <c r="B272" s="55" t="s">
        <v>4111</v>
      </c>
      <c r="C272" s="21" t="str">
        <f t="shared" si="20"/>
        <v>ELVIRA AVILA</v>
      </c>
      <c r="D272" t="str">
        <f t="shared" si="21"/>
        <v xml:space="preserve">ELVIRA </v>
      </c>
      <c r="E272" t="str">
        <f t="shared" si="22"/>
        <v>AVILA</v>
      </c>
      <c r="F272" s="55" t="s">
        <v>4112</v>
      </c>
      <c r="G272" s="55" t="s">
        <v>4113</v>
      </c>
      <c r="H272" s="58" cm="1">
        <f t="array" aca="1" ref="H272" ca="1">INDEX(codigosPostales!$A$1:$A$1107,RANDBETWEEN(1,1107))</f>
        <v>14260</v>
      </c>
      <c r="I272" s="32" t="str">
        <f t="shared" ca="1" si="23"/>
        <v>14260</v>
      </c>
      <c r="J272" s="15" t="s">
        <v>112</v>
      </c>
      <c r="K272" s="15">
        <f>VLOOKUP(J272,estados!$A$1:$B$31,2,FALSE)</f>
        <v>7</v>
      </c>
      <c r="L272" s="58" t="str" cm="1">
        <f t="array" aca="1" ref="L272" ca="1">INDEX('Distribuidores CDMX y EdoMex'!$A$2:$A$22,RANDBETWEEN(1,21))</f>
        <v>KIA LOMAS VERDES</v>
      </c>
      <c r="M272" s="15">
        <f ca="1">VLOOKUP(L272,Distribuidores!$A$2:$B$99,2,FALSE)</f>
        <v>36</v>
      </c>
      <c r="N272" s="58">
        <v>1</v>
      </c>
      <c r="O272" s="58">
        <v>1</v>
      </c>
      <c r="P272" s="58">
        <v>1</v>
      </c>
      <c r="Q272" s="36" t="str">
        <f t="shared" ca="1" si="24"/>
        <v>2023-10-29 15:08:48</v>
      </c>
    </row>
    <row r="273" spans="1:17" x14ac:dyDescent="0.3">
      <c r="A273" s="58">
        <v>12271</v>
      </c>
      <c r="B273" s="55" t="s">
        <v>4114</v>
      </c>
      <c r="C273" s="21" t="str">
        <f t="shared" si="20"/>
        <v>jenifer jimenez castillo</v>
      </c>
      <c r="D273" t="str">
        <f t="shared" si="21"/>
        <v xml:space="preserve">jenifer </v>
      </c>
      <c r="E273" t="str">
        <f t="shared" si="22"/>
        <v>jimenez castillo</v>
      </c>
      <c r="F273" s="55" t="s">
        <v>4115</v>
      </c>
      <c r="G273" s="55" t="s">
        <v>4116</v>
      </c>
      <c r="H273" s="58" cm="1">
        <f t="array" aca="1" ref="H273" ca="1">INDEX(codigosPostales!$A$1:$A$1107,RANDBETWEEN(1,1107))</f>
        <v>6040</v>
      </c>
      <c r="I273" s="32" t="str">
        <f t="shared" ca="1" si="23"/>
        <v>06040</v>
      </c>
      <c r="J273" s="15" t="s">
        <v>112</v>
      </c>
      <c r="K273" s="15">
        <f>VLOOKUP(J273,estados!$A$1:$B$31,2,FALSE)</f>
        <v>7</v>
      </c>
      <c r="L273" s="58" t="str" cm="1">
        <f t="array" aca="1" ref="L273" ca="1">INDEX('Distribuidores CDMX y EdoMex'!$A$2:$A$22,RANDBETWEEN(1,21))</f>
        <v>KIA SANTA FE</v>
      </c>
      <c r="M273" s="15">
        <f ca="1">VLOOKUP(L273,Distribuidores!$A$2:$B$99,2,FALSE)</f>
        <v>14</v>
      </c>
      <c r="N273" s="58">
        <v>1</v>
      </c>
      <c r="O273" s="58">
        <v>1</v>
      </c>
      <c r="P273" s="58">
        <v>1</v>
      </c>
      <c r="Q273" s="36" t="str">
        <f t="shared" ca="1" si="24"/>
        <v>2023-10-29 17:54:28</v>
      </c>
    </row>
    <row r="274" spans="1:17" x14ac:dyDescent="0.3">
      <c r="A274" s="58">
        <v>12272</v>
      </c>
      <c r="B274" s="55" t="s">
        <v>4117</v>
      </c>
      <c r="C274" s="21" t="str">
        <f t="shared" si="20"/>
        <v>ROSARIO RAMIREZ CORTES</v>
      </c>
      <c r="D274" t="str">
        <f t="shared" si="21"/>
        <v xml:space="preserve">ROSARIO </v>
      </c>
      <c r="E274" t="str">
        <f t="shared" si="22"/>
        <v>RAMIREZ CORTES</v>
      </c>
      <c r="F274" s="55" t="s">
        <v>4118</v>
      </c>
      <c r="G274" s="55" t="s">
        <v>4119</v>
      </c>
      <c r="H274" s="58" cm="1">
        <f t="array" aca="1" ref="H274" ca="1">INDEX(codigosPostales!$A$1:$A$1107,RANDBETWEEN(1,1107))</f>
        <v>1160</v>
      </c>
      <c r="I274" s="32" t="str">
        <f t="shared" ca="1" si="23"/>
        <v>01160</v>
      </c>
      <c r="J274" s="15" t="s">
        <v>112</v>
      </c>
      <c r="K274" s="15">
        <f>VLOOKUP(J274,estados!$A$1:$B$31,2,FALSE)</f>
        <v>7</v>
      </c>
      <c r="L274" s="58" t="str" cm="1">
        <f t="array" aca="1" ref="L274" ca="1">INDEX('Distribuidores CDMX y EdoMex'!$A$2:$A$22,RANDBETWEEN(1,21))</f>
        <v>KIA PEDREGAL</v>
      </c>
      <c r="M274" s="15">
        <f ca="1">VLOOKUP(L274,Distribuidores!$A$2:$B$99,2,FALSE)</f>
        <v>20</v>
      </c>
      <c r="N274" s="58">
        <v>1</v>
      </c>
      <c r="O274" s="58">
        <v>1</v>
      </c>
      <c r="P274" s="58">
        <v>1</v>
      </c>
      <c r="Q274" s="36" t="str">
        <f t="shared" ca="1" si="24"/>
        <v>2023-10-29 13:46:05</v>
      </c>
    </row>
    <row r="275" spans="1:17" x14ac:dyDescent="0.3">
      <c r="A275" s="58">
        <v>12273</v>
      </c>
      <c r="B275" s="55" t="s">
        <v>4120</v>
      </c>
      <c r="C275" s="21" t="str">
        <f t="shared" si="20"/>
        <v>PATRICIA MORAN VAZQUEZ</v>
      </c>
      <c r="D275" t="str">
        <f t="shared" si="21"/>
        <v xml:space="preserve">PATRICIA </v>
      </c>
      <c r="E275" t="str">
        <f t="shared" si="22"/>
        <v>MORAN VAZQUEZ</v>
      </c>
      <c r="F275" s="55" t="s">
        <v>4121</v>
      </c>
      <c r="G275" s="55" t="s">
        <v>4122</v>
      </c>
      <c r="H275" s="58" cm="1">
        <f t="array" aca="1" ref="H275" ca="1">INDEX(codigosPostales!$A$1:$A$1107,RANDBETWEEN(1,1107))</f>
        <v>1700</v>
      </c>
      <c r="I275" s="32" t="str">
        <f t="shared" ca="1" si="23"/>
        <v>01700</v>
      </c>
      <c r="J275" s="15" t="s">
        <v>112</v>
      </c>
      <c r="K275" s="15">
        <f>VLOOKUP(J275,estados!$A$1:$B$31,2,FALSE)</f>
        <v>7</v>
      </c>
      <c r="L275" s="58" t="str" cm="1">
        <f t="array" aca="1" ref="L275" ca="1">INDEX('Distribuidores CDMX y EdoMex'!$A$2:$A$22,RANDBETWEEN(1,21))</f>
        <v>KIA CUAUTITLÁN</v>
      </c>
      <c r="M275" s="15">
        <f ca="1">VLOOKUP(L275,Distribuidores!$A$2:$B$99,2,FALSE)</f>
        <v>29</v>
      </c>
      <c r="N275" s="58">
        <v>1</v>
      </c>
      <c r="O275" s="58">
        <v>1</v>
      </c>
      <c r="P275" s="58">
        <v>1</v>
      </c>
      <c r="Q275" s="36" t="str">
        <f t="shared" ca="1" si="24"/>
        <v>2023-10-29 17:31:32</v>
      </c>
    </row>
    <row r="276" spans="1:17" x14ac:dyDescent="0.3">
      <c r="A276" s="58">
        <v>12274</v>
      </c>
      <c r="B276" s="55" t="s">
        <v>4123</v>
      </c>
      <c r="C276" s="21" t="str">
        <f t="shared" si="20"/>
        <v>susana lorena avila hernandez</v>
      </c>
      <c r="D276" t="str">
        <f t="shared" si="21"/>
        <v xml:space="preserve">susana </v>
      </c>
      <c r="E276" t="str">
        <f t="shared" si="22"/>
        <v>lorena avila hernandez</v>
      </c>
      <c r="F276" s="55" t="s">
        <v>4124</v>
      </c>
      <c r="G276" s="55" t="s">
        <v>4125</v>
      </c>
      <c r="H276" s="58" cm="1">
        <f t="array" aca="1" ref="H276" ca="1">INDEX(codigosPostales!$A$1:$A$1107,RANDBETWEEN(1,1107))</f>
        <v>2680</v>
      </c>
      <c r="I276" s="32" t="str">
        <f t="shared" ca="1" si="23"/>
        <v>02680</v>
      </c>
      <c r="J276" s="15" t="s">
        <v>112</v>
      </c>
      <c r="K276" s="15">
        <f>VLOOKUP(J276,estados!$A$1:$B$31,2,FALSE)</f>
        <v>7</v>
      </c>
      <c r="L276" s="58" t="str" cm="1">
        <f t="array" aca="1" ref="L276" ca="1">INDEX('Distribuidores CDMX y EdoMex'!$A$2:$A$22,RANDBETWEEN(1,21))</f>
        <v>KIA DIVISIÓN DEL NORTE</v>
      </c>
      <c r="M276" s="15">
        <f ca="1">VLOOKUP(L276,Distribuidores!$A$2:$B$99,2,FALSE)</f>
        <v>21</v>
      </c>
      <c r="N276" s="58">
        <v>1</v>
      </c>
      <c r="O276" s="58">
        <v>1</v>
      </c>
      <c r="P276" s="58">
        <v>1</v>
      </c>
      <c r="Q276" s="36" t="str">
        <f t="shared" ca="1" si="24"/>
        <v>2023-10-29 15:21:49</v>
      </c>
    </row>
    <row r="277" spans="1:17" x14ac:dyDescent="0.3">
      <c r="A277" s="58">
        <v>12275</v>
      </c>
      <c r="B277" s="55" t="s">
        <v>4126</v>
      </c>
      <c r="C277" s="21" t="str">
        <f t="shared" si="20"/>
        <v>ana yuridia alvarez</v>
      </c>
      <c r="D277" t="str">
        <f t="shared" si="21"/>
        <v xml:space="preserve">ana </v>
      </c>
      <c r="E277" t="str">
        <f t="shared" si="22"/>
        <v>yuridia alvarez</v>
      </c>
      <c r="F277" s="55" t="s">
        <v>4127</v>
      </c>
      <c r="G277" s="55" t="s">
        <v>4128</v>
      </c>
      <c r="H277" s="58" cm="1">
        <f t="array" aca="1" ref="H277" ca="1">INDEX(codigosPostales!$A$1:$A$1107,RANDBETWEEN(1,1107))</f>
        <v>16080</v>
      </c>
      <c r="I277" s="32" t="str">
        <f t="shared" ca="1" si="23"/>
        <v>16080</v>
      </c>
      <c r="J277" s="15" t="s">
        <v>112</v>
      </c>
      <c r="K277" s="15">
        <f>VLOOKUP(J277,estados!$A$1:$B$31,2,FALSE)</f>
        <v>7</v>
      </c>
      <c r="L277" s="58" t="str" cm="1">
        <f t="array" aca="1" ref="L277" ca="1">INDEX('Distribuidores CDMX y EdoMex'!$A$2:$A$22,RANDBETWEEN(1,21))</f>
        <v>KIA TLÁHUAC</v>
      </c>
      <c r="M277" s="15">
        <f ca="1">VLOOKUP(L277,Distribuidores!$A$2:$B$99,2,FALSE)</f>
        <v>15</v>
      </c>
      <c r="N277" s="58">
        <v>1</v>
      </c>
      <c r="O277" s="58">
        <v>1</v>
      </c>
      <c r="P277" s="58">
        <v>1</v>
      </c>
      <c r="Q277" s="36" t="str">
        <f t="shared" ca="1" si="24"/>
        <v>2023-10-29 16:43:14</v>
      </c>
    </row>
    <row r="278" spans="1:17" x14ac:dyDescent="0.3">
      <c r="A278" s="58">
        <v>12276</v>
      </c>
      <c r="B278" s="55" t="s">
        <v>4129</v>
      </c>
      <c r="C278" s="21" t="str">
        <f t="shared" si="20"/>
        <v>LUIS FELIPE OLVERA PELAYO</v>
      </c>
      <c r="D278" t="str">
        <f t="shared" si="21"/>
        <v xml:space="preserve">LUIS </v>
      </c>
      <c r="E278" t="str">
        <f t="shared" si="22"/>
        <v>FELIPE OLVERA PELAYO</v>
      </c>
      <c r="F278" s="55" t="s">
        <v>4130</v>
      </c>
      <c r="G278" s="55" t="s">
        <v>4131</v>
      </c>
      <c r="H278" s="58" cm="1">
        <f t="array" aca="1" ref="H278" ca="1">INDEX(codigosPostales!$A$1:$A$1107,RANDBETWEEN(1,1107))</f>
        <v>2700</v>
      </c>
      <c r="I278" s="32" t="str">
        <f t="shared" ca="1" si="23"/>
        <v>02700</v>
      </c>
      <c r="J278" s="15" t="s">
        <v>112</v>
      </c>
      <c r="K278" s="15">
        <f>VLOOKUP(J278,estados!$A$1:$B$31,2,FALSE)</f>
        <v>7</v>
      </c>
      <c r="L278" s="58" t="str" cm="1">
        <f t="array" aca="1" ref="L278" ca="1">INDEX('Distribuidores CDMX y EdoMex'!$A$2:$A$22,RANDBETWEEN(1,21))</f>
        <v>KIA ECATEPEC</v>
      </c>
      <c r="M278" s="15">
        <f ca="1">VLOOKUP(L278,Distribuidores!$A$2:$B$99,2,FALSE)</f>
        <v>33</v>
      </c>
      <c r="N278" s="58">
        <v>1</v>
      </c>
      <c r="O278" s="58">
        <v>1</v>
      </c>
      <c r="P278" s="58">
        <v>1</v>
      </c>
      <c r="Q278" s="36" t="str">
        <f t="shared" ca="1" si="24"/>
        <v>2023-10-29 15:03:03</v>
      </c>
    </row>
    <row r="279" spans="1:17" x14ac:dyDescent="0.3">
      <c r="A279" s="58">
        <v>12277</v>
      </c>
      <c r="B279" s="55" t="s">
        <v>4132</v>
      </c>
      <c r="C279" s="21" t="str">
        <f t="shared" si="20"/>
        <v>MA. DE LOS ANGELES QUILLARES ARIAS</v>
      </c>
      <c r="D279" t="str">
        <f t="shared" si="21"/>
        <v xml:space="preserve">MA. </v>
      </c>
      <c r="E279" t="str">
        <f t="shared" si="22"/>
        <v>DE LOS ANGELES QUILLARES ARIAS</v>
      </c>
      <c r="F279" s="55" t="s">
        <v>4133</v>
      </c>
      <c r="G279" s="55" t="s">
        <v>4134</v>
      </c>
      <c r="H279" s="58" cm="1">
        <f t="array" aca="1" ref="H279" ca="1">INDEX(codigosPostales!$A$1:$A$1107,RANDBETWEEN(1,1107))</f>
        <v>9520</v>
      </c>
      <c r="I279" s="32" t="str">
        <f t="shared" ca="1" si="23"/>
        <v>09520</v>
      </c>
      <c r="J279" s="15" t="s">
        <v>112</v>
      </c>
      <c r="K279" s="15">
        <f>VLOOKUP(J279,estados!$A$1:$B$31,2,FALSE)</f>
        <v>7</v>
      </c>
      <c r="L279" s="58" t="str" cm="1">
        <f t="array" aca="1" ref="L279" ca="1">INDEX('Distribuidores CDMX y EdoMex'!$A$2:$A$22,RANDBETWEEN(1,21))</f>
        <v>KIA LOMAS VERDES</v>
      </c>
      <c r="M279" s="15">
        <f ca="1">VLOOKUP(L279,Distribuidores!$A$2:$B$99,2,FALSE)</f>
        <v>36</v>
      </c>
      <c r="N279" s="58">
        <v>1</v>
      </c>
      <c r="O279" s="58">
        <v>1</v>
      </c>
      <c r="P279" s="58">
        <v>1</v>
      </c>
      <c r="Q279" s="36" t="str">
        <f t="shared" ca="1" si="24"/>
        <v>2023-10-29 13:52:13</v>
      </c>
    </row>
    <row r="280" spans="1:17" x14ac:dyDescent="0.3">
      <c r="A280" s="58">
        <v>12278</v>
      </c>
      <c r="B280" s="55" t="s">
        <v>4135</v>
      </c>
      <c r="C280" s="21" t="str">
        <f t="shared" si="20"/>
        <v>EDITH SANCHEZ LOPEZ</v>
      </c>
      <c r="D280" t="str">
        <f t="shared" si="21"/>
        <v xml:space="preserve">EDITH </v>
      </c>
      <c r="E280" t="str">
        <f t="shared" si="22"/>
        <v>SANCHEZ LOPEZ</v>
      </c>
      <c r="F280" s="55" t="s">
        <v>4136</v>
      </c>
      <c r="G280" s="55" t="s">
        <v>4137</v>
      </c>
      <c r="H280" s="58" cm="1">
        <f t="array" aca="1" ref="H280" ca="1">INDEX(codigosPostales!$A$1:$A$1107,RANDBETWEEN(1,1107))</f>
        <v>8100</v>
      </c>
      <c r="I280" s="32" t="str">
        <f t="shared" ca="1" si="23"/>
        <v>08100</v>
      </c>
      <c r="J280" s="15" t="s">
        <v>112</v>
      </c>
      <c r="K280" s="15">
        <f>VLOOKUP(J280,estados!$A$1:$B$31,2,FALSE)</f>
        <v>7</v>
      </c>
      <c r="L280" s="58" t="str" cm="1">
        <f t="array" aca="1" ref="L280" ca="1">INDEX('Distribuidores CDMX y EdoMex'!$A$2:$A$22,RANDBETWEEN(1,21))</f>
        <v>KIA SATÉLITE</v>
      </c>
      <c r="M280" s="15">
        <f ca="1">VLOOKUP(L280,Distribuidores!$A$2:$B$99,2,FALSE)</f>
        <v>31</v>
      </c>
      <c r="N280" s="58">
        <v>1</v>
      </c>
      <c r="O280" s="58">
        <v>1</v>
      </c>
      <c r="P280" s="58">
        <v>1</v>
      </c>
      <c r="Q280" s="36" t="str">
        <f t="shared" ca="1" si="24"/>
        <v>2023-10-29 15:12:38</v>
      </c>
    </row>
    <row r="281" spans="1:17" x14ac:dyDescent="0.3">
      <c r="A281" s="58">
        <v>12279</v>
      </c>
      <c r="B281" s="55" t="s">
        <v>4138</v>
      </c>
      <c r="C281" s="21" t="str">
        <f t="shared" si="20"/>
        <v>VIRIDIANA OLIVAS ZAZUETA</v>
      </c>
      <c r="D281" t="str">
        <f t="shared" si="21"/>
        <v xml:space="preserve">VIRIDIANA </v>
      </c>
      <c r="E281" t="str">
        <f t="shared" si="22"/>
        <v>OLIVAS ZAZUETA</v>
      </c>
      <c r="F281" s="55" t="s">
        <v>4139</v>
      </c>
      <c r="G281" s="55" t="s">
        <v>4140</v>
      </c>
      <c r="H281" s="58" cm="1">
        <f t="array" aca="1" ref="H281" ca="1">INDEX(codigosPostales!$A$1:$A$1107,RANDBETWEEN(1,1107))</f>
        <v>13410</v>
      </c>
      <c r="I281" s="32" t="str">
        <f t="shared" ca="1" si="23"/>
        <v>13410</v>
      </c>
      <c r="J281" s="15" t="s">
        <v>112</v>
      </c>
      <c r="K281" s="15">
        <f>VLOOKUP(J281,estados!$A$1:$B$31,2,FALSE)</f>
        <v>7</v>
      </c>
      <c r="L281" s="58" t="str" cm="1">
        <f t="array" aca="1" ref="L281" ca="1">INDEX('Distribuidores CDMX y EdoMex'!$A$2:$A$22,RANDBETWEEN(1,21))</f>
        <v>KIA IZTAPALAPA</v>
      </c>
      <c r="M281" s="15">
        <f ca="1">VLOOKUP(L281,Distribuidores!$A$2:$B$99,2,FALSE)</f>
        <v>16</v>
      </c>
      <c r="N281" s="58">
        <v>1</v>
      </c>
      <c r="O281" s="58">
        <v>1</v>
      </c>
      <c r="P281" s="58">
        <v>1</v>
      </c>
      <c r="Q281" s="36" t="str">
        <f t="shared" ca="1" si="24"/>
        <v>2023-10-29 12:25:38</v>
      </c>
    </row>
    <row r="282" spans="1:17" x14ac:dyDescent="0.3">
      <c r="A282" s="58">
        <v>12280</v>
      </c>
      <c r="B282" s="55" t="s">
        <v>3983</v>
      </c>
      <c r="C282" s="21" t="str">
        <f t="shared" si="20"/>
        <v>EDUARDO DANIEL LOPEZ RIVERA</v>
      </c>
      <c r="D282" t="str">
        <f t="shared" si="21"/>
        <v xml:space="preserve">EDUARDO </v>
      </c>
      <c r="E282" t="str">
        <f t="shared" si="22"/>
        <v>DANIEL LOPEZ RIVERA</v>
      </c>
      <c r="F282" s="55" t="s">
        <v>4141</v>
      </c>
      <c r="G282" s="55" t="s">
        <v>4142</v>
      </c>
      <c r="H282" s="58" cm="1">
        <f t="array" aca="1" ref="H282" ca="1">INDEX(codigosPostales!$A$1:$A$1107,RANDBETWEEN(1,1107))</f>
        <v>16615</v>
      </c>
      <c r="I282" s="32" t="str">
        <f t="shared" ca="1" si="23"/>
        <v>16615</v>
      </c>
      <c r="J282" s="15" t="s">
        <v>112</v>
      </c>
      <c r="K282" s="15">
        <f>VLOOKUP(J282,estados!$A$1:$B$31,2,FALSE)</f>
        <v>7</v>
      </c>
      <c r="L282" s="58" t="str" cm="1">
        <f t="array" aca="1" ref="L282" ca="1">INDEX('Distribuidores CDMX y EdoMex'!$A$2:$A$22,RANDBETWEEN(1,21))</f>
        <v>KIA ESMERALDA</v>
      </c>
      <c r="M282" s="15">
        <f ca="1">VLOOKUP(L282,Distribuidores!$A$2:$B$99,2,FALSE)</f>
        <v>35</v>
      </c>
      <c r="N282" s="58">
        <v>1</v>
      </c>
      <c r="O282" s="58">
        <v>1</v>
      </c>
      <c r="P282" s="58">
        <v>1</v>
      </c>
      <c r="Q282" s="36" t="str">
        <f t="shared" ca="1" si="24"/>
        <v>2023-10-29 18:08:11</v>
      </c>
    </row>
    <row r="283" spans="1:17" x14ac:dyDescent="0.3">
      <c r="A283" s="58">
        <v>12281</v>
      </c>
      <c r="B283" s="55" t="s">
        <v>4143</v>
      </c>
      <c r="C283" s="21" t="str">
        <f t="shared" si="20"/>
        <v>ADDY MARICELA SOTO RANGEL</v>
      </c>
      <c r="D283" t="str">
        <f t="shared" si="21"/>
        <v xml:space="preserve">ADDY </v>
      </c>
      <c r="E283" t="str">
        <f t="shared" si="22"/>
        <v>MARICELA SOTO RANGEL</v>
      </c>
      <c r="F283" s="55" t="s">
        <v>4144</v>
      </c>
      <c r="G283" s="55" t="s">
        <v>4145</v>
      </c>
      <c r="H283" s="58" cm="1">
        <f t="array" aca="1" ref="H283" ca="1">INDEX(codigosPostales!$A$1:$A$1107,RANDBETWEEN(1,1107))</f>
        <v>4440</v>
      </c>
      <c r="I283" s="32" t="str">
        <f t="shared" ca="1" si="23"/>
        <v>04440</v>
      </c>
      <c r="J283" s="15" t="s">
        <v>112</v>
      </c>
      <c r="K283" s="15">
        <f>VLOOKUP(J283,estados!$A$1:$B$31,2,FALSE)</f>
        <v>7</v>
      </c>
      <c r="L283" s="58" t="str" cm="1">
        <f t="array" aca="1" ref="L283" ca="1">INDEX('Distribuidores CDMX y EdoMex'!$A$2:$A$22,RANDBETWEEN(1,21))</f>
        <v>KIA LOMAS VERDES</v>
      </c>
      <c r="M283" s="15">
        <f ca="1">VLOOKUP(L283,Distribuidores!$A$2:$B$99,2,FALSE)</f>
        <v>36</v>
      </c>
      <c r="N283" s="58">
        <v>1</v>
      </c>
      <c r="O283" s="58">
        <v>1</v>
      </c>
      <c r="P283" s="58">
        <v>1</v>
      </c>
      <c r="Q283" s="36" t="str">
        <f t="shared" ca="1" si="24"/>
        <v>2023-10-29 16:23:08</v>
      </c>
    </row>
    <row r="284" spans="1:17" x14ac:dyDescent="0.3">
      <c r="A284" s="58">
        <v>12282</v>
      </c>
      <c r="B284" s="55" t="s">
        <v>4146</v>
      </c>
      <c r="C284" s="21" t="str">
        <f t="shared" si="20"/>
        <v>MELISSA JANETH ALCANTAR HEREDIA</v>
      </c>
      <c r="D284" t="str">
        <f t="shared" si="21"/>
        <v xml:space="preserve">MELISSA </v>
      </c>
      <c r="E284" t="str">
        <f t="shared" si="22"/>
        <v>JANETH ALCANTAR HEREDIA</v>
      </c>
      <c r="F284" s="55" t="s">
        <v>4147</v>
      </c>
      <c r="G284" s="55" t="s">
        <v>4148</v>
      </c>
      <c r="H284" s="58" cm="1">
        <f t="array" aca="1" ref="H284" ca="1">INDEX(codigosPostales!$A$1:$A$1107,RANDBETWEEN(1,1107))</f>
        <v>14430</v>
      </c>
      <c r="I284" s="32" t="str">
        <f t="shared" ca="1" si="23"/>
        <v>14430</v>
      </c>
      <c r="J284" s="15" t="s">
        <v>112</v>
      </c>
      <c r="K284" s="15">
        <f>VLOOKUP(J284,estados!$A$1:$B$31,2,FALSE)</f>
        <v>7</v>
      </c>
      <c r="L284" s="58" t="str" cm="1">
        <f t="array" aca="1" ref="L284" ca="1">INDEX('Distribuidores CDMX y EdoMex'!$A$2:$A$22,RANDBETWEEN(1,21))</f>
        <v>KIA SANTA FE</v>
      </c>
      <c r="M284" s="15">
        <f ca="1">VLOOKUP(L284,Distribuidores!$A$2:$B$99,2,FALSE)</f>
        <v>14</v>
      </c>
      <c r="N284" s="58">
        <v>1</v>
      </c>
      <c r="O284" s="58">
        <v>1</v>
      </c>
      <c r="P284" s="58">
        <v>1</v>
      </c>
      <c r="Q284" s="36" t="str">
        <f t="shared" ca="1" si="24"/>
        <v>2023-10-29 17:27:41</v>
      </c>
    </row>
    <row r="285" spans="1:17" x14ac:dyDescent="0.3">
      <c r="A285" s="58">
        <v>12283</v>
      </c>
      <c r="B285" s="55" t="s">
        <v>4149</v>
      </c>
      <c r="C285" s="21" t="str">
        <f t="shared" si="20"/>
        <v>Aurea Georgina García de la Rosa</v>
      </c>
      <c r="D285" t="str">
        <f t="shared" si="21"/>
        <v xml:space="preserve">Aurea </v>
      </c>
      <c r="E285" t="str">
        <f t="shared" si="22"/>
        <v>Georgina García de la Rosa</v>
      </c>
      <c r="F285" s="55" t="s">
        <v>4150</v>
      </c>
      <c r="G285" s="55" t="s">
        <v>4151</v>
      </c>
      <c r="H285" s="58" cm="1">
        <f t="array" aca="1" ref="H285" ca="1">INDEX(codigosPostales!$A$1:$A$1107,RANDBETWEEN(1,1107))</f>
        <v>6720</v>
      </c>
      <c r="I285" s="32" t="str">
        <f t="shared" ca="1" si="23"/>
        <v>06720</v>
      </c>
      <c r="J285" s="15" t="s">
        <v>112</v>
      </c>
      <c r="K285" s="15">
        <f>VLOOKUP(J285,estados!$A$1:$B$31,2,FALSE)</f>
        <v>7</v>
      </c>
      <c r="L285" s="58" t="str" cm="1">
        <f t="array" aca="1" ref="L285" ca="1">INDEX('Distribuidores CDMX y EdoMex'!$A$2:$A$22,RANDBETWEEN(1,21))</f>
        <v>KIA IZTAPALAPA</v>
      </c>
      <c r="M285" s="15">
        <f ca="1">VLOOKUP(L285,Distribuidores!$A$2:$B$99,2,FALSE)</f>
        <v>16</v>
      </c>
      <c r="N285" s="58">
        <v>1</v>
      </c>
      <c r="O285" s="58">
        <v>1</v>
      </c>
      <c r="P285" s="58">
        <v>1</v>
      </c>
      <c r="Q285" s="36" t="str">
        <f t="shared" ca="1" si="24"/>
        <v>2023-10-29 13:57:06</v>
      </c>
    </row>
    <row r="286" spans="1:17" x14ac:dyDescent="0.3">
      <c r="A286" s="58">
        <v>12284</v>
      </c>
      <c r="B286" s="55" t="s">
        <v>4152</v>
      </c>
      <c r="C286" s="21" t="str">
        <f t="shared" si="20"/>
        <v>GLADYS HERNANDEZ PRADO</v>
      </c>
      <c r="D286" t="str">
        <f t="shared" si="21"/>
        <v xml:space="preserve">GLADYS </v>
      </c>
      <c r="E286" t="str">
        <f t="shared" si="22"/>
        <v>HERNANDEZ PRADO</v>
      </c>
      <c r="F286" s="55" t="s">
        <v>4153</v>
      </c>
      <c r="G286" s="55" t="s">
        <v>4154</v>
      </c>
      <c r="H286" s="58" cm="1">
        <f t="array" aca="1" ref="H286" ca="1">INDEX(codigosPostales!$A$1:$A$1107,RANDBETWEEN(1,1107))</f>
        <v>3730</v>
      </c>
      <c r="I286" s="32" t="str">
        <f t="shared" ca="1" si="23"/>
        <v>03730</v>
      </c>
      <c r="J286" s="15" t="s">
        <v>112</v>
      </c>
      <c r="K286" s="15">
        <f>VLOOKUP(J286,estados!$A$1:$B$31,2,FALSE)</f>
        <v>7</v>
      </c>
      <c r="L286" s="58" t="str" cm="1">
        <f t="array" aca="1" ref="L286" ca="1">INDEX('Distribuidores CDMX y EdoMex'!$A$2:$A$22,RANDBETWEEN(1,21))</f>
        <v>KIA SATÉLITE</v>
      </c>
      <c r="M286" s="15">
        <f ca="1">VLOOKUP(L286,Distribuidores!$A$2:$B$99,2,FALSE)</f>
        <v>31</v>
      </c>
      <c r="N286" s="58">
        <v>1</v>
      </c>
      <c r="O286" s="58">
        <v>1</v>
      </c>
      <c r="P286" s="58">
        <v>1</v>
      </c>
      <c r="Q286" s="36" t="str">
        <f t="shared" ca="1" si="24"/>
        <v>2023-10-29 16:50:14</v>
      </c>
    </row>
    <row r="287" spans="1:17" x14ac:dyDescent="0.3">
      <c r="A287" s="58">
        <v>12285</v>
      </c>
      <c r="B287" s="55" t="s">
        <v>4155</v>
      </c>
      <c r="C287" s="21" t="str">
        <f t="shared" si="20"/>
        <v>VIRIDIANA GAMEZ ABOYTE</v>
      </c>
      <c r="D287" t="str">
        <f t="shared" si="21"/>
        <v xml:space="preserve">VIRIDIANA </v>
      </c>
      <c r="E287" t="str">
        <f t="shared" si="22"/>
        <v>GAMEZ ABOYTE</v>
      </c>
      <c r="F287" s="55" t="s">
        <v>4156</v>
      </c>
      <c r="G287" s="55" t="s">
        <v>4157</v>
      </c>
      <c r="H287" s="58" cm="1">
        <f t="array" aca="1" ref="H287" ca="1">INDEX(codigosPostales!$A$1:$A$1107,RANDBETWEEN(1,1107))</f>
        <v>7930</v>
      </c>
      <c r="I287" s="32" t="str">
        <f t="shared" ca="1" si="23"/>
        <v>07930</v>
      </c>
      <c r="J287" s="15" t="s">
        <v>112</v>
      </c>
      <c r="K287" s="15">
        <f>VLOOKUP(J287,estados!$A$1:$B$31,2,FALSE)</f>
        <v>7</v>
      </c>
      <c r="L287" s="58" t="str" cm="1">
        <f t="array" aca="1" ref="L287" ca="1">INDEX('Distribuidores CDMX y EdoMex'!$A$2:$A$22,RANDBETWEEN(1,21))</f>
        <v>KIA TEXCOCO</v>
      </c>
      <c r="M287" s="15">
        <f ca="1">VLOOKUP(L287,Distribuidores!$A$2:$B$99,2,FALSE)</f>
        <v>32</v>
      </c>
      <c r="N287" s="58">
        <v>1</v>
      </c>
      <c r="O287" s="58">
        <v>1</v>
      </c>
      <c r="P287" s="58">
        <v>1</v>
      </c>
      <c r="Q287" s="36" t="str">
        <f t="shared" ca="1" si="24"/>
        <v>2023-10-29 13:33:42</v>
      </c>
    </row>
    <row r="288" spans="1:17" x14ac:dyDescent="0.3">
      <c r="A288" s="58">
        <v>12286</v>
      </c>
      <c r="B288" s="55" t="s">
        <v>4158</v>
      </c>
      <c r="C288" s="21" t="str">
        <f t="shared" si="20"/>
        <v>AMAIRANI GISEL RAMIREZ URIAS</v>
      </c>
      <c r="D288" t="str">
        <f t="shared" si="21"/>
        <v xml:space="preserve">AMAIRANI </v>
      </c>
      <c r="E288" t="str">
        <f t="shared" si="22"/>
        <v>GISEL RAMIREZ URIAS</v>
      </c>
      <c r="F288" s="55" t="s">
        <v>4159</v>
      </c>
      <c r="G288" s="55" t="s">
        <v>4160</v>
      </c>
      <c r="H288" s="58" cm="1">
        <f t="array" aca="1" ref="H288" ca="1">INDEX(codigosPostales!$A$1:$A$1107,RANDBETWEEN(1,1107))</f>
        <v>9838</v>
      </c>
      <c r="I288" s="32" t="str">
        <f t="shared" ca="1" si="23"/>
        <v>09838</v>
      </c>
      <c r="J288" s="15" t="s">
        <v>112</v>
      </c>
      <c r="K288" s="15">
        <f>VLOOKUP(J288,estados!$A$1:$B$31,2,FALSE)</f>
        <v>7</v>
      </c>
      <c r="L288" s="58" t="str" cm="1">
        <f t="array" aca="1" ref="L288" ca="1">INDEX('Distribuidores CDMX y EdoMex'!$A$2:$A$22,RANDBETWEEN(1,21))</f>
        <v>KIA COAPA</v>
      </c>
      <c r="M288" s="15">
        <f ca="1">VLOOKUP(L288,Distribuidores!$A$2:$B$99,2,FALSE)</f>
        <v>13</v>
      </c>
      <c r="N288" s="58">
        <v>1</v>
      </c>
      <c r="O288" s="58">
        <v>1</v>
      </c>
      <c r="P288" s="58">
        <v>1</v>
      </c>
      <c r="Q288" s="36" t="str">
        <f t="shared" ca="1" si="24"/>
        <v>2023-10-29 13:17:03</v>
      </c>
    </row>
    <row r="289" spans="1:17" x14ac:dyDescent="0.3">
      <c r="A289" s="58">
        <v>12287</v>
      </c>
      <c r="B289" s="55" t="s">
        <v>4161</v>
      </c>
      <c r="C289" s="21" t="str">
        <f t="shared" si="20"/>
        <v>melissa murillo</v>
      </c>
      <c r="D289" t="str">
        <f t="shared" si="21"/>
        <v xml:space="preserve">melissa </v>
      </c>
      <c r="E289" t="str">
        <f t="shared" si="22"/>
        <v>murillo</v>
      </c>
      <c r="F289" s="55" t="s">
        <v>4162</v>
      </c>
      <c r="G289" s="55" t="s">
        <v>4163</v>
      </c>
      <c r="H289" s="58" cm="1">
        <f t="array" aca="1" ref="H289" ca="1">INDEX(codigosPostales!$A$1:$A$1107,RANDBETWEEN(1,1107))</f>
        <v>14426</v>
      </c>
      <c r="I289" s="32" t="str">
        <f t="shared" ca="1" si="23"/>
        <v>14426</v>
      </c>
      <c r="J289" s="15" t="s">
        <v>112</v>
      </c>
      <c r="K289" s="15">
        <f>VLOOKUP(J289,estados!$A$1:$B$31,2,FALSE)</f>
        <v>7</v>
      </c>
      <c r="L289" s="58" t="str" cm="1">
        <f t="array" aca="1" ref="L289" ca="1">INDEX('Distribuidores CDMX y EdoMex'!$A$2:$A$22,RANDBETWEEN(1,21))</f>
        <v>KIA MARIANO ESCOBEDO</v>
      </c>
      <c r="M289" s="15">
        <f ca="1">VLOOKUP(L289,Distribuidores!$A$2:$B$99,2,FALSE)</f>
        <v>11</v>
      </c>
      <c r="N289" s="58">
        <v>1</v>
      </c>
      <c r="O289" s="58">
        <v>1</v>
      </c>
      <c r="P289" s="58">
        <v>1</v>
      </c>
      <c r="Q289" s="36" t="str">
        <f t="shared" ca="1" si="24"/>
        <v>2023-10-29 13:14:21</v>
      </c>
    </row>
    <row r="290" spans="1:17" x14ac:dyDescent="0.3">
      <c r="A290" s="58">
        <v>12288</v>
      </c>
      <c r="B290" s="55" t="s">
        <v>4164</v>
      </c>
      <c r="C290" s="21" t="str">
        <f t="shared" si="20"/>
        <v>julisa margarita camacho peralta</v>
      </c>
      <c r="D290" t="str">
        <f t="shared" si="21"/>
        <v xml:space="preserve">julisa </v>
      </c>
      <c r="E290" t="str">
        <f t="shared" si="22"/>
        <v>margarita camacho peralta</v>
      </c>
      <c r="F290" s="55" t="s">
        <v>4165</v>
      </c>
      <c r="G290" s="55" t="s">
        <v>4166</v>
      </c>
      <c r="H290" s="58" cm="1">
        <f t="array" aca="1" ref="H290" ca="1">INDEX(codigosPostales!$A$1:$A$1107,RANDBETWEEN(1,1107))</f>
        <v>1110</v>
      </c>
      <c r="I290" s="32" t="str">
        <f t="shared" ca="1" si="23"/>
        <v>01110</v>
      </c>
      <c r="J290" s="15" t="s">
        <v>112</v>
      </c>
      <c r="K290" s="15">
        <f>VLOOKUP(J290,estados!$A$1:$B$31,2,FALSE)</f>
        <v>7</v>
      </c>
      <c r="L290" s="58" t="str" cm="1">
        <f t="array" aca="1" ref="L290" ca="1">INDEX('Distribuidores CDMX y EdoMex'!$A$2:$A$22,RANDBETWEEN(1,21))</f>
        <v>KIA IZTAPALAPA</v>
      </c>
      <c r="M290" s="15">
        <f ca="1">VLOOKUP(L290,Distribuidores!$A$2:$B$99,2,FALSE)</f>
        <v>16</v>
      </c>
      <c r="N290" s="58">
        <v>1</v>
      </c>
      <c r="O290" s="58">
        <v>1</v>
      </c>
      <c r="P290" s="58">
        <v>1</v>
      </c>
      <c r="Q290" s="36" t="str">
        <f t="shared" ca="1" si="24"/>
        <v>2023-10-29 12:44:07</v>
      </c>
    </row>
    <row r="291" spans="1:17" x14ac:dyDescent="0.3">
      <c r="A291" s="58">
        <v>12289</v>
      </c>
      <c r="B291" s="55" t="s">
        <v>4167</v>
      </c>
      <c r="C291" s="21" t="str">
        <f t="shared" si="20"/>
        <v>Ma. Guadalupe Cardenas Lopez</v>
      </c>
      <c r="D291" t="str">
        <f t="shared" si="21"/>
        <v xml:space="preserve">Ma. </v>
      </c>
      <c r="E291" t="str">
        <f t="shared" si="22"/>
        <v>Guadalupe Cardenas Lopez</v>
      </c>
      <c r="F291" s="55" t="s">
        <v>4168</v>
      </c>
      <c r="G291" s="55" t="s">
        <v>4169</v>
      </c>
      <c r="H291" s="58" cm="1">
        <f t="array" aca="1" ref="H291" ca="1">INDEX(codigosPostales!$A$1:$A$1107,RANDBETWEEN(1,1107))</f>
        <v>9520</v>
      </c>
      <c r="I291" s="32" t="str">
        <f t="shared" ca="1" si="23"/>
        <v>09520</v>
      </c>
      <c r="J291" s="15" t="s">
        <v>112</v>
      </c>
      <c r="K291" s="15">
        <f>VLOOKUP(J291,estados!$A$1:$B$31,2,FALSE)</f>
        <v>7</v>
      </c>
      <c r="L291" s="58" t="str" cm="1">
        <f t="array" aca="1" ref="L291" ca="1">INDEX('Distribuidores CDMX y EdoMex'!$A$2:$A$22,RANDBETWEEN(1,21))</f>
        <v>KIA MARIANO ESCOBEDO</v>
      </c>
      <c r="M291" s="15">
        <f ca="1">VLOOKUP(L291,Distribuidores!$A$2:$B$99,2,FALSE)</f>
        <v>11</v>
      </c>
      <c r="N291" s="58">
        <v>1</v>
      </c>
      <c r="O291" s="58">
        <v>1</v>
      </c>
      <c r="P291" s="58">
        <v>1</v>
      </c>
      <c r="Q291" s="36" t="str">
        <f t="shared" ca="1" si="24"/>
        <v>2023-10-29 15:02:03</v>
      </c>
    </row>
    <row r="292" spans="1:17" x14ac:dyDescent="0.3">
      <c r="A292" s="58">
        <v>12290</v>
      </c>
      <c r="B292" s="55" t="s">
        <v>4170</v>
      </c>
      <c r="C292" s="21" t="str">
        <f t="shared" si="20"/>
        <v>ERIKA SOLANO AGUSTIN</v>
      </c>
      <c r="D292" t="str">
        <f t="shared" si="21"/>
        <v xml:space="preserve">ERIKA </v>
      </c>
      <c r="E292" t="str">
        <f t="shared" si="22"/>
        <v>SOLANO AGUSTIN</v>
      </c>
      <c r="F292" s="55" t="s">
        <v>4171</v>
      </c>
      <c r="G292" s="55" t="s">
        <v>4172</v>
      </c>
      <c r="H292" s="58" cm="1">
        <f t="array" aca="1" ref="H292" ca="1">INDEX(codigosPostales!$A$1:$A$1107,RANDBETWEEN(1,1107))</f>
        <v>14040</v>
      </c>
      <c r="I292" s="32" t="str">
        <f t="shared" ca="1" si="23"/>
        <v>14040</v>
      </c>
      <c r="J292" s="15" t="s">
        <v>112</v>
      </c>
      <c r="K292" s="15">
        <f>VLOOKUP(J292,estados!$A$1:$B$31,2,FALSE)</f>
        <v>7</v>
      </c>
      <c r="L292" s="58" t="str" cm="1">
        <f t="array" aca="1" ref="L292" ca="1">INDEX('Distribuidores CDMX y EdoMex'!$A$2:$A$22,RANDBETWEEN(1,21))</f>
        <v>KIA TLÁHUAC</v>
      </c>
      <c r="M292" s="15">
        <f ca="1">VLOOKUP(L292,Distribuidores!$A$2:$B$99,2,FALSE)</f>
        <v>15</v>
      </c>
      <c r="N292" s="58">
        <v>1</v>
      </c>
      <c r="O292" s="58">
        <v>1</v>
      </c>
      <c r="P292" s="58">
        <v>1</v>
      </c>
      <c r="Q292" s="36" t="str">
        <f t="shared" ca="1" si="24"/>
        <v>2023-10-29 18:10:31</v>
      </c>
    </row>
    <row r="293" spans="1:17" x14ac:dyDescent="0.3">
      <c r="A293" s="58">
        <v>12291</v>
      </c>
      <c r="B293" s="55" t="s">
        <v>4173</v>
      </c>
      <c r="C293" s="21" t="str">
        <f t="shared" si="20"/>
        <v>ALAN BARRON LUEVANOS</v>
      </c>
      <c r="D293" t="str">
        <f t="shared" si="21"/>
        <v xml:space="preserve">ALAN </v>
      </c>
      <c r="E293" t="str">
        <f t="shared" si="22"/>
        <v>BARRON LUEVANOS</v>
      </c>
      <c r="F293" s="55" t="s">
        <v>4174</v>
      </c>
      <c r="G293" s="55" t="s">
        <v>4175</v>
      </c>
      <c r="H293" s="58" cm="1">
        <f t="array" aca="1" ref="H293" ca="1">INDEX(codigosPostales!$A$1:$A$1107,RANDBETWEEN(1,1107))</f>
        <v>16797</v>
      </c>
      <c r="I293" s="32" t="str">
        <f t="shared" ca="1" si="23"/>
        <v>16797</v>
      </c>
      <c r="J293" s="15" t="s">
        <v>112</v>
      </c>
      <c r="K293" s="15">
        <f>VLOOKUP(J293,estados!$A$1:$B$31,2,FALSE)</f>
        <v>7</v>
      </c>
      <c r="L293" s="58" t="str" cm="1">
        <f t="array" aca="1" ref="L293" ca="1">INDEX('Distribuidores CDMX y EdoMex'!$A$2:$A$22,RANDBETWEEN(1,21))</f>
        <v>KIA IXTAPALUCA</v>
      </c>
      <c r="M293" s="15">
        <f ca="1">VLOOKUP(L293,Distribuidores!$A$2:$B$99,2,FALSE)</f>
        <v>37</v>
      </c>
      <c r="N293" s="58">
        <v>1</v>
      </c>
      <c r="O293" s="58">
        <v>1</v>
      </c>
      <c r="P293" s="58">
        <v>1</v>
      </c>
      <c r="Q293" s="36" t="str">
        <f t="shared" ca="1" si="24"/>
        <v>2023-10-29 13:06:22</v>
      </c>
    </row>
    <row r="294" spans="1:17" x14ac:dyDescent="0.3">
      <c r="A294" s="58">
        <v>12292</v>
      </c>
      <c r="B294" s="55" t="s">
        <v>4176</v>
      </c>
      <c r="C294" s="21" t="str">
        <f t="shared" si="20"/>
        <v>ELIZABETH NAVARRO LEON</v>
      </c>
      <c r="D294" t="str">
        <f t="shared" si="21"/>
        <v xml:space="preserve">ELIZABETH </v>
      </c>
      <c r="E294" t="str">
        <f t="shared" si="22"/>
        <v>NAVARRO LEON</v>
      </c>
      <c r="F294" s="55" t="s">
        <v>4177</v>
      </c>
      <c r="G294" s="55" t="s">
        <v>4178</v>
      </c>
      <c r="H294" s="58" cm="1">
        <f t="array" aca="1" ref="H294" ca="1">INDEX(codigosPostales!$A$1:$A$1107,RANDBETWEEN(1,1107))</f>
        <v>4490</v>
      </c>
      <c r="I294" s="32" t="str">
        <f t="shared" ca="1" si="23"/>
        <v>04490</v>
      </c>
      <c r="J294" s="15" t="s">
        <v>112</v>
      </c>
      <c r="K294" s="15">
        <f>VLOOKUP(J294,estados!$A$1:$B$31,2,FALSE)</f>
        <v>7</v>
      </c>
      <c r="L294" s="58" t="str" cm="1">
        <f t="array" aca="1" ref="L294" ca="1">INDEX('Distribuidores CDMX y EdoMex'!$A$2:$A$22,RANDBETWEEN(1,21))</f>
        <v>KIA SANTA FE</v>
      </c>
      <c r="M294" s="15">
        <f ca="1">VLOOKUP(L294,Distribuidores!$A$2:$B$99,2,FALSE)</f>
        <v>14</v>
      </c>
      <c r="N294" s="58">
        <v>1</v>
      </c>
      <c r="O294" s="58">
        <v>1</v>
      </c>
      <c r="P294" s="58">
        <v>1</v>
      </c>
      <c r="Q294" s="36" t="str">
        <f t="shared" ca="1" si="24"/>
        <v>2023-10-29 13:02:41</v>
      </c>
    </row>
    <row r="295" spans="1:17" x14ac:dyDescent="0.3">
      <c r="A295" s="58">
        <v>12293</v>
      </c>
      <c r="B295" s="55" t="s">
        <v>4179</v>
      </c>
      <c r="C295" s="21" t="str">
        <f t="shared" si="20"/>
        <v>CARLOS MARTINEZ VASQUEZ</v>
      </c>
      <c r="D295" t="str">
        <f t="shared" si="21"/>
        <v xml:space="preserve">CARLOS </v>
      </c>
      <c r="E295" t="str">
        <f t="shared" si="22"/>
        <v>MARTINEZ VASQUEZ</v>
      </c>
      <c r="F295" s="55" t="s">
        <v>4180</v>
      </c>
      <c r="G295" s="55" t="s">
        <v>4181</v>
      </c>
      <c r="H295" s="58" cm="1">
        <f t="array" aca="1" ref="H295" ca="1">INDEX(codigosPostales!$A$1:$A$1107,RANDBETWEEN(1,1107))</f>
        <v>9880</v>
      </c>
      <c r="I295" s="32" t="str">
        <f t="shared" ca="1" si="23"/>
        <v>09880</v>
      </c>
      <c r="J295" s="15" t="s">
        <v>112</v>
      </c>
      <c r="K295" s="15">
        <f>VLOOKUP(J295,estados!$A$1:$B$31,2,FALSE)</f>
        <v>7</v>
      </c>
      <c r="L295" s="58" t="str" cm="1">
        <f t="array" aca="1" ref="L295" ca="1">INDEX('Distribuidores CDMX y EdoMex'!$A$2:$A$22,RANDBETWEEN(1,21))</f>
        <v>KIA MARIANO ESCOBEDO</v>
      </c>
      <c r="M295" s="15">
        <f ca="1">VLOOKUP(L295,Distribuidores!$A$2:$B$99,2,FALSE)</f>
        <v>11</v>
      </c>
      <c r="N295" s="58">
        <v>1</v>
      </c>
      <c r="O295" s="58">
        <v>1</v>
      </c>
      <c r="P295" s="58">
        <v>1</v>
      </c>
      <c r="Q295" s="36" t="str">
        <f t="shared" ca="1" si="24"/>
        <v>2023-10-29 18:16:10</v>
      </c>
    </row>
    <row r="296" spans="1:17" x14ac:dyDescent="0.3">
      <c r="A296" s="58">
        <v>12294</v>
      </c>
      <c r="B296" s="55" t="s">
        <v>4182</v>
      </c>
      <c r="C296" s="21" t="str">
        <f t="shared" si="20"/>
        <v>Cesar Fernando mendiola</v>
      </c>
      <c r="D296" t="str">
        <f t="shared" si="21"/>
        <v xml:space="preserve">Cesar </v>
      </c>
      <c r="E296" t="str">
        <f t="shared" si="22"/>
        <v>Fernando mendiola</v>
      </c>
      <c r="F296" s="55" t="s">
        <v>4183</v>
      </c>
      <c r="G296" s="55" t="s">
        <v>4184</v>
      </c>
      <c r="H296" s="58" cm="1">
        <f t="array" aca="1" ref="H296" ca="1">INDEX(codigosPostales!$A$1:$A$1107,RANDBETWEEN(1,1107))</f>
        <v>5379</v>
      </c>
      <c r="I296" s="32" t="str">
        <f t="shared" ca="1" si="23"/>
        <v>05379</v>
      </c>
      <c r="J296" s="15" t="s">
        <v>112</v>
      </c>
      <c r="K296" s="15">
        <f>VLOOKUP(J296,estados!$A$1:$B$31,2,FALSE)</f>
        <v>7</v>
      </c>
      <c r="L296" s="58" t="str" cm="1">
        <f t="array" aca="1" ref="L296" ca="1">INDEX('Distribuidores CDMX y EdoMex'!$A$2:$A$22,RANDBETWEEN(1,21))</f>
        <v>KIA MARIANO ESCOBEDO</v>
      </c>
      <c r="M296" s="15">
        <f ca="1">VLOOKUP(L296,Distribuidores!$A$2:$B$99,2,FALSE)</f>
        <v>11</v>
      </c>
      <c r="N296" s="58">
        <v>1</v>
      </c>
      <c r="O296" s="58">
        <v>1</v>
      </c>
      <c r="P296" s="58">
        <v>1</v>
      </c>
      <c r="Q296" s="36" t="str">
        <f t="shared" ca="1" si="24"/>
        <v>2023-10-29 18:46:36</v>
      </c>
    </row>
    <row r="297" spans="1:17" x14ac:dyDescent="0.3">
      <c r="A297" s="58">
        <v>12295</v>
      </c>
      <c r="B297" s="55" t="s">
        <v>4185</v>
      </c>
      <c r="C297" s="21" t="str">
        <f t="shared" si="20"/>
        <v>MIGUEL ALEJANDRO TORRES ASCANIO</v>
      </c>
      <c r="D297" t="str">
        <f t="shared" si="21"/>
        <v xml:space="preserve">MIGUEL </v>
      </c>
      <c r="E297" t="str">
        <f t="shared" si="22"/>
        <v>ALEJANDRO TORRES ASCANIO</v>
      </c>
      <c r="F297" s="55" t="s">
        <v>4186</v>
      </c>
      <c r="G297" s="55" t="s">
        <v>4187</v>
      </c>
      <c r="H297" s="58" cm="1">
        <f t="array" aca="1" ref="H297" ca="1">INDEX(codigosPostales!$A$1:$A$1107,RANDBETWEEN(1,1107))</f>
        <v>2640</v>
      </c>
      <c r="I297" s="32" t="str">
        <f t="shared" ca="1" si="23"/>
        <v>02640</v>
      </c>
      <c r="J297" s="15" t="s">
        <v>112</v>
      </c>
      <c r="K297" s="15">
        <f>VLOOKUP(J297,estados!$A$1:$B$31,2,FALSE)</f>
        <v>7</v>
      </c>
      <c r="L297" s="58" t="str" cm="1">
        <f t="array" aca="1" ref="L297" ca="1">INDEX('Distribuidores CDMX y EdoMex'!$A$2:$A$22,RANDBETWEEN(1,21))</f>
        <v>KIA TEXCOCO</v>
      </c>
      <c r="M297" s="15">
        <f ca="1">VLOOKUP(L297,Distribuidores!$A$2:$B$99,2,FALSE)</f>
        <v>32</v>
      </c>
      <c r="N297" s="58">
        <v>1</v>
      </c>
      <c r="O297" s="58">
        <v>1</v>
      </c>
      <c r="P297" s="58">
        <v>1</v>
      </c>
      <c r="Q297" s="36" t="str">
        <f t="shared" ca="1" si="24"/>
        <v>2023-10-29 14:00:49</v>
      </c>
    </row>
    <row r="298" spans="1:17" x14ac:dyDescent="0.3">
      <c r="A298" s="58">
        <v>12296</v>
      </c>
      <c r="B298" s="55" t="s">
        <v>4188</v>
      </c>
      <c r="C298" s="21" t="str">
        <f t="shared" si="20"/>
        <v>XOCHIL MARGARITA CEBALLOS HERNANDEZ</v>
      </c>
      <c r="D298" t="str">
        <f t="shared" si="21"/>
        <v xml:space="preserve">XOCHIL </v>
      </c>
      <c r="E298" t="str">
        <f t="shared" si="22"/>
        <v>MARGARITA CEBALLOS HERNANDEZ</v>
      </c>
      <c r="F298" s="55" t="s">
        <v>4189</v>
      </c>
      <c r="G298" s="55" t="s">
        <v>4190</v>
      </c>
      <c r="H298" s="58" cm="1">
        <f t="array" aca="1" ref="H298" ca="1">INDEX(codigosPostales!$A$1:$A$1107,RANDBETWEEN(1,1107))</f>
        <v>14357</v>
      </c>
      <c r="I298" s="32" t="str">
        <f t="shared" ca="1" si="23"/>
        <v>14357</v>
      </c>
      <c r="J298" s="15" t="s">
        <v>112</v>
      </c>
      <c r="K298" s="15">
        <f>VLOOKUP(J298,estados!$A$1:$B$31,2,FALSE)</f>
        <v>7</v>
      </c>
      <c r="L298" s="58" t="str" cm="1">
        <f t="array" aca="1" ref="L298" ca="1">INDEX('Distribuidores CDMX y EdoMex'!$A$2:$A$22,RANDBETWEEN(1,21))</f>
        <v>KIA TLÁHUAC</v>
      </c>
      <c r="M298" s="15">
        <f ca="1">VLOOKUP(L298,Distribuidores!$A$2:$B$99,2,FALSE)</f>
        <v>15</v>
      </c>
      <c r="N298" s="58">
        <v>1</v>
      </c>
      <c r="O298" s="58">
        <v>1</v>
      </c>
      <c r="P298" s="58">
        <v>1</v>
      </c>
      <c r="Q298" s="36" t="str">
        <f t="shared" ca="1" si="24"/>
        <v>2023-10-29 18:55:53</v>
      </c>
    </row>
    <row r="299" spans="1:17" x14ac:dyDescent="0.3">
      <c r="A299" s="58">
        <v>12297</v>
      </c>
      <c r="B299" s="55" t="s">
        <v>4191</v>
      </c>
      <c r="C299" s="21" t="str">
        <f t="shared" si="20"/>
        <v>GRISELDA GARCIA SAUCEDO</v>
      </c>
      <c r="D299" t="str">
        <f t="shared" si="21"/>
        <v xml:space="preserve">GRISELDA </v>
      </c>
      <c r="E299" t="str">
        <f t="shared" si="22"/>
        <v>GARCIA SAUCEDO</v>
      </c>
      <c r="F299" s="55" t="s">
        <v>4192</v>
      </c>
      <c r="G299" s="55" t="s">
        <v>4193</v>
      </c>
      <c r="H299" s="58" cm="1">
        <f t="array" aca="1" ref="H299" ca="1">INDEX(codigosPostales!$A$1:$A$1107,RANDBETWEEN(1,1107))</f>
        <v>7090</v>
      </c>
      <c r="I299" s="32" t="str">
        <f t="shared" ca="1" si="23"/>
        <v>07090</v>
      </c>
      <c r="J299" s="15" t="s">
        <v>112</v>
      </c>
      <c r="K299" s="15">
        <f>VLOOKUP(J299,estados!$A$1:$B$31,2,FALSE)</f>
        <v>7</v>
      </c>
      <c r="L299" s="58" t="str" cm="1">
        <f t="array" aca="1" ref="L299" ca="1">INDEX('Distribuidores CDMX y EdoMex'!$A$2:$A$22,RANDBETWEEN(1,21))</f>
        <v>KIA AEROPUERTO</v>
      </c>
      <c r="M299" s="15">
        <f ca="1">VLOOKUP(L299,Distribuidores!$A$2:$B$99,2,FALSE)</f>
        <v>12</v>
      </c>
      <c r="N299" s="58">
        <v>1</v>
      </c>
      <c r="O299" s="58">
        <v>1</v>
      </c>
      <c r="P299" s="58">
        <v>1</v>
      </c>
      <c r="Q299" s="36" t="str">
        <f t="shared" ca="1" si="24"/>
        <v>2023-10-29 12:09:49</v>
      </c>
    </row>
    <row r="300" spans="1:17" x14ac:dyDescent="0.3">
      <c r="A300" s="58">
        <v>12298</v>
      </c>
      <c r="B300" s="55" t="s">
        <v>4194</v>
      </c>
      <c r="C300" s="21" t="str">
        <f t="shared" si="20"/>
        <v>Luciana de Jesus Santos Quiñones</v>
      </c>
      <c r="D300" t="str">
        <f t="shared" si="21"/>
        <v xml:space="preserve">Luciana </v>
      </c>
      <c r="E300" t="str">
        <f t="shared" si="22"/>
        <v>de Jesus Santos Quiñones</v>
      </c>
      <c r="F300" s="55" t="s">
        <v>4195</v>
      </c>
      <c r="G300" s="55" t="s">
        <v>4196</v>
      </c>
      <c r="H300" s="58" cm="1">
        <f t="array" aca="1" ref="H300" ca="1">INDEX(codigosPostales!$A$1:$A$1107,RANDBETWEEN(1,1107))</f>
        <v>12940</v>
      </c>
      <c r="I300" s="32" t="str">
        <f t="shared" ca="1" si="23"/>
        <v>12940</v>
      </c>
      <c r="J300" s="15" t="s">
        <v>112</v>
      </c>
      <c r="K300" s="15">
        <f>VLOOKUP(J300,estados!$A$1:$B$31,2,FALSE)</f>
        <v>7</v>
      </c>
      <c r="L300" s="58" t="str" cm="1">
        <f t="array" aca="1" ref="L300" ca="1">INDEX('Distribuidores CDMX y EdoMex'!$A$2:$A$22,RANDBETWEEN(1,21))</f>
        <v>KIA SATÉLITE</v>
      </c>
      <c r="M300" s="15">
        <f ca="1">VLOOKUP(L300,Distribuidores!$A$2:$B$99,2,FALSE)</f>
        <v>31</v>
      </c>
      <c r="N300" s="58">
        <v>1</v>
      </c>
      <c r="O300" s="58">
        <v>1</v>
      </c>
      <c r="P300" s="58">
        <v>1</v>
      </c>
      <c r="Q300" s="36" t="str">
        <f t="shared" ca="1" si="24"/>
        <v>2023-10-29 17:17:52</v>
      </c>
    </row>
    <row r="301" spans="1:17" x14ac:dyDescent="0.3">
      <c r="A301" s="58">
        <v>12299</v>
      </c>
      <c r="B301" s="55" t="s">
        <v>4197</v>
      </c>
      <c r="C301" s="21" t="str">
        <f t="shared" si="20"/>
        <v>María Elizabeth lias cardenas</v>
      </c>
      <c r="D301" t="str">
        <f t="shared" si="21"/>
        <v xml:space="preserve">María </v>
      </c>
      <c r="E301" t="str">
        <f t="shared" si="22"/>
        <v>Elizabeth lias cardenas</v>
      </c>
      <c r="F301" s="55" t="s">
        <v>4198</v>
      </c>
      <c r="G301" s="55" t="s">
        <v>4199</v>
      </c>
      <c r="H301" s="58" cm="1">
        <f t="array" aca="1" ref="H301" ca="1">INDEX(codigosPostales!$A$1:$A$1107,RANDBETWEEN(1,1107))</f>
        <v>5129</v>
      </c>
      <c r="I301" s="32" t="str">
        <f t="shared" ca="1" si="23"/>
        <v>05129</v>
      </c>
      <c r="J301" s="15" t="s">
        <v>112</v>
      </c>
      <c r="K301" s="15">
        <f>VLOOKUP(J301,estados!$A$1:$B$31,2,FALSE)</f>
        <v>7</v>
      </c>
      <c r="L301" s="58" t="str" cm="1">
        <f t="array" aca="1" ref="L301" ca="1">INDEX('Distribuidores CDMX y EdoMex'!$A$2:$A$22,RANDBETWEEN(1,21))</f>
        <v>KIA DEL VALLE</v>
      </c>
      <c r="M301" s="15">
        <f ca="1">VLOOKUP(L301,Distribuidores!$A$2:$B$99,2,FALSE)</f>
        <v>17</v>
      </c>
      <c r="N301" s="58">
        <v>1</v>
      </c>
      <c r="O301" s="58">
        <v>1</v>
      </c>
      <c r="P301" s="58">
        <v>1</v>
      </c>
      <c r="Q301" s="36" t="str">
        <f t="shared" ca="1" si="24"/>
        <v>2023-10-29 13:32:45</v>
      </c>
    </row>
    <row r="302" spans="1:17" x14ac:dyDescent="0.3">
      <c r="A302" s="58">
        <v>12300</v>
      </c>
      <c r="B302" s="55" t="s">
        <v>4200</v>
      </c>
      <c r="C302" s="21" t="str">
        <f t="shared" si="20"/>
        <v>ALEJANDRO DIAZ JIMENEZ</v>
      </c>
      <c r="D302" t="str">
        <f t="shared" si="21"/>
        <v xml:space="preserve">ALEJANDRO </v>
      </c>
      <c r="E302" t="str">
        <f t="shared" si="22"/>
        <v>DIAZ JIMENEZ</v>
      </c>
      <c r="F302" s="55" t="s">
        <v>4201</v>
      </c>
      <c r="G302" s="55" t="s">
        <v>4202</v>
      </c>
      <c r="H302" s="58" cm="1">
        <f t="array" aca="1" ref="H302" ca="1">INDEX(codigosPostales!$A$1:$A$1107,RANDBETWEEN(1,1107))</f>
        <v>2720</v>
      </c>
      <c r="I302" s="32" t="str">
        <f t="shared" ca="1" si="23"/>
        <v>02720</v>
      </c>
      <c r="J302" s="15" t="s">
        <v>112</v>
      </c>
      <c r="K302" s="15">
        <f>VLOOKUP(J302,estados!$A$1:$B$31,2,FALSE)</f>
        <v>7</v>
      </c>
      <c r="L302" s="58" t="str" cm="1">
        <f t="array" aca="1" ref="L302" ca="1">INDEX('Distribuidores CDMX y EdoMex'!$A$2:$A$22,RANDBETWEEN(1,21))</f>
        <v>KIA DIVISIÓN DEL NORTE</v>
      </c>
      <c r="M302" s="15">
        <f ca="1">VLOOKUP(L302,Distribuidores!$A$2:$B$99,2,FALSE)</f>
        <v>21</v>
      </c>
      <c r="N302" s="58">
        <v>1</v>
      </c>
      <c r="O302" s="58">
        <v>1</v>
      </c>
      <c r="P302" s="58">
        <v>1</v>
      </c>
      <c r="Q302" s="36" t="str">
        <f t="shared" ca="1" si="24"/>
        <v>2023-10-29 15:02:39</v>
      </c>
    </row>
    <row r="303" spans="1:17" x14ac:dyDescent="0.3">
      <c r="A303" s="58">
        <v>12301</v>
      </c>
      <c r="B303" s="55" t="s">
        <v>4203</v>
      </c>
      <c r="C303" s="21" t="str">
        <f t="shared" si="20"/>
        <v>JOSE MANUEL SANCHEZ BUENO</v>
      </c>
      <c r="D303" t="str">
        <f t="shared" si="21"/>
        <v xml:space="preserve">JOSE </v>
      </c>
      <c r="E303" t="str">
        <f t="shared" si="22"/>
        <v>MANUEL SANCHEZ BUENO</v>
      </c>
      <c r="F303" s="55" t="s">
        <v>4204</v>
      </c>
      <c r="G303" s="55" t="s">
        <v>4205</v>
      </c>
      <c r="H303" s="58" cm="1">
        <f t="array" aca="1" ref="H303" ca="1">INDEX(codigosPostales!$A$1:$A$1107,RANDBETWEEN(1,1107))</f>
        <v>14100</v>
      </c>
      <c r="I303" s="32" t="str">
        <f t="shared" ca="1" si="23"/>
        <v>14100</v>
      </c>
      <c r="J303" s="15" t="s">
        <v>112</v>
      </c>
      <c r="K303" s="15">
        <f>VLOOKUP(J303,estados!$A$1:$B$31,2,FALSE)</f>
        <v>7</v>
      </c>
      <c r="L303" s="58" t="str" cm="1">
        <f t="array" aca="1" ref="L303" ca="1">INDEX('Distribuidores CDMX y EdoMex'!$A$2:$A$22,RANDBETWEEN(1,21))</f>
        <v>KIA DEL VALLE</v>
      </c>
      <c r="M303" s="15">
        <f ca="1">VLOOKUP(L303,Distribuidores!$A$2:$B$99,2,FALSE)</f>
        <v>17</v>
      </c>
      <c r="N303" s="58">
        <v>1</v>
      </c>
      <c r="O303" s="58">
        <v>1</v>
      </c>
      <c r="P303" s="58">
        <v>1</v>
      </c>
      <c r="Q303" s="36" t="str">
        <f t="shared" ca="1" si="24"/>
        <v>2023-10-29 15:54:00</v>
      </c>
    </row>
    <row r="304" spans="1:17" x14ac:dyDescent="0.3">
      <c r="A304" s="58">
        <v>12302</v>
      </c>
      <c r="B304" s="55" t="s">
        <v>4206</v>
      </c>
      <c r="C304" s="21" t="str">
        <f t="shared" si="20"/>
        <v>FELIX ERNESTO SILVA HERNANDEZ</v>
      </c>
      <c r="D304" t="str">
        <f t="shared" si="21"/>
        <v xml:space="preserve">FELIX </v>
      </c>
      <c r="E304" t="str">
        <f t="shared" si="22"/>
        <v>ERNESTO SILVA HERNANDEZ</v>
      </c>
      <c r="F304" s="55" t="s">
        <v>4207</v>
      </c>
      <c r="G304" s="55" t="s">
        <v>4208</v>
      </c>
      <c r="H304" s="58" cm="1">
        <f t="array" aca="1" ref="H304" ca="1">INDEX(codigosPostales!$A$1:$A$1107,RANDBETWEEN(1,1107))</f>
        <v>6090</v>
      </c>
      <c r="I304" s="32" t="str">
        <f t="shared" ca="1" si="23"/>
        <v>06090</v>
      </c>
      <c r="J304" s="15" t="s">
        <v>112</v>
      </c>
      <c r="K304" s="15">
        <f>VLOOKUP(J304,estados!$A$1:$B$31,2,FALSE)</f>
        <v>7</v>
      </c>
      <c r="L304" s="58" t="str" cm="1">
        <f t="array" aca="1" ref="L304" ca="1">INDEX('Distribuidores CDMX y EdoMex'!$A$2:$A$22,RANDBETWEEN(1,21))</f>
        <v>KIA AEROPUERTO</v>
      </c>
      <c r="M304" s="15">
        <f ca="1">VLOOKUP(L304,Distribuidores!$A$2:$B$99,2,FALSE)</f>
        <v>12</v>
      </c>
      <c r="N304" s="58">
        <v>1</v>
      </c>
      <c r="O304" s="58">
        <v>1</v>
      </c>
      <c r="P304" s="58">
        <v>1</v>
      </c>
      <c r="Q304" s="36" t="str">
        <f t="shared" ca="1" si="24"/>
        <v>2023-10-29 18:59:17</v>
      </c>
    </row>
    <row r="305" spans="1:17" x14ac:dyDescent="0.3">
      <c r="A305" s="58">
        <v>12303</v>
      </c>
      <c r="B305" s="55" t="s">
        <v>4209</v>
      </c>
      <c r="C305" s="21" t="str">
        <f t="shared" si="20"/>
        <v>Elizabeth Murillo Sánchez</v>
      </c>
      <c r="D305" t="str">
        <f t="shared" si="21"/>
        <v xml:space="preserve">Elizabeth </v>
      </c>
      <c r="E305" t="str">
        <f t="shared" si="22"/>
        <v>Murillo Sánchez</v>
      </c>
      <c r="F305" s="55" t="s">
        <v>4210</v>
      </c>
      <c r="G305" s="55" t="s">
        <v>4211</v>
      </c>
      <c r="H305" s="58" cm="1">
        <f t="array" aca="1" ref="H305" ca="1">INDEX(codigosPostales!$A$1:$A$1107,RANDBETWEEN(1,1107))</f>
        <v>4815</v>
      </c>
      <c r="I305" s="32" t="str">
        <f t="shared" ca="1" si="23"/>
        <v>04815</v>
      </c>
      <c r="J305" s="15" t="s">
        <v>112</v>
      </c>
      <c r="K305" s="15">
        <f>VLOOKUP(J305,estados!$A$1:$B$31,2,FALSE)</f>
        <v>7</v>
      </c>
      <c r="L305" s="58" t="str" cm="1">
        <f t="array" aca="1" ref="L305" ca="1">INDEX('Distribuidores CDMX y EdoMex'!$A$2:$A$22,RANDBETWEEN(1,21))</f>
        <v>KIA SATÉLITE</v>
      </c>
      <c r="M305" s="15">
        <f ca="1">VLOOKUP(L305,Distribuidores!$A$2:$B$99,2,FALSE)</f>
        <v>31</v>
      </c>
      <c r="N305" s="58">
        <v>1</v>
      </c>
      <c r="O305" s="58">
        <v>1</v>
      </c>
      <c r="P305" s="58">
        <v>1</v>
      </c>
      <c r="Q305" s="36" t="str">
        <f t="shared" ca="1" si="24"/>
        <v>2023-10-29 13:27:23</v>
      </c>
    </row>
    <row r="306" spans="1:17" x14ac:dyDescent="0.3">
      <c r="A306" s="58">
        <v>12304</v>
      </c>
      <c r="B306" s="55" t="s">
        <v>4212</v>
      </c>
      <c r="C306" s="21" t="str">
        <f t="shared" si="20"/>
        <v>Luis Angel Centeno Lopez</v>
      </c>
      <c r="D306" t="str">
        <f t="shared" si="21"/>
        <v xml:space="preserve">Luis </v>
      </c>
      <c r="E306" t="str">
        <f t="shared" si="22"/>
        <v>Angel Centeno Lopez</v>
      </c>
      <c r="F306" s="55" t="s">
        <v>4213</v>
      </c>
      <c r="G306" s="55" t="s">
        <v>4214</v>
      </c>
      <c r="H306" s="58" cm="1">
        <f t="array" aca="1" ref="H306" ca="1">INDEX(codigosPostales!$A$1:$A$1107,RANDBETWEEN(1,1107))</f>
        <v>4440</v>
      </c>
      <c r="I306" s="32" t="str">
        <f t="shared" ca="1" si="23"/>
        <v>04440</v>
      </c>
      <c r="J306" s="15" t="s">
        <v>112</v>
      </c>
      <c r="K306" s="15">
        <f>VLOOKUP(J306,estados!$A$1:$B$31,2,FALSE)</f>
        <v>7</v>
      </c>
      <c r="L306" s="58" t="str" cm="1">
        <f t="array" aca="1" ref="L306" ca="1">INDEX('Distribuidores CDMX y EdoMex'!$A$2:$A$22,RANDBETWEEN(1,21))</f>
        <v>KIA CUAUTITLÁN</v>
      </c>
      <c r="M306" s="15">
        <f ca="1">VLOOKUP(L306,Distribuidores!$A$2:$B$99,2,FALSE)</f>
        <v>29</v>
      </c>
      <c r="N306" s="58">
        <v>1</v>
      </c>
      <c r="O306" s="58">
        <v>1</v>
      </c>
      <c r="P306" s="58">
        <v>1</v>
      </c>
      <c r="Q306" s="36" t="str">
        <f t="shared" ca="1" si="24"/>
        <v>2023-10-29 12:20:02</v>
      </c>
    </row>
    <row r="307" spans="1:17" x14ac:dyDescent="0.3">
      <c r="A307" s="58">
        <v>12305</v>
      </c>
      <c r="B307" s="55" t="s">
        <v>4215</v>
      </c>
      <c r="C307" s="21" t="str">
        <f t="shared" si="20"/>
        <v>Carmen Vargas vargas</v>
      </c>
      <c r="D307" t="str">
        <f t="shared" si="21"/>
        <v xml:space="preserve">Carmen </v>
      </c>
      <c r="E307" t="str">
        <f t="shared" si="22"/>
        <v>Vargas vargas</v>
      </c>
      <c r="F307" s="55" t="s">
        <v>4216</v>
      </c>
      <c r="G307" s="55" t="s">
        <v>4217</v>
      </c>
      <c r="H307" s="58" cm="1">
        <f t="array" aca="1" ref="H307" ca="1">INDEX(codigosPostales!$A$1:$A$1107,RANDBETWEEN(1,1107))</f>
        <v>16739</v>
      </c>
      <c r="I307" s="32" t="str">
        <f t="shared" ca="1" si="23"/>
        <v>16739</v>
      </c>
      <c r="J307" s="15" t="s">
        <v>112</v>
      </c>
      <c r="K307" s="15">
        <f>VLOOKUP(J307,estados!$A$1:$B$31,2,FALSE)</f>
        <v>7</v>
      </c>
      <c r="L307" s="58" t="str" cm="1">
        <f t="array" aca="1" ref="L307" ca="1">INDEX('Distribuidores CDMX y EdoMex'!$A$2:$A$22,RANDBETWEEN(1,21))</f>
        <v>KIA DIVISIÓN DEL NORTE</v>
      </c>
      <c r="M307" s="15">
        <f ca="1">VLOOKUP(L307,Distribuidores!$A$2:$B$99,2,FALSE)</f>
        <v>21</v>
      </c>
      <c r="N307" s="58">
        <v>1</v>
      </c>
      <c r="O307" s="58">
        <v>1</v>
      </c>
      <c r="P307" s="58">
        <v>1</v>
      </c>
      <c r="Q307" s="36" t="str">
        <f t="shared" ca="1" si="24"/>
        <v>2023-10-29 14:44:32</v>
      </c>
    </row>
    <row r="308" spans="1:17" x14ac:dyDescent="0.3">
      <c r="A308" s="58">
        <v>12306</v>
      </c>
      <c r="B308" s="55" t="s">
        <v>4218</v>
      </c>
      <c r="C308" s="21" t="str">
        <f t="shared" si="20"/>
        <v>ROSA ROSARIO ARAUJO</v>
      </c>
      <c r="D308" t="str">
        <f t="shared" si="21"/>
        <v xml:space="preserve">ROSA </v>
      </c>
      <c r="E308" t="str">
        <f t="shared" si="22"/>
        <v>ROSARIO ARAUJO</v>
      </c>
      <c r="F308" s="55" t="s">
        <v>4219</v>
      </c>
      <c r="G308" s="55" t="s">
        <v>4220</v>
      </c>
      <c r="H308" s="58" cm="1">
        <f t="array" aca="1" ref="H308" ca="1">INDEX(codigosPostales!$A$1:$A$1107,RANDBETWEEN(1,1107))</f>
        <v>10580</v>
      </c>
      <c r="I308" s="32" t="str">
        <f t="shared" ca="1" si="23"/>
        <v>10580</v>
      </c>
      <c r="J308" s="15" t="s">
        <v>112</v>
      </c>
      <c r="K308" s="15">
        <f>VLOOKUP(J308,estados!$A$1:$B$31,2,FALSE)</f>
        <v>7</v>
      </c>
      <c r="L308" s="58" t="str" cm="1">
        <f t="array" aca="1" ref="L308" ca="1">INDEX('Distribuidores CDMX y EdoMex'!$A$2:$A$22,RANDBETWEEN(1,21))</f>
        <v>KIA CUAUTITLÁN</v>
      </c>
      <c r="M308" s="15">
        <f ca="1">VLOOKUP(L308,Distribuidores!$A$2:$B$99,2,FALSE)</f>
        <v>29</v>
      </c>
      <c r="N308" s="58">
        <v>1</v>
      </c>
      <c r="O308" s="58">
        <v>1</v>
      </c>
      <c r="P308" s="58">
        <v>1</v>
      </c>
      <c r="Q308" s="36" t="str">
        <f t="shared" ca="1" si="24"/>
        <v>2023-10-29 16:59:21</v>
      </c>
    </row>
    <row r="309" spans="1:17" x14ac:dyDescent="0.3">
      <c r="A309" s="58">
        <v>12307</v>
      </c>
      <c r="B309" s="55" t="s">
        <v>4221</v>
      </c>
      <c r="C309" s="21" t="str">
        <f t="shared" si="20"/>
        <v>juna jose martinez esparza</v>
      </c>
      <c r="D309" t="str">
        <f t="shared" si="21"/>
        <v xml:space="preserve">juna </v>
      </c>
      <c r="E309" t="str">
        <f t="shared" si="22"/>
        <v>jose martinez esparza</v>
      </c>
      <c r="F309" s="55" t="s">
        <v>4222</v>
      </c>
      <c r="G309" s="55" t="s">
        <v>4223</v>
      </c>
      <c r="H309" s="58" cm="1">
        <f t="array" aca="1" ref="H309" ca="1">INDEX(codigosPostales!$A$1:$A$1107,RANDBETWEEN(1,1107))</f>
        <v>8100</v>
      </c>
      <c r="I309" s="32" t="str">
        <f t="shared" ca="1" si="23"/>
        <v>08100</v>
      </c>
      <c r="J309" s="15" t="s">
        <v>112</v>
      </c>
      <c r="K309" s="15">
        <f>VLOOKUP(J309,estados!$A$1:$B$31,2,FALSE)</f>
        <v>7</v>
      </c>
      <c r="L309" s="58" t="str" cm="1">
        <f t="array" aca="1" ref="L309" ca="1">INDEX('Distribuidores CDMX y EdoMex'!$A$2:$A$22,RANDBETWEEN(1,21))</f>
        <v>KIA ESMERALDA</v>
      </c>
      <c r="M309" s="15">
        <f ca="1">VLOOKUP(L309,Distribuidores!$A$2:$B$99,2,FALSE)</f>
        <v>35</v>
      </c>
      <c r="N309" s="58">
        <v>1</v>
      </c>
      <c r="O309" s="58">
        <v>1</v>
      </c>
      <c r="P309" s="58">
        <v>1</v>
      </c>
      <c r="Q309" s="36" t="str">
        <f t="shared" ca="1" si="24"/>
        <v>2023-10-29 13:14:56</v>
      </c>
    </row>
    <row r="310" spans="1:17" x14ac:dyDescent="0.3">
      <c r="A310" s="58">
        <v>12308</v>
      </c>
      <c r="B310" s="55" t="s">
        <v>4224</v>
      </c>
      <c r="C310" s="21" t="str">
        <f t="shared" si="20"/>
        <v>JUAN MANUEL PIÑA MATA</v>
      </c>
      <c r="D310" t="str">
        <f t="shared" si="21"/>
        <v xml:space="preserve">JUAN </v>
      </c>
      <c r="E310" t="str">
        <f t="shared" si="22"/>
        <v>MANUEL PIÑA MATA</v>
      </c>
      <c r="F310" s="55" t="s">
        <v>4225</v>
      </c>
      <c r="G310" s="55" t="s">
        <v>4226</v>
      </c>
      <c r="H310" s="58" cm="1">
        <f t="array" aca="1" ref="H310" ca="1">INDEX(codigosPostales!$A$1:$A$1107,RANDBETWEEN(1,1107))</f>
        <v>8900</v>
      </c>
      <c r="I310" s="32" t="str">
        <f t="shared" ca="1" si="23"/>
        <v>08900</v>
      </c>
      <c r="J310" s="15" t="s">
        <v>112</v>
      </c>
      <c r="K310" s="15">
        <f>VLOOKUP(J310,estados!$A$1:$B$31,2,FALSE)</f>
        <v>7</v>
      </c>
      <c r="L310" s="58" t="str" cm="1">
        <f t="array" aca="1" ref="L310" ca="1">INDEX('Distribuidores CDMX y EdoMex'!$A$2:$A$22,RANDBETWEEN(1,21))</f>
        <v>KIA METEPEC</v>
      </c>
      <c r="M310" s="15">
        <f ca="1">VLOOKUP(L310,Distribuidores!$A$2:$B$99,2,FALSE)</f>
        <v>30</v>
      </c>
      <c r="N310" s="58">
        <v>1</v>
      </c>
      <c r="O310" s="58">
        <v>1</v>
      </c>
      <c r="P310" s="58">
        <v>1</v>
      </c>
      <c r="Q310" s="36" t="str">
        <f t="shared" ca="1" si="24"/>
        <v>2023-10-29 17:14:40</v>
      </c>
    </row>
    <row r="311" spans="1:17" x14ac:dyDescent="0.3">
      <c r="A311" s="58">
        <v>12309</v>
      </c>
      <c r="B311" s="55" t="s">
        <v>4227</v>
      </c>
      <c r="C311" s="21" t="str">
        <f t="shared" si="20"/>
        <v>GUADALUPE MORA VILLARREAL</v>
      </c>
      <c r="D311" t="str">
        <f t="shared" si="21"/>
        <v xml:space="preserve">GUADALUPE </v>
      </c>
      <c r="E311" t="str">
        <f t="shared" si="22"/>
        <v>MORA VILLARREAL</v>
      </c>
      <c r="F311" s="55" t="s">
        <v>4228</v>
      </c>
      <c r="G311" s="55" t="s">
        <v>4229</v>
      </c>
      <c r="H311" s="58" cm="1">
        <f t="array" aca="1" ref="H311" ca="1">INDEX(codigosPostales!$A$1:$A$1107,RANDBETWEEN(1,1107))</f>
        <v>1490</v>
      </c>
      <c r="I311" s="32" t="str">
        <f t="shared" ca="1" si="23"/>
        <v>01490</v>
      </c>
      <c r="J311" s="15" t="s">
        <v>112</v>
      </c>
      <c r="K311" s="15">
        <f>VLOOKUP(J311,estados!$A$1:$B$31,2,FALSE)</f>
        <v>7</v>
      </c>
      <c r="L311" s="58" t="str" cm="1">
        <f t="array" aca="1" ref="L311" ca="1">INDEX('Distribuidores CDMX y EdoMex'!$A$2:$A$22,RANDBETWEEN(1,21))</f>
        <v>KIA IXTAPALUCA</v>
      </c>
      <c r="M311" s="15">
        <f ca="1">VLOOKUP(L311,Distribuidores!$A$2:$B$99,2,FALSE)</f>
        <v>37</v>
      </c>
      <c r="N311" s="58">
        <v>1</v>
      </c>
      <c r="O311" s="58">
        <v>1</v>
      </c>
      <c r="P311" s="58">
        <v>1</v>
      </c>
      <c r="Q311" s="36" t="str">
        <f t="shared" ca="1" si="24"/>
        <v>2023-10-29 14:28:14</v>
      </c>
    </row>
    <row r="312" spans="1:17" x14ac:dyDescent="0.3">
      <c r="A312" s="58">
        <v>12310</v>
      </c>
      <c r="B312" s="55" t="s">
        <v>4230</v>
      </c>
      <c r="C312" s="21" t="str">
        <f t="shared" si="20"/>
        <v>ABIGAIL MARTINEZ ANGEL</v>
      </c>
      <c r="D312" t="str">
        <f t="shared" si="21"/>
        <v xml:space="preserve">ABIGAIL </v>
      </c>
      <c r="E312" t="str">
        <f t="shared" si="22"/>
        <v>MARTINEZ ANGEL</v>
      </c>
      <c r="F312" s="55" t="s">
        <v>4231</v>
      </c>
      <c r="G312" s="55" t="s">
        <v>4232</v>
      </c>
      <c r="H312" s="58" cm="1">
        <f t="array" aca="1" ref="H312" ca="1">INDEX(codigosPostales!$A$1:$A$1107,RANDBETWEEN(1,1107))</f>
        <v>7820</v>
      </c>
      <c r="I312" s="32" t="str">
        <f t="shared" ca="1" si="23"/>
        <v>07820</v>
      </c>
      <c r="J312" s="15" t="s">
        <v>112</v>
      </c>
      <c r="K312" s="15">
        <f>VLOOKUP(J312,estados!$A$1:$B$31,2,FALSE)</f>
        <v>7</v>
      </c>
      <c r="L312" s="58" t="str" cm="1">
        <f t="array" aca="1" ref="L312" ca="1">INDEX('Distribuidores CDMX y EdoMex'!$A$2:$A$22,RANDBETWEEN(1,21))</f>
        <v>KIA LOMAS VERDES</v>
      </c>
      <c r="M312" s="15">
        <f ca="1">VLOOKUP(L312,Distribuidores!$A$2:$B$99,2,FALSE)</f>
        <v>36</v>
      </c>
      <c r="N312" s="58">
        <v>1</v>
      </c>
      <c r="O312" s="58">
        <v>1</v>
      </c>
      <c r="P312" s="58">
        <v>1</v>
      </c>
      <c r="Q312" s="36" t="str">
        <f t="shared" ca="1" si="24"/>
        <v>2023-10-29 16:59:03</v>
      </c>
    </row>
    <row r="313" spans="1:17" x14ac:dyDescent="0.3">
      <c r="A313" s="58">
        <v>12311</v>
      </c>
      <c r="B313" s="55" t="s">
        <v>4233</v>
      </c>
      <c r="C313" s="21" t="str">
        <f t="shared" si="20"/>
        <v>PABLO ABDIEL MENDEZ BAHENA</v>
      </c>
      <c r="D313" t="str">
        <f t="shared" si="21"/>
        <v xml:space="preserve">PABLO </v>
      </c>
      <c r="E313" t="str">
        <f t="shared" si="22"/>
        <v>ABDIEL MENDEZ BAHENA</v>
      </c>
      <c r="F313" s="55" t="s">
        <v>4234</v>
      </c>
      <c r="G313" s="55" t="s">
        <v>4235</v>
      </c>
      <c r="H313" s="58" cm="1">
        <f t="array" aca="1" ref="H313" ca="1">INDEX(codigosPostales!$A$1:$A$1107,RANDBETWEEN(1,1107))</f>
        <v>8200</v>
      </c>
      <c r="I313" s="32" t="str">
        <f t="shared" ca="1" si="23"/>
        <v>08200</v>
      </c>
      <c r="J313" s="15" t="s">
        <v>112</v>
      </c>
      <c r="K313" s="15">
        <f>VLOOKUP(J313,estados!$A$1:$B$31,2,FALSE)</f>
        <v>7</v>
      </c>
      <c r="L313" s="58" t="str" cm="1">
        <f t="array" aca="1" ref="L313" ca="1">INDEX('Distribuidores CDMX y EdoMex'!$A$2:$A$22,RANDBETWEEN(1,21))</f>
        <v>KIA SAN JOAQUÍN</v>
      </c>
      <c r="M313" s="15">
        <f ca="1">VLOOKUP(L313,Distribuidores!$A$2:$B$99,2,FALSE)</f>
        <v>19</v>
      </c>
      <c r="N313" s="58">
        <v>1</v>
      </c>
      <c r="O313" s="58">
        <v>1</v>
      </c>
      <c r="P313" s="58">
        <v>1</v>
      </c>
      <c r="Q313" s="36" t="str">
        <f t="shared" ca="1" si="24"/>
        <v>2023-10-29 16:40:05</v>
      </c>
    </row>
    <row r="314" spans="1:17" x14ac:dyDescent="0.3">
      <c r="A314" s="58">
        <v>12312</v>
      </c>
      <c r="B314" s="55" t="s">
        <v>4236</v>
      </c>
      <c r="C314" s="21" t="str">
        <f t="shared" si="20"/>
        <v>brenda lizette torres very</v>
      </c>
      <c r="D314" t="str">
        <f t="shared" si="21"/>
        <v xml:space="preserve">brenda </v>
      </c>
      <c r="E314" t="str">
        <f t="shared" si="22"/>
        <v>lizette torres very</v>
      </c>
      <c r="F314" s="55" t="s">
        <v>4237</v>
      </c>
      <c r="G314" s="55" t="s">
        <v>4238</v>
      </c>
      <c r="H314" s="58" cm="1">
        <f t="array" aca="1" ref="H314" ca="1">INDEX(codigosPostales!$A$1:$A$1107,RANDBETWEEN(1,1107))</f>
        <v>13630</v>
      </c>
      <c r="I314" s="32" t="str">
        <f t="shared" ca="1" si="23"/>
        <v>13630</v>
      </c>
      <c r="J314" s="15" t="s">
        <v>112</v>
      </c>
      <c r="K314" s="15">
        <f>VLOOKUP(J314,estados!$A$1:$B$31,2,FALSE)</f>
        <v>7</v>
      </c>
      <c r="L314" s="58" t="str" cm="1">
        <f t="array" aca="1" ref="L314" ca="1">INDEX('Distribuidores CDMX y EdoMex'!$A$2:$A$22,RANDBETWEEN(1,21))</f>
        <v>KIA TLÁHUAC</v>
      </c>
      <c r="M314" s="15">
        <f ca="1">VLOOKUP(L314,Distribuidores!$A$2:$B$99,2,FALSE)</f>
        <v>15</v>
      </c>
      <c r="N314" s="58">
        <v>1</v>
      </c>
      <c r="O314" s="58">
        <v>1</v>
      </c>
      <c r="P314" s="58">
        <v>1</v>
      </c>
      <c r="Q314" s="36" t="str">
        <f t="shared" ca="1" si="24"/>
        <v>2023-10-29 15:13:34</v>
      </c>
    </row>
    <row r="315" spans="1:17" x14ac:dyDescent="0.3">
      <c r="A315" s="58">
        <v>12313</v>
      </c>
      <c r="B315" s="55" t="s">
        <v>4239</v>
      </c>
      <c r="C315" s="21" t="str">
        <f t="shared" si="20"/>
        <v>Esperanza Lugo Ropon</v>
      </c>
      <c r="D315" t="str">
        <f t="shared" si="21"/>
        <v xml:space="preserve">Esperanza </v>
      </c>
      <c r="E315" t="str">
        <f t="shared" si="22"/>
        <v>Lugo Ropon</v>
      </c>
      <c r="F315" s="55" t="s">
        <v>4240</v>
      </c>
      <c r="G315" s="55" t="s">
        <v>4241</v>
      </c>
      <c r="H315" s="58" cm="1">
        <f t="array" aca="1" ref="H315" ca="1">INDEX(codigosPostales!$A$1:$A$1107,RANDBETWEEN(1,1107))</f>
        <v>16810</v>
      </c>
      <c r="I315" s="32" t="str">
        <f t="shared" ca="1" si="23"/>
        <v>16810</v>
      </c>
      <c r="J315" s="15" t="s">
        <v>112</v>
      </c>
      <c r="K315" s="15">
        <f>VLOOKUP(J315,estados!$A$1:$B$31,2,FALSE)</f>
        <v>7</v>
      </c>
      <c r="L315" s="58" t="str" cm="1">
        <f t="array" aca="1" ref="L315" ca="1">INDEX('Distribuidores CDMX y EdoMex'!$A$2:$A$22,RANDBETWEEN(1,21))</f>
        <v>KIA MARIANO ESCOBEDO</v>
      </c>
      <c r="M315" s="15">
        <f ca="1">VLOOKUP(L315,Distribuidores!$A$2:$B$99,2,FALSE)</f>
        <v>11</v>
      </c>
      <c r="N315" s="58">
        <v>1</v>
      </c>
      <c r="O315" s="58">
        <v>1</v>
      </c>
      <c r="P315" s="58">
        <v>1</v>
      </c>
      <c r="Q315" s="36" t="str">
        <f t="shared" ca="1" si="24"/>
        <v>2023-10-29 17:40:42</v>
      </c>
    </row>
    <row r="316" spans="1:17" x14ac:dyDescent="0.3">
      <c r="A316" s="58">
        <v>12314</v>
      </c>
      <c r="B316" s="55" t="s">
        <v>4242</v>
      </c>
      <c r="C316" s="21" t="str">
        <f t="shared" si="20"/>
        <v>EDGAR CABELLO</v>
      </c>
      <c r="D316" t="str">
        <f t="shared" si="21"/>
        <v xml:space="preserve">EDGAR </v>
      </c>
      <c r="E316" t="str">
        <f t="shared" si="22"/>
        <v>CABELLO</v>
      </c>
      <c r="F316" s="55" t="s">
        <v>4243</v>
      </c>
      <c r="G316" s="55" t="s">
        <v>4244</v>
      </c>
      <c r="H316" s="58" cm="1">
        <f t="array" aca="1" ref="H316" ca="1">INDEX(codigosPostales!$A$1:$A$1107,RANDBETWEEN(1,1107))</f>
        <v>13270</v>
      </c>
      <c r="I316" s="32" t="str">
        <f t="shared" ca="1" si="23"/>
        <v>13270</v>
      </c>
      <c r="J316" s="15" t="s">
        <v>112</v>
      </c>
      <c r="K316" s="15">
        <f>VLOOKUP(J316,estados!$A$1:$B$31,2,FALSE)</f>
        <v>7</v>
      </c>
      <c r="L316" s="58" t="str" cm="1">
        <f t="array" aca="1" ref="L316" ca="1">INDEX('Distribuidores CDMX y EdoMex'!$A$2:$A$22,RANDBETWEEN(1,21))</f>
        <v>KIA ESMERALDA</v>
      </c>
      <c r="M316" s="15">
        <f ca="1">VLOOKUP(L316,Distribuidores!$A$2:$B$99,2,FALSE)</f>
        <v>35</v>
      </c>
      <c r="N316" s="58">
        <v>1</v>
      </c>
      <c r="O316" s="58">
        <v>1</v>
      </c>
      <c r="P316" s="58">
        <v>1</v>
      </c>
      <c r="Q316" s="36" t="str">
        <f t="shared" ca="1" si="24"/>
        <v>2023-10-29 13:58:30</v>
      </c>
    </row>
    <row r="317" spans="1:17" x14ac:dyDescent="0.3">
      <c r="A317" s="58">
        <v>12315</v>
      </c>
      <c r="B317" s="55" t="s">
        <v>4245</v>
      </c>
      <c r="C317" s="21" t="str">
        <f t="shared" si="20"/>
        <v>Ana Karen Velasquez Espino</v>
      </c>
      <c r="D317" t="str">
        <f t="shared" si="21"/>
        <v xml:space="preserve">Ana </v>
      </c>
      <c r="E317" t="str">
        <f t="shared" si="22"/>
        <v>Karen Velasquez Espino</v>
      </c>
      <c r="F317" s="55" t="s">
        <v>4246</v>
      </c>
      <c r="G317" s="55" t="s">
        <v>4247</v>
      </c>
      <c r="H317" s="58" cm="1">
        <f t="array" aca="1" ref="H317" ca="1">INDEX(codigosPostales!$A$1:$A$1107,RANDBETWEEN(1,1107))</f>
        <v>14629</v>
      </c>
      <c r="I317" s="32" t="str">
        <f t="shared" ca="1" si="23"/>
        <v>14629</v>
      </c>
      <c r="J317" s="15" t="s">
        <v>112</v>
      </c>
      <c r="K317" s="15">
        <f>VLOOKUP(J317,estados!$A$1:$B$31,2,FALSE)</f>
        <v>7</v>
      </c>
      <c r="L317" s="58" t="str" cm="1">
        <f t="array" aca="1" ref="L317" ca="1">INDEX('Distribuidores CDMX y EdoMex'!$A$2:$A$22,RANDBETWEEN(1,21))</f>
        <v>KIA SAN JOAQUÍN</v>
      </c>
      <c r="M317" s="15">
        <f ca="1">VLOOKUP(L317,Distribuidores!$A$2:$B$99,2,FALSE)</f>
        <v>19</v>
      </c>
      <c r="N317" s="58">
        <v>1</v>
      </c>
      <c r="O317" s="58">
        <v>1</v>
      </c>
      <c r="P317" s="58">
        <v>1</v>
      </c>
      <c r="Q317" s="36" t="str">
        <f t="shared" ca="1" si="24"/>
        <v>2023-10-29 12:32:13</v>
      </c>
    </row>
    <row r="318" spans="1:17" x14ac:dyDescent="0.3">
      <c r="A318" s="58">
        <v>12316</v>
      </c>
      <c r="B318" s="55" t="s">
        <v>4248</v>
      </c>
      <c r="C318" s="21" t="str">
        <f t="shared" si="20"/>
        <v>LOPEZ PEREZ GREGORIO</v>
      </c>
      <c r="D318" t="str">
        <f t="shared" si="21"/>
        <v xml:space="preserve">LOPEZ </v>
      </c>
      <c r="E318" t="str">
        <f t="shared" si="22"/>
        <v>PEREZ GREGORIO</v>
      </c>
      <c r="F318" s="55" t="s">
        <v>4249</v>
      </c>
      <c r="G318" s="55" t="s">
        <v>4250</v>
      </c>
      <c r="H318" s="58" cm="1">
        <f t="array" aca="1" ref="H318" ca="1">INDEX(codigosPostales!$A$1:$A$1107,RANDBETWEEN(1,1107))</f>
        <v>9099</v>
      </c>
      <c r="I318" s="32" t="str">
        <f t="shared" ca="1" si="23"/>
        <v>09099</v>
      </c>
      <c r="J318" s="15" t="s">
        <v>112</v>
      </c>
      <c r="K318" s="15">
        <f>VLOOKUP(J318,estados!$A$1:$B$31,2,FALSE)</f>
        <v>7</v>
      </c>
      <c r="L318" s="58" t="str" cm="1">
        <f t="array" aca="1" ref="L318" ca="1">INDEX('Distribuidores CDMX y EdoMex'!$A$2:$A$22,RANDBETWEEN(1,21))</f>
        <v>KIA ECATEPEC</v>
      </c>
      <c r="M318" s="15">
        <f ca="1">VLOOKUP(L318,Distribuidores!$A$2:$B$99,2,FALSE)</f>
        <v>33</v>
      </c>
      <c r="N318" s="58">
        <v>1</v>
      </c>
      <c r="O318" s="58">
        <v>1</v>
      </c>
      <c r="P318" s="58">
        <v>1</v>
      </c>
      <c r="Q318" s="36" t="str">
        <f t="shared" ca="1" si="24"/>
        <v>2023-10-29 15:28:39</v>
      </c>
    </row>
    <row r="319" spans="1:17" x14ac:dyDescent="0.3">
      <c r="A319" s="58">
        <v>12317</v>
      </c>
      <c r="B319" s="55" t="s">
        <v>4251</v>
      </c>
      <c r="C319" s="21" t="str">
        <f t="shared" si="20"/>
        <v>MARIA ELENA IBAÑEZ CALZADA</v>
      </c>
      <c r="D319" t="str">
        <f t="shared" si="21"/>
        <v xml:space="preserve">MARIA </v>
      </c>
      <c r="E319" t="str">
        <f t="shared" si="22"/>
        <v>ELENA IBAÑEZ CALZADA</v>
      </c>
      <c r="F319" s="55" t="s">
        <v>4252</v>
      </c>
      <c r="G319" s="55" t="s">
        <v>4253</v>
      </c>
      <c r="H319" s="58" cm="1">
        <f t="array" aca="1" ref="H319" ca="1">INDEX(codigosPostales!$A$1:$A$1107,RANDBETWEEN(1,1107))</f>
        <v>7000</v>
      </c>
      <c r="I319" s="32" t="str">
        <f t="shared" ca="1" si="23"/>
        <v>07000</v>
      </c>
      <c r="J319" s="15" t="s">
        <v>112</v>
      </c>
      <c r="K319" s="15">
        <f>VLOOKUP(J319,estados!$A$1:$B$31,2,FALSE)</f>
        <v>7</v>
      </c>
      <c r="L319" s="58" t="str" cm="1">
        <f t="array" aca="1" ref="L319" ca="1">INDEX('Distribuidores CDMX y EdoMex'!$A$2:$A$22,RANDBETWEEN(1,21))</f>
        <v>KIA SANTA FE</v>
      </c>
      <c r="M319" s="15">
        <f ca="1">VLOOKUP(L319,Distribuidores!$A$2:$B$99,2,FALSE)</f>
        <v>14</v>
      </c>
      <c r="N319" s="58">
        <v>1</v>
      </c>
      <c r="O319" s="58">
        <v>1</v>
      </c>
      <c r="P319" s="58">
        <v>1</v>
      </c>
      <c r="Q319" s="36" t="str">
        <f t="shared" ca="1" si="24"/>
        <v>2023-10-29 14:53:36</v>
      </c>
    </row>
    <row r="320" spans="1:17" x14ac:dyDescent="0.3">
      <c r="A320" s="58">
        <v>12318</v>
      </c>
      <c r="B320" s="55" t="s">
        <v>4254</v>
      </c>
      <c r="C320" s="21" t="str">
        <f t="shared" si="20"/>
        <v>DIEGO ARMANDO CASTRO GOMEZ</v>
      </c>
      <c r="D320" t="str">
        <f t="shared" si="21"/>
        <v xml:space="preserve">DIEGO </v>
      </c>
      <c r="E320" t="str">
        <f t="shared" si="22"/>
        <v>ARMANDO CASTRO GOMEZ</v>
      </c>
      <c r="F320" s="55" t="s">
        <v>4255</v>
      </c>
      <c r="G320" s="55" t="s">
        <v>4256</v>
      </c>
      <c r="H320" s="58" cm="1">
        <f t="array" aca="1" ref="H320" ca="1">INDEX(codigosPostales!$A$1:$A$1107,RANDBETWEEN(1,1107))</f>
        <v>3440</v>
      </c>
      <c r="I320" s="32" t="str">
        <f t="shared" ca="1" si="23"/>
        <v>03440</v>
      </c>
      <c r="J320" s="15" t="s">
        <v>112</v>
      </c>
      <c r="K320" s="15">
        <f>VLOOKUP(J320,estados!$A$1:$B$31,2,FALSE)</f>
        <v>7</v>
      </c>
      <c r="L320" s="58" t="str" cm="1">
        <f t="array" aca="1" ref="L320" ca="1">INDEX('Distribuidores CDMX y EdoMex'!$A$2:$A$22,RANDBETWEEN(1,21))</f>
        <v>KIA AEROPUERTO</v>
      </c>
      <c r="M320" s="15">
        <f ca="1">VLOOKUP(L320,Distribuidores!$A$2:$B$99,2,FALSE)</f>
        <v>12</v>
      </c>
      <c r="N320" s="58">
        <v>1</v>
      </c>
      <c r="O320" s="58">
        <v>1</v>
      </c>
      <c r="P320" s="58">
        <v>1</v>
      </c>
      <c r="Q320" s="36" t="str">
        <f t="shared" ca="1" si="24"/>
        <v>2023-10-29 19:58:53</v>
      </c>
    </row>
    <row r="321" spans="1:17" x14ac:dyDescent="0.3">
      <c r="A321" s="58">
        <v>12319</v>
      </c>
      <c r="B321" s="55" t="s">
        <v>4257</v>
      </c>
      <c r="C321" s="21" t="str">
        <f t="shared" ref="C321:C380" si="25">TRIM(B321)</f>
        <v>FATIMA DEL ROCIO</v>
      </c>
      <c r="D321" t="str">
        <f t="shared" ref="D321:D380" si="26">LEFT(C321, SEARCH(" ",C321,1))</f>
        <v xml:space="preserve">FATIMA </v>
      </c>
      <c r="E321" t="str">
        <f t="shared" ref="E321:E380" si="27">RIGHT(C321,LEN(C321)-SEARCH(" ",C321,1))</f>
        <v>DEL ROCIO</v>
      </c>
      <c r="F321" s="55" t="s">
        <v>4258</v>
      </c>
      <c r="G321" s="55" t="s">
        <v>4259</v>
      </c>
      <c r="H321" s="58" cm="1">
        <f t="array" aca="1" ref="H321" ca="1">INDEX(codigosPostales!$A$1:$A$1107,RANDBETWEEN(1,1107))</f>
        <v>2060</v>
      </c>
      <c r="I321" s="32" t="str">
        <f t="shared" ref="I321:I380" ca="1" si="28">TEXT(H321,"00000")</f>
        <v>02060</v>
      </c>
      <c r="J321" s="15" t="s">
        <v>112</v>
      </c>
      <c r="K321" s="15">
        <f>VLOOKUP(J321,estados!$A$1:$B$31,2,FALSE)</f>
        <v>7</v>
      </c>
      <c r="L321" s="58" t="str" cm="1">
        <f t="array" aca="1" ref="L321" ca="1">INDEX('Distribuidores CDMX y EdoMex'!$A$2:$A$22,RANDBETWEEN(1,21))</f>
        <v>KIA ECATEPEC</v>
      </c>
      <c r="M321" s="15">
        <f ca="1">VLOOKUP(L321,Distribuidores!$A$2:$B$99,2,FALSE)</f>
        <v>33</v>
      </c>
      <c r="N321" s="58">
        <v>1</v>
      </c>
      <c r="O321" s="58">
        <v>1</v>
      </c>
      <c r="P321" s="58">
        <v>1</v>
      </c>
      <c r="Q321" s="36" t="str">
        <f t="shared" ref="Q321:Q381" ca="1" si="29">_xlfn.CONCAT("2023-10-29 ",RANDBETWEEN(12,20),":",TEXT(RANDBETWEEN(0,59),"00"),":",TEXT(RANDBETWEEN(0,59),"00"))</f>
        <v>2023-10-29 20:00:30</v>
      </c>
    </row>
    <row r="322" spans="1:17" x14ac:dyDescent="0.3">
      <c r="A322" s="58">
        <v>12320</v>
      </c>
      <c r="B322" s="55" t="s">
        <v>4260</v>
      </c>
      <c r="C322" s="21" t="str">
        <f t="shared" si="25"/>
        <v>MONICA PATRICIA GUERRERO GOMEZ</v>
      </c>
      <c r="D322" t="str">
        <f t="shared" si="26"/>
        <v xml:space="preserve">MONICA </v>
      </c>
      <c r="E322" t="str">
        <f t="shared" si="27"/>
        <v>PATRICIA GUERRERO GOMEZ</v>
      </c>
      <c r="F322" s="55" t="s">
        <v>4261</v>
      </c>
      <c r="G322" s="55" t="s">
        <v>4262</v>
      </c>
      <c r="H322" s="58" cm="1">
        <f t="array" aca="1" ref="H322" ca="1">INDEX(codigosPostales!$A$1:$A$1107,RANDBETWEEN(1,1107))</f>
        <v>4909</v>
      </c>
      <c r="I322" s="32" t="str">
        <f t="shared" ca="1" si="28"/>
        <v>04909</v>
      </c>
      <c r="J322" s="15" t="s">
        <v>112</v>
      </c>
      <c r="K322" s="15">
        <f>VLOOKUP(J322,estados!$A$1:$B$31,2,FALSE)</f>
        <v>7</v>
      </c>
      <c r="L322" s="58" t="str" cm="1">
        <f t="array" aca="1" ref="L322" ca="1">INDEX('Distribuidores CDMX y EdoMex'!$A$2:$A$22,RANDBETWEEN(1,21))</f>
        <v>KIA IZTAPALAPA</v>
      </c>
      <c r="M322" s="15">
        <f ca="1">VLOOKUP(L322,Distribuidores!$A$2:$B$99,2,FALSE)</f>
        <v>16</v>
      </c>
      <c r="N322" s="58">
        <v>1</v>
      </c>
      <c r="O322" s="58">
        <v>1</v>
      </c>
      <c r="P322" s="58">
        <v>1</v>
      </c>
      <c r="Q322" s="36" t="str">
        <f t="shared" ca="1" si="29"/>
        <v>2023-10-29 14:00:47</v>
      </c>
    </row>
    <row r="323" spans="1:17" x14ac:dyDescent="0.3">
      <c r="A323" s="58">
        <v>12321</v>
      </c>
      <c r="B323" s="55" t="s">
        <v>4263</v>
      </c>
      <c r="C323" s="21" t="str">
        <f t="shared" si="25"/>
        <v>MIGUEL ANGEL ZEPEDA MARTINEZ</v>
      </c>
      <c r="D323" t="str">
        <f t="shared" si="26"/>
        <v xml:space="preserve">MIGUEL </v>
      </c>
      <c r="E323" t="str">
        <f t="shared" si="27"/>
        <v>ANGEL ZEPEDA MARTINEZ</v>
      </c>
      <c r="F323" s="55" t="s">
        <v>4264</v>
      </c>
      <c r="G323" s="55" t="s">
        <v>4265</v>
      </c>
      <c r="H323" s="58" cm="1">
        <f t="array" aca="1" ref="H323" ca="1">INDEX(codigosPostales!$A$1:$A$1107,RANDBETWEEN(1,1107))</f>
        <v>15830</v>
      </c>
      <c r="I323" s="32" t="str">
        <f t="shared" ca="1" si="28"/>
        <v>15830</v>
      </c>
      <c r="J323" s="15" t="s">
        <v>112</v>
      </c>
      <c r="K323" s="15">
        <f>VLOOKUP(J323,estados!$A$1:$B$31,2,FALSE)</f>
        <v>7</v>
      </c>
      <c r="L323" s="58" t="str" cm="1">
        <f t="array" aca="1" ref="L323" ca="1">INDEX('Distribuidores CDMX y EdoMex'!$A$2:$A$22,RANDBETWEEN(1,21))</f>
        <v>KIA COAPA</v>
      </c>
      <c r="M323" s="15">
        <f ca="1">VLOOKUP(L323,Distribuidores!$A$2:$B$99,2,FALSE)</f>
        <v>13</v>
      </c>
      <c r="N323" s="58">
        <v>1</v>
      </c>
      <c r="O323" s="58">
        <v>1</v>
      </c>
      <c r="P323" s="58">
        <v>1</v>
      </c>
      <c r="Q323" s="36" t="str">
        <f t="shared" ca="1" si="29"/>
        <v>2023-10-29 17:16:54</v>
      </c>
    </row>
    <row r="324" spans="1:17" x14ac:dyDescent="0.3">
      <c r="A324" s="58">
        <v>12322</v>
      </c>
      <c r="B324" s="55" t="s">
        <v>4266</v>
      </c>
      <c r="C324" s="21" t="str">
        <f t="shared" si="25"/>
        <v>MARIA JUDITH CURIEL ROSAS</v>
      </c>
      <c r="D324" t="str">
        <f t="shared" si="26"/>
        <v xml:space="preserve">MARIA </v>
      </c>
      <c r="E324" t="str">
        <f t="shared" si="27"/>
        <v>JUDITH CURIEL ROSAS</v>
      </c>
      <c r="F324" s="55" t="s">
        <v>4267</v>
      </c>
      <c r="G324" s="55" t="s">
        <v>4268</v>
      </c>
      <c r="H324" s="58" cm="1">
        <f t="array" aca="1" ref="H324" ca="1">INDEX(codigosPostales!$A$1:$A$1107,RANDBETWEEN(1,1107))</f>
        <v>1220</v>
      </c>
      <c r="I324" s="32" t="str">
        <f t="shared" ca="1" si="28"/>
        <v>01220</v>
      </c>
      <c r="J324" s="15" t="s">
        <v>112</v>
      </c>
      <c r="K324" s="15">
        <f>VLOOKUP(J324,estados!$A$1:$B$31,2,FALSE)</f>
        <v>7</v>
      </c>
      <c r="L324" s="58" t="str" cm="1">
        <f t="array" aca="1" ref="L324" ca="1">INDEX('Distribuidores CDMX y EdoMex'!$A$2:$A$22,RANDBETWEEN(1,21))</f>
        <v>KIA IXTAPALUCA</v>
      </c>
      <c r="M324" s="15">
        <f ca="1">VLOOKUP(L324,Distribuidores!$A$2:$B$99,2,FALSE)</f>
        <v>37</v>
      </c>
      <c r="N324" s="58">
        <v>1</v>
      </c>
      <c r="O324" s="58">
        <v>1</v>
      </c>
      <c r="P324" s="58">
        <v>1</v>
      </c>
      <c r="Q324" s="36" t="str">
        <f t="shared" ca="1" si="29"/>
        <v>2023-10-29 20:56:07</v>
      </c>
    </row>
    <row r="325" spans="1:17" x14ac:dyDescent="0.3">
      <c r="A325" s="58">
        <v>12323</v>
      </c>
      <c r="B325" s="55" t="s">
        <v>4269</v>
      </c>
      <c r="C325" s="21" t="str">
        <f t="shared" si="25"/>
        <v>esmeralda murillo ramirez</v>
      </c>
      <c r="D325" t="str">
        <f t="shared" si="26"/>
        <v xml:space="preserve">esmeralda </v>
      </c>
      <c r="E325" t="str">
        <f t="shared" si="27"/>
        <v>murillo ramirez</v>
      </c>
      <c r="F325" s="55" t="s">
        <v>4270</v>
      </c>
      <c r="G325" s="55" t="s">
        <v>4271</v>
      </c>
      <c r="H325" s="58" cm="1">
        <f t="array" aca="1" ref="H325" ca="1">INDEX(codigosPostales!$A$1:$A$1107,RANDBETWEEN(1,1107))</f>
        <v>7020</v>
      </c>
      <c r="I325" s="32" t="str">
        <f t="shared" ca="1" si="28"/>
        <v>07020</v>
      </c>
      <c r="J325" s="15" t="s">
        <v>112</v>
      </c>
      <c r="K325" s="15">
        <f>VLOOKUP(J325,estados!$A$1:$B$31,2,FALSE)</f>
        <v>7</v>
      </c>
      <c r="L325" s="58" t="str" cm="1">
        <f t="array" aca="1" ref="L325" ca="1">INDEX('Distribuidores CDMX y EdoMex'!$A$2:$A$22,RANDBETWEEN(1,21))</f>
        <v>KIA SANTA FE</v>
      </c>
      <c r="M325" s="15">
        <f ca="1">VLOOKUP(L325,Distribuidores!$A$2:$B$99,2,FALSE)</f>
        <v>14</v>
      </c>
      <c r="N325" s="58">
        <v>1</v>
      </c>
      <c r="O325" s="58">
        <v>1</v>
      </c>
      <c r="P325" s="58">
        <v>1</v>
      </c>
      <c r="Q325" s="36" t="str">
        <f t="shared" ca="1" si="29"/>
        <v>2023-10-29 17:00:47</v>
      </c>
    </row>
    <row r="326" spans="1:17" x14ac:dyDescent="0.3">
      <c r="A326" s="58">
        <v>12324</v>
      </c>
      <c r="B326" s="55" t="s">
        <v>4272</v>
      </c>
      <c r="C326" s="21" t="str">
        <f t="shared" si="25"/>
        <v>MARIANA GARCÍA CASILLAS</v>
      </c>
      <c r="D326" t="str">
        <f t="shared" si="26"/>
        <v xml:space="preserve">MARIANA </v>
      </c>
      <c r="E326" t="str">
        <f t="shared" si="27"/>
        <v>GARCÍA CASILLAS</v>
      </c>
      <c r="F326" s="55" t="s">
        <v>4273</v>
      </c>
      <c r="G326" s="55" t="s">
        <v>4274</v>
      </c>
      <c r="H326" s="58" cm="1">
        <f t="array" aca="1" ref="H326" ca="1">INDEX(codigosPostales!$A$1:$A$1107,RANDBETWEEN(1,1107))</f>
        <v>7580</v>
      </c>
      <c r="I326" s="32" t="str">
        <f t="shared" ca="1" si="28"/>
        <v>07580</v>
      </c>
      <c r="J326" s="15" t="s">
        <v>112</v>
      </c>
      <c r="K326" s="15">
        <f>VLOOKUP(J326,estados!$A$1:$B$31,2,FALSE)</f>
        <v>7</v>
      </c>
      <c r="L326" s="58" t="str" cm="1">
        <f t="array" aca="1" ref="L326" ca="1">INDEX('Distribuidores CDMX y EdoMex'!$A$2:$A$22,RANDBETWEEN(1,21))</f>
        <v>KIA IZTAPALAPA</v>
      </c>
      <c r="M326" s="15">
        <f ca="1">VLOOKUP(L326,Distribuidores!$A$2:$B$99,2,FALSE)</f>
        <v>16</v>
      </c>
      <c r="N326" s="58">
        <v>1</v>
      </c>
      <c r="O326" s="58">
        <v>1</v>
      </c>
      <c r="P326" s="58">
        <v>1</v>
      </c>
      <c r="Q326" s="36" t="str">
        <f t="shared" ca="1" si="29"/>
        <v>2023-10-29 17:28:31</v>
      </c>
    </row>
    <row r="327" spans="1:17" x14ac:dyDescent="0.3">
      <c r="A327" s="58">
        <v>12325</v>
      </c>
      <c r="B327" s="55" t="s">
        <v>4275</v>
      </c>
      <c r="C327" s="21" t="str">
        <f t="shared" si="25"/>
        <v>JORGE LUIS ROMERO ROSALES</v>
      </c>
      <c r="D327" t="str">
        <f t="shared" si="26"/>
        <v xml:space="preserve">JORGE </v>
      </c>
      <c r="E327" t="str">
        <f t="shared" si="27"/>
        <v>LUIS ROMERO ROSALES</v>
      </c>
      <c r="F327" s="55" t="s">
        <v>4276</v>
      </c>
      <c r="G327" s="55" t="s">
        <v>4274</v>
      </c>
      <c r="H327" s="58" cm="1">
        <f t="array" aca="1" ref="H327" ca="1">INDEX(codigosPostales!$A$1:$A$1107,RANDBETWEEN(1,1107))</f>
        <v>5360</v>
      </c>
      <c r="I327" s="32" t="str">
        <f t="shared" ca="1" si="28"/>
        <v>05360</v>
      </c>
      <c r="J327" s="15" t="s">
        <v>112</v>
      </c>
      <c r="K327" s="15">
        <f>VLOOKUP(J327,estados!$A$1:$B$31,2,FALSE)</f>
        <v>7</v>
      </c>
      <c r="L327" s="58" t="str" cm="1">
        <f t="array" aca="1" ref="L327" ca="1">INDEX('Distribuidores CDMX y EdoMex'!$A$2:$A$22,RANDBETWEEN(1,21))</f>
        <v>KIA METEPEC</v>
      </c>
      <c r="M327" s="15">
        <f ca="1">VLOOKUP(L327,Distribuidores!$A$2:$B$99,2,FALSE)</f>
        <v>30</v>
      </c>
      <c r="N327" s="58">
        <v>1</v>
      </c>
      <c r="O327" s="58">
        <v>1</v>
      </c>
      <c r="P327" s="58">
        <v>1</v>
      </c>
      <c r="Q327" s="36" t="str">
        <f t="shared" ca="1" si="29"/>
        <v>2023-10-29 16:34:03</v>
      </c>
    </row>
    <row r="328" spans="1:17" x14ac:dyDescent="0.3">
      <c r="A328" s="58">
        <v>12326</v>
      </c>
      <c r="B328" s="55" t="s">
        <v>4277</v>
      </c>
      <c r="C328" s="21" t="str">
        <f t="shared" si="25"/>
        <v>LUIS GUSTAVO BARBA NAJAR</v>
      </c>
      <c r="D328" t="str">
        <f t="shared" si="26"/>
        <v xml:space="preserve">LUIS </v>
      </c>
      <c r="E328" t="str">
        <f t="shared" si="27"/>
        <v>GUSTAVO BARBA NAJAR</v>
      </c>
      <c r="F328" s="55" t="s">
        <v>4278</v>
      </c>
      <c r="G328" s="55" t="s">
        <v>4274</v>
      </c>
      <c r="H328" s="58" cm="1">
        <f t="array" aca="1" ref="H328" ca="1">INDEX(codigosPostales!$A$1:$A$1107,RANDBETWEEN(1,1107))</f>
        <v>1419</v>
      </c>
      <c r="I328" s="32" t="str">
        <f t="shared" ca="1" si="28"/>
        <v>01419</v>
      </c>
      <c r="J328" s="15" t="s">
        <v>112</v>
      </c>
      <c r="K328" s="15">
        <f>VLOOKUP(J328,estados!$A$1:$B$31,2,FALSE)</f>
        <v>7</v>
      </c>
      <c r="L328" s="58" t="str" cm="1">
        <f t="array" aca="1" ref="L328" ca="1">INDEX('Distribuidores CDMX y EdoMex'!$A$2:$A$22,RANDBETWEEN(1,21))</f>
        <v>KIA LOMAS VERDES</v>
      </c>
      <c r="M328" s="15">
        <f ca="1">VLOOKUP(L328,Distribuidores!$A$2:$B$99,2,FALSE)</f>
        <v>36</v>
      </c>
      <c r="N328" s="58">
        <v>1</v>
      </c>
      <c r="O328" s="58">
        <v>1</v>
      </c>
      <c r="P328" s="58">
        <v>1</v>
      </c>
      <c r="Q328" s="36" t="str">
        <f t="shared" ca="1" si="29"/>
        <v>2023-10-29 15:39:18</v>
      </c>
    </row>
    <row r="329" spans="1:17" x14ac:dyDescent="0.3">
      <c r="A329" s="58">
        <v>12327</v>
      </c>
      <c r="B329" s="55" t="s">
        <v>4279</v>
      </c>
      <c r="C329" s="21" t="str">
        <f t="shared" si="25"/>
        <v>PETRA VARGAS CHACÓN</v>
      </c>
      <c r="D329" t="str">
        <f t="shared" si="26"/>
        <v xml:space="preserve">PETRA </v>
      </c>
      <c r="E329" t="str">
        <f t="shared" si="27"/>
        <v>VARGAS CHACÓN</v>
      </c>
      <c r="F329" s="55" t="s">
        <v>4280</v>
      </c>
      <c r="G329" s="55" t="s">
        <v>4281</v>
      </c>
      <c r="H329" s="58" cm="1">
        <f t="array" aca="1" ref="H329" ca="1">INDEX(codigosPostales!$A$1:$A$1107,RANDBETWEEN(1,1107))</f>
        <v>7400</v>
      </c>
      <c r="I329" s="32" t="str">
        <f t="shared" ca="1" si="28"/>
        <v>07400</v>
      </c>
      <c r="J329" s="15" t="s">
        <v>112</v>
      </c>
      <c r="K329" s="15">
        <f>VLOOKUP(J329,estados!$A$1:$B$31,2,FALSE)</f>
        <v>7</v>
      </c>
      <c r="L329" s="58" t="str" cm="1">
        <f t="array" aca="1" ref="L329" ca="1">INDEX('Distribuidores CDMX y EdoMex'!$A$2:$A$22,RANDBETWEEN(1,21))</f>
        <v>KIA AEROPUERTO</v>
      </c>
      <c r="M329" s="15">
        <f ca="1">VLOOKUP(L329,Distribuidores!$A$2:$B$99,2,FALSE)</f>
        <v>12</v>
      </c>
      <c r="N329" s="58">
        <v>1</v>
      </c>
      <c r="O329" s="58">
        <v>1</v>
      </c>
      <c r="P329" s="58">
        <v>1</v>
      </c>
      <c r="Q329" s="36" t="str">
        <f t="shared" ca="1" si="29"/>
        <v>2023-10-29 17:46:39</v>
      </c>
    </row>
    <row r="330" spans="1:17" x14ac:dyDescent="0.3">
      <c r="A330" s="58">
        <v>12328</v>
      </c>
      <c r="B330" s="55" t="s">
        <v>4282</v>
      </c>
      <c r="C330" s="21" t="str">
        <f t="shared" si="25"/>
        <v>Deysi Eloina Olivas Nuñez</v>
      </c>
      <c r="D330" t="str">
        <f t="shared" si="26"/>
        <v xml:space="preserve">Deysi </v>
      </c>
      <c r="E330" t="str">
        <f t="shared" si="27"/>
        <v>Eloina Olivas Nuñez</v>
      </c>
      <c r="F330" s="55" t="s">
        <v>4283</v>
      </c>
      <c r="G330" s="55" t="s">
        <v>4284</v>
      </c>
      <c r="H330" s="58" cm="1">
        <f t="array" aca="1" ref="H330" ca="1">INDEX(codigosPostales!$A$1:$A$1107,RANDBETWEEN(1,1107))</f>
        <v>2960</v>
      </c>
      <c r="I330" s="32" t="str">
        <f t="shared" ca="1" si="28"/>
        <v>02960</v>
      </c>
      <c r="J330" s="15" t="s">
        <v>112</v>
      </c>
      <c r="K330" s="15">
        <f>VLOOKUP(J330,estados!$A$1:$B$31,2,FALSE)</f>
        <v>7</v>
      </c>
      <c r="L330" s="58" t="str" cm="1">
        <f t="array" aca="1" ref="L330" ca="1">INDEX('Distribuidores CDMX y EdoMex'!$A$2:$A$22,RANDBETWEEN(1,21))</f>
        <v>KIA SAN JOAQUÍN</v>
      </c>
      <c r="M330" s="15">
        <f ca="1">VLOOKUP(L330,Distribuidores!$A$2:$B$99,2,FALSE)</f>
        <v>19</v>
      </c>
      <c r="N330" s="58">
        <v>1</v>
      </c>
      <c r="O330" s="58">
        <v>1</v>
      </c>
      <c r="P330" s="58">
        <v>1</v>
      </c>
      <c r="Q330" s="36" t="str">
        <f t="shared" ca="1" si="29"/>
        <v>2023-10-29 13:49:10</v>
      </c>
    </row>
    <row r="331" spans="1:17" x14ac:dyDescent="0.3">
      <c r="A331" s="58">
        <v>12329</v>
      </c>
      <c r="B331" s="55" t="s">
        <v>4285</v>
      </c>
      <c r="C331" s="21" t="str">
        <f t="shared" si="25"/>
        <v>VERONICA ADRIANA CASTORENA JAQUEZ</v>
      </c>
      <c r="D331" t="str">
        <f t="shared" si="26"/>
        <v xml:space="preserve">VERONICA </v>
      </c>
      <c r="E331" t="str">
        <f t="shared" si="27"/>
        <v>ADRIANA CASTORENA JAQUEZ</v>
      </c>
      <c r="F331" s="55" t="s">
        <v>4286</v>
      </c>
      <c r="G331" s="55" t="s">
        <v>4287</v>
      </c>
      <c r="H331" s="58" cm="1">
        <f t="array" aca="1" ref="H331" ca="1">INDEX(codigosPostales!$A$1:$A$1107,RANDBETWEEN(1,1107))</f>
        <v>6170</v>
      </c>
      <c r="I331" s="32" t="str">
        <f t="shared" ca="1" si="28"/>
        <v>06170</v>
      </c>
      <c r="J331" s="15" t="s">
        <v>112</v>
      </c>
      <c r="K331" s="15">
        <f>VLOOKUP(J331,estados!$A$1:$B$31,2,FALSE)</f>
        <v>7</v>
      </c>
      <c r="L331" s="58" t="str" cm="1">
        <f t="array" aca="1" ref="L331" ca="1">INDEX('Distribuidores CDMX y EdoMex'!$A$2:$A$22,RANDBETWEEN(1,21))</f>
        <v>KIA COACALCO</v>
      </c>
      <c r="M331" s="15">
        <f ca="1">VLOOKUP(L331,Distribuidores!$A$2:$B$99,2,FALSE)</f>
        <v>34</v>
      </c>
      <c r="N331" s="58">
        <v>1</v>
      </c>
      <c r="O331" s="58">
        <v>1</v>
      </c>
      <c r="P331" s="58">
        <v>1</v>
      </c>
      <c r="Q331" s="36" t="str">
        <f t="shared" ca="1" si="29"/>
        <v>2023-10-29 20:49:27</v>
      </c>
    </row>
    <row r="332" spans="1:17" x14ac:dyDescent="0.3">
      <c r="A332" s="58">
        <v>12330</v>
      </c>
      <c r="B332" s="55" t="s">
        <v>4288</v>
      </c>
      <c r="C332" s="21" t="str">
        <f t="shared" si="25"/>
        <v>Juan Carlos Gonzalez Ortega</v>
      </c>
      <c r="D332" t="str">
        <f t="shared" si="26"/>
        <v xml:space="preserve">Juan </v>
      </c>
      <c r="E332" t="str">
        <f t="shared" si="27"/>
        <v>Carlos Gonzalez Ortega</v>
      </c>
      <c r="F332" s="55" t="s">
        <v>4289</v>
      </c>
      <c r="G332" s="55" t="s">
        <v>4290</v>
      </c>
      <c r="H332" s="58" cm="1">
        <f t="array" aca="1" ref="H332" ca="1">INDEX(codigosPostales!$A$1:$A$1107,RANDBETWEEN(1,1107))</f>
        <v>14900</v>
      </c>
      <c r="I332" s="32" t="str">
        <f t="shared" ca="1" si="28"/>
        <v>14900</v>
      </c>
      <c r="J332" s="15" t="s">
        <v>112</v>
      </c>
      <c r="K332" s="15">
        <f>VLOOKUP(J332,estados!$A$1:$B$31,2,FALSE)</f>
        <v>7</v>
      </c>
      <c r="L332" s="58" t="str" cm="1">
        <f t="array" aca="1" ref="L332" ca="1">INDEX('Distribuidores CDMX y EdoMex'!$A$2:$A$22,RANDBETWEEN(1,21))</f>
        <v>KIA DIVISIÓN DEL NORTE</v>
      </c>
      <c r="M332" s="15">
        <f ca="1">VLOOKUP(L332,Distribuidores!$A$2:$B$99,2,FALSE)</f>
        <v>21</v>
      </c>
      <c r="N332" s="58">
        <v>1</v>
      </c>
      <c r="O332" s="58">
        <v>1</v>
      </c>
      <c r="P332" s="58">
        <v>1</v>
      </c>
      <c r="Q332" s="36" t="str">
        <f t="shared" ca="1" si="29"/>
        <v>2023-10-29 20:13:34</v>
      </c>
    </row>
    <row r="333" spans="1:17" x14ac:dyDescent="0.3">
      <c r="A333" s="58">
        <v>12331</v>
      </c>
      <c r="B333" s="55" t="s">
        <v>4291</v>
      </c>
      <c r="C333" s="21" t="str">
        <f t="shared" si="25"/>
        <v>Shantal Arroyo Mosqueira</v>
      </c>
      <c r="D333" t="str">
        <f t="shared" si="26"/>
        <v xml:space="preserve">Shantal </v>
      </c>
      <c r="E333" t="str">
        <f t="shared" si="27"/>
        <v>Arroyo Mosqueira</v>
      </c>
      <c r="F333" s="55" t="s">
        <v>4292</v>
      </c>
      <c r="G333" s="55" t="s">
        <v>4293</v>
      </c>
      <c r="H333" s="58" cm="1">
        <f t="array" aca="1" ref="H333" ca="1">INDEX(codigosPostales!$A$1:$A$1107,RANDBETWEEN(1,1107))</f>
        <v>7440</v>
      </c>
      <c r="I333" s="32" t="str">
        <f t="shared" ca="1" si="28"/>
        <v>07440</v>
      </c>
      <c r="J333" s="15" t="s">
        <v>112</v>
      </c>
      <c r="K333" s="15">
        <f>VLOOKUP(J333,estados!$A$1:$B$31,2,FALSE)</f>
        <v>7</v>
      </c>
      <c r="L333" s="58" t="str" cm="1">
        <f t="array" aca="1" ref="L333" ca="1">INDEX('Distribuidores CDMX y EdoMex'!$A$2:$A$22,RANDBETWEEN(1,21))</f>
        <v>KIA COAPA</v>
      </c>
      <c r="M333" s="15">
        <f ca="1">VLOOKUP(L333,Distribuidores!$A$2:$B$99,2,FALSE)</f>
        <v>13</v>
      </c>
      <c r="N333" s="58">
        <v>1</v>
      </c>
      <c r="O333" s="58">
        <v>1</v>
      </c>
      <c r="P333" s="58">
        <v>1</v>
      </c>
      <c r="Q333" s="36" t="str">
        <f t="shared" ca="1" si="29"/>
        <v>2023-10-29 14:55:30</v>
      </c>
    </row>
    <row r="334" spans="1:17" x14ac:dyDescent="0.3">
      <c r="A334" s="58">
        <v>12332</v>
      </c>
      <c r="B334" s="55" t="s">
        <v>4294</v>
      </c>
      <c r="C334" s="21" t="str">
        <f t="shared" si="25"/>
        <v>Eduardo Ramírez Armienta</v>
      </c>
      <c r="D334" t="str">
        <f t="shared" si="26"/>
        <v xml:space="preserve">Eduardo </v>
      </c>
      <c r="E334" t="str">
        <f t="shared" si="27"/>
        <v>Ramírez Armienta</v>
      </c>
      <c r="F334" s="55" t="s">
        <v>4295</v>
      </c>
      <c r="G334" s="55" t="s">
        <v>4296</v>
      </c>
      <c r="H334" s="58" cm="1">
        <f t="array" aca="1" ref="H334" ca="1">INDEX(codigosPostales!$A$1:$A$1107,RANDBETWEEN(1,1107))</f>
        <v>1510</v>
      </c>
      <c r="I334" s="32" t="str">
        <f t="shared" ca="1" si="28"/>
        <v>01510</v>
      </c>
      <c r="J334" s="15" t="s">
        <v>112</v>
      </c>
      <c r="K334" s="15">
        <f>VLOOKUP(J334,estados!$A$1:$B$31,2,FALSE)</f>
        <v>7</v>
      </c>
      <c r="L334" s="58" t="str" cm="1">
        <f t="array" aca="1" ref="L334" ca="1">INDEX('Distribuidores CDMX y EdoMex'!$A$2:$A$22,RANDBETWEEN(1,21))</f>
        <v>KIA TLÁHUAC</v>
      </c>
      <c r="M334" s="15">
        <f ca="1">VLOOKUP(L334,Distribuidores!$A$2:$B$99,2,FALSE)</f>
        <v>15</v>
      </c>
      <c r="N334" s="58">
        <v>1</v>
      </c>
      <c r="O334" s="58">
        <v>1</v>
      </c>
      <c r="P334" s="58">
        <v>1</v>
      </c>
      <c r="Q334" s="36" t="str">
        <f t="shared" ca="1" si="29"/>
        <v>2023-10-29 14:06:58</v>
      </c>
    </row>
    <row r="335" spans="1:17" x14ac:dyDescent="0.3">
      <c r="A335" s="58">
        <v>12333</v>
      </c>
      <c r="B335" s="55" t="s">
        <v>4297</v>
      </c>
      <c r="C335" s="21" t="str">
        <f t="shared" si="25"/>
        <v>LILIA MARGARITA VELASCO SIMON</v>
      </c>
      <c r="D335" t="str">
        <f t="shared" si="26"/>
        <v xml:space="preserve">LILIA </v>
      </c>
      <c r="E335" t="str">
        <f t="shared" si="27"/>
        <v>MARGARITA VELASCO SIMON</v>
      </c>
      <c r="F335" s="55" t="s">
        <v>4298</v>
      </c>
      <c r="G335" s="55" t="s">
        <v>4299</v>
      </c>
      <c r="H335" s="58" cm="1">
        <f t="array" aca="1" ref="H335" ca="1">INDEX(codigosPostales!$A$1:$A$1107,RANDBETWEEN(1,1107))</f>
        <v>1770</v>
      </c>
      <c r="I335" s="32" t="str">
        <f t="shared" ca="1" si="28"/>
        <v>01770</v>
      </c>
      <c r="J335" s="15" t="s">
        <v>112</v>
      </c>
      <c r="K335" s="15">
        <f>VLOOKUP(J335,estados!$A$1:$B$31,2,FALSE)</f>
        <v>7</v>
      </c>
      <c r="L335" s="58" t="str" cm="1">
        <f t="array" aca="1" ref="L335" ca="1">INDEX('Distribuidores CDMX y EdoMex'!$A$2:$A$22,RANDBETWEEN(1,21))</f>
        <v>KIA COACALCO</v>
      </c>
      <c r="M335" s="15">
        <f ca="1">VLOOKUP(L335,Distribuidores!$A$2:$B$99,2,FALSE)</f>
        <v>34</v>
      </c>
      <c r="N335" s="58">
        <v>1</v>
      </c>
      <c r="O335" s="58">
        <v>1</v>
      </c>
      <c r="P335" s="58">
        <v>1</v>
      </c>
      <c r="Q335" s="36" t="str">
        <f t="shared" ca="1" si="29"/>
        <v>2023-10-29 16:49:55</v>
      </c>
    </row>
    <row r="336" spans="1:17" x14ac:dyDescent="0.3">
      <c r="A336" s="58">
        <v>12334</v>
      </c>
      <c r="B336" s="55" t="s">
        <v>4300</v>
      </c>
      <c r="C336" s="21" t="str">
        <f t="shared" si="25"/>
        <v>Carolina Vega Berber</v>
      </c>
      <c r="D336" t="str">
        <f t="shared" si="26"/>
        <v xml:space="preserve">Carolina </v>
      </c>
      <c r="E336" t="str">
        <f t="shared" si="27"/>
        <v>Vega Berber</v>
      </c>
      <c r="F336" s="55" t="s">
        <v>4301</v>
      </c>
      <c r="G336" s="55">
        <v>5555369852</v>
      </c>
      <c r="H336" s="58" cm="1">
        <f t="array" aca="1" ref="H336" ca="1">INDEX(codigosPostales!$A$1:$A$1107,RANDBETWEEN(1,1107))</f>
        <v>5110</v>
      </c>
      <c r="I336" s="32" t="str">
        <f t="shared" ca="1" si="28"/>
        <v>05110</v>
      </c>
      <c r="J336" s="15" t="s">
        <v>112</v>
      </c>
      <c r="K336" s="15">
        <f>VLOOKUP(J336,estados!$A$1:$B$31,2,FALSE)</f>
        <v>7</v>
      </c>
      <c r="L336" s="58" t="str" cm="1">
        <f t="array" aca="1" ref="L336" ca="1">INDEX('Distribuidores CDMX y EdoMex'!$A$2:$A$22,RANDBETWEEN(1,21))</f>
        <v>KIA LOMAS VERDES</v>
      </c>
      <c r="M336" s="15">
        <f ca="1">VLOOKUP(L336,Distribuidores!$A$2:$B$99,2,FALSE)</f>
        <v>36</v>
      </c>
      <c r="N336" s="58">
        <v>1</v>
      </c>
      <c r="O336" s="58">
        <v>1</v>
      </c>
      <c r="P336" s="58">
        <v>1</v>
      </c>
      <c r="Q336" s="36" t="str">
        <f t="shared" ca="1" si="29"/>
        <v>2023-10-29 19:17:22</v>
      </c>
    </row>
    <row r="337" spans="1:17" x14ac:dyDescent="0.3">
      <c r="A337" s="58">
        <v>12335</v>
      </c>
      <c r="B337" s="55" t="s">
        <v>4302</v>
      </c>
      <c r="C337" s="21" t="str">
        <f t="shared" si="25"/>
        <v>karla andrea sotomayor vega</v>
      </c>
      <c r="D337" t="str">
        <f t="shared" si="26"/>
        <v xml:space="preserve">karla </v>
      </c>
      <c r="E337" t="str">
        <f t="shared" si="27"/>
        <v>andrea sotomayor vega</v>
      </c>
      <c r="F337" s="55" t="s">
        <v>4303</v>
      </c>
      <c r="G337" s="55" t="s">
        <v>4304</v>
      </c>
      <c r="H337" s="58" cm="1">
        <f t="array" aca="1" ref="H337" ca="1">INDEX(codigosPostales!$A$1:$A$1107,RANDBETWEEN(1,1107))</f>
        <v>12920</v>
      </c>
      <c r="I337" s="32" t="str">
        <f t="shared" ca="1" si="28"/>
        <v>12920</v>
      </c>
      <c r="J337" s="15" t="s">
        <v>112</v>
      </c>
      <c r="K337" s="15">
        <f>VLOOKUP(J337,estados!$A$1:$B$31,2,FALSE)</f>
        <v>7</v>
      </c>
      <c r="L337" s="58" t="str" cm="1">
        <f t="array" aca="1" ref="L337" ca="1">INDEX('Distribuidores CDMX y EdoMex'!$A$2:$A$22,RANDBETWEEN(1,21))</f>
        <v>KIA TEXCOCO</v>
      </c>
      <c r="M337" s="15">
        <f ca="1">VLOOKUP(L337,Distribuidores!$A$2:$B$99,2,FALSE)</f>
        <v>32</v>
      </c>
      <c r="N337" s="58">
        <v>1</v>
      </c>
      <c r="O337" s="58">
        <v>1</v>
      </c>
      <c r="P337" s="58">
        <v>1</v>
      </c>
      <c r="Q337" s="36" t="str">
        <f t="shared" ca="1" si="29"/>
        <v>2023-10-29 17:35:27</v>
      </c>
    </row>
    <row r="338" spans="1:17" x14ac:dyDescent="0.3">
      <c r="A338" s="58">
        <v>12336</v>
      </c>
      <c r="B338" s="55" t="s">
        <v>4305</v>
      </c>
      <c r="C338" s="21" t="str">
        <f t="shared" si="25"/>
        <v>BLANCA ALEJANDRA CORDOVA ORTIZ</v>
      </c>
      <c r="D338" t="str">
        <f t="shared" si="26"/>
        <v xml:space="preserve">BLANCA </v>
      </c>
      <c r="E338" t="str">
        <f t="shared" si="27"/>
        <v>ALEJANDRA CORDOVA ORTIZ</v>
      </c>
      <c r="F338" s="55" t="s">
        <v>4306</v>
      </c>
      <c r="G338" s="55" t="s">
        <v>4307</v>
      </c>
      <c r="H338" s="58" cm="1">
        <f t="array" aca="1" ref="H338" ca="1">INDEX(codigosPostales!$A$1:$A$1107,RANDBETWEEN(1,1107))</f>
        <v>15640</v>
      </c>
      <c r="I338" s="32" t="str">
        <f t="shared" ca="1" si="28"/>
        <v>15640</v>
      </c>
      <c r="J338" s="15" t="s">
        <v>112</v>
      </c>
      <c r="K338" s="15">
        <f>VLOOKUP(J338,estados!$A$1:$B$31,2,FALSE)</f>
        <v>7</v>
      </c>
      <c r="L338" s="58" t="str" cm="1">
        <f t="array" aca="1" ref="L338" ca="1">INDEX('Distribuidores CDMX y EdoMex'!$A$2:$A$22,RANDBETWEEN(1,21))</f>
        <v>KIA DIVISIÓN DEL NORTE</v>
      </c>
      <c r="M338" s="15">
        <f ca="1">VLOOKUP(L338,Distribuidores!$A$2:$B$99,2,FALSE)</f>
        <v>21</v>
      </c>
      <c r="N338" s="58">
        <v>1</v>
      </c>
      <c r="O338" s="58">
        <v>1</v>
      </c>
      <c r="P338" s="58">
        <v>1</v>
      </c>
      <c r="Q338" s="36" t="str">
        <f t="shared" ca="1" si="29"/>
        <v>2023-10-29 12:01:48</v>
      </c>
    </row>
    <row r="339" spans="1:17" x14ac:dyDescent="0.3">
      <c r="A339" s="58">
        <v>12337</v>
      </c>
      <c r="B339" s="55" t="s">
        <v>4308</v>
      </c>
      <c r="C339" s="21" t="str">
        <f t="shared" si="25"/>
        <v>Jose Fernando Hernandez Contreras</v>
      </c>
      <c r="D339" t="str">
        <f t="shared" si="26"/>
        <v xml:space="preserve">Jose </v>
      </c>
      <c r="E339" t="str">
        <f t="shared" si="27"/>
        <v>Fernando Hernandez Contreras</v>
      </c>
      <c r="F339" s="55" t="s">
        <v>4309</v>
      </c>
      <c r="G339" s="55" t="s">
        <v>4310</v>
      </c>
      <c r="H339" s="58" cm="1">
        <f t="array" aca="1" ref="H339" ca="1">INDEX(codigosPostales!$A$1:$A$1107,RANDBETWEEN(1,1107))</f>
        <v>2070</v>
      </c>
      <c r="I339" s="32" t="str">
        <f t="shared" ca="1" si="28"/>
        <v>02070</v>
      </c>
      <c r="J339" s="15" t="s">
        <v>112</v>
      </c>
      <c r="K339" s="15">
        <f>VLOOKUP(J339,estados!$A$1:$B$31,2,FALSE)</f>
        <v>7</v>
      </c>
      <c r="L339" s="58" t="str" cm="1">
        <f t="array" aca="1" ref="L339" ca="1">INDEX('Distribuidores CDMX y EdoMex'!$A$2:$A$22,RANDBETWEEN(1,21))</f>
        <v>KIA INTERLOMAS</v>
      </c>
      <c r="M339" s="15">
        <f ca="1">VLOOKUP(L339,Distribuidores!$A$2:$B$99,2,FALSE)</f>
        <v>28</v>
      </c>
      <c r="N339" s="58">
        <v>1</v>
      </c>
      <c r="O339" s="58">
        <v>1</v>
      </c>
      <c r="P339" s="58">
        <v>1</v>
      </c>
      <c r="Q339" s="36" t="str">
        <f t="shared" ca="1" si="29"/>
        <v>2023-10-29 12:00:39</v>
      </c>
    </row>
    <row r="340" spans="1:17" x14ac:dyDescent="0.3">
      <c r="A340" s="58">
        <v>12338</v>
      </c>
      <c r="B340" s="55" t="s">
        <v>4311</v>
      </c>
      <c r="C340" s="21" t="str">
        <f t="shared" si="25"/>
        <v>SELENE ROCHER CHANG</v>
      </c>
      <c r="D340" t="str">
        <f t="shared" si="26"/>
        <v xml:space="preserve">SELENE </v>
      </c>
      <c r="E340" t="str">
        <f t="shared" si="27"/>
        <v>ROCHER CHANG</v>
      </c>
      <c r="F340" s="55" t="s">
        <v>4312</v>
      </c>
      <c r="G340" s="55" t="s">
        <v>4313</v>
      </c>
      <c r="H340" s="58" cm="1">
        <f t="array" aca="1" ref="H340" ca="1">INDEX(codigosPostales!$A$1:$A$1107,RANDBETWEEN(1,1107))</f>
        <v>16600</v>
      </c>
      <c r="I340" s="32" t="str">
        <f t="shared" ca="1" si="28"/>
        <v>16600</v>
      </c>
      <c r="J340" s="15" t="s">
        <v>112</v>
      </c>
      <c r="K340" s="15">
        <f>VLOOKUP(J340,estados!$A$1:$B$31,2,FALSE)</f>
        <v>7</v>
      </c>
      <c r="L340" s="58" t="str" cm="1">
        <f t="array" aca="1" ref="L340" ca="1">INDEX('Distribuidores CDMX y EdoMex'!$A$2:$A$22,RANDBETWEEN(1,21))</f>
        <v>KIA SAN JOAQUÍN</v>
      </c>
      <c r="M340" s="15">
        <f ca="1">VLOOKUP(L340,Distribuidores!$A$2:$B$99,2,FALSE)</f>
        <v>19</v>
      </c>
      <c r="N340" s="58">
        <v>1</v>
      </c>
      <c r="O340" s="58">
        <v>1</v>
      </c>
      <c r="P340" s="58">
        <v>1</v>
      </c>
      <c r="Q340" s="36" t="str">
        <f t="shared" ca="1" si="29"/>
        <v>2023-10-29 20:58:27</v>
      </c>
    </row>
    <row r="341" spans="1:17" x14ac:dyDescent="0.3">
      <c r="A341" s="58">
        <v>12339</v>
      </c>
      <c r="B341" s="55" t="s">
        <v>4314</v>
      </c>
      <c r="C341" s="21" t="str">
        <f t="shared" si="25"/>
        <v>ROCIOOLIVIA CRUZ ORDAZ</v>
      </c>
      <c r="D341" t="str">
        <f t="shared" si="26"/>
        <v xml:space="preserve">ROCIOOLIVIA </v>
      </c>
      <c r="E341" t="str">
        <f t="shared" si="27"/>
        <v>CRUZ ORDAZ</v>
      </c>
      <c r="F341" s="55" t="s">
        <v>4315</v>
      </c>
      <c r="G341" s="55" t="s">
        <v>4316</v>
      </c>
      <c r="H341" s="58" cm="1">
        <f t="array" aca="1" ref="H341" ca="1">INDEX(codigosPostales!$A$1:$A$1107,RANDBETWEEN(1,1107))</f>
        <v>14090</v>
      </c>
      <c r="I341" s="32" t="str">
        <f t="shared" ca="1" si="28"/>
        <v>14090</v>
      </c>
      <c r="J341" s="15" t="s">
        <v>112</v>
      </c>
      <c r="K341" s="15">
        <f>VLOOKUP(J341,estados!$A$1:$B$31,2,FALSE)</f>
        <v>7</v>
      </c>
      <c r="L341" s="58" t="str" cm="1">
        <f t="array" aca="1" ref="L341" ca="1">INDEX('Distribuidores CDMX y EdoMex'!$A$2:$A$22,RANDBETWEEN(1,21))</f>
        <v>KIA PEDREGAL</v>
      </c>
      <c r="M341" s="15">
        <f ca="1">VLOOKUP(L341,Distribuidores!$A$2:$B$99,2,FALSE)</f>
        <v>20</v>
      </c>
      <c r="N341" s="58">
        <v>1</v>
      </c>
      <c r="O341" s="58">
        <v>1</v>
      </c>
      <c r="P341" s="58">
        <v>1</v>
      </c>
      <c r="Q341" s="36" t="str">
        <f t="shared" ca="1" si="29"/>
        <v>2023-10-29 13:45:25</v>
      </c>
    </row>
    <row r="342" spans="1:17" x14ac:dyDescent="0.3">
      <c r="A342" s="58">
        <v>12340</v>
      </c>
      <c r="B342" s="55" t="s">
        <v>4317</v>
      </c>
      <c r="C342" s="21" t="str">
        <f t="shared" si="25"/>
        <v>MA. ISABEL NUITZIL ELIZALDE</v>
      </c>
      <c r="D342" t="str">
        <f t="shared" si="26"/>
        <v xml:space="preserve">MA. </v>
      </c>
      <c r="E342" t="str">
        <f t="shared" si="27"/>
        <v>ISABEL NUITZIL ELIZALDE</v>
      </c>
      <c r="F342" s="55" t="s">
        <v>4318</v>
      </c>
      <c r="G342" s="55" t="s">
        <v>4319</v>
      </c>
      <c r="H342" s="58" cm="1">
        <f t="array" aca="1" ref="H342" ca="1">INDEX(codigosPostales!$A$1:$A$1107,RANDBETWEEN(1,1107))</f>
        <v>15460</v>
      </c>
      <c r="I342" s="32" t="str">
        <f t="shared" ca="1" si="28"/>
        <v>15460</v>
      </c>
      <c r="J342" s="15" t="s">
        <v>112</v>
      </c>
      <c r="K342" s="15">
        <f>VLOOKUP(J342,estados!$A$1:$B$31,2,FALSE)</f>
        <v>7</v>
      </c>
      <c r="L342" s="58" t="str" cm="1">
        <f t="array" aca="1" ref="L342" ca="1">INDEX('Distribuidores CDMX y EdoMex'!$A$2:$A$22,RANDBETWEEN(1,21))</f>
        <v>KIA SAN JOAQUÍN</v>
      </c>
      <c r="M342" s="15">
        <f ca="1">VLOOKUP(L342,Distribuidores!$A$2:$B$99,2,FALSE)</f>
        <v>19</v>
      </c>
      <c r="N342" s="58">
        <v>1</v>
      </c>
      <c r="O342" s="58">
        <v>1</v>
      </c>
      <c r="P342" s="58">
        <v>1</v>
      </c>
      <c r="Q342" s="36" t="str">
        <f t="shared" ca="1" si="29"/>
        <v>2023-10-29 14:47:37</v>
      </c>
    </row>
    <row r="343" spans="1:17" x14ac:dyDescent="0.3">
      <c r="A343" s="58">
        <v>12341</v>
      </c>
      <c r="B343" s="55" t="s">
        <v>4320</v>
      </c>
      <c r="C343" s="21" t="str">
        <f t="shared" si="25"/>
        <v>EUGENIA ANDREA GARCIA PEÑA</v>
      </c>
      <c r="D343" t="str">
        <f t="shared" si="26"/>
        <v xml:space="preserve">EUGENIA </v>
      </c>
      <c r="E343" t="str">
        <f t="shared" si="27"/>
        <v>ANDREA GARCIA PEÑA</v>
      </c>
      <c r="F343" s="55" t="s">
        <v>4321</v>
      </c>
      <c r="G343" s="55" t="s">
        <v>4322</v>
      </c>
      <c r="H343" s="58" cm="1">
        <f t="array" aca="1" ref="H343" ca="1">INDEX(codigosPostales!$A$1:$A$1107,RANDBETWEEN(1,1107))</f>
        <v>1550</v>
      </c>
      <c r="I343" s="32" t="str">
        <f t="shared" ca="1" si="28"/>
        <v>01550</v>
      </c>
      <c r="J343" s="15" t="s">
        <v>112</v>
      </c>
      <c r="K343" s="15">
        <f>VLOOKUP(J343,estados!$A$1:$B$31,2,FALSE)</f>
        <v>7</v>
      </c>
      <c r="L343" s="58" t="str" cm="1">
        <f t="array" aca="1" ref="L343" ca="1">INDEX('Distribuidores CDMX y EdoMex'!$A$2:$A$22,RANDBETWEEN(1,21))</f>
        <v>KIA SAN JOAQUÍN</v>
      </c>
      <c r="M343" s="15">
        <f ca="1">VLOOKUP(L343,Distribuidores!$A$2:$B$99,2,FALSE)</f>
        <v>19</v>
      </c>
      <c r="N343" s="58">
        <v>1</v>
      </c>
      <c r="O343" s="58">
        <v>1</v>
      </c>
      <c r="P343" s="58">
        <v>1</v>
      </c>
      <c r="Q343" s="36" t="str">
        <f t="shared" ca="1" si="29"/>
        <v>2023-10-29 13:36:29</v>
      </c>
    </row>
    <row r="344" spans="1:17" x14ac:dyDescent="0.3">
      <c r="A344" s="58">
        <v>12342</v>
      </c>
      <c r="B344" s="55" t="s">
        <v>4323</v>
      </c>
      <c r="C344" s="21" t="str">
        <f t="shared" si="25"/>
        <v>jesus ricardo almaguer mtz</v>
      </c>
      <c r="D344" t="str">
        <f t="shared" si="26"/>
        <v xml:space="preserve">jesus </v>
      </c>
      <c r="E344" t="str">
        <f t="shared" si="27"/>
        <v>ricardo almaguer mtz</v>
      </c>
      <c r="F344" s="55" t="s">
        <v>4324</v>
      </c>
      <c r="G344" s="55" t="s">
        <v>4325</v>
      </c>
      <c r="H344" s="58" cm="1">
        <f t="array" aca="1" ref="H344" ca="1">INDEX(codigosPostales!$A$1:$A$1107,RANDBETWEEN(1,1107))</f>
        <v>14427</v>
      </c>
      <c r="I344" s="32" t="str">
        <f t="shared" ca="1" si="28"/>
        <v>14427</v>
      </c>
      <c r="J344" s="15" t="s">
        <v>112</v>
      </c>
      <c r="K344" s="15">
        <f>VLOOKUP(J344,estados!$A$1:$B$31,2,FALSE)</f>
        <v>7</v>
      </c>
      <c r="L344" s="58" t="str" cm="1">
        <f t="array" aca="1" ref="L344" ca="1">INDEX('Distribuidores CDMX y EdoMex'!$A$2:$A$22,RANDBETWEEN(1,21))</f>
        <v>KIA ECATEPEC</v>
      </c>
      <c r="M344" s="15">
        <f ca="1">VLOOKUP(L344,Distribuidores!$A$2:$B$99,2,FALSE)</f>
        <v>33</v>
      </c>
      <c r="N344" s="58">
        <v>1</v>
      </c>
      <c r="O344" s="58">
        <v>1</v>
      </c>
      <c r="P344" s="58">
        <v>1</v>
      </c>
      <c r="Q344" s="36" t="str">
        <f t="shared" ca="1" si="29"/>
        <v>2023-10-29 14:38:03</v>
      </c>
    </row>
    <row r="345" spans="1:17" x14ac:dyDescent="0.3">
      <c r="A345" s="58">
        <v>12343</v>
      </c>
      <c r="B345" s="55" t="s">
        <v>4326</v>
      </c>
      <c r="C345" s="21" t="str">
        <f t="shared" si="25"/>
        <v>ELVA GABRIELA ESTRADA LOPEZ</v>
      </c>
      <c r="D345" t="str">
        <f t="shared" si="26"/>
        <v xml:space="preserve">ELVA </v>
      </c>
      <c r="E345" t="str">
        <f t="shared" si="27"/>
        <v>GABRIELA ESTRADA LOPEZ</v>
      </c>
      <c r="F345" s="55" t="s">
        <v>4327</v>
      </c>
      <c r="G345" s="55" t="s">
        <v>4328</v>
      </c>
      <c r="H345" s="58" cm="1">
        <f t="array" aca="1" ref="H345" ca="1">INDEX(codigosPostales!$A$1:$A$1107,RANDBETWEEN(1,1107))</f>
        <v>9970</v>
      </c>
      <c r="I345" s="32" t="str">
        <f t="shared" ca="1" si="28"/>
        <v>09970</v>
      </c>
      <c r="J345" s="15" t="s">
        <v>112</v>
      </c>
      <c r="K345" s="15">
        <f>VLOOKUP(J345,estados!$A$1:$B$31,2,FALSE)</f>
        <v>7</v>
      </c>
      <c r="L345" s="58" t="str" cm="1">
        <f t="array" aca="1" ref="L345" ca="1">INDEX('Distribuidores CDMX y EdoMex'!$A$2:$A$22,RANDBETWEEN(1,21))</f>
        <v>KIA SANTA FE</v>
      </c>
      <c r="M345" s="15">
        <f ca="1">VLOOKUP(L345,Distribuidores!$A$2:$B$99,2,FALSE)</f>
        <v>14</v>
      </c>
      <c r="N345" s="58">
        <v>1</v>
      </c>
      <c r="O345" s="58">
        <v>1</v>
      </c>
      <c r="P345" s="58">
        <v>1</v>
      </c>
      <c r="Q345" s="36" t="str">
        <f t="shared" ca="1" si="29"/>
        <v>2023-10-29 15:31:25</v>
      </c>
    </row>
    <row r="346" spans="1:17" x14ac:dyDescent="0.3">
      <c r="A346" s="58">
        <v>12344</v>
      </c>
      <c r="B346" s="55" t="s">
        <v>4329</v>
      </c>
      <c r="C346" s="21" t="str">
        <f t="shared" si="25"/>
        <v>Rosina Denisse Cordova</v>
      </c>
      <c r="D346" t="str">
        <f t="shared" si="26"/>
        <v xml:space="preserve">Rosina </v>
      </c>
      <c r="E346" t="str">
        <f t="shared" si="27"/>
        <v>Denisse Cordova</v>
      </c>
      <c r="F346" s="55" t="s">
        <v>4330</v>
      </c>
      <c r="G346" s="55" t="s">
        <v>4331</v>
      </c>
      <c r="H346" s="58" cm="1">
        <f t="array" aca="1" ref="H346" ca="1">INDEX(codigosPostales!$A$1:$A$1107,RANDBETWEEN(1,1107))</f>
        <v>7330</v>
      </c>
      <c r="I346" s="32" t="str">
        <f t="shared" ca="1" si="28"/>
        <v>07330</v>
      </c>
      <c r="J346" s="15" t="s">
        <v>112</v>
      </c>
      <c r="K346" s="15">
        <f>VLOOKUP(J346,estados!$A$1:$B$31,2,FALSE)</f>
        <v>7</v>
      </c>
      <c r="L346" s="58" t="str" cm="1">
        <f t="array" aca="1" ref="L346" ca="1">INDEX('Distribuidores CDMX y EdoMex'!$A$2:$A$22,RANDBETWEEN(1,21))</f>
        <v>KIA SAN JOAQUÍN</v>
      </c>
      <c r="M346" s="15">
        <f ca="1">VLOOKUP(L346,Distribuidores!$A$2:$B$99,2,FALSE)</f>
        <v>19</v>
      </c>
      <c r="N346" s="58">
        <v>1</v>
      </c>
      <c r="O346" s="58">
        <v>1</v>
      </c>
      <c r="P346" s="58">
        <v>1</v>
      </c>
      <c r="Q346" s="36" t="str">
        <f t="shared" ca="1" si="29"/>
        <v>2023-10-29 20:26:03</v>
      </c>
    </row>
    <row r="347" spans="1:17" x14ac:dyDescent="0.3">
      <c r="A347" s="58">
        <v>12345</v>
      </c>
      <c r="B347" s="55" t="s">
        <v>4332</v>
      </c>
      <c r="C347" s="21" t="str">
        <f t="shared" si="25"/>
        <v>Isaac ruben becerra olea</v>
      </c>
      <c r="D347" t="str">
        <f t="shared" si="26"/>
        <v xml:space="preserve">Isaac </v>
      </c>
      <c r="E347" t="str">
        <f t="shared" si="27"/>
        <v>ruben becerra olea</v>
      </c>
      <c r="F347" s="55" t="s">
        <v>4333</v>
      </c>
      <c r="G347" s="55" t="s">
        <v>4334</v>
      </c>
      <c r="H347" s="58" cm="1">
        <f t="array" aca="1" ref="H347" ca="1">INDEX(codigosPostales!$A$1:$A$1107,RANDBETWEEN(1,1107))</f>
        <v>14629</v>
      </c>
      <c r="I347" s="32" t="str">
        <f t="shared" ca="1" si="28"/>
        <v>14629</v>
      </c>
      <c r="J347" s="15" t="s">
        <v>112</v>
      </c>
      <c r="K347" s="15">
        <f>VLOOKUP(J347,estados!$A$1:$B$31,2,FALSE)</f>
        <v>7</v>
      </c>
      <c r="L347" s="58" t="str" cm="1">
        <f t="array" aca="1" ref="L347" ca="1">INDEX('Distribuidores CDMX y EdoMex'!$A$2:$A$22,RANDBETWEEN(1,21))</f>
        <v>KIA INTERLOMAS</v>
      </c>
      <c r="M347" s="15">
        <f ca="1">VLOOKUP(L347,Distribuidores!$A$2:$B$99,2,FALSE)</f>
        <v>28</v>
      </c>
      <c r="N347" s="58">
        <v>1</v>
      </c>
      <c r="O347" s="58">
        <v>1</v>
      </c>
      <c r="P347" s="58">
        <v>1</v>
      </c>
      <c r="Q347" s="36" t="str">
        <f t="shared" ca="1" si="29"/>
        <v>2023-10-29 19:05:20</v>
      </c>
    </row>
    <row r="348" spans="1:17" x14ac:dyDescent="0.3">
      <c r="A348" s="58">
        <v>12346</v>
      </c>
      <c r="B348" s="55" t="s">
        <v>4335</v>
      </c>
      <c r="C348" s="21" t="str">
        <f t="shared" si="25"/>
        <v>JOSE MANUEL BARRAZA VALENZUELA</v>
      </c>
      <c r="D348" t="str">
        <f t="shared" si="26"/>
        <v xml:space="preserve">JOSE </v>
      </c>
      <c r="E348" t="str">
        <f t="shared" si="27"/>
        <v>MANUEL BARRAZA VALENZUELA</v>
      </c>
      <c r="F348" s="55" t="s">
        <v>4336</v>
      </c>
      <c r="G348" s="55" t="s">
        <v>4337</v>
      </c>
      <c r="H348" s="58" cm="1">
        <f t="array" aca="1" ref="H348" ca="1">INDEX(codigosPostales!$A$1:$A$1107,RANDBETWEEN(1,1107))</f>
        <v>14308</v>
      </c>
      <c r="I348" s="32" t="str">
        <f t="shared" ca="1" si="28"/>
        <v>14308</v>
      </c>
      <c r="J348" s="15" t="s">
        <v>112</v>
      </c>
      <c r="K348" s="15">
        <f>VLOOKUP(J348,estados!$A$1:$B$31,2,FALSE)</f>
        <v>7</v>
      </c>
      <c r="L348" s="58" t="str" cm="1">
        <f t="array" aca="1" ref="L348" ca="1">INDEX('Distribuidores CDMX y EdoMex'!$A$2:$A$22,RANDBETWEEN(1,21))</f>
        <v>KIA SANTA FE</v>
      </c>
      <c r="M348" s="15">
        <f ca="1">VLOOKUP(L348,Distribuidores!$A$2:$B$99,2,FALSE)</f>
        <v>14</v>
      </c>
      <c r="N348" s="58">
        <v>1</v>
      </c>
      <c r="O348" s="58">
        <v>1</v>
      </c>
      <c r="P348" s="58">
        <v>1</v>
      </c>
      <c r="Q348" s="36" t="str">
        <f t="shared" ca="1" si="29"/>
        <v>2023-10-29 16:16:06</v>
      </c>
    </row>
    <row r="349" spans="1:17" x14ac:dyDescent="0.3">
      <c r="A349" s="58">
        <v>12347</v>
      </c>
      <c r="B349" s="55" t="s">
        <v>4338</v>
      </c>
      <c r="C349" s="21" t="str">
        <f t="shared" si="25"/>
        <v>CARMINA HAYDEE ZEPEDA ACUÑA</v>
      </c>
      <c r="D349" t="str">
        <f t="shared" si="26"/>
        <v xml:space="preserve">CARMINA </v>
      </c>
      <c r="E349" t="str">
        <f t="shared" si="27"/>
        <v>HAYDEE ZEPEDA ACUÑA</v>
      </c>
      <c r="F349" s="55" t="s">
        <v>4339</v>
      </c>
      <c r="G349" s="55" t="s">
        <v>4340</v>
      </c>
      <c r="H349" s="58" cm="1">
        <f t="array" aca="1" ref="H349" ca="1">INDEX(codigosPostales!$A$1:$A$1107,RANDBETWEEN(1,1107))</f>
        <v>1110</v>
      </c>
      <c r="I349" s="32" t="str">
        <f t="shared" ca="1" si="28"/>
        <v>01110</v>
      </c>
      <c r="J349" s="15" t="s">
        <v>112</v>
      </c>
      <c r="K349" s="15">
        <f>VLOOKUP(J349,estados!$A$1:$B$31,2,FALSE)</f>
        <v>7</v>
      </c>
      <c r="L349" s="58" t="str" cm="1">
        <f t="array" aca="1" ref="L349" ca="1">INDEX('Distribuidores CDMX y EdoMex'!$A$2:$A$22,RANDBETWEEN(1,21))</f>
        <v>KIA INTERLOMAS</v>
      </c>
      <c r="M349" s="15">
        <f ca="1">VLOOKUP(L349,Distribuidores!$A$2:$B$99,2,FALSE)</f>
        <v>28</v>
      </c>
      <c r="N349" s="58">
        <v>1</v>
      </c>
      <c r="O349" s="58">
        <v>1</v>
      </c>
      <c r="P349" s="58">
        <v>1</v>
      </c>
      <c r="Q349" s="36" t="str">
        <f t="shared" ca="1" si="29"/>
        <v>2023-10-29 20:24:46</v>
      </c>
    </row>
    <row r="350" spans="1:17" x14ac:dyDescent="0.3">
      <c r="A350" s="58">
        <v>12348</v>
      </c>
      <c r="B350" s="55" t="s">
        <v>4341</v>
      </c>
      <c r="C350" s="21" t="str">
        <f t="shared" si="25"/>
        <v>MILAGROS GUADALUPE GARCIA VALENCIA</v>
      </c>
      <c r="D350" t="str">
        <f t="shared" si="26"/>
        <v xml:space="preserve">MILAGROS </v>
      </c>
      <c r="E350" t="str">
        <f t="shared" si="27"/>
        <v>GUADALUPE GARCIA VALENCIA</v>
      </c>
      <c r="F350" s="55" t="s">
        <v>4342</v>
      </c>
      <c r="G350" s="55" t="s">
        <v>4343</v>
      </c>
      <c r="H350" s="58" cm="1">
        <f t="array" aca="1" ref="H350" ca="1">INDEX(codigosPostales!$A$1:$A$1107,RANDBETWEEN(1,1107))</f>
        <v>3430</v>
      </c>
      <c r="I350" s="32" t="str">
        <f t="shared" ca="1" si="28"/>
        <v>03430</v>
      </c>
      <c r="J350" s="15" t="s">
        <v>112</v>
      </c>
      <c r="K350" s="15">
        <f>VLOOKUP(J350,estados!$A$1:$B$31,2,FALSE)</f>
        <v>7</v>
      </c>
      <c r="L350" s="58" t="str" cm="1">
        <f t="array" aca="1" ref="L350" ca="1">INDEX('Distribuidores CDMX y EdoMex'!$A$2:$A$22,RANDBETWEEN(1,21))</f>
        <v>KIA LOMAS VERDES</v>
      </c>
      <c r="M350" s="15">
        <f ca="1">VLOOKUP(L350,Distribuidores!$A$2:$B$99,2,FALSE)</f>
        <v>36</v>
      </c>
      <c r="N350" s="58">
        <v>1</v>
      </c>
      <c r="O350" s="58">
        <v>1</v>
      </c>
      <c r="P350" s="58">
        <v>1</v>
      </c>
      <c r="Q350" s="36" t="str">
        <f t="shared" ca="1" si="29"/>
        <v>2023-10-29 16:46:52</v>
      </c>
    </row>
    <row r="351" spans="1:17" x14ac:dyDescent="0.3">
      <c r="A351" s="58">
        <v>12349</v>
      </c>
      <c r="B351" s="55" t="s">
        <v>4344</v>
      </c>
      <c r="C351" s="21" t="str">
        <f t="shared" si="25"/>
        <v>LETICIA CORDOVA RUIZ</v>
      </c>
      <c r="D351" t="str">
        <f t="shared" si="26"/>
        <v xml:space="preserve">LETICIA </v>
      </c>
      <c r="E351" t="str">
        <f t="shared" si="27"/>
        <v>CORDOVA RUIZ</v>
      </c>
      <c r="F351" s="55" t="s">
        <v>4345</v>
      </c>
      <c r="G351" s="55" t="s">
        <v>4346</v>
      </c>
      <c r="H351" s="58" cm="1">
        <f t="array" aca="1" ref="H351" ca="1">INDEX(codigosPostales!$A$1:$A$1107,RANDBETWEEN(1,1107))</f>
        <v>5710</v>
      </c>
      <c r="I351" s="32" t="str">
        <f t="shared" ca="1" si="28"/>
        <v>05710</v>
      </c>
      <c r="J351" s="15" t="s">
        <v>112</v>
      </c>
      <c r="K351" s="15">
        <f>VLOOKUP(J351,estados!$A$1:$B$31,2,FALSE)</f>
        <v>7</v>
      </c>
      <c r="L351" s="58" t="str" cm="1">
        <f t="array" aca="1" ref="L351" ca="1">INDEX('Distribuidores CDMX y EdoMex'!$A$2:$A$22,RANDBETWEEN(1,21))</f>
        <v>KIA IXTAPALUCA</v>
      </c>
      <c r="M351" s="15">
        <f ca="1">VLOOKUP(L351,Distribuidores!$A$2:$B$99,2,FALSE)</f>
        <v>37</v>
      </c>
      <c r="N351" s="58">
        <v>1</v>
      </c>
      <c r="O351" s="58">
        <v>1</v>
      </c>
      <c r="P351" s="58">
        <v>1</v>
      </c>
      <c r="Q351" s="36" t="str">
        <f t="shared" ca="1" si="29"/>
        <v>2023-10-29 13:23:56</v>
      </c>
    </row>
    <row r="352" spans="1:17" x14ac:dyDescent="0.3">
      <c r="A352" s="58">
        <v>12350</v>
      </c>
      <c r="B352" s="55" t="s">
        <v>4347</v>
      </c>
      <c r="C352" s="21" t="str">
        <f t="shared" si="25"/>
        <v>Jesús Alberto Ayala Armendáriz</v>
      </c>
      <c r="D352" t="str">
        <f t="shared" si="26"/>
        <v xml:space="preserve">Jesús </v>
      </c>
      <c r="E352" t="str">
        <f t="shared" si="27"/>
        <v>Alberto Ayala Armendáriz</v>
      </c>
      <c r="F352" s="55" t="s">
        <v>4348</v>
      </c>
      <c r="G352" s="55" t="s">
        <v>4349</v>
      </c>
      <c r="H352" s="58" cm="1">
        <f t="array" aca="1" ref="H352" ca="1">INDEX(codigosPostales!$A$1:$A$1107,RANDBETWEEN(1,1107))</f>
        <v>7680</v>
      </c>
      <c r="I352" s="32" t="str">
        <f t="shared" ca="1" si="28"/>
        <v>07680</v>
      </c>
      <c r="J352" s="15" t="s">
        <v>112</v>
      </c>
      <c r="K352" s="15">
        <f>VLOOKUP(J352,estados!$A$1:$B$31,2,FALSE)</f>
        <v>7</v>
      </c>
      <c r="L352" s="58" t="str" cm="1">
        <f t="array" aca="1" ref="L352" ca="1">INDEX('Distribuidores CDMX y EdoMex'!$A$2:$A$22,RANDBETWEEN(1,21))</f>
        <v>KIA VALLEJO</v>
      </c>
      <c r="M352" s="15">
        <f ca="1">VLOOKUP(L352,Distribuidores!$A$2:$B$99,2,FALSE)</f>
        <v>18</v>
      </c>
      <c r="N352" s="58">
        <v>1</v>
      </c>
      <c r="O352" s="58">
        <v>1</v>
      </c>
      <c r="P352" s="58">
        <v>1</v>
      </c>
      <c r="Q352" s="36" t="str">
        <f t="shared" ca="1" si="29"/>
        <v>2023-10-29 17:10:35</v>
      </c>
    </row>
    <row r="353" spans="1:17" x14ac:dyDescent="0.3">
      <c r="A353" s="58">
        <v>12351</v>
      </c>
      <c r="B353" s="55" t="s">
        <v>4350</v>
      </c>
      <c r="C353" s="21" t="str">
        <f t="shared" si="25"/>
        <v>Joseline Mireya Alcaraz Santacruz</v>
      </c>
      <c r="D353" t="str">
        <f t="shared" si="26"/>
        <v xml:space="preserve">Joseline </v>
      </c>
      <c r="E353" t="str">
        <f t="shared" si="27"/>
        <v>Mireya Alcaraz Santacruz</v>
      </c>
      <c r="F353" s="55" t="s">
        <v>4351</v>
      </c>
      <c r="G353" s="55" t="s">
        <v>4352</v>
      </c>
      <c r="H353" s="58" cm="1">
        <f t="array" aca="1" ref="H353" ca="1">INDEX(codigosPostales!$A$1:$A$1107,RANDBETWEEN(1,1107))</f>
        <v>16776</v>
      </c>
      <c r="I353" s="32" t="str">
        <f t="shared" ca="1" si="28"/>
        <v>16776</v>
      </c>
      <c r="J353" s="15" t="s">
        <v>112</v>
      </c>
      <c r="K353" s="15">
        <f>VLOOKUP(J353,estados!$A$1:$B$31,2,FALSE)</f>
        <v>7</v>
      </c>
      <c r="L353" s="58" t="str" cm="1">
        <f t="array" aca="1" ref="L353" ca="1">INDEX('Distribuidores CDMX y EdoMex'!$A$2:$A$22,RANDBETWEEN(1,21))</f>
        <v>KIA IXTAPALUCA</v>
      </c>
      <c r="M353" s="15">
        <f ca="1">VLOOKUP(L353,Distribuidores!$A$2:$B$99,2,FALSE)</f>
        <v>37</v>
      </c>
      <c r="N353" s="58">
        <v>1</v>
      </c>
      <c r="O353" s="58">
        <v>1</v>
      </c>
      <c r="P353" s="58">
        <v>1</v>
      </c>
      <c r="Q353" s="36" t="str">
        <f t="shared" ca="1" si="29"/>
        <v>2023-10-29 15:56:56</v>
      </c>
    </row>
    <row r="354" spans="1:17" x14ac:dyDescent="0.3">
      <c r="A354" s="58">
        <v>12352</v>
      </c>
      <c r="B354" s="55" t="s">
        <v>4353</v>
      </c>
      <c r="C354" s="21" t="str">
        <f t="shared" si="25"/>
        <v>JOSE GABRIEL RIVERA LUCERO</v>
      </c>
      <c r="D354" t="str">
        <f t="shared" si="26"/>
        <v xml:space="preserve">JOSE </v>
      </c>
      <c r="E354" t="str">
        <f t="shared" si="27"/>
        <v>GABRIEL RIVERA LUCERO</v>
      </c>
      <c r="F354" s="55" t="s">
        <v>4354</v>
      </c>
      <c r="G354" s="55" t="s">
        <v>4355</v>
      </c>
      <c r="H354" s="58" cm="1">
        <f t="array" aca="1" ref="H354" ca="1">INDEX(codigosPostales!$A$1:$A$1107,RANDBETWEEN(1,1107))</f>
        <v>15660</v>
      </c>
      <c r="I354" s="32" t="str">
        <f t="shared" ca="1" si="28"/>
        <v>15660</v>
      </c>
      <c r="J354" s="15" t="s">
        <v>112</v>
      </c>
      <c r="K354" s="15">
        <f>VLOOKUP(J354,estados!$A$1:$B$31,2,FALSE)</f>
        <v>7</v>
      </c>
      <c r="L354" s="58" t="str" cm="1">
        <f t="array" aca="1" ref="L354" ca="1">INDEX('Distribuidores CDMX y EdoMex'!$A$2:$A$22,RANDBETWEEN(1,21))</f>
        <v>KIA IXTAPALUCA</v>
      </c>
      <c r="M354" s="15">
        <f ca="1">VLOOKUP(L354,Distribuidores!$A$2:$B$99,2,FALSE)</f>
        <v>37</v>
      </c>
      <c r="N354" s="58">
        <v>1</v>
      </c>
      <c r="O354" s="58">
        <v>1</v>
      </c>
      <c r="P354" s="58">
        <v>1</v>
      </c>
      <c r="Q354" s="36" t="str">
        <f t="shared" ca="1" si="29"/>
        <v>2023-10-29 20:47:55</v>
      </c>
    </row>
    <row r="355" spans="1:17" x14ac:dyDescent="0.3">
      <c r="A355" s="58">
        <v>12353</v>
      </c>
      <c r="B355" s="55" t="s">
        <v>4356</v>
      </c>
      <c r="C355" s="21" t="str">
        <f t="shared" si="25"/>
        <v>KARLA BERENICE RODRIGUEZ SANCHEZ</v>
      </c>
      <c r="D355" t="str">
        <f t="shared" si="26"/>
        <v xml:space="preserve">KARLA </v>
      </c>
      <c r="E355" t="str">
        <f t="shared" si="27"/>
        <v>BERENICE RODRIGUEZ SANCHEZ</v>
      </c>
      <c r="F355" s="55" t="s">
        <v>4357</v>
      </c>
      <c r="G355" s="55" t="s">
        <v>4358</v>
      </c>
      <c r="H355" s="58" cm="1">
        <f t="array" aca="1" ref="H355" ca="1">INDEX(codigosPostales!$A$1:$A$1107,RANDBETWEEN(1,1107))</f>
        <v>9089</v>
      </c>
      <c r="I355" s="32" t="str">
        <f t="shared" ca="1" si="28"/>
        <v>09089</v>
      </c>
      <c r="J355" s="15" t="s">
        <v>112</v>
      </c>
      <c r="K355" s="15">
        <f>VLOOKUP(J355,estados!$A$1:$B$31,2,FALSE)</f>
        <v>7</v>
      </c>
      <c r="L355" s="58" t="str" cm="1">
        <f t="array" aca="1" ref="L355" ca="1">INDEX('Distribuidores CDMX y EdoMex'!$A$2:$A$22,RANDBETWEEN(1,21))</f>
        <v>KIA TEXCOCO</v>
      </c>
      <c r="M355" s="15">
        <f ca="1">VLOOKUP(L355,Distribuidores!$A$2:$B$99,2,FALSE)</f>
        <v>32</v>
      </c>
      <c r="N355" s="58">
        <v>1</v>
      </c>
      <c r="O355" s="58">
        <v>1</v>
      </c>
      <c r="P355" s="58">
        <v>1</v>
      </c>
      <c r="Q355" s="36" t="str">
        <f t="shared" ca="1" si="29"/>
        <v>2023-10-29 13:06:37</v>
      </c>
    </row>
    <row r="356" spans="1:17" x14ac:dyDescent="0.3">
      <c r="A356" s="58">
        <v>12354</v>
      </c>
      <c r="B356" s="55" t="s">
        <v>4359</v>
      </c>
      <c r="C356" s="21" t="str">
        <f t="shared" si="25"/>
        <v>Renee Paola Apodaca Morales</v>
      </c>
      <c r="D356" t="str">
        <f t="shared" si="26"/>
        <v xml:space="preserve">Renee </v>
      </c>
      <c r="E356" t="str">
        <f t="shared" si="27"/>
        <v>Paola Apodaca Morales</v>
      </c>
      <c r="F356" s="55" t="s">
        <v>4360</v>
      </c>
      <c r="G356" s="55" t="s">
        <v>4361</v>
      </c>
      <c r="H356" s="58" cm="1">
        <f t="array" aca="1" ref="H356" ca="1">INDEX(codigosPostales!$A$1:$A$1107,RANDBETWEEN(1,1107))</f>
        <v>7680</v>
      </c>
      <c r="I356" s="32" t="str">
        <f t="shared" ca="1" si="28"/>
        <v>07680</v>
      </c>
      <c r="J356" s="15" t="s">
        <v>112</v>
      </c>
      <c r="K356" s="15">
        <f>VLOOKUP(J356,estados!$A$1:$B$31,2,FALSE)</f>
        <v>7</v>
      </c>
      <c r="L356" s="58" t="str" cm="1">
        <f t="array" aca="1" ref="L356" ca="1">INDEX('Distribuidores CDMX y EdoMex'!$A$2:$A$22,RANDBETWEEN(1,21))</f>
        <v>KIA COACALCO</v>
      </c>
      <c r="M356" s="15">
        <f ca="1">VLOOKUP(L356,Distribuidores!$A$2:$B$99,2,FALSE)</f>
        <v>34</v>
      </c>
      <c r="N356" s="58">
        <v>1</v>
      </c>
      <c r="O356" s="58">
        <v>1</v>
      </c>
      <c r="P356" s="58">
        <v>1</v>
      </c>
      <c r="Q356" s="36" t="str">
        <f t="shared" ca="1" si="29"/>
        <v>2023-10-29 16:56:17</v>
      </c>
    </row>
    <row r="357" spans="1:17" x14ac:dyDescent="0.3">
      <c r="A357" s="58">
        <v>12355</v>
      </c>
      <c r="B357" s="55" t="s">
        <v>4362</v>
      </c>
      <c r="C357" s="21" t="str">
        <f t="shared" si="25"/>
        <v>CRISTINA GONZALEZ SALOMON</v>
      </c>
      <c r="D357" t="str">
        <f t="shared" si="26"/>
        <v xml:space="preserve">CRISTINA </v>
      </c>
      <c r="E357" t="str">
        <f t="shared" si="27"/>
        <v>GONZALEZ SALOMON</v>
      </c>
      <c r="F357" s="55" t="s">
        <v>4363</v>
      </c>
      <c r="G357" s="55" t="s">
        <v>4364</v>
      </c>
      <c r="H357" s="58" cm="1">
        <f t="array" aca="1" ref="H357" ca="1">INDEX(codigosPostales!$A$1:$A$1107,RANDBETWEEN(1,1107))</f>
        <v>10368</v>
      </c>
      <c r="I357" s="32" t="str">
        <f t="shared" ca="1" si="28"/>
        <v>10368</v>
      </c>
      <c r="J357" s="15" t="s">
        <v>112</v>
      </c>
      <c r="K357" s="15">
        <f>VLOOKUP(J357,estados!$A$1:$B$31,2,FALSE)</f>
        <v>7</v>
      </c>
      <c r="L357" s="58" t="str" cm="1">
        <f t="array" aca="1" ref="L357" ca="1">INDEX('Distribuidores CDMX y EdoMex'!$A$2:$A$22,RANDBETWEEN(1,21))</f>
        <v>KIA SANTA FE</v>
      </c>
      <c r="M357" s="15">
        <f ca="1">VLOOKUP(L357,Distribuidores!$A$2:$B$99,2,FALSE)</f>
        <v>14</v>
      </c>
      <c r="N357" s="58">
        <v>1</v>
      </c>
      <c r="O357" s="58">
        <v>1</v>
      </c>
      <c r="P357" s="58">
        <v>1</v>
      </c>
      <c r="Q357" s="36" t="str">
        <f t="shared" ca="1" si="29"/>
        <v>2023-10-29 17:03:30</v>
      </c>
    </row>
    <row r="358" spans="1:17" x14ac:dyDescent="0.3">
      <c r="A358" s="58">
        <v>12356</v>
      </c>
      <c r="B358" s="55" t="s">
        <v>4365</v>
      </c>
      <c r="C358" s="21" t="str">
        <f t="shared" si="25"/>
        <v>Judith Lorena NIEBLAS REYNOZA</v>
      </c>
      <c r="D358" t="str">
        <f t="shared" si="26"/>
        <v xml:space="preserve">Judith </v>
      </c>
      <c r="E358" t="str">
        <f t="shared" si="27"/>
        <v>Lorena NIEBLAS REYNOZA</v>
      </c>
      <c r="F358" s="55" t="s">
        <v>4366</v>
      </c>
      <c r="G358" s="55" t="s">
        <v>4367</v>
      </c>
      <c r="H358" s="58" cm="1">
        <f t="array" aca="1" ref="H358" ca="1">INDEX(codigosPostales!$A$1:$A$1107,RANDBETWEEN(1,1107))</f>
        <v>16614</v>
      </c>
      <c r="I358" s="32" t="str">
        <f t="shared" ca="1" si="28"/>
        <v>16614</v>
      </c>
      <c r="J358" s="15" t="s">
        <v>112</v>
      </c>
      <c r="K358" s="15">
        <f>VLOOKUP(J358,estados!$A$1:$B$31,2,FALSE)</f>
        <v>7</v>
      </c>
      <c r="L358" s="58" t="str" cm="1">
        <f t="array" aca="1" ref="L358" ca="1">INDEX('Distribuidores CDMX y EdoMex'!$A$2:$A$22,RANDBETWEEN(1,21))</f>
        <v>KIA VALLEJO</v>
      </c>
      <c r="M358" s="15">
        <f ca="1">VLOOKUP(L358,Distribuidores!$A$2:$B$99,2,FALSE)</f>
        <v>18</v>
      </c>
      <c r="N358" s="58">
        <v>1</v>
      </c>
      <c r="O358" s="58">
        <v>1</v>
      </c>
      <c r="P358" s="58">
        <v>1</v>
      </c>
      <c r="Q358" s="36" t="str">
        <f t="shared" ca="1" si="29"/>
        <v>2023-10-29 12:54:19</v>
      </c>
    </row>
    <row r="359" spans="1:17" x14ac:dyDescent="0.3">
      <c r="A359" s="58">
        <v>12357</v>
      </c>
      <c r="B359" s="55" t="s">
        <v>4368</v>
      </c>
      <c r="C359" s="21" t="str">
        <f t="shared" si="25"/>
        <v>Angélica María Soto Yuriar</v>
      </c>
      <c r="D359" t="str">
        <f t="shared" si="26"/>
        <v xml:space="preserve">Angélica </v>
      </c>
      <c r="E359" t="str">
        <f t="shared" si="27"/>
        <v>María Soto Yuriar</v>
      </c>
      <c r="F359" s="55" t="s">
        <v>4369</v>
      </c>
      <c r="G359" s="55" t="s">
        <v>4370</v>
      </c>
      <c r="H359" s="58" cm="1">
        <f t="array" aca="1" ref="H359" ca="1">INDEX(codigosPostales!$A$1:$A$1107,RANDBETWEEN(1,1107))</f>
        <v>7259</v>
      </c>
      <c r="I359" s="32" t="str">
        <f t="shared" ca="1" si="28"/>
        <v>07259</v>
      </c>
      <c r="J359" s="15" t="s">
        <v>112</v>
      </c>
      <c r="K359" s="15">
        <f>VLOOKUP(J359,estados!$A$1:$B$31,2,FALSE)</f>
        <v>7</v>
      </c>
      <c r="L359" s="58" t="str" cm="1">
        <f t="array" aca="1" ref="L359" ca="1">INDEX('Distribuidores CDMX y EdoMex'!$A$2:$A$22,RANDBETWEEN(1,21))</f>
        <v>KIA IXTAPALUCA</v>
      </c>
      <c r="M359" s="15">
        <f ca="1">VLOOKUP(L359,Distribuidores!$A$2:$B$99,2,FALSE)</f>
        <v>37</v>
      </c>
      <c r="N359" s="58">
        <v>1</v>
      </c>
      <c r="O359" s="58">
        <v>1</v>
      </c>
      <c r="P359" s="58">
        <v>1</v>
      </c>
      <c r="Q359" s="36" t="str">
        <f t="shared" ca="1" si="29"/>
        <v>2023-10-29 14:22:01</v>
      </c>
    </row>
    <row r="360" spans="1:17" x14ac:dyDescent="0.3">
      <c r="A360" s="58">
        <v>12358</v>
      </c>
      <c r="B360" s="55" t="s">
        <v>4371</v>
      </c>
      <c r="C360" s="21" t="str">
        <f t="shared" si="25"/>
        <v>TOMASA HERNANDEZ LOPEZ</v>
      </c>
      <c r="D360" t="str">
        <f t="shared" si="26"/>
        <v xml:space="preserve">TOMASA </v>
      </c>
      <c r="E360" t="str">
        <f t="shared" si="27"/>
        <v>HERNANDEZ LOPEZ</v>
      </c>
      <c r="F360" s="55" t="s">
        <v>4372</v>
      </c>
      <c r="G360" s="55" t="s">
        <v>4373</v>
      </c>
      <c r="H360" s="58" cm="1">
        <f t="array" aca="1" ref="H360" ca="1">INDEX(codigosPostales!$A$1:$A$1107,RANDBETWEEN(1,1107))</f>
        <v>11289</v>
      </c>
      <c r="I360" s="32" t="str">
        <f t="shared" ca="1" si="28"/>
        <v>11289</v>
      </c>
      <c r="J360" s="15" t="s">
        <v>112</v>
      </c>
      <c r="K360" s="15">
        <f>VLOOKUP(J360,estados!$A$1:$B$31,2,FALSE)</f>
        <v>7</v>
      </c>
      <c r="L360" s="58" t="str" cm="1">
        <f t="array" aca="1" ref="L360" ca="1">INDEX('Distribuidores CDMX y EdoMex'!$A$2:$A$22,RANDBETWEEN(1,21))</f>
        <v>KIA DIVISIÓN DEL NORTE</v>
      </c>
      <c r="M360" s="15">
        <f ca="1">VLOOKUP(L360,Distribuidores!$A$2:$B$99,2,FALSE)</f>
        <v>21</v>
      </c>
      <c r="N360" s="58">
        <v>1</v>
      </c>
      <c r="O360" s="58">
        <v>1</v>
      </c>
      <c r="P360" s="58">
        <v>1</v>
      </c>
      <c r="Q360" s="36" t="str">
        <f t="shared" ca="1" si="29"/>
        <v>2023-10-29 16:14:57</v>
      </c>
    </row>
    <row r="361" spans="1:17" x14ac:dyDescent="0.3">
      <c r="A361" s="58">
        <v>12359</v>
      </c>
      <c r="B361" s="55" t="s">
        <v>4374</v>
      </c>
      <c r="C361" s="21" t="str">
        <f t="shared" si="25"/>
        <v>CESAR RAUL COTA GAMEZ</v>
      </c>
      <c r="D361" t="str">
        <f t="shared" si="26"/>
        <v xml:space="preserve">CESAR </v>
      </c>
      <c r="E361" t="str">
        <f t="shared" si="27"/>
        <v>RAUL COTA GAMEZ</v>
      </c>
      <c r="F361" s="55" t="s">
        <v>4375</v>
      </c>
      <c r="G361" s="55" t="s">
        <v>4376</v>
      </c>
      <c r="H361" s="58" cm="1">
        <f t="array" aca="1" ref="H361" ca="1">INDEX(codigosPostales!$A$1:$A$1107,RANDBETWEEN(1,1107))</f>
        <v>1800</v>
      </c>
      <c r="I361" s="32" t="str">
        <f t="shared" ca="1" si="28"/>
        <v>01800</v>
      </c>
      <c r="J361" s="15" t="s">
        <v>112</v>
      </c>
      <c r="K361" s="15">
        <f>VLOOKUP(J361,estados!$A$1:$B$31,2,FALSE)</f>
        <v>7</v>
      </c>
      <c r="L361" s="58" t="str" cm="1">
        <f t="array" aca="1" ref="L361" ca="1">INDEX('Distribuidores CDMX y EdoMex'!$A$2:$A$22,RANDBETWEEN(1,21))</f>
        <v>KIA VALLEJO</v>
      </c>
      <c r="M361" s="15">
        <f ca="1">VLOOKUP(L361,Distribuidores!$A$2:$B$99,2,FALSE)</f>
        <v>18</v>
      </c>
      <c r="N361" s="58">
        <v>1</v>
      </c>
      <c r="O361" s="58">
        <v>1</v>
      </c>
      <c r="P361" s="58">
        <v>1</v>
      </c>
      <c r="Q361" s="36" t="str">
        <f t="shared" ca="1" si="29"/>
        <v>2023-10-29 20:08:44</v>
      </c>
    </row>
    <row r="362" spans="1:17" x14ac:dyDescent="0.3">
      <c r="A362" s="58">
        <v>12360</v>
      </c>
      <c r="B362" s="55" t="s">
        <v>4377</v>
      </c>
      <c r="C362" s="21" t="str">
        <f t="shared" si="25"/>
        <v>BRUNO LOPEZ GUTIERREZ</v>
      </c>
      <c r="D362" t="str">
        <f t="shared" si="26"/>
        <v xml:space="preserve">BRUNO </v>
      </c>
      <c r="E362" t="str">
        <f t="shared" si="27"/>
        <v>LOPEZ GUTIERREZ</v>
      </c>
      <c r="F362" s="55" t="s">
        <v>4378</v>
      </c>
      <c r="G362" s="55" t="s">
        <v>4379</v>
      </c>
      <c r="H362" s="58" cm="1">
        <f t="array" aca="1" ref="H362" ca="1">INDEX(codigosPostales!$A$1:$A$1107,RANDBETWEEN(1,1107))</f>
        <v>12600</v>
      </c>
      <c r="I362" s="32" t="str">
        <f t="shared" ca="1" si="28"/>
        <v>12600</v>
      </c>
      <c r="J362" s="15" t="s">
        <v>112</v>
      </c>
      <c r="K362" s="15">
        <f>VLOOKUP(J362,estados!$A$1:$B$31,2,FALSE)</f>
        <v>7</v>
      </c>
      <c r="L362" s="58" t="str" cm="1">
        <f t="array" aca="1" ref="L362" ca="1">INDEX('Distribuidores CDMX y EdoMex'!$A$2:$A$22,RANDBETWEEN(1,21))</f>
        <v>KIA INTERLOMAS</v>
      </c>
      <c r="M362" s="15">
        <f ca="1">VLOOKUP(L362,Distribuidores!$A$2:$B$99,2,FALSE)</f>
        <v>28</v>
      </c>
      <c r="N362" s="58">
        <v>1</v>
      </c>
      <c r="O362" s="58">
        <v>1</v>
      </c>
      <c r="P362" s="58">
        <v>1</v>
      </c>
      <c r="Q362" s="36" t="str">
        <f t="shared" ca="1" si="29"/>
        <v>2023-10-29 16:16:02</v>
      </c>
    </row>
    <row r="363" spans="1:17" x14ac:dyDescent="0.3">
      <c r="A363" s="58">
        <v>12361</v>
      </c>
      <c r="B363" s="55" t="s">
        <v>4380</v>
      </c>
      <c r="C363" s="21" t="str">
        <f t="shared" si="25"/>
        <v>LUIS FRANCISCO GONZALEZ NEGRETE</v>
      </c>
      <c r="D363" t="str">
        <f t="shared" si="26"/>
        <v xml:space="preserve">LUIS </v>
      </c>
      <c r="E363" t="str">
        <f t="shared" si="27"/>
        <v>FRANCISCO GONZALEZ NEGRETE</v>
      </c>
      <c r="F363" s="55" t="s">
        <v>4381</v>
      </c>
      <c r="G363" s="55" t="s">
        <v>4382</v>
      </c>
      <c r="H363" s="58" cm="1">
        <f t="array" aca="1" ref="H363" ca="1">INDEX(codigosPostales!$A$1:$A$1107,RANDBETWEEN(1,1107))</f>
        <v>2050</v>
      </c>
      <c r="I363" s="32" t="str">
        <f t="shared" ca="1" si="28"/>
        <v>02050</v>
      </c>
      <c r="J363" s="15" t="s">
        <v>112</v>
      </c>
      <c r="K363" s="15">
        <f>VLOOKUP(J363,estados!$A$1:$B$31,2,FALSE)</f>
        <v>7</v>
      </c>
      <c r="L363" s="58" t="str" cm="1">
        <f t="array" aca="1" ref="L363" ca="1">INDEX('Distribuidores CDMX y EdoMex'!$A$2:$A$22,RANDBETWEEN(1,21))</f>
        <v>KIA PEDREGAL</v>
      </c>
      <c r="M363" s="15">
        <f ca="1">VLOOKUP(L363,Distribuidores!$A$2:$B$99,2,FALSE)</f>
        <v>20</v>
      </c>
      <c r="N363" s="58">
        <v>1</v>
      </c>
      <c r="O363" s="58">
        <v>1</v>
      </c>
      <c r="P363" s="58">
        <v>1</v>
      </c>
      <c r="Q363" s="36" t="str">
        <f t="shared" ca="1" si="29"/>
        <v>2023-10-29 17:25:16</v>
      </c>
    </row>
    <row r="364" spans="1:17" x14ac:dyDescent="0.3">
      <c r="A364" s="58">
        <v>12362</v>
      </c>
      <c r="B364" s="55" t="s">
        <v>4383</v>
      </c>
      <c r="C364" s="21" t="str">
        <f t="shared" si="25"/>
        <v>JOSUE JHONATAN PEREZ GUTIERREZ</v>
      </c>
      <c r="D364" t="str">
        <f t="shared" si="26"/>
        <v xml:space="preserve">JOSUE </v>
      </c>
      <c r="E364" t="str">
        <f t="shared" si="27"/>
        <v>JHONATAN PEREZ GUTIERREZ</v>
      </c>
      <c r="F364" s="55" t="s">
        <v>4384</v>
      </c>
      <c r="G364" s="55" t="s">
        <v>4385</v>
      </c>
      <c r="H364" s="58" cm="1">
        <f t="array" aca="1" ref="H364" ca="1">INDEX(codigosPostales!$A$1:$A$1107,RANDBETWEEN(1,1107))</f>
        <v>2720</v>
      </c>
      <c r="I364" s="32" t="str">
        <f t="shared" ca="1" si="28"/>
        <v>02720</v>
      </c>
      <c r="J364" s="15" t="s">
        <v>112</v>
      </c>
      <c r="K364" s="15">
        <f>VLOOKUP(J364,estados!$A$1:$B$31,2,FALSE)</f>
        <v>7</v>
      </c>
      <c r="L364" s="58" t="str" cm="1">
        <f t="array" aca="1" ref="L364" ca="1">INDEX('Distribuidores CDMX y EdoMex'!$A$2:$A$22,RANDBETWEEN(1,21))</f>
        <v>KIA COAPA</v>
      </c>
      <c r="M364" s="15">
        <f ca="1">VLOOKUP(L364,Distribuidores!$A$2:$B$99,2,FALSE)</f>
        <v>13</v>
      </c>
      <c r="N364" s="58">
        <v>1</v>
      </c>
      <c r="O364" s="58">
        <v>1</v>
      </c>
      <c r="P364" s="58">
        <v>1</v>
      </c>
      <c r="Q364" s="36" t="str">
        <f t="shared" ca="1" si="29"/>
        <v>2023-10-29 17:02:19</v>
      </c>
    </row>
    <row r="365" spans="1:17" x14ac:dyDescent="0.3">
      <c r="A365" s="58">
        <v>12363</v>
      </c>
      <c r="B365" s="55" t="s">
        <v>4386</v>
      </c>
      <c r="C365" s="21" t="str">
        <f t="shared" si="25"/>
        <v>JORGE JUSENNE CORONADO LOREDO</v>
      </c>
      <c r="D365" t="str">
        <f t="shared" si="26"/>
        <v xml:space="preserve">JORGE </v>
      </c>
      <c r="E365" t="str">
        <f t="shared" si="27"/>
        <v>JUSENNE CORONADO LOREDO</v>
      </c>
      <c r="F365" s="55" t="s">
        <v>4387</v>
      </c>
      <c r="G365" s="55" t="s">
        <v>4388</v>
      </c>
      <c r="H365" s="58" cm="1">
        <f t="array" aca="1" ref="H365" ca="1">INDEX(codigosPostales!$A$1:$A$1107,RANDBETWEEN(1,1107))</f>
        <v>9030</v>
      </c>
      <c r="I365" s="32" t="str">
        <f t="shared" ca="1" si="28"/>
        <v>09030</v>
      </c>
      <c r="J365" s="15" t="s">
        <v>112</v>
      </c>
      <c r="K365" s="15">
        <f>VLOOKUP(J365,estados!$A$1:$B$31,2,FALSE)</f>
        <v>7</v>
      </c>
      <c r="L365" s="58" t="str" cm="1">
        <f t="array" aca="1" ref="L365" ca="1">INDEX('Distribuidores CDMX y EdoMex'!$A$2:$A$22,RANDBETWEEN(1,21))</f>
        <v>KIA COACALCO</v>
      </c>
      <c r="M365" s="15">
        <f ca="1">VLOOKUP(L365,Distribuidores!$A$2:$B$99,2,FALSE)</f>
        <v>34</v>
      </c>
      <c r="N365" s="58">
        <v>1</v>
      </c>
      <c r="O365" s="58">
        <v>1</v>
      </c>
      <c r="P365" s="58">
        <v>1</v>
      </c>
      <c r="Q365" s="36" t="str">
        <f t="shared" ca="1" si="29"/>
        <v>2023-10-29 15:04:28</v>
      </c>
    </row>
    <row r="366" spans="1:17" x14ac:dyDescent="0.3">
      <c r="A366" s="58">
        <v>12364</v>
      </c>
      <c r="B366" s="55" t="s">
        <v>4389</v>
      </c>
      <c r="C366" s="21" t="str">
        <f t="shared" si="25"/>
        <v>DAVID ALEJANDRO DAVALOS LOPEZ</v>
      </c>
      <c r="D366" t="str">
        <f t="shared" si="26"/>
        <v xml:space="preserve">DAVID </v>
      </c>
      <c r="E366" t="str">
        <f t="shared" si="27"/>
        <v>ALEJANDRO DAVALOS LOPEZ</v>
      </c>
      <c r="F366" s="55" t="s">
        <v>4390</v>
      </c>
      <c r="G366" s="55" t="s">
        <v>4391</v>
      </c>
      <c r="H366" s="58" cm="1">
        <f t="array" aca="1" ref="H366" ca="1">INDEX(codigosPostales!$A$1:$A$1107,RANDBETWEEN(1,1107))</f>
        <v>7250</v>
      </c>
      <c r="I366" s="32" t="str">
        <f t="shared" ca="1" si="28"/>
        <v>07250</v>
      </c>
      <c r="J366" s="15" t="s">
        <v>112</v>
      </c>
      <c r="K366" s="15">
        <f>VLOOKUP(J366,estados!$A$1:$B$31,2,FALSE)</f>
        <v>7</v>
      </c>
      <c r="L366" s="58" t="str" cm="1">
        <f t="array" aca="1" ref="L366" ca="1">INDEX('Distribuidores CDMX y EdoMex'!$A$2:$A$22,RANDBETWEEN(1,21))</f>
        <v>KIA COACALCO</v>
      </c>
      <c r="M366" s="15">
        <f ca="1">VLOOKUP(L366,Distribuidores!$A$2:$B$99,2,FALSE)</f>
        <v>34</v>
      </c>
      <c r="N366" s="58">
        <v>1</v>
      </c>
      <c r="O366" s="58">
        <v>1</v>
      </c>
      <c r="P366" s="58">
        <v>1</v>
      </c>
      <c r="Q366" s="36" t="str">
        <f t="shared" ca="1" si="29"/>
        <v>2023-10-29 16:53:08</v>
      </c>
    </row>
    <row r="367" spans="1:17" x14ac:dyDescent="0.3">
      <c r="A367" s="58">
        <v>12365</v>
      </c>
      <c r="B367" s="55" t="s">
        <v>4392</v>
      </c>
      <c r="C367" s="21" t="str">
        <f t="shared" si="25"/>
        <v>CLAUDIA LILIANA GARCIA CORRAL</v>
      </c>
      <c r="D367" t="str">
        <f t="shared" si="26"/>
        <v xml:space="preserve">CLAUDIA </v>
      </c>
      <c r="E367" t="str">
        <f t="shared" si="27"/>
        <v>LILIANA GARCIA CORRAL</v>
      </c>
      <c r="F367" s="55" t="s">
        <v>4393</v>
      </c>
      <c r="G367" s="55" t="s">
        <v>4394</v>
      </c>
      <c r="H367" s="58" cm="1">
        <f t="array" aca="1" ref="H367" ca="1">INDEX(codigosPostales!$A$1:$A$1107,RANDBETWEEN(1,1107))</f>
        <v>4800</v>
      </c>
      <c r="I367" s="32" t="str">
        <f t="shared" ca="1" si="28"/>
        <v>04800</v>
      </c>
      <c r="J367" s="15" t="s">
        <v>112</v>
      </c>
      <c r="K367" s="15">
        <f>VLOOKUP(J367,estados!$A$1:$B$31,2,FALSE)</f>
        <v>7</v>
      </c>
      <c r="L367" s="58" t="str" cm="1">
        <f t="array" aca="1" ref="L367" ca="1">INDEX('Distribuidores CDMX y EdoMex'!$A$2:$A$22,RANDBETWEEN(1,21))</f>
        <v>KIA LOMAS VERDES</v>
      </c>
      <c r="M367" s="15">
        <f ca="1">VLOOKUP(L367,Distribuidores!$A$2:$B$99,2,FALSE)</f>
        <v>36</v>
      </c>
      <c r="N367" s="58">
        <v>1</v>
      </c>
      <c r="O367" s="58">
        <v>1</v>
      </c>
      <c r="P367" s="58">
        <v>1</v>
      </c>
      <c r="Q367" s="36" t="str">
        <f t="shared" ca="1" si="29"/>
        <v>2023-10-29 17:21:44</v>
      </c>
    </row>
    <row r="368" spans="1:17" x14ac:dyDescent="0.3">
      <c r="A368" s="58">
        <v>12366</v>
      </c>
      <c r="B368" s="55" t="s">
        <v>4395</v>
      </c>
      <c r="C368" s="21" t="str">
        <f t="shared" si="25"/>
        <v>osiris emmanuel arochi rosales</v>
      </c>
      <c r="D368" t="str">
        <f t="shared" si="26"/>
        <v xml:space="preserve">osiris </v>
      </c>
      <c r="E368" t="str">
        <f t="shared" si="27"/>
        <v>emmanuel arochi rosales</v>
      </c>
      <c r="F368" s="55" t="s">
        <v>4396</v>
      </c>
      <c r="G368" s="55" t="s">
        <v>4397</v>
      </c>
      <c r="H368" s="58" cm="1">
        <f t="array" aca="1" ref="H368" ca="1">INDEX(codigosPostales!$A$1:$A$1107,RANDBETWEEN(1,1107))</f>
        <v>15309</v>
      </c>
      <c r="I368" s="32" t="str">
        <f t="shared" ca="1" si="28"/>
        <v>15309</v>
      </c>
      <c r="J368" s="15" t="s">
        <v>112</v>
      </c>
      <c r="K368" s="15">
        <f>VLOOKUP(J368,estados!$A$1:$B$31,2,FALSE)</f>
        <v>7</v>
      </c>
      <c r="L368" s="58" t="str" cm="1">
        <f t="array" aca="1" ref="L368" ca="1">INDEX('Distribuidores CDMX y EdoMex'!$A$2:$A$22,RANDBETWEEN(1,21))</f>
        <v>KIA AEROPUERTO</v>
      </c>
      <c r="M368" s="15">
        <f ca="1">VLOOKUP(L368,Distribuidores!$A$2:$B$99,2,FALSE)</f>
        <v>12</v>
      </c>
      <c r="N368" s="58">
        <v>1</v>
      </c>
      <c r="O368" s="58">
        <v>1</v>
      </c>
      <c r="P368" s="58">
        <v>1</v>
      </c>
      <c r="Q368" s="36" t="str">
        <f t="shared" ca="1" si="29"/>
        <v>2023-10-29 18:40:19</v>
      </c>
    </row>
    <row r="369" spans="1:17" x14ac:dyDescent="0.3">
      <c r="A369" s="58">
        <v>12367</v>
      </c>
      <c r="B369" s="55" t="s">
        <v>4398</v>
      </c>
      <c r="C369" s="21" t="str">
        <f t="shared" si="25"/>
        <v>Yaited del Moncerath Agúndez Marron</v>
      </c>
      <c r="D369" t="str">
        <f t="shared" si="26"/>
        <v xml:space="preserve">Yaited </v>
      </c>
      <c r="E369" t="str">
        <f t="shared" si="27"/>
        <v>del Moncerath Agúndez Marron</v>
      </c>
      <c r="F369" s="55" t="s">
        <v>4399</v>
      </c>
      <c r="G369" s="55" t="s">
        <v>4400</v>
      </c>
      <c r="H369" s="58" cm="1">
        <f t="array" aca="1" ref="H369" ca="1">INDEX(codigosPostales!$A$1:$A$1107,RANDBETWEEN(1,1107))</f>
        <v>8840</v>
      </c>
      <c r="I369" s="32" t="str">
        <f t="shared" ca="1" si="28"/>
        <v>08840</v>
      </c>
      <c r="J369" s="15" t="s">
        <v>112</v>
      </c>
      <c r="K369" s="15">
        <f>VLOOKUP(J369,estados!$A$1:$B$31,2,FALSE)</f>
        <v>7</v>
      </c>
      <c r="L369" s="58" t="str" cm="1">
        <f t="array" aca="1" ref="L369" ca="1">INDEX('Distribuidores CDMX y EdoMex'!$A$2:$A$22,RANDBETWEEN(1,21))</f>
        <v>KIA MARIANO ESCOBEDO</v>
      </c>
      <c r="M369" s="15">
        <f ca="1">VLOOKUP(L369,Distribuidores!$A$2:$B$99,2,FALSE)</f>
        <v>11</v>
      </c>
      <c r="N369" s="58">
        <v>1</v>
      </c>
      <c r="O369" s="58">
        <v>1</v>
      </c>
      <c r="P369" s="58">
        <v>1</v>
      </c>
      <c r="Q369" s="36" t="str">
        <f t="shared" ca="1" si="29"/>
        <v>2023-10-29 20:17:28</v>
      </c>
    </row>
    <row r="370" spans="1:17" x14ac:dyDescent="0.3">
      <c r="A370" s="58">
        <v>12368</v>
      </c>
      <c r="B370" s="55" t="s">
        <v>4401</v>
      </c>
      <c r="C370" s="21" t="str">
        <f t="shared" si="25"/>
        <v>VALERIA GUADALUPE ZEREGA HERNANDEZ</v>
      </c>
      <c r="D370" t="str">
        <f t="shared" si="26"/>
        <v xml:space="preserve">VALERIA </v>
      </c>
      <c r="E370" t="str">
        <f t="shared" si="27"/>
        <v>GUADALUPE ZEREGA HERNANDEZ</v>
      </c>
      <c r="F370" s="55" t="s">
        <v>4402</v>
      </c>
      <c r="G370" s="55" t="s">
        <v>4403</v>
      </c>
      <c r="H370" s="58" cm="1">
        <f t="array" aca="1" ref="H370" ca="1">INDEX(codigosPostales!$A$1:$A$1107,RANDBETWEEN(1,1107))</f>
        <v>1566</v>
      </c>
      <c r="I370" s="32" t="str">
        <f t="shared" ca="1" si="28"/>
        <v>01566</v>
      </c>
      <c r="J370" s="15" t="s">
        <v>112</v>
      </c>
      <c r="K370" s="15">
        <f>VLOOKUP(J370,estados!$A$1:$B$31,2,FALSE)</f>
        <v>7</v>
      </c>
      <c r="L370" s="58" t="str" cm="1">
        <f t="array" aca="1" ref="L370" ca="1">INDEX('Distribuidores CDMX y EdoMex'!$A$2:$A$22,RANDBETWEEN(1,21))</f>
        <v>KIA ECATEPEC</v>
      </c>
      <c r="M370" s="15">
        <f ca="1">VLOOKUP(L370,Distribuidores!$A$2:$B$99,2,FALSE)</f>
        <v>33</v>
      </c>
      <c r="N370" s="58">
        <v>1</v>
      </c>
      <c r="O370" s="58">
        <v>1</v>
      </c>
      <c r="P370" s="58">
        <v>1</v>
      </c>
      <c r="Q370" s="36" t="str">
        <f t="shared" ca="1" si="29"/>
        <v>2023-10-29 19:02:03</v>
      </c>
    </row>
    <row r="371" spans="1:17" x14ac:dyDescent="0.3">
      <c r="A371" s="58">
        <v>12369</v>
      </c>
      <c r="B371" s="55" t="s">
        <v>4404</v>
      </c>
      <c r="C371" s="21" t="str">
        <f t="shared" si="25"/>
        <v>PATRICIA GONZALEZ VAZQUEZ</v>
      </c>
      <c r="D371" t="str">
        <f t="shared" si="26"/>
        <v xml:space="preserve">PATRICIA </v>
      </c>
      <c r="E371" t="str">
        <f t="shared" si="27"/>
        <v>GONZALEZ VAZQUEZ</v>
      </c>
      <c r="F371" s="55" t="s">
        <v>4405</v>
      </c>
      <c r="G371" s="55" t="s">
        <v>4406</v>
      </c>
      <c r="H371" s="58" cm="1">
        <f t="array" aca="1" ref="H371" ca="1">INDEX(codigosPostales!$A$1:$A$1107,RANDBETWEEN(1,1107))</f>
        <v>10640</v>
      </c>
      <c r="I371" s="32" t="str">
        <f t="shared" ca="1" si="28"/>
        <v>10640</v>
      </c>
      <c r="J371" s="15" t="s">
        <v>112</v>
      </c>
      <c r="K371" s="15">
        <f>VLOOKUP(J371,estados!$A$1:$B$31,2,FALSE)</f>
        <v>7</v>
      </c>
      <c r="L371" s="58" t="str" cm="1">
        <f t="array" aca="1" ref="L371" ca="1">INDEX('Distribuidores CDMX y EdoMex'!$A$2:$A$22,RANDBETWEEN(1,21))</f>
        <v>KIA PEDREGAL</v>
      </c>
      <c r="M371" s="15">
        <f ca="1">VLOOKUP(L371,Distribuidores!$A$2:$B$99,2,FALSE)</f>
        <v>20</v>
      </c>
      <c r="N371" s="58">
        <v>1</v>
      </c>
      <c r="O371" s="58">
        <v>1</v>
      </c>
      <c r="P371" s="58">
        <v>1</v>
      </c>
      <c r="Q371" s="36" t="str">
        <f t="shared" ca="1" si="29"/>
        <v>2023-10-29 15:02:03</v>
      </c>
    </row>
    <row r="372" spans="1:17" x14ac:dyDescent="0.3">
      <c r="A372" s="58">
        <v>12370</v>
      </c>
      <c r="B372" s="55" t="s">
        <v>4407</v>
      </c>
      <c r="C372" s="21" t="str">
        <f t="shared" si="25"/>
        <v>Andres Del Hoyo Padilla</v>
      </c>
      <c r="D372" t="str">
        <f t="shared" si="26"/>
        <v xml:space="preserve">Andres </v>
      </c>
      <c r="E372" t="str">
        <f t="shared" si="27"/>
        <v>Del Hoyo Padilla</v>
      </c>
      <c r="F372" s="55" t="s">
        <v>4408</v>
      </c>
      <c r="G372" s="55" t="s">
        <v>4409</v>
      </c>
      <c r="H372" s="58" cm="1">
        <f t="array" aca="1" ref="H372" ca="1">INDEX(codigosPostales!$A$1:$A$1107,RANDBETWEEN(1,1107))</f>
        <v>4500</v>
      </c>
      <c r="I372" s="32" t="str">
        <f t="shared" ca="1" si="28"/>
        <v>04500</v>
      </c>
      <c r="J372" s="15" t="s">
        <v>112</v>
      </c>
      <c r="K372" s="15">
        <f>VLOOKUP(J372,estados!$A$1:$B$31,2,FALSE)</f>
        <v>7</v>
      </c>
      <c r="L372" s="58" t="str" cm="1">
        <f t="array" aca="1" ref="L372" ca="1">INDEX('Distribuidores CDMX y EdoMex'!$A$2:$A$22,RANDBETWEEN(1,21))</f>
        <v>KIA ESMERALDA</v>
      </c>
      <c r="M372" s="15">
        <f ca="1">VLOOKUP(L372,Distribuidores!$A$2:$B$99,2,FALSE)</f>
        <v>35</v>
      </c>
      <c r="N372" s="58">
        <v>1</v>
      </c>
      <c r="O372" s="58">
        <v>1</v>
      </c>
      <c r="P372" s="58">
        <v>1</v>
      </c>
      <c r="Q372" s="36" t="str">
        <f t="shared" ca="1" si="29"/>
        <v>2023-10-29 13:36:55</v>
      </c>
    </row>
    <row r="373" spans="1:17" x14ac:dyDescent="0.3">
      <c r="A373" s="58">
        <v>12371</v>
      </c>
      <c r="B373" s="55" t="s">
        <v>4410</v>
      </c>
      <c r="C373" s="21" t="str">
        <f t="shared" si="25"/>
        <v>STEPHANIE ALEXANDER TERAN PEREZ</v>
      </c>
      <c r="D373" t="str">
        <f t="shared" si="26"/>
        <v xml:space="preserve">STEPHANIE </v>
      </c>
      <c r="E373" t="str">
        <f t="shared" si="27"/>
        <v>ALEXANDER TERAN PEREZ</v>
      </c>
      <c r="F373" s="55" t="s">
        <v>4411</v>
      </c>
      <c r="G373" s="55" t="s">
        <v>4412</v>
      </c>
      <c r="H373" s="58" cm="1">
        <f t="array" aca="1" ref="H373" ca="1">INDEX(codigosPostales!$A$1:$A$1107,RANDBETWEEN(1,1107))</f>
        <v>16530</v>
      </c>
      <c r="I373" s="32" t="str">
        <f t="shared" ca="1" si="28"/>
        <v>16530</v>
      </c>
      <c r="J373" s="15" t="s">
        <v>112</v>
      </c>
      <c r="K373" s="15">
        <f>VLOOKUP(J373,estados!$A$1:$B$31,2,FALSE)</f>
        <v>7</v>
      </c>
      <c r="L373" s="58" t="str" cm="1">
        <f t="array" aca="1" ref="L373" ca="1">INDEX('Distribuidores CDMX y EdoMex'!$A$2:$A$22,RANDBETWEEN(1,21))</f>
        <v>KIA MARIANO ESCOBEDO</v>
      </c>
      <c r="M373" s="15">
        <f ca="1">VLOOKUP(L373,Distribuidores!$A$2:$B$99,2,FALSE)</f>
        <v>11</v>
      </c>
      <c r="N373" s="58">
        <v>1</v>
      </c>
      <c r="O373" s="58">
        <v>1</v>
      </c>
      <c r="P373" s="58">
        <v>1</v>
      </c>
      <c r="Q373" s="36" t="str">
        <f t="shared" ca="1" si="29"/>
        <v>2023-10-29 18:23:10</v>
      </c>
    </row>
    <row r="374" spans="1:17" x14ac:dyDescent="0.3">
      <c r="A374" s="58">
        <v>12372</v>
      </c>
      <c r="B374" s="55" t="s">
        <v>4413</v>
      </c>
      <c r="C374" s="21" t="str">
        <f t="shared" si="25"/>
        <v>ANA PAULINA ARAIZA WILLIAMS</v>
      </c>
      <c r="D374" t="str">
        <f t="shared" si="26"/>
        <v xml:space="preserve">ANA </v>
      </c>
      <c r="E374" t="str">
        <f t="shared" si="27"/>
        <v>PAULINA ARAIZA WILLIAMS</v>
      </c>
      <c r="F374" s="55" t="s">
        <v>4414</v>
      </c>
      <c r="G374" s="55" t="s">
        <v>4415</v>
      </c>
      <c r="H374" s="58" cm="1">
        <f t="array" aca="1" ref="H374" ca="1">INDEX(codigosPostales!$A$1:$A$1107,RANDBETWEEN(1,1107))</f>
        <v>7224</v>
      </c>
      <c r="I374" s="32" t="str">
        <f t="shared" ca="1" si="28"/>
        <v>07224</v>
      </c>
      <c r="J374" s="15" t="s">
        <v>112</v>
      </c>
      <c r="K374" s="15">
        <f>VLOOKUP(J374,estados!$A$1:$B$31,2,FALSE)</f>
        <v>7</v>
      </c>
      <c r="L374" s="58" t="str" cm="1">
        <f t="array" aca="1" ref="L374" ca="1">INDEX('Distribuidores CDMX y EdoMex'!$A$2:$A$22,RANDBETWEEN(1,21))</f>
        <v>KIA VALLEJO</v>
      </c>
      <c r="M374" s="15">
        <f ca="1">VLOOKUP(L374,Distribuidores!$A$2:$B$99,2,FALSE)</f>
        <v>18</v>
      </c>
      <c r="N374" s="58">
        <v>1</v>
      </c>
      <c r="O374" s="58">
        <v>1</v>
      </c>
      <c r="P374" s="58">
        <v>1</v>
      </c>
      <c r="Q374" s="36" t="str">
        <f t="shared" ca="1" si="29"/>
        <v>2023-10-29 15:21:54</v>
      </c>
    </row>
    <row r="375" spans="1:17" x14ac:dyDescent="0.3">
      <c r="A375" s="58">
        <v>12373</v>
      </c>
      <c r="B375" s="55" t="s">
        <v>4416</v>
      </c>
      <c r="C375" s="21" t="str">
        <f t="shared" si="25"/>
        <v>VANESSA DE JESÚS CALDERÓN</v>
      </c>
      <c r="D375" t="str">
        <f t="shared" si="26"/>
        <v xml:space="preserve">VANESSA </v>
      </c>
      <c r="E375" t="str">
        <f t="shared" si="27"/>
        <v>DE JESÚS CALDERÓN</v>
      </c>
      <c r="F375" s="55" t="s">
        <v>4417</v>
      </c>
      <c r="G375" s="55" t="s">
        <v>4418</v>
      </c>
      <c r="H375" s="58" cm="1">
        <f t="array" aca="1" ref="H375" ca="1">INDEX(codigosPostales!$A$1:$A$1107,RANDBETWEEN(1,1107))</f>
        <v>2840</v>
      </c>
      <c r="I375" s="32" t="str">
        <f t="shared" ca="1" si="28"/>
        <v>02840</v>
      </c>
      <c r="J375" s="15" t="s">
        <v>112</v>
      </c>
      <c r="K375" s="15">
        <f>VLOOKUP(J375,estados!$A$1:$B$31,2,FALSE)</f>
        <v>7</v>
      </c>
      <c r="L375" s="58" t="str" cm="1">
        <f t="array" aca="1" ref="L375" ca="1">INDEX('Distribuidores CDMX y EdoMex'!$A$2:$A$22,RANDBETWEEN(1,21))</f>
        <v>KIA IZTAPALAPA</v>
      </c>
      <c r="M375" s="15">
        <f ca="1">VLOOKUP(L375,Distribuidores!$A$2:$B$99,2,FALSE)</f>
        <v>16</v>
      </c>
      <c r="N375" s="58">
        <v>1</v>
      </c>
      <c r="O375" s="58">
        <v>1</v>
      </c>
      <c r="P375" s="58">
        <v>1</v>
      </c>
      <c r="Q375" s="36" t="str">
        <f t="shared" ca="1" si="29"/>
        <v>2023-10-29 14:57:18</v>
      </c>
    </row>
    <row r="376" spans="1:17" x14ac:dyDescent="0.3">
      <c r="A376" s="58">
        <v>12374</v>
      </c>
      <c r="B376" s="55" t="s">
        <v>4419</v>
      </c>
      <c r="C376" s="21" t="str">
        <f t="shared" si="25"/>
        <v>ROXANA PILAR CORDOBA</v>
      </c>
      <c r="D376" t="str">
        <f t="shared" si="26"/>
        <v xml:space="preserve">ROXANA </v>
      </c>
      <c r="E376" t="str">
        <f t="shared" si="27"/>
        <v>PILAR CORDOBA</v>
      </c>
      <c r="F376" s="55" t="s">
        <v>4420</v>
      </c>
      <c r="G376" s="55" t="s">
        <v>4421</v>
      </c>
      <c r="H376" s="58" cm="1">
        <f t="array" aca="1" ref="H376" ca="1">INDEX(codigosPostales!$A$1:$A$1107,RANDBETWEEN(1,1107))</f>
        <v>9859</v>
      </c>
      <c r="I376" s="32" t="str">
        <f t="shared" ca="1" si="28"/>
        <v>09859</v>
      </c>
      <c r="J376" s="15" t="s">
        <v>112</v>
      </c>
      <c r="K376" s="15">
        <f>VLOOKUP(J376,estados!$A$1:$B$31,2,FALSE)</f>
        <v>7</v>
      </c>
      <c r="L376" s="58" t="str" cm="1">
        <f t="array" aca="1" ref="L376" ca="1">INDEX('Distribuidores CDMX y EdoMex'!$A$2:$A$22,RANDBETWEEN(1,21))</f>
        <v>KIA ECATEPEC</v>
      </c>
      <c r="M376" s="15">
        <f ca="1">VLOOKUP(L376,Distribuidores!$A$2:$B$99,2,FALSE)</f>
        <v>33</v>
      </c>
      <c r="N376" s="58">
        <v>1</v>
      </c>
      <c r="O376" s="58">
        <v>1</v>
      </c>
      <c r="P376" s="58">
        <v>1</v>
      </c>
      <c r="Q376" s="36" t="str">
        <f t="shared" ca="1" si="29"/>
        <v>2023-10-29 13:49:03</v>
      </c>
    </row>
    <row r="377" spans="1:17" x14ac:dyDescent="0.3">
      <c r="A377" s="58">
        <v>12375</v>
      </c>
      <c r="B377" s="55" t="s">
        <v>4422</v>
      </c>
      <c r="C377" s="21" t="str">
        <f t="shared" si="25"/>
        <v>QUETZALY ELIZABETH SOTO RODRIGUEZ</v>
      </c>
      <c r="D377" t="str">
        <f t="shared" si="26"/>
        <v xml:space="preserve">QUETZALY </v>
      </c>
      <c r="E377" t="str">
        <f t="shared" si="27"/>
        <v>ELIZABETH SOTO RODRIGUEZ</v>
      </c>
      <c r="F377" s="55" t="s">
        <v>4423</v>
      </c>
      <c r="G377" s="55" t="s">
        <v>4424</v>
      </c>
      <c r="H377" s="58" cm="1">
        <f t="array" aca="1" ref="H377" ca="1">INDEX(codigosPostales!$A$1:$A$1107,RANDBETWEEN(1,1107))</f>
        <v>6020</v>
      </c>
      <c r="I377" s="32" t="str">
        <f t="shared" ca="1" si="28"/>
        <v>06020</v>
      </c>
      <c r="J377" s="15" t="s">
        <v>112</v>
      </c>
      <c r="K377" s="15">
        <f>VLOOKUP(J377,estados!$A$1:$B$31,2,FALSE)</f>
        <v>7</v>
      </c>
      <c r="L377" s="58" t="str" cm="1">
        <f t="array" aca="1" ref="L377" ca="1">INDEX('Distribuidores CDMX y EdoMex'!$A$2:$A$22,RANDBETWEEN(1,21))</f>
        <v>KIA MARIANO ESCOBEDO</v>
      </c>
      <c r="M377" s="15">
        <f ca="1">VLOOKUP(L377,Distribuidores!$A$2:$B$99,2,FALSE)</f>
        <v>11</v>
      </c>
      <c r="N377" s="58">
        <v>1</v>
      </c>
      <c r="O377" s="58">
        <v>1</v>
      </c>
      <c r="P377" s="58">
        <v>1</v>
      </c>
      <c r="Q377" s="36" t="str">
        <f t="shared" ca="1" si="29"/>
        <v>2023-10-29 13:24:41</v>
      </c>
    </row>
    <row r="378" spans="1:17" x14ac:dyDescent="0.3">
      <c r="A378" s="58">
        <v>12376</v>
      </c>
      <c r="B378" s="55" t="s">
        <v>4425</v>
      </c>
      <c r="C378" s="21" t="str">
        <f t="shared" si="25"/>
        <v>ERNESTO ARANA SEGURA</v>
      </c>
      <c r="D378" t="str">
        <f t="shared" si="26"/>
        <v xml:space="preserve">ERNESTO </v>
      </c>
      <c r="E378" t="str">
        <f t="shared" si="27"/>
        <v>ARANA SEGURA</v>
      </c>
      <c r="F378" s="55" t="s">
        <v>4426</v>
      </c>
      <c r="G378" s="55" t="s">
        <v>4427</v>
      </c>
      <c r="H378" s="58" cm="1">
        <f t="array" aca="1" ref="H378" ca="1">INDEX(codigosPostales!$A$1:$A$1107,RANDBETWEEN(1,1107))</f>
        <v>7858</v>
      </c>
      <c r="I378" s="32" t="str">
        <f t="shared" ca="1" si="28"/>
        <v>07858</v>
      </c>
      <c r="J378" s="15" t="s">
        <v>112</v>
      </c>
      <c r="K378" s="15">
        <f>VLOOKUP(J378,estados!$A$1:$B$31,2,FALSE)</f>
        <v>7</v>
      </c>
      <c r="L378" s="58" t="str" cm="1">
        <f t="array" aca="1" ref="L378" ca="1">INDEX('Distribuidores CDMX y EdoMex'!$A$2:$A$22,RANDBETWEEN(1,21))</f>
        <v>KIA IZTAPALAPA</v>
      </c>
      <c r="M378" s="15">
        <f ca="1">VLOOKUP(L378,Distribuidores!$A$2:$B$99,2,FALSE)</f>
        <v>16</v>
      </c>
      <c r="N378" s="58">
        <v>1</v>
      </c>
      <c r="O378" s="58">
        <v>1</v>
      </c>
      <c r="P378" s="58">
        <v>1</v>
      </c>
      <c r="Q378" s="36" t="str">
        <f t="shared" ca="1" si="29"/>
        <v>2023-10-29 12:56:50</v>
      </c>
    </row>
    <row r="379" spans="1:17" x14ac:dyDescent="0.3">
      <c r="A379" s="58">
        <v>12377</v>
      </c>
      <c r="B379" s="55" t="s">
        <v>4428</v>
      </c>
      <c r="C379" s="21" t="str">
        <f t="shared" si="25"/>
        <v>ERIK CAPULA VAQUERO</v>
      </c>
      <c r="D379" t="str">
        <f t="shared" si="26"/>
        <v xml:space="preserve">ERIK </v>
      </c>
      <c r="E379" t="str">
        <f t="shared" si="27"/>
        <v>CAPULA VAQUERO</v>
      </c>
      <c r="F379" s="55" t="s">
        <v>4429</v>
      </c>
      <c r="G379" s="55" t="s">
        <v>4430</v>
      </c>
      <c r="H379" s="58" cm="1">
        <f t="array" aca="1" ref="H379" ca="1">INDEX(codigosPostales!$A$1:$A$1107,RANDBETWEEN(1,1107))</f>
        <v>1904</v>
      </c>
      <c r="I379" s="32" t="str">
        <f t="shared" ca="1" si="28"/>
        <v>01904</v>
      </c>
      <c r="J379" s="15" t="s">
        <v>112</v>
      </c>
      <c r="K379" s="15">
        <f>VLOOKUP(J379,estados!$A$1:$B$31,2,FALSE)</f>
        <v>7</v>
      </c>
      <c r="L379" s="58" t="str" cm="1">
        <f t="array" aca="1" ref="L379" ca="1">INDEX('Distribuidores CDMX y EdoMex'!$A$2:$A$22,RANDBETWEEN(1,21))</f>
        <v>KIA IZTAPALAPA</v>
      </c>
      <c r="M379" s="15">
        <f ca="1">VLOOKUP(L379,Distribuidores!$A$2:$B$99,2,FALSE)</f>
        <v>16</v>
      </c>
      <c r="N379" s="58">
        <v>1</v>
      </c>
      <c r="O379" s="58">
        <v>1</v>
      </c>
      <c r="P379" s="58">
        <v>1</v>
      </c>
      <c r="Q379" s="36" t="str">
        <f t="shared" ca="1" si="29"/>
        <v>2023-10-29 20:58:53</v>
      </c>
    </row>
    <row r="380" spans="1:17" x14ac:dyDescent="0.3">
      <c r="A380" s="58">
        <v>12378</v>
      </c>
      <c r="B380" s="55" t="s">
        <v>4431</v>
      </c>
      <c r="C380" s="21" t="str">
        <f t="shared" si="25"/>
        <v>ROY FRANCISCO CALDERON VARELA</v>
      </c>
      <c r="D380" t="str">
        <f t="shared" si="26"/>
        <v xml:space="preserve">ROY </v>
      </c>
      <c r="E380" t="str">
        <f t="shared" si="27"/>
        <v>FRANCISCO CALDERON VARELA</v>
      </c>
      <c r="F380" s="55" t="s">
        <v>4432</v>
      </c>
      <c r="G380" s="55" t="s">
        <v>4433</v>
      </c>
      <c r="H380" s="58" cm="1">
        <f t="array" aca="1" ref="H380" ca="1">INDEX(codigosPostales!$A$1:$A$1107,RANDBETWEEN(1,1107))</f>
        <v>12000</v>
      </c>
      <c r="I380" s="32" t="str">
        <f t="shared" ca="1" si="28"/>
        <v>12000</v>
      </c>
      <c r="J380" s="15" t="s">
        <v>112</v>
      </c>
      <c r="K380" s="15" t="s">
        <v>112</v>
      </c>
      <c r="L380" s="58" t="str" cm="1">
        <f t="array" aca="1" ref="L380" ca="1">INDEX('Distribuidores CDMX y EdoMex'!$A$2:$A$22,RANDBETWEEN(1,21))</f>
        <v>KIA COAPA</v>
      </c>
      <c r="M380" s="15">
        <f ca="1">VLOOKUP(L380,Distribuidores!$A$2:$B$99,2,FALSE)</f>
        <v>13</v>
      </c>
      <c r="N380" s="58">
        <v>1</v>
      </c>
      <c r="O380" s="58">
        <v>1</v>
      </c>
      <c r="P380" s="58">
        <v>1</v>
      </c>
      <c r="Q380" s="36" t="str">
        <f t="shared" ca="1" si="29"/>
        <v>2023-10-29 13:04:16</v>
      </c>
    </row>
    <row r="381" spans="1:17" x14ac:dyDescent="0.3">
      <c r="A381" s="58">
        <v>12379</v>
      </c>
      <c r="D381" t="s">
        <v>4437</v>
      </c>
      <c r="E381" t="s">
        <v>4442</v>
      </c>
      <c r="F381" s="57" t="s">
        <v>4447</v>
      </c>
      <c r="G381" s="56" t="s">
        <v>4452</v>
      </c>
      <c r="I381">
        <v>16513</v>
      </c>
      <c r="J381" s="15" t="s">
        <v>112</v>
      </c>
      <c r="L381" s="58" t="str" cm="1">
        <f t="array" aca="1" ref="L381" ca="1">INDEX('Distribuidores CDMX y EdoMex'!$A$2:$A$22,RANDBETWEEN(1,21))</f>
        <v>KIA LOMAS VERDES</v>
      </c>
      <c r="N381" s="58">
        <v>1</v>
      </c>
      <c r="O381" s="58">
        <v>1</v>
      </c>
      <c r="P381" s="58">
        <v>1</v>
      </c>
      <c r="Q381" s="36" t="str">
        <f ca="1">_xlfn.CONCAT("2023-10-26 ",RANDBETWEEN(12,20),":",TEXT(RANDBETWEEN(0,59),"00"),":",TEXT(RANDBETWEEN(0,59),"00"))</f>
        <v>2023-10-26 13:41:25</v>
      </c>
    </row>
    <row r="382" spans="1:17" x14ac:dyDescent="0.3">
      <c r="A382" s="58">
        <v>12380</v>
      </c>
      <c r="D382" t="s">
        <v>4438</v>
      </c>
      <c r="E382" t="s">
        <v>4443</v>
      </c>
      <c r="F382" s="57" t="s">
        <v>4448</v>
      </c>
      <c r="G382" s="56" t="s">
        <v>4453</v>
      </c>
      <c r="I382">
        <v>16510</v>
      </c>
      <c r="J382" s="15" t="s">
        <v>112</v>
      </c>
      <c r="L382" s="58" t="str" cm="1">
        <f t="array" aca="1" ref="L382" ca="1">INDEX('Distribuidores CDMX y EdoMex'!$A$2:$A$22,RANDBETWEEN(1,21))</f>
        <v>KIA DEL VALLE</v>
      </c>
      <c r="N382" s="58">
        <v>1</v>
      </c>
      <c r="O382" s="58">
        <v>1</v>
      </c>
      <c r="P382" s="58">
        <v>1</v>
      </c>
      <c r="Q382" s="36" t="str">
        <f ca="1">_xlfn.CONCAT("2023-10-26 ",RANDBETWEEN(12,20),":",TEXT(RANDBETWEEN(0,59),"00"),":",TEXT(RANDBETWEEN(0,59),"00"))</f>
        <v>2023-10-26 17:41:44</v>
      </c>
    </row>
    <row r="383" spans="1:17" x14ac:dyDescent="0.3">
      <c r="A383" s="58">
        <v>12381</v>
      </c>
      <c r="D383" t="s">
        <v>4439</v>
      </c>
      <c r="E383" t="s">
        <v>4444</v>
      </c>
      <c r="F383" s="57" t="s">
        <v>4449</v>
      </c>
      <c r="G383" s="56" t="s">
        <v>3554</v>
      </c>
      <c r="I383">
        <v>13545</v>
      </c>
      <c r="J383" s="15" t="s">
        <v>112</v>
      </c>
      <c r="L383" s="58" t="str" cm="1">
        <f t="array" aca="1" ref="L383" ca="1">INDEX('Distribuidores CDMX y EdoMex'!$A$2:$A$22,RANDBETWEEN(1,21))</f>
        <v>KIA DIVISIÓN DEL NORTE</v>
      </c>
      <c r="N383" s="58">
        <v>1</v>
      </c>
      <c r="O383" s="58">
        <v>1</v>
      </c>
      <c r="P383" s="58">
        <v>1</v>
      </c>
      <c r="Q383" s="36" t="str">
        <f t="shared" ref="Q383:Q385" ca="1" si="30">_xlfn.CONCAT("2023-10-26 ",RANDBETWEEN(12,20),":",TEXT(RANDBETWEEN(0,59),"00"),":",TEXT(RANDBETWEEN(0,59),"00"))</f>
        <v>2023-10-26 12:40:31</v>
      </c>
    </row>
    <row r="384" spans="1:17" x14ac:dyDescent="0.3">
      <c r="A384" s="58">
        <v>12382</v>
      </c>
      <c r="D384" t="s">
        <v>4440</v>
      </c>
      <c r="E384" t="s">
        <v>4445</v>
      </c>
      <c r="F384" s="57" t="s">
        <v>4450</v>
      </c>
      <c r="G384" s="56" t="s">
        <v>4454</v>
      </c>
      <c r="I384">
        <v>15339</v>
      </c>
      <c r="J384" s="15" t="s">
        <v>112</v>
      </c>
      <c r="L384" s="58" t="str" cm="1">
        <f t="array" aca="1" ref="L384" ca="1">INDEX('Distribuidores CDMX y EdoMex'!$A$2:$A$22,RANDBETWEEN(1,21))</f>
        <v>KIA DEL VALLE</v>
      </c>
      <c r="N384" s="58">
        <v>1</v>
      </c>
      <c r="O384" s="58">
        <v>1</v>
      </c>
      <c r="P384" s="58">
        <v>1</v>
      </c>
      <c r="Q384" s="36" t="str">
        <f t="shared" ca="1" si="30"/>
        <v>2023-10-26 19:35:54</v>
      </c>
    </row>
    <row r="385" spans="1:17" x14ac:dyDescent="0.3">
      <c r="A385" s="58">
        <v>12383</v>
      </c>
      <c r="D385" t="s">
        <v>4441</v>
      </c>
      <c r="E385" t="s">
        <v>4446</v>
      </c>
      <c r="F385" s="57" t="s">
        <v>4451</v>
      </c>
      <c r="G385" s="56" t="s">
        <v>4455</v>
      </c>
      <c r="I385">
        <v>1810</v>
      </c>
      <c r="J385" s="15" t="s">
        <v>112</v>
      </c>
      <c r="L385" s="58" t="str" cm="1">
        <f t="array" aca="1" ref="L385" ca="1">INDEX('Distribuidores CDMX y EdoMex'!$A$2:$A$22,RANDBETWEEN(1,21))</f>
        <v>KIA IZTAPALAPA</v>
      </c>
      <c r="N385" s="58">
        <v>1</v>
      </c>
      <c r="O385" s="58">
        <v>1</v>
      </c>
      <c r="P385" s="58">
        <v>1</v>
      </c>
      <c r="Q385" s="36" t="str">
        <f t="shared" ca="1" si="30"/>
        <v>2023-10-26 20:08:14</v>
      </c>
    </row>
  </sheetData>
  <autoFilter ref="A1:Q380" xr:uid="{CD0CC565-BEA8-4397-887B-D263E6149775}"/>
  <conditionalFormatting sqref="F1">
    <cfRule type="duplicateValues" dxfId="1" priority="3"/>
  </conditionalFormatting>
  <conditionalFormatting sqref="G1">
    <cfRule type="duplicateValues" dxfId="0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EB33-DD87-4570-8B0B-A65B542B649C}">
  <dimension ref="A1:B31"/>
  <sheetViews>
    <sheetView workbookViewId="0">
      <selection activeCell="B11" sqref="B11"/>
    </sheetView>
  </sheetViews>
  <sheetFormatPr baseColWidth="10" defaultRowHeight="14.4" x14ac:dyDescent="0.3"/>
  <cols>
    <col min="1" max="1" width="24" customWidth="1"/>
  </cols>
  <sheetData>
    <row r="1" spans="1:2" x14ac:dyDescent="0.3">
      <c r="A1" t="s">
        <v>1506</v>
      </c>
      <c r="B1">
        <v>1</v>
      </c>
    </row>
    <row r="2" spans="1:2" x14ac:dyDescent="0.3">
      <c r="A2" t="s">
        <v>2535</v>
      </c>
      <c r="B2">
        <v>2</v>
      </c>
    </row>
    <row r="3" spans="1:2" x14ac:dyDescent="0.3">
      <c r="A3" t="s">
        <v>1509</v>
      </c>
      <c r="B3">
        <v>3</v>
      </c>
    </row>
    <row r="4" spans="1:2" x14ac:dyDescent="0.3">
      <c r="A4" t="s">
        <v>2536</v>
      </c>
      <c r="B4">
        <v>4</v>
      </c>
    </row>
    <row r="5" spans="1:2" x14ac:dyDescent="0.3">
      <c r="A5" t="s">
        <v>1514</v>
      </c>
      <c r="B5">
        <v>5</v>
      </c>
    </row>
    <row r="6" spans="1:2" x14ac:dyDescent="0.3">
      <c r="A6" t="s">
        <v>1525</v>
      </c>
      <c r="B6">
        <v>6</v>
      </c>
    </row>
    <row r="7" spans="1:2" x14ac:dyDescent="0.3">
      <c r="A7" t="s">
        <v>112</v>
      </c>
      <c r="B7">
        <v>7</v>
      </c>
    </row>
    <row r="8" spans="1:2" x14ac:dyDescent="0.3">
      <c r="A8" t="s">
        <v>1515</v>
      </c>
      <c r="B8">
        <v>8</v>
      </c>
    </row>
    <row r="9" spans="1:2" x14ac:dyDescent="0.3">
      <c r="A9" t="s">
        <v>1518</v>
      </c>
      <c r="B9">
        <v>9</v>
      </c>
    </row>
    <row r="10" spans="1:2" x14ac:dyDescent="0.3">
      <c r="A10" t="s">
        <v>2537</v>
      </c>
      <c r="B10">
        <v>10</v>
      </c>
    </row>
    <row r="11" spans="1:2" x14ac:dyDescent="0.3">
      <c r="A11" t="s">
        <v>113</v>
      </c>
      <c r="B11">
        <v>11</v>
      </c>
    </row>
    <row r="12" spans="1:2" x14ac:dyDescent="0.3">
      <c r="A12" t="s">
        <v>1517</v>
      </c>
      <c r="B12">
        <v>12</v>
      </c>
    </row>
    <row r="13" spans="1:2" x14ac:dyDescent="0.3">
      <c r="A13" t="s">
        <v>1522</v>
      </c>
      <c r="B13">
        <v>13</v>
      </c>
    </row>
    <row r="14" spans="1:2" x14ac:dyDescent="0.3">
      <c r="A14" t="s">
        <v>2538</v>
      </c>
      <c r="B14">
        <v>14</v>
      </c>
    </row>
    <row r="15" spans="1:2" x14ac:dyDescent="0.3">
      <c r="A15" t="s">
        <v>1523</v>
      </c>
      <c r="B15">
        <v>15</v>
      </c>
    </row>
    <row r="16" spans="1:2" x14ac:dyDescent="0.3">
      <c r="A16" t="s">
        <v>1507</v>
      </c>
      <c r="B16">
        <v>16</v>
      </c>
    </row>
    <row r="17" spans="1:2" x14ac:dyDescent="0.3">
      <c r="A17" t="s">
        <v>122</v>
      </c>
      <c r="B17">
        <v>17</v>
      </c>
    </row>
    <row r="18" spans="1:2" x14ac:dyDescent="0.3">
      <c r="A18" t="s">
        <v>1510</v>
      </c>
      <c r="B18">
        <v>18</v>
      </c>
    </row>
    <row r="19" spans="1:2" x14ac:dyDescent="0.3">
      <c r="A19" t="s">
        <v>1519</v>
      </c>
      <c r="B19">
        <v>19</v>
      </c>
    </row>
    <row r="20" spans="1:2" x14ac:dyDescent="0.3">
      <c r="A20" t="s">
        <v>1516</v>
      </c>
      <c r="B20">
        <v>20</v>
      </c>
    </row>
    <row r="21" spans="1:2" x14ac:dyDescent="0.3">
      <c r="A21" t="s">
        <v>2539</v>
      </c>
      <c r="B21">
        <v>21</v>
      </c>
    </row>
    <row r="22" spans="1:2" x14ac:dyDescent="0.3">
      <c r="A22" t="s">
        <v>1513</v>
      </c>
      <c r="B22">
        <v>22</v>
      </c>
    </row>
    <row r="23" spans="1:2" x14ac:dyDescent="0.3">
      <c r="A23" t="s">
        <v>1511</v>
      </c>
      <c r="B23">
        <v>23</v>
      </c>
    </row>
    <row r="24" spans="1:2" x14ac:dyDescent="0.3">
      <c r="A24" t="s">
        <v>1521</v>
      </c>
      <c r="B24">
        <v>24</v>
      </c>
    </row>
    <row r="25" spans="1:2" x14ac:dyDescent="0.3">
      <c r="A25" t="s">
        <v>1508</v>
      </c>
      <c r="B25">
        <v>25</v>
      </c>
    </row>
    <row r="26" spans="1:2" x14ac:dyDescent="0.3">
      <c r="A26" t="s">
        <v>1520</v>
      </c>
      <c r="B26">
        <v>26</v>
      </c>
    </row>
    <row r="27" spans="1:2" x14ac:dyDescent="0.3">
      <c r="A27" t="s">
        <v>1512</v>
      </c>
      <c r="B27">
        <v>27</v>
      </c>
    </row>
    <row r="28" spans="1:2" x14ac:dyDescent="0.3">
      <c r="A28" t="s">
        <v>2540</v>
      </c>
      <c r="B28">
        <v>28</v>
      </c>
    </row>
    <row r="29" spans="1:2" x14ac:dyDescent="0.3">
      <c r="A29" t="s">
        <v>124</v>
      </c>
      <c r="B29">
        <v>29</v>
      </c>
    </row>
    <row r="30" spans="1:2" x14ac:dyDescent="0.3">
      <c r="A30" t="s">
        <v>1524</v>
      </c>
      <c r="B30">
        <v>30</v>
      </c>
    </row>
    <row r="31" spans="1:2" x14ac:dyDescent="0.3">
      <c r="A31" t="s">
        <v>2541</v>
      </c>
      <c r="B31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FEA6-AC0A-4E83-8CB2-423242E80245}">
  <dimension ref="A1:B100"/>
  <sheetViews>
    <sheetView workbookViewId="0">
      <selection activeCell="A2" sqref="A2:B99"/>
    </sheetView>
  </sheetViews>
  <sheetFormatPr baseColWidth="10" defaultRowHeight="14.4" x14ac:dyDescent="0.3"/>
  <cols>
    <col min="1" max="1" width="26.44140625" customWidth="1"/>
  </cols>
  <sheetData>
    <row r="1" spans="1:2" x14ac:dyDescent="0.3">
      <c r="A1" s="58" t="s">
        <v>4435</v>
      </c>
      <c r="B1" s="58" t="s">
        <v>4436</v>
      </c>
    </row>
    <row r="2" spans="1:2" x14ac:dyDescent="0.3">
      <c r="A2" s="38" t="s">
        <v>1490</v>
      </c>
      <c r="B2" s="37">
        <v>1</v>
      </c>
    </row>
    <row r="3" spans="1:2" x14ac:dyDescent="0.3">
      <c r="A3" s="38" t="s">
        <v>2542</v>
      </c>
      <c r="B3" s="37">
        <v>2</v>
      </c>
    </row>
    <row r="4" spans="1:2" x14ac:dyDescent="0.3">
      <c r="A4" s="38" t="s">
        <v>2543</v>
      </c>
      <c r="B4" s="37">
        <v>3</v>
      </c>
    </row>
    <row r="5" spans="1:2" x14ac:dyDescent="0.3">
      <c r="A5" s="38" t="s">
        <v>2544</v>
      </c>
      <c r="B5" s="37">
        <v>4</v>
      </c>
    </row>
    <row r="6" spans="1:2" x14ac:dyDescent="0.3">
      <c r="A6" s="38" t="s">
        <v>2545</v>
      </c>
      <c r="B6" s="37">
        <v>5</v>
      </c>
    </row>
    <row r="7" spans="1:2" x14ac:dyDescent="0.3">
      <c r="A7" s="38" t="s">
        <v>1497</v>
      </c>
      <c r="B7" s="37">
        <v>6</v>
      </c>
    </row>
    <row r="8" spans="1:2" x14ac:dyDescent="0.3">
      <c r="A8" s="38" t="s">
        <v>2546</v>
      </c>
      <c r="B8" s="37">
        <v>7</v>
      </c>
    </row>
    <row r="9" spans="1:2" x14ac:dyDescent="0.3">
      <c r="A9" s="38" t="s">
        <v>2547</v>
      </c>
      <c r="B9" s="37">
        <v>8</v>
      </c>
    </row>
    <row r="10" spans="1:2" x14ac:dyDescent="0.3">
      <c r="A10" s="38" t="s">
        <v>2548</v>
      </c>
      <c r="B10" s="37">
        <v>9</v>
      </c>
    </row>
    <row r="11" spans="1:2" x14ac:dyDescent="0.3">
      <c r="A11" s="38" t="s">
        <v>2549</v>
      </c>
      <c r="B11" s="37">
        <v>10</v>
      </c>
    </row>
    <row r="12" spans="1:2" x14ac:dyDescent="0.3">
      <c r="A12" s="38" t="s">
        <v>1484</v>
      </c>
      <c r="B12" s="37">
        <v>11</v>
      </c>
    </row>
    <row r="13" spans="1:2" x14ac:dyDescent="0.3">
      <c r="A13" s="38" t="s">
        <v>1464</v>
      </c>
      <c r="B13" s="37">
        <v>12</v>
      </c>
    </row>
    <row r="14" spans="1:2" x14ac:dyDescent="0.3">
      <c r="A14" s="38" t="s">
        <v>121</v>
      </c>
      <c r="B14" s="37">
        <v>13</v>
      </c>
    </row>
    <row r="15" spans="1:2" x14ac:dyDescent="0.3">
      <c r="A15" s="38" t="s">
        <v>116</v>
      </c>
      <c r="B15" s="37">
        <v>14</v>
      </c>
    </row>
    <row r="16" spans="1:2" x14ac:dyDescent="0.3">
      <c r="A16" s="38" t="s">
        <v>117</v>
      </c>
      <c r="B16" s="37">
        <v>15</v>
      </c>
    </row>
    <row r="17" spans="1:2" x14ac:dyDescent="0.3">
      <c r="A17" s="38" t="s">
        <v>114</v>
      </c>
      <c r="B17" s="37">
        <v>16</v>
      </c>
    </row>
    <row r="18" spans="1:2" x14ac:dyDescent="0.3">
      <c r="A18" s="38" t="s">
        <v>1495</v>
      </c>
      <c r="B18" s="37">
        <v>17</v>
      </c>
    </row>
    <row r="19" spans="1:2" x14ac:dyDescent="0.3">
      <c r="A19" s="38" t="s">
        <v>1463</v>
      </c>
      <c r="B19" s="37">
        <v>18</v>
      </c>
    </row>
    <row r="20" spans="1:2" x14ac:dyDescent="0.3">
      <c r="A20" s="38" t="s">
        <v>1466</v>
      </c>
      <c r="B20" s="37">
        <v>19</v>
      </c>
    </row>
    <row r="21" spans="1:2" x14ac:dyDescent="0.3">
      <c r="A21" s="38" t="s">
        <v>1496</v>
      </c>
      <c r="B21" s="37">
        <v>20</v>
      </c>
    </row>
    <row r="22" spans="1:2" x14ac:dyDescent="0.3">
      <c r="A22" s="38" t="s">
        <v>1494</v>
      </c>
      <c r="B22" s="37">
        <v>21</v>
      </c>
    </row>
    <row r="23" spans="1:2" x14ac:dyDescent="0.3">
      <c r="A23" s="38" t="s">
        <v>2550</v>
      </c>
      <c r="B23" s="37">
        <v>22</v>
      </c>
    </row>
    <row r="24" spans="1:2" x14ac:dyDescent="0.3">
      <c r="A24" s="38" t="s">
        <v>2551</v>
      </c>
      <c r="B24" s="37">
        <v>23</v>
      </c>
    </row>
    <row r="25" spans="1:2" x14ac:dyDescent="0.3">
      <c r="A25" s="38" t="s">
        <v>2552</v>
      </c>
      <c r="B25" s="37">
        <v>24</v>
      </c>
    </row>
    <row r="26" spans="1:2" x14ac:dyDescent="0.3">
      <c r="A26" s="38" t="s">
        <v>1477</v>
      </c>
      <c r="B26" s="37">
        <v>25</v>
      </c>
    </row>
    <row r="27" spans="1:2" x14ac:dyDescent="0.3">
      <c r="A27" s="38" t="s">
        <v>2553</v>
      </c>
      <c r="B27" s="37">
        <v>26</v>
      </c>
    </row>
    <row r="28" spans="1:2" x14ac:dyDescent="0.3">
      <c r="A28" s="38" t="s">
        <v>2554</v>
      </c>
      <c r="B28" s="37">
        <v>27</v>
      </c>
    </row>
    <row r="29" spans="1:2" x14ac:dyDescent="0.3">
      <c r="A29" s="38" t="s">
        <v>1498</v>
      </c>
      <c r="B29" s="37">
        <v>28</v>
      </c>
    </row>
    <row r="30" spans="1:2" x14ac:dyDescent="0.3">
      <c r="A30" s="38" t="s">
        <v>120</v>
      </c>
      <c r="B30" s="37">
        <v>29</v>
      </c>
    </row>
    <row r="31" spans="1:2" x14ac:dyDescent="0.3">
      <c r="A31" s="38" t="s">
        <v>119</v>
      </c>
      <c r="B31" s="37">
        <v>30</v>
      </c>
    </row>
    <row r="32" spans="1:2" x14ac:dyDescent="0.3">
      <c r="A32" s="38" t="s">
        <v>1486</v>
      </c>
      <c r="B32" s="37">
        <v>31</v>
      </c>
    </row>
    <row r="33" spans="1:2" x14ac:dyDescent="0.3">
      <c r="A33" s="38" t="s">
        <v>118</v>
      </c>
      <c r="B33" s="37">
        <v>32</v>
      </c>
    </row>
    <row r="34" spans="1:2" x14ac:dyDescent="0.3">
      <c r="A34" s="38" t="s">
        <v>115</v>
      </c>
      <c r="B34" s="37">
        <v>33</v>
      </c>
    </row>
    <row r="35" spans="1:2" x14ac:dyDescent="0.3">
      <c r="A35" s="38" t="s">
        <v>1499</v>
      </c>
      <c r="B35" s="37">
        <v>34</v>
      </c>
    </row>
    <row r="36" spans="1:2" x14ac:dyDescent="0.3">
      <c r="A36" s="38" t="s">
        <v>2555</v>
      </c>
      <c r="B36" s="37">
        <v>35</v>
      </c>
    </row>
    <row r="37" spans="1:2" x14ac:dyDescent="0.3">
      <c r="A37" s="38" t="s">
        <v>2556</v>
      </c>
      <c r="B37" s="37">
        <v>36</v>
      </c>
    </row>
    <row r="38" spans="1:2" x14ac:dyDescent="0.3">
      <c r="A38" s="38" t="s">
        <v>1500</v>
      </c>
      <c r="B38" s="37">
        <v>37</v>
      </c>
    </row>
    <row r="39" spans="1:2" x14ac:dyDescent="0.3">
      <c r="A39" s="38" t="s">
        <v>2557</v>
      </c>
      <c r="B39" s="37">
        <v>38</v>
      </c>
    </row>
    <row r="40" spans="1:2" x14ac:dyDescent="0.3">
      <c r="A40" s="38" t="s">
        <v>1492</v>
      </c>
      <c r="B40" s="37">
        <v>39</v>
      </c>
    </row>
    <row r="41" spans="1:2" x14ac:dyDescent="0.3">
      <c r="A41" s="38" t="s">
        <v>1491</v>
      </c>
      <c r="B41" s="37">
        <v>40</v>
      </c>
    </row>
    <row r="42" spans="1:2" x14ac:dyDescent="0.3">
      <c r="A42" s="38" t="s">
        <v>2558</v>
      </c>
      <c r="B42" s="37">
        <v>41</v>
      </c>
    </row>
    <row r="43" spans="1:2" x14ac:dyDescent="0.3">
      <c r="A43" s="38" t="s">
        <v>2559</v>
      </c>
      <c r="B43" s="37">
        <v>42</v>
      </c>
    </row>
    <row r="44" spans="1:2" x14ac:dyDescent="0.3">
      <c r="A44" s="38" t="s">
        <v>1485</v>
      </c>
      <c r="B44" s="37">
        <v>43</v>
      </c>
    </row>
    <row r="45" spans="1:2" x14ac:dyDescent="0.3">
      <c r="A45" s="38" t="s">
        <v>2560</v>
      </c>
      <c r="B45" s="37">
        <v>44</v>
      </c>
    </row>
    <row r="46" spans="1:2" x14ac:dyDescent="0.3">
      <c r="A46" s="38" t="s">
        <v>2561</v>
      </c>
      <c r="B46" s="37">
        <v>45</v>
      </c>
    </row>
    <row r="47" spans="1:2" x14ac:dyDescent="0.3">
      <c r="A47" s="38" t="s">
        <v>1479</v>
      </c>
      <c r="B47" s="37">
        <v>46</v>
      </c>
    </row>
    <row r="48" spans="1:2" x14ac:dyDescent="0.3">
      <c r="A48" s="38" t="s">
        <v>1480</v>
      </c>
      <c r="B48" s="37">
        <v>47</v>
      </c>
    </row>
    <row r="49" spans="1:2" x14ac:dyDescent="0.3">
      <c r="A49" s="38" t="s">
        <v>1476</v>
      </c>
      <c r="B49" s="37">
        <v>48</v>
      </c>
    </row>
    <row r="50" spans="1:2" x14ac:dyDescent="0.3">
      <c r="A50" s="38" t="s">
        <v>1478</v>
      </c>
      <c r="B50" s="37">
        <v>49</v>
      </c>
    </row>
    <row r="51" spans="1:2" x14ac:dyDescent="0.3">
      <c r="A51" s="38" t="s">
        <v>1481</v>
      </c>
      <c r="B51" s="37">
        <v>50</v>
      </c>
    </row>
    <row r="52" spans="1:2" x14ac:dyDescent="0.3">
      <c r="A52" s="38" t="s">
        <v>1482</v>
      </c>
      <c r="B52" s="37">
        <v>51</v>
      </c>
    </row>
    <row r="53" spans="1:2" x14ac:dyDescent="0.3">
      <c r="A53" s="38" t="s">
        <v>2562</v>
      </c>
      <c r="B53" s="37">
        <v>52</v>
      </c>
    </row>
    <row r="54" spans="1:2" x14ac:dyDescent="0.3">
      <c r="A54" s="38" t="s">
        <v>2563</v>
      </c>
      <c r="B54" s="37">
        <v>53</v>
      </c>
    </row>
    <row r="55" spans="1:2" x14ac:dyDescent="0.3">
      <c r="A55" s="38" t="s">
        <v>2564</v>
      </c>
      <c r="B55" s="37">
        <v>54</v>
      </c>
    </row>
    <row r="56" spans="1:2" x14ac:dyDescent="0.3">
      <c r="A56" s="38" t="s">
        <v>1483</v>
      </c>
      <c r="B56" s="37">
        <v>55</v>
      </c>
    </row>
    <row r="57" spans="1:2" x14ac:dyDescent="0.3">
      <c r="A57" s="38" t="s">
        <v>2565</v>
      </c>
      <c r="B57" s="37">
        <v>56</v>
      </c>
    </row>
    <row r="58" spans="1:2" x14ac:dyDescent="0.3">
      <c r="A58" s="38" t="s">
        <v>2566</v>
      </c>
      <c r="B58" s="37">
        <v>57</v>
      </c>
    </row>
    <row r="59" spans="1:2" x14ac:dyDescent="0.3">
      <c r="A59" s="38" t="s">
        <v>2567</v>
      </c>
      <c r="B59" s="37">
        <v>58</v>
      </c>
    </row>
    <row r="60" spans="1:2" x14ac:dyDescent="0.3">
      <c r="A60" s="38" t="s">
        <v>2568</v>
      </c>
      <c r="B60" s="37">
        <v>59</v>
      </c>
    </row>
    <row r="61" spans="1:2" x14ac:dyDescent="0.3">
      <c r="A61" s="38" t="s">
        <v>2569</v>
      </c>
      <c r="B61" s="37">
        <v>60</v>
      </c>
    </row>
    <row r="62" spans="1:2" x14ac:dyDescent="0.3">
      <c r="A62" s="38" t="s">
        <v>2570</v>
      </c>
      <c r="B62" s="37">
        <v>61</v>
      </c>
    </row>
    <row r="63" spans="1:2" x14ac:dyDescent="0.3">
      <c r="A63" s="38" t="s">
        <v>2571</v>
      </c>
      <c r="B63" s="37">
        <v>62</v>
      </c>
    </row>
    <row r="64" spans="1:2" x14ac:dyDescent="0.3">
      <c r="A64" s="38" t="s">
        <v>2572</v>
      </c>
      <c r="B64" s="37">
        <v>63</v>
      </c>
    </row>
    <row r="65" spans="1:2" x14ac:dyDescent="0.3">
      <c r="A65" s="38" t="s">
        <v>2573</v>
      </c>
      <c r="B65" s="37">
        <v>64</v>
      </c>
    </row>
    <row r="66" spans="1:2" x14ac:dyDescent="0.3">
      <c r="A66" s="38" t="s">
        <v>1475</v>
      </c>
      <c r="B66" s="37">
        <v>65</v>
      </c>
    </row>
    <row r="67" spans="1:2" x14ac:dyDescent="0.3">
      <c r="A67" s="38" t="s">
        <v>2574</v>
      </c>
      <c r="B67" s="37">
        <v>66</v>
      </c>
    </row>
    <row r="68" spans="1:2" x14ac:dyDescent="0.3">
      <c r="A68" s="38" t="s">
        <v>1470</v>
      </c>
      <c r="B68" s="37">
        <v>67</v>
      </c>
    </row>
    <row r="69" spans="1:2" x14ac:dyDescent="0.3">
      <c r="A69" s="38" t="s">
        <v>1467</v>
      </c>
      <c r="B69" s="37">
        <v>68</v>
      </c>
    </row>
    <row r="70" spans="1:2" x14ac:dyDescent="0.3">
      <c r="A70" s="38" t="s">
        <v>1465</v>
      </c>
      <c r="B70" s="37">
        <v>69</v>
      </c>
    </row>
    <row r="71" spans="1:2" x14ac:dyDescent="0.3">
      <c r="A71" s="38" t="s">
        <v>1468</v>
      </c>
      <c r="B71" s="37">
        <v>70</v>
      </c>
    </row>
    <row r="72" spans="1:2" x14ac:dyDescent="0.3">
      <c r="A72" s="38" t="s">
        <v>1469</v>
      </c>
      <c r="B72" s="37">
        <v>71</v>
      </c>
    </row>
    <row r="73" spans="1:2" x14ac:dyDescent="0.3">
      <c r="A73" s="38" t="s">
        <v>2575</v>
      </c>
      <c r="B73" s="37">
        <v>72</v>
      </c>
    </row>
    <row r="74" spans="1:2" x14ac:dyDescent="0.3">
      <c r="A74" s="38" t="s">
        <v>2576</v>
      </c>
      <c r="B74" s="37">
        <v>73</v>
      </c>
    </row>
    <row r="75" spans="1:2" x14ac:dyDescent="0.3">
      <c r="A75" s="38" t="s">
        <v>1488</v>
      </c>
      <c r="B75" s="37">
        <v>74</v>
      </c>
    </row>
    <row r="76" spans="1:2" x14ac:dyDescent="0.3">
      <c r="A76" s="38" t="s">
        <v>2577</v>
      </c>
      <c r="B76" s="37">
        <v>75</v>
      </c>
    </row>
    <row r="77" spans="1:2" x14ac:dyDescent="0.3">
      <c r="A77" s="38" t="s">
        <v>2578</v>
      </c>
      <c r="B77" s="37">
        <v>76</v>
      </c>
    </row>
    <row r="78" spans="1:2" x14ac:dyDescent="0.3">
      <c r="A78" s="38" t="s">
        <v>1487</v>
      </c>
      <c r="B78" s="37">
        <v>77</v>
      </c>
    </row>
    <row r="79" spans="1:2" x14ac:dyDescent="0.3">
      <c r="A79" s="38" t="s">
        <v>1489</v>
      </c>
      <c r="B79" s="37">
        <v>78</v>
      </c>
    </row>
    <row r="80" spans="1:2" x14ac:dyDescent="0.3">
      <c r="A80" s="38" t="s">
        <v>2579</v>
      </c>
      <c r="B80" s="37">
        <v>79</v>
      </c>
    </row>
    <row r="81" spans="1:2" x14ac:dyDescent="0.3">
      <c r="A81" s="38" t="s">
        <v>2580</v>
      </c>
      <c r="B81" s="37">
        <v>80</v>
      </c>
    </row>
    <row r="82" spans="1:2" x14ac:dyDescent="0.3">
      <c r="A82" s="38" t="s">
        <v>2581</v>
      </c>
      <c r="B82" s="37">
        <v>81</v>
      </c>
    </row>
    <row r="83" spans="1:2" x14ac:dyDescent="0.3">
      <c r="A83" s="38" t="s">
        <v>2582</v>
      </c>
      <c r="B83" s="37">
        <v>82</v>
      </c>
    </row>
    <row r="84" spans="1:2" x14ac:dyDescent="0.3">
      <c r="A84" s="38" t="s">
        <v>2583</v>
      </c>
      <c r="B84" s="37">
        <v>83</v>
      </c>
    </row>
    <row r="85" spans="1:2" x14ac:dyDescent="0.3">
      <c r="A85" s="38" t="s">
        <v>2584</v>
      </c>
      <c r="B85" s="37">
        <v>84</v>
      </c>
    </row>
    <row r="86" spans="1:2" x14ac:dyDescent="0.3">
      <c r="A86" s="38" t="s">
        <v>2585</v>
      </c>
      <c r="B86" s="37">
        <v>85</v>
      </c>
    </row>
    <row r="87" spans="1:2" x14ac:dyDescent="0.3">
      <c r="A87" s="38" t="s">
        <v>2586</v>
      </c>
      <c r="B87" s="37">
        <v>86</v>
      </c>
    </row>
    <row r="88" spans="1:2" x14ac:dyDescent="0.3">
      <c r="A88" s="38" t="s">
        <v>2587</v>
      </c>
      <c r="B88" s="37">
        <v>87</v>
      </c>
    </row>
    <row r="89" spans="1:2" x14ac:dyDescent="0.3">
      <c r="A89" s="38" t="s">
        <v>2588</v>
      </c>
      <c r="B89" s="37">
        <v>88</v>
      </c>
    </row>
    <row r="90" spans="1:2" x14ac:dyDescent="0.3">
      <c r="A90" s="38" t="s">
        <v>1474</v>
      </c>
      <c r="B90" s="37">
        <v>89</v>
      </c>
    </row>
    <row r="91" spans="1:2" x14ac:dyDescent="0.3">
      <c r="A91" s="38" t="s">
        <v>1471</v>
      </c>
      <c r="B91" s="37">
        <v>90</v>
      </c>
    </row>
    <row r="92" spans="1:2" x14ac:dyDescent="0.3">
      <c r="A92" s="38" t="s">
        <v>1472</v>
      </c>
      <c r="B92" s="37">
        <v>91</v>
      </c>
    </row>
    <row r="93" spans="1:2" x14ac:dyDescent="0.3">
      <c r="A93" s="38" t="s">
        <v>1473</v>
      </c>
      <c r="B93" s="37">
        <v>92</v>
      </c>
    </row>
    <row r="94" spans="1:2" x14ac:dyDescent="0.3">
      <c r="A94" s="38" t="s">
        <v>2589</v>
      </c>
      <c r="B94" s="37">
        <v>93</v>
      </c>
    </row>
    <row r="95" spans="1:2" x14ac:dyDescent="0.3">
      <c r="A95" s="38" t="s">
        <v>2590</v>
      </c>
      <c r="B95" s="37">
        <v>94</v>
      </c>
    </row>
    <row r="96" spans="1:2" x14ac:dyDescent="0.3">
      <c r="A96" s="38" t="s">
        <v>2591</v>
      </c>
      <c r="B96" s="37">
        <v>95</v>
      </c>
    </row>
    <row r="97" spans="1:2" x14ac:dyDescent="0.3">
      <c r="A97" s="38" t="s">
        <v>2592</v>
      </c>
      <c r="B97" s="37">
        <v>96</v>
      </c>
    </row>
    <row r="98" spans="1:2" x14ac:dyDescent="0.3">
      <c r="A98" s="38" t="s">
        <v>1493</v>
      </c>
      <c r="B98" s="37">
        <v>97</v>
      </c>
    </row>
    <row r="99" spans="1:2" x14ac:dyDescent="0.3">
      <c r="A99" s="38" t="s">
        <v>2593</v>
      </c>
      <c r="B99" s="37">
        <v>98</v>
      </c>
    </row>
    <row r="100" spans="1:2" x14ac:dyDescent="0.3">
      <c r="A100" s="38"/>
      <c r="B100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20ED-225C-4E21-87D0-1C8EA1C61643}">
  <dimension ref="A1:A94"/>
  <sheetViews>
    <sheetView workbookViewId="0">
      <selection activeCell="A2" sqref="A2"/>
    </sheetView>
  </sheetViews>
  <sheetFormatPr baseColWidth="10" defaultRowHeight="14.4" x14ac:dyDescent="0.3"/>
  <cols>
    <col min="1" max="1" width="22" style="58" bestFit="1" customWidth="1"/>
    <col min="2" max="16384" width="11.5546875" style="58"/>
  </cols>
  <sheetData>
    <row r="1" spans="1:1" x14ac:dyDescent="0.3">
      <c r="A1" s="58" t="s">
        <v>4436</v>
      </c>
    </row>
    <row r="2" spans="1:1" x14ac:dyDescent="0.3">
      <c r="A2" s="37" t="s">
        <v>1484</v>
      </c>
    </row>
    <row r="3" spans="1:1" x14ac:dyDescent="0.3">
      <c r="A3" s="37" t="s">
        <v>1464</v>
      </c>
    </row>
    <row r="4" spans="1:1" x14ac:dyDescent="0.3">
      <c r="A4" s="37" t="s">
        <v>121</v>
      </c>
    </row>
    <row r="5" spans="1:1" x14ac:dyDescent="0.3">
      <c r="A5" s="37" t="s">
        <v>116</v>
      </c>
    </row>
    <row r="6" spans="1:1" x14ac:dyDescent="0.3">
      <c r="A6" s="37" t="s">
        <v>117</v>
      </c>
    </row>
    <row r="7" spans="1:1" x14ac:dyDescent="0.3">
      <c r="A7" s="37" t="s">
        <v>114</v>
      </c>
    </row>
    <row r="8" spans="1:1" x14ac:dyDescent="0.3">
      <c r="A8" s="37" t="s">
        <v>1495</v>
      </c>
    </row>
    <row r="9" spans="1:1" x14ac:dyDescent="0.3">
      <c r="A9" s="37" t="s">
        <v>1463</v>
      </c>
    </row>
    <row r="10" spans="1:1" x14ac:dyDescent="0.3">
      <c r="A10" s="37" t="s">
        <v>1466</v>
      </c>
    </row>
    <row r="11" spans="1:1" x14ac:dyDescent="0.3">
      <c r="A11" s="37" t="s">
        <v>1496</v>
      </c>
    </row>
    <row r="12" spans="1:1" x14ac:dyDescent="0.3">
      <c r="A12" s="37" t="s">
        <v>1494</v>
      </c>
    </row>
    <row r="13" spans="1:1" x14ac:dyDescent="0.3">
      <c r="A13" s="37" t="s">
        <v>1498</v>
      </c>
    </row>
    <row r="14" spans="1:1" x14ac:dyDescent="0.3">
      <c r="A14" s="37" t="s">
        <v>120</v>
      </c>
    </row>
    <row r="15" spans="1:1" x14ac:dyDescent="0.3">
      <c r="A15" s="37" t="s">
        <v>119</v>
      </c>
    </row>
    <row r="16" spans="1:1" x14ac:dyDescent="0.3">
      <c r="A16" s="37" t="s">
        <v>1486</v>
      </c>
    </row>
    <row r="17" spans="1:1" x14ac:dyDescent="0.3">
      <c r="A17" s="37" t="s">
        <v>118</v>
      </c>
    </row>
    <row r="18" spans="1:1" x14ac:dyDescent="0.3">
      <c r="A18" s="37" t="s">
        <v>115</v>
      </c>
    </row>
    <row r="19" spans="1:1" x14ac:dyDescent="0.3">
      <c r="A19" s="37" t="s">
        <v>1499</v>
      </c>
    </row>
    <row r="20" spans="1:1" x14ac:dyDescent="0.3">
      <c r="A20" s="37" t="s">
        <v>2555</v>
      </c>
    </row>
    <row r="21" spans="1:1" x14ac:dyDescent="0.3">
      <c r="A21" s="37" t="s">
        <v>2556</v>
      </c>
    </row>
    <row r="22" spans="1:1" x14ac:dyDescent="0.3">
      <c r="A22" s="37" t="s">
        <v>1500</v>
      </c>
    </row>
    <row r="23" spans="1:1" x14ac:dyDescent="0.3">
      <c r="A23" s="37"/>
    </row>
    <row r="24" spans="1:1" x14ac:dyDescent="0.3">
      <c r="A24" s="37"/>
    </row>
    <row r="25" spans="1:1" x14ac:dyDescent="0.3">
      <c r="A25" s="37"/>
    </row>
    <row r="26" spans="1:1" x14ac:dyDescent="0.3">
      <c r="A26" s="37"/>
    </row>
    <row r="27" spans="1:1" x14ac:dyDescent="0.3">
      <c r="A27" s="37"/>
    </row>
    <row r="28" spans="1:1" x14ac:dyDescent="0.3">
      <c r="A28" s="37"/>
    </row>
    <row r="29" spans="1:1" x14ac:dyDescent="0.3">
      <c r="A29" s="37"/>
    </row>
    <row r="30" spans="1:1" x14ac:dyDescent="0.3">
      <c r="A30" s="37"/>
    </row>
    <row r="31" spans="1:1" x14ac:dyDescent="0.3">
      <c r="A31" s="37"/>
    </row>
    <row r="32" spans="1:1" x14ac:dyDescent="0.3">
      <c r="A32" s="37"/>
    </row>
    <row r="33" spans="1:1" x14ac:dyDescent="0.3">
      <c r="A33" s="37"/>
    </row>
    <row r="34" spans="1:1" x14ac:dyDescent="0.3">
      <c r="A34" s="37"/>
    </row>
    <row r="35" spans="1:1" x14ac:dyDescent="0.3">
      <c r="A35" s="37"/>
    </row>
    <row r="36" spans="1:1" x14ac:dyDescent="0.3">
      <c r="A36" s="37"/>
    </row>
    <row r="37" spans="1:1" x14ac:dyDescent="0.3">
      <c r="A37" s="37"/>
    </row>
    <row r="38" spans="1:1" x14ac:dyDescent="0.3">
      <c r="A38" s="37"/>
    </row>
    <row r="39" spans="1:1" x14ac:dyDescent="0.3">
      <c r="A39" s="37"/>
    </row>
    <row r="40" spans="1:1" x14ac:dyDescent="0.3">
      <c r="A40" s="37"/>
    </row>
    <row r="41" spans="1:1" x14ac:dyDescent="0.3">
      <c r="A41" s="37"/>
    </row>
    <row r="42" spans="1:1" x14ac:dyDescent="0.3">
      <c r="A42" s="37"/>
    </row>
    <row r="43" spans="1:1" x14ac:dyDescent="0.3">
      <c r="A43" s="37"/>
    </row>
    <row r="44" spans="1:1" x14ac:dyDescent="0.3">
      <c r="A44" s="37"/>
    </row>
    <row r="45" spans="1:1" x14ac:dyDescent="0.3">
      <c r="A45" s="37"/>
    </row>
    <row r="46" spans="1:1" x14ac:dyDescent="0.3">
      <c r="A46" s="37"/>
    </row>
    <row r="47" spans="1:1" x14ac:dyDescent="0.3">
      <c r="A47" s="37"/>
    </row>
    <row r="48" spans="1:1" x14ac:dyDescent="0.3">
      <c r="A48" s="37"/>
    </row>
    <row r="49" spans="1:1" x14ac:dyDescent="0.3">
      <c r="A49" s="37"/>
    </row>
    <row r="50" spans="1:1" x14ac:dyDescent="0.3">
      <c r="A50" s="37"/>
    </row>
    <row r="51" spans="1:1" x14ac:dyDescent="0.3">
      <c r="A51" s="37"/>
    </row>
    <row r="52" spans="1:1" x14ac:dyDescent="0.3">
      <c r="A52" s="37"/>
    </row>
    <row r="53" spans="1:1" x14ac:dyDescent="0.3">
      <c r="A53" s="37"/>
    </row>
    <row r="54" spans="1:1" x14ac:dyDescent="0.3">
      <c r="A54" s="37"/>
    </row>
    <row r="55" spans="1:1" x14ac:dyDescent="0.3">
      <c r="A55" s="37"/>
    </row>
    <row r="56" spans="1:1" x14ac:dyDescent="0.3">
      <c r="A56" s="37"/>
    </row>
    <row r="57" spans="1:1" x14ac:dyDescent="0.3">
      <c r="A57" s="37"/>
    </row>
    <row r="58" spans="1:1" x14ac:dyDescent="0.3">
      <c r="A58" s="37"/>
    </row>
    <row r="59" spans="1:1" x14ac:dyDescent="0.3">
      <c r="A59" s="37"/>
    </row>
    <row r="60" spans="1:1" x14ac:dyDescent="0.3">
      <c r="A60" s="37"/>
    </row>
    <row r="61" spans="1:1" x14ac:dyDescent="0.3">
      <c r="A61" s="37"/>
    </row>
    <row r="62" spans="1:1" x14ac:dyDescent="0.3">
      <c r="A62" s="37"/>
    </row>
    <row r="63" spans="1:1" x14ac:dyDescent="0.3">
      <c r="A63" s="37"/>
    </row>
    <row r="64" spans="1:1" x14ac:dyDescent="0.3">
      <c r="A64" s="37"/>
    </row>
    <row r="65" spans="1:1" x14ac:dyDescent="0.3">
      <c r="A65" s="37"/>
    </row>
    <row r="66" spans="1:1" x14ac:dyDescent="0.3">
      <c r="A66" s="37"/>
    </row>
    <row r="67" spans="1:1" x14ac:dyDescent="0.3">
      <c r="A67" s="37"/>
    </row>
    <row r="68" spans="1:1" x14ac:dyDescent="0.3">
      <c r="A68" s="37"/>
    </row>
    <row r="69" spans="1:1" x14ac:dyDescent="0.3">
      <c r="A69" s="37"/>
    </row>
    <row r="70" spans="1:1" x14ac:dyDescent="0.3">
      <c r="A70" s="37"/>
    </row>
    <row r="71" spans="1:1" x14ac:dyDescent="0.3">
      <c r="A71" s="37"/>
    </row>
    <row r="72" spans="1:1" x14ac:dyDescent="0.3">
      <c r="A72" s="37"/>
    </row>
    <row r="73" spans="1:1" x14ac:dyDescent="0.3">
      <c r="A73" s="37"/>
    </row>
    <row r="74" spans="1:1" x14ac:dyDescent="0.3">
      <c r="A74" s="37"/>
    </row>
    <row r="75" spans="1:1" x14ac:dyDescent="0.3">
      <c r="A75" s="37"/>
    </row>
    <row r="76" spans="1:1" x14ac:dyDescent="0.3">
      <c r="A76" s="37"/>
    </row>
    <row r="77" spans="1:1" x14ac:dyDescent="0.3">
      <c r="A77" s="37"/>
    </row>
    <row r="78" spans="1:1" x14ac:dyDescent="0.3">
      <c r="A78" s="37"/>
    </row>
    <row r="79" spans="1:1" x14ac:dyDescent="0.3">
      <c r="A79" s="37"/>
    </row>
    <row r="80" spans="1:1" x14ac:dyDescent="0.3">
      <c r="A80" s="37"/>
    </row>
    <row r="81" spans="1:1" x14ac:dyDescent="0.3">
      <c r="A81" s="37"/>
    </row>
    <row r="82" spans="1:1" x14ac:dyDescent="0.3">
      <c r="A82" s="37"/>
    </row>
    <row r="83" spans="1:1" x14ac:dyDescent="0.3">
      <c r="A83" s="37"/>
    </row>
    <row r="84" spans="1:1" x14ac:dyDescent="0.3">
      <c r="A84" s="37"/>
    </row>
    <row r="85" spans="1:1" x14ac:dyDescent="0.3">
      <c r="A85" s="37"/>
    </row>
    <row r="86" spans="1:1" x14ac:dyDescent="0.3">
      <c r="A86" s="37"/>
    </row>
    <row r="87" spans="1:1" x14ac:dyDescent="0.3">
      <c r="A87" s="37"/>
    </row>
    <row r="88" spans="1:1" x14ac:dyDescent="0.3">
      <c r="A88" s="37"/>
    </row>
    <row r="89" spans="1:1" x14ac:dyDescent="0.3">
      <c r="A89" s="37"/>
    </row>
    <row r="90" spans="1:1" x14ac:dyDescent="0.3">
      <c r="A90" s="37"/>
    </row>
    <row r="91" spans="1:1" x14ac:dyDescent="0.3">
      <c r="A91" s="37"/>
    </row>
    <row r="92" spans="1:1" x14ac:dyDescent="0.3">
      <c r="A92" s="37"/>
    </row>
    <row r="93" spans="1:1" x14ac:dyDescent="0.3">
      <c r="A93" s="37"/>
    </row>
    <row r="94" spans="1:1" x14ac:dyDescent="0.3">
      <c r="A94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A7AE-094D-4964-A44E-3AB4040A16D4}">
  <dimension ref="A1:A7"/>
  <sheetViews>
    <sheetView workbookViewId="0">
      <selection activeCell="A7" sqref="A1:A7"/>
    </sheetView>
  </sheetViews>
  <sheetFormatPr baseColWidth="10" defaultRowHeight="14.4" x14ac:dyDescent="0.3"/>
  <cols>
    <col min="1" max="1" width="13.21875" bestFit="1" customWidth="1"/>
  </cols>
  <sheetData>
    <row r="1" spans="1:1" x14ac:dyDescent="0.3">
      <c r="A1" t="s">
        <v>3283</v>
      </c>
    </row>
    <row r="2" spans="1:1" x14ac:dyDescent="0.3">
      <c r="A2" t="s">
        <v>3284</v>
      </c>
    </row>
    <row r="3" spans="1:1" x14ac:dyDescent="0.3">
      <c r="A3" t="s">
        <v>3285</v>
      </c>
    </row>
    <row r="4" spans="1:1" x14ac:dyDescent="0.3">
      <c r="A4" t="s">
        <v>3286</v>
      </c>
    </row>
    <row r="5" spans="1:1" x14ac:dyDescent="0.3">
      <c r="A5" t="s">
        <v>3287</v>
      </c>
    </row>
    <row r="6" spans="1:1" x14ac:dyDescent="0.3">
      <c r="A6" t="s">
        <v>3288</v>
      </c>
    </row>
    <row r="7" spans="1:1" x14ac:dyDescent="0.3">
      <c r="A7" t="s">
        <v>3289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56F8-F8B7-4634-9AE7-3DEA5DB4CED5}">
  <dimension ref="A1:A1107"/>
  <sheetViews>
    <sheetView topLeftCell="A1080" workbookViewId="0">
      <selection activeCell="A1107" sqref="A1107"/>
    </sheetView>
  </sheetViews>
  <sheetFormatPr baseColWidth="10" defaultRowHeight="14.4" x14ac:dyDescent="0.3"/>
  <sheetData>
    <row r="1" spans="1:1" x14ac:dyDescent="0.3">
      <c r="A1" s="59">
        <v>1220</v>
      </c>
    </row>
    <row r="2" spans="1:1" x14ac:dyDescent="0.3">
      <c r="A2" s="59">
        <v>1230</v>
      </c>
    </row>
    <row r="3" spans="1:1" x14ac:dyDescent="0.3">
      <c r="A3" s="59">
        <v>1239</v>
      </c>
    </row>
    <row r="4" spans="1:1" x14ac:dyDescent="0.3">
      <c r="A4" s="59">
        <v>1240</v>
      </c>
    </row>
    <row r="5" spans="1:1" x14ac:dyDescent="0.3">
      <c r="A5" s="59">
        <v>1250</v>
      </c>
    </row>
    <row r="6" spans="1:1" x14ac:dyDescent="0.3">
      <c r="A6" s="59">
        <v>1259</v>
      </c>
    </row>
    <row r="7" spans="1:1" x14ac:dyDescent="0.3">
      <c r="A7" s="59">
        <v>1260</v>
      </c>
    </row>
    <row r="8" spans="1:1" x14ac:dyDescent="0.3">
      <c r="A8" s="59">
        <v>1269</v>
      </c>
    </row>
    <row r="9" spans="1:1" x14ac:dyDescent="0.3">
      <c r="A9" s="59">
        <v>1270</v>
      </c>
    </row>
    <row r="10" spans="1:1" x14ac:dyDescent="0.3">
      <c r="A10" s="59">
        <v>1275</v>
      </c>
    </row>
    <row r="11" spans="1:1" x14ac:dyDescent="0.3">
      <c r="A11" s="59">
        <v>1276</v>
      </c>
    </row>
    <row r="12" spans="1:1" x14ac:dyDescent="0.3">
      <c r="A12" s="59">
        <v>1278</v>
      </c>
    </row>
    <row r="13" spans="1:1" x14ac:dyDescent="0.3">
      <c r="A13" s="59">
        <v>1279</v>
      </c>
    </row>
    <row r="14" spans="1:1" x14ac:dyDescent="0.3">
      <c r="A14" s="59">
        <v>1280</v>
      </c>
    </row>
    <row r="15" spans="1:1" x14ac:dyDescent="0.3">
      <c r="A15" s="59">
        <v>1285</v>
      </c>
    </row>
    <row r="16" spans="1:1" x14ac:dyDescent="0.3">
      <c r="A16" s="59">
        <v>1289</v>
      </c>
    </row>
    <row r="17" spans="1:1" x14ac:dyDescent="0.3">
      <c r="A17" s="59">
        <v>1290</v>
      </c>
    </row>
    <row r="18" spans="1:1" x14ac:dyDescent="0.3">
      <c r="A18" s="59">
        <v>1296</v>
      </c>
    </row>
    <row r="19" spans="1:1" x14ac:dyDescent="0.3">
      <c r="A19" s="59">
        <v>1298</v>
      </c>
    </row>
    <row r="20" spans="1:1" x14ac:dyDescent="0.3">
      <c r="A20" s="59">
        <v>1299</v>
      </c>
    </row>
    <row r="21" spans="1:1" x14ac:dyDescent="0.3">
      <c r="A21" s="59">
        <v>1310</v>
      </c>
    </row>
    <row r="22" spans="1:1" x14ac:dyDescent="0.3">
      <c r="A22" s="59">
        <v>1320</v>
      </c>
    </row>
    <row r="23" spans="1:1" x14ac:dyDescent="0.3">
      <c r="A23" s="59">
        <v>1330</v>
      </c>
    </row>
    <row r="24" spans="1:1" x14ac:dyDescent="0.3">
      <c r="A24" s="59">
        <v>1340</v>
      </c>
    </row>
    <row r="25" spans="1:1" x14ac:dyDescent="0.3">
      <c r="A25" s="59">
        <v>1376</v>
      </c>
    </row>
    <row r="26" spans="1:1" x14ac:dyDescent="0.3">
      <c r="A26" s="59">
        <v>1377</v>
      </c>
    </row>
    <row r="27" spans="1:1" x14ac:dyDescent="0.3">
      <c r="A27" s="59">
        <v>1857</v>
      </c>
    </row>
    <row r="28" spans="1:1" x14ac:dyDescent="0.3">
      <c r="A28" s="59">
        <v>1859</v>
      </c>
    </row>
    <row r="29" spans="1:1" x14ac:dyDescent="0.3">
      <c r="A29" s="59">
        <v>1860</v>
      </c>
    </row>
    <row r="30" spans="1:1" x14ac:dyDescent="0.3">
      <c r="A30" s="59">
        <v>1863</v>
      </c>
    </row>
    <row r="31" spans="1:1" x14ac:dyDescent="0.3">
      <c r="A31" s="59">
        <v>1870</v>
      </c>
    </row>
    <row r="32" spans="1:1" x14ac:dyDescent="0.3">
      <c r="A32" s="59">
        <v>1900</v>
      </c>
    </row>
    <row r="33" spans="1:1" x14ac:dyDescent="0.3">
      <c r="A33" s="59">
        <v>1904</v>
      </c>
    </row>
    <row r="34" spans="1:1" x14ac:dyDescent="0.3">
      <c r="A34" s="59">
        <v>2000</v>
      </c>
    </row>
    <row r="35" spans="1:1" x14ac:dyDescent="0.3">
      <c r="A35" s="59">
        <v>2010</v>
      </c>
    </row>
    <row r="36" spans="1:1" x14ac:dyDescent="0.3">
      <c r="A36" s="59">
        <v>2020</v>
      </c>
    </row>
    <row r="37" spans="1:1" x14ac:dyDescent="0.3">
      <c r="A37" s="59">
        <v>2040</v>
      </c>
    </row>
    <row r="38" spans="1:1" x14ac:dyDescent="0.3">
      <c r="A38" s="59">
        <v>2050</v>
      </c>
    </row>
    <row r="39" spans="1:1" x14ac:dyDescent="0.3">
      <c r="A39" s="59">
        <v>2060</v>
      </c>
    </row>
    <row r="40" spans="1:1" x14ac:dyDescent="0.3">
      <c r="A40" s="59">
        <v>2070</v>
      </c>
    </row>
    <row r="41" spans="1:1" x14ac:dyDescent="0.3">
      <c r="A41" s="59">
        <v>2080</v>
      </c>
    </row>
    <row r="42" spans="1:1" x14ac:dyDescent="0.3">
      <c r="A42" s="59">
        <v>2090</v>
      </c>
    </row>
    <row r="43" spans="1:1" x14ac:dyDescent="0.3">
      <c r="A43" s="59">
        <v>2099</v>
      </c>
    </row>
    <row r="44" spans="1:1" x14ac:dyDescent="0.3">
      <c r="A44" s="59">
        <v>2100</v>
      </c>
    </row>
    <row r="45" spans="1:1" x14ac:dyDescent="0.3">
      <c r="A45" s="59">
        <v>2120</v>
      </c>
    </row>
    <row r="46" spans="1:1" x14ac:dyDescent="0.3">
      <c r="A46" s="59">
        <v>2128</v>
      </c>
    </row>
    <row r="47" spans="1:1" x14ac:dyDescent="0.3">
      <c r="A47" s="59">
        <v>2129</v>
      </c>
    </row>
    <row r="48" spans="1:1" x14ac:dyDescent="0.3">
      <c r="A48" s="59">
        <v>2130</v>
      </c>
    </row>
    <row r="49" spans="1:1" x14ac:dyDescent="0.3">
      <c r="A49" s="59">
        <v>2140</v>
      </c>
    </row>
    <row r="50" spans="1:1" x14ac:dyDescent="0.3">
      <c r="A50" s="59">
        <v>2150</v>
      </c>
    </row>
    <row r="51" spans="1:1" x14ac:dyDescent="0.3">
      <c r="A51" s="59">
        <v>2160</v>
      </c>
    </row>
    <row r="52" spans="1:1" x14ac:dyDescent="0.3">
      <c r="A52" s="59">
        <v>2200</v>
      </c>
    </row>
    <row r="53" spans="1:1" x14ac:dyDescent="0.3">
      <c r="A53" s="59">
        <v>2230</v>
      </c>
    </row>
    <row r="54" spans="1:1" x14ac:dyDescent="0.3">
      <c r="A54" s="59">
        <v>2240</v>
      </c>
    </row>
    <row r="55" spans="1:1" x14ac:dyDescent="0.3">
      <c r="A55" s="59">
        <v>2250</v>
      </c>
    </row>
    <row r="56" spans="1:1" x14ac:dyDescent="0.3">
      <c r="A56" s="59">
        <v>2300</v>
      </c>
    </row>
    <row r="57" spans="1:1" x14ac:dyDescent="0.3">
      <c r="A57" s="59">
        <v>2310</v>
      </c>
    </row>
    <row r="58" spans="1:1" x14ac:dyDescent="0.3">
      <c r="A58" s="59">
        <v>2320</v>
      </c>
    </row>
    <row r="59" spans="1:1" x14ac:dyDescent="0.3">
      <c r="A59" s="59">
        <v>2330</v>
      </c>
    </row>
    <row r="60" spans="1:1" x14ac:dyDescent="0.3">
      <c r="A60" s="59">
        <v>2340</v>
      </c>
    </row>
    <row r="61" spans="1:1" x14ac:dyDescent="0.3">
      <c r="A61" s="59">
        <v>2360</v>
      </c>
    </row>
    <row r="62" spans="1:1" x14ac:dyDescent="0.3">
      <c r="A62" s="59">
        <v>2400</v>
      </c>
    </row>
    <row r="63" spans="1:1" x14ac:dyDescent="0.3">
      <c r="A63" s="59">
        <v>2410</v>
      </c>
    </row>
    <row r="64" spans="1:1" x14ac:dyDescent="0.3">
      <c r="A64" s="59">
        <v>2420</v>
      </c>
    </row>
    <row r="65" spans="1:1" x14ac:dyDescent="0.3">
      <c r="A65" s="59">
        <v>2440</v>
      </c>
    </row>
    <row r="66" spans="1:1" x14ac:dyDescent="0.3">
      <c r="A66" s="59">
        <v>2459</v>
      </c>
    </row>
    <row r="67" spans="1:1" x14ac:dyDescent="0.3">
      <c r="A67" s="59">
        <v>2460</v>
      </c>
    </row>
    <row r="68" spans="1:1" x14ac:dyDescent="0.3">
      <c r="A68" s="59">
        <v>2470</v>
      </c>
    </row>
    <row r="69" spans="1:1" x14ac:dyDescent="0.3">
      <c r="A69" s="59">
        <v>4040</v>
      </c>
    </row>
    <row r="70" spans="1:1" x14ac:dyDescent="0.3">
      <c r="A70" s="59">
        <v>4100</v>
      </c>
    </row>
    <row r="71" spans="1:1" x14ac:dyDescent="0.3">
      <c r="A71" s="59">
        <v>4120</v>
      </c>
    </row>
    <row r="72" spans="1:1" x14ac:dyDescent="0.3">
      <c r="A72" s="59">
        <v>4200</v>
      </c>
    </row>
    <row r="73" spans="1:1" x14ac:dyDescent="0.3">
      <c r="A73" s="59">
        <v>4210</v>
      </c>
    </row>
    <row r="74" spans="1:1" x14ac:dyDescent="0.3">
      <c r="A74" s="59">
        <v>4230</v>
      </c>
    </row>
    <row r="75" spans="1:1" x14ac:dyDescent="0.3">
      <c r="A75" s="59">
        <v>4240</v>
      </c>
    </row>
    <row r="76" spans="1:1" x14ac:dyDescent="0.3">
      <c r="A76" s="59">
        <v>4250</v>
      </c>
    </row>
    <row r="77" spans="1:1" x14ac:dyDescent="0.3">
      <c r="A77" s="59">
        <v>4260</v>
      </c>
    </row>
    <row r="78" spans="1:1" x14ac:dyDescent="0.3">
      <c r="A78" s="59">
        <v>4300</v>
      </c>
    </row>
    <row r="79" spans="1:1" x14ac:dyDescent="0.3">
      <c r="A79" s="59">
        <v>4310</v>
      </c>
    </row>
    <row r="80" spans="1:1" x14ac:dyDescent="0.3">
      <c r="A80" s="59">
        <v>4318</v>
      </c>
    </row>
    <row r="81" spans="1:1" x14ac:dyDescent="0.3">
      <c r="A81" s="59">
        <v>4320</v>
      </c>
    </row>
    <row r="82" spans="1:1" x14ac:dyDescent="0.3">
      <c r="A82" s="59">
        <v>4330</v>
      </c>
    </row>
    <row r="83" spans="1:1" x14ac:dyDescent="0.3">
      <c r="A83" s="59">
        <v>4340</v>
      </c>
    </row>
    <row r="84" spans="1:1" x14ac:dyDescent="0.3">
      <c r="A84" s="59">
        <v>4360</v>
      </c>
    </row>
    <row r="85" spans="1:1" x14ac:dyDescent="0.3">
      <c r="A85" s="59">
        <v>4369</v>
      </c>
    </row>
    <row r="86" spans="1:1" x14ac:dyDescent="0.3">
      <c r="A86" s="59">
        <v>4370</v>
      </c>
    </row>
    <row r="87" spans="1:1" x14ac:dyDescent="0.3">
      <c r="A87" s="59">
        <v>4380</v>
      </c>
    </row>
    <row r="88" spans="1:1" x14ac:dyDescent="0.3">
      <c r="A88" s="59">
        <v>4390</v>
      </c>
    </row>
    <row r="89" spans="1:1" x14ac:dyDescent="0.3">
      <c r="A89" s="59">
        <v>4400</v>
      </c>
    </row>
    <row r="90" spans="1:1" x14ac:dyDescent="0.3">
      <c r="A90" s="59">
        <v>4410</v>
      </c>
    </row>
    <row r="91" spans="1:1" x14ac:dyDescent="0.3">
      <c r="A91" s="59">
        <v>4420</v>
      </c>
    </row>
    <row r="92" spans="1:1" x14ac:dyDescent="0.3">
      <c r="A92" s="59">
        <v>4440</v>
      </c>
    </row>
    <row r="93" spans="1:1" x14ac:dyDescent="0.3">
      <c r="A93" s="59">
        <v>4450</v>
      </c>
    </row>
    <row r="94" spans="1:1" x14ac:dyDescent="0.3">
      <c r="A94" s="59">
        <v>4460</v>
      </c>
    </row>
    <row r="95" spans="1:1" x14ac:dyDescent="0.3">
      <c r="A95" s="59">
        <v>4470</v>
      </c>
    </row>
    <row r="96" spans="1:1" x14ac:dyDescent="0.3">
      <c r="A96" s="59">
        <v>4480</v>
      </c>
    </row>
    <row r="97" spans="1:1" x14ac:dyDescent="0.3">
      <c r="A97" s="59">
        <v>4489</v>
      </c>
    </row>
    <row r="98" spans="1:1" x14ac:dyDescent="0.3">
      <c r="A98" s="59">
        <v>4490</v>
      </c>
    </row>
    <row r="99" spans="1:1" x14ac:dyDescent="0.3">
      <c r="A99" s="59">
        <v>4500</v>
      </c>
    </row>
    <row r="100" spans="1:1" x14ac:dyDescent="0.3">
      <c r="A100" s="59">
        <v>4510</v>
      </c>
    </row>
    <row r="101" spans="1:1" x14ac:dyDescent="0.3">
      <c r="A101" s="59">
        <v>4519</v>
      </c>
    </row>
    <row r="102" spans="1:1" x14ac:dyDescent="0.3">
      <c r="A102" s="59">
        <v>4530</v>
      </c>
    </row>
    <row r="103" spans="1:1" x14ac:dyDescent="0.3">
      <c r="A103" s="59">
        <v>4600</v>
      </c>
    </row>
    <row r="104" spans="1:1" x14ac:dyDescent="0.3">
      <c r="A104" s="59">
        <v>4610</v>
      </c>
    </row>
    <row r="105" spans="1:1" x14ac:dyDescent="0.3">
      <c r="A105" s="59">
        <v>4620</v>
      </c>
    </row>
    <row r="106" spans="1:1" x14ac:dyDescent="0.3">
      <c r="A106" s="59">
        <v>4630</v>
      </c>
    </row>
    <row r="107" spans="1:1" x14ac:dyDescent="0.3">
      <c r="A107" s="59">
        <v>7183</v>
      </c>
    </row>
    <row r="108" spans="1:1" x14ac:dyDescent="0.3">
      <c r="A108" s="59">
        <v>7187</v>
      </c>
    </row>
    <row r="109" spans="1:1" x14ac:dyDescent="0.3">
      <c r="A109" s="59">
        <v>7188</v>
      </c>
    </row>
    <row r="110" spans="1:1" x14ac:dyDescent="0.3">
      <c r="A110" s="59">
        <v>7189</v>
      </c>
    </row>
    <row r="111" spans="1:1" x14ac:dyDescent="0.3">
      <c r="A111" s="59">
        <v>7190</v>
      </c>
    </row>
    <row r="112" spans="1:1" x14ac:dyDescent="0.3">
      <c r="A112" s="59">
        <v>7199</v>
      </c>
    </row>
    <row r="113" spans="1:1" x14ac:dyDescent="0.3">
      <c r="A113" s="59">
        <v>7200</v>
      </c>
    </row>
    <row r="114" spans="1:1" x14ac:dyDescent="0.3">
      <c r="A114" s="59">
        <v>7207</v>
      </c>
    </row>
    <row r="115" spans="1:1" x14ac:dyDescent="0.3">
      <c r="A115" s="59">
        <v>7209</v>
      </c>
    </row>
    <row r="116" spans="1:1" x14ac:dyDescent="0.3">
      <c r="A116" s="59">
        <v>7210</v>
      </c>
    </row>
    <row r="117" spans="1:1" x14ac:dyDescent="0.3">
      <c r="A117" s="59">
        <v>7214</v>
      </c>
    </row>
    <row r="118" spans="1:1" x14ac:dyDescent="0.3">
      <c r="A118" s="59">
        <v>7220</v>
      </c>
    </row>
    <row r="119" spans="1:1" x14ac:dyDescent="0.3">
      <c r="A119" s="59">
        <v>7224</v>
      </c>
    </row>
    <row r="120" spans="1:1" x14ac:dyDescent="0.3">
      <c r="A120" s="59">
        <v>7230</v>
      </c>
    </row>
    <row r="121" spans="1:1" x14ac:dyDescent="0.3">
      <c r="A121" s="59">
        <v>7239</v>
      </c>
    </row>
    <row r="122" spans="1:1" x14ac:dyDescent="0.3">
      <c r="A122" s="59">
        <v>7240</v>
      </c>
    </row>
    <row r="123" spans="1:1" x14ac:dyDescent="0.3">
      <c r="A123" s="59">
        <v>7250</v>
      </c>
    </row>
    <row r="124" spans="1:1" x14ac:dyDescent="0.3">
      <c r="A124" s="59">
        <v>7259</v>
      </c>
    </row>
    <row r="125" spans="1:1" x14ac:dyDescent="0.3">
      <c r="A125" s="59">
        <v>7268</v>
      </c>
    </row>
    <row r="126" spans="1:1" x14ac:dyDescent="0.3">
      <c r="A126" s="59">
        <v>7270</v>
      </c>
    </row>
    <row r="127" spans="1:1" x14ac:dyDescent="0.3">
      <c r="A127" s="59">
        <v>7279</v>
      </c>
    </row>
    <row r="128" spans="1:1" x14ac:dyDescent="0.3">
      <c r="A128" s="59">
        <v>7280</v>
      </c>
    </row>
    <row r="129" spans="1:1" x14ac:dyDescent="0.3">
      <c r="A129" s="59">
        <v>7290</v>
      </c>
    </row>
    <row r="130" spans="1:1" x14ac:dyDescent="0.3">
      <c r="A130" s="59">
        <v>7300</v>
      </c>
    </row>
    <row r="131" spans="1:1" x14ac:dyDescent="0.3">
      <c r="A131" s="59">
        <v>7310</v>
      </c>
    </row>
    <row r="132" spans="1:1" x14ac:dyDescent="0.3">
      <c r="A132" s="59">
        <v>7320</v>
      </c>
    </row>
    <row r="133" spans="1:1" x14ac:dyDescent="0.3">
      <c r="A133" s="59">
        <v>7330</v>
      </c>
    </row>
    <row r="134" spans="1:1" x14ac:dyDescent="0.3">
      <c r="A134" s="59">
        <v>7340</v>
      </c>
    </row>
    <row r="135" spans="1:1" x14ac:dyDescent="0.3">
      <c r="A135" s="59">
        <v>7350</v>
      </c>
    </row>
    <row r="136" spans="1:1" x14ac:dyDescent="0.3">
      <c r="A136" s="59">
        <v>7359</v>
      </c>
    </row>
    <row r="137" spans="1:1" x14ac:dyDescent="0.3">
      <c r="A137" s="59">
        <v>7360</v>
      </c>
    </row>
    <row r="138" spans="1:1" x14ac:dyDescent="0.3">
      <c r="A138" s="59">
        <v>7369</v>
      </c>
    </row>
    <row r="139" spans="1:1" x14ac:dyDescent="0.3">
      <c r="A139" s="59">
        <v>7370</v>
      </c>
    </row>
    <row r="140" spans="1:1" x14ac:dyDescent="0.3">
      <c r="A140" s="59">
        <v>7380</v>
      </c>
    </row>
    <row r="141" spans="1:1" x14ac:dyDescent="0.3">
      <c r="A141" s="59">
        <v>7400</v>
      </c>
    </row>
    <row r="142" spans="1:1" x14ac:dyDescent="0.3">
      <c r="A142" s="59">
        <v>7410</v>
      </c>
    </row>
    <row r="143" spans="1:1" x14ac:dyDescent="0.3">
      <c r="A143" s="59">
        <v>7420</v>
      </c>
    </row>
    <row r="144" spans="1:1" x14ac:dyDescent="0.3">
      <c r="A144" s="59">
        <v>7430</v>
      </c>
    </row>
    <row r="145" spans="1:1" x14ac:dyDescent="0.3">
      <c r="A145" s="59">
        <v>7440</v>
      </c>
    </row>
    <row r="146" spans="1:1" x14ac:dyDescent="0.3">
      <c r="A146" s="59">
        <v>7450</v>
      </c>
    </row>
    <row r="147" spans="1:1" x14ac:dyDescent="0.3">
      <c r="A147" s="59">
        <v>7455</v>
      </c>
    </row>
    <row r="148" spans="1:1" x14ac:dyDescent="0.3">
      <c r="A148" s="59">
        <v>7456</v>
      </c>
    </row>
    <row r="149" spans="1:1" x14ac:dyDescent="0.3">
      <c r="A149" s="59">
        <v>7460</v>
      </c>
    </row>
    <row r="150" spans="1:1" x14ac:dyDescent="0.3">
      <c r="A150" s="59">
        <v>7469</v>
      </c>
    </row>
    <row r="151" spans="1:1" x14ac:dyDescent="0.3">
      <c r="A151" s="59">
        <v>7470</v>
      </c>
    </row>
    <row r="152" spans="1:1" x14ac:dyDescent="0.3">
      <c r="A152" s="59">
        <v>7480</v>
      </c>
    </row>
    <row r="153" spans="1:1" x14ac:dyDescent="0.3">
      <c r="A153" s="59">
        <v>7500</v>
      </c>
    </row>
    <row r="154" spans="1:1" x14ac:dyDescent="0.3">
      <c r="A154" s="59">
        <v>7509</v>
      </c>
    </row>
    <row r="155" spans="1:1" x14ac:dyDescent="0.3">
      <c r="A155" s="59">
        <v>9360</v>
      </c>
    </row>
    <row r="156" spans="1:1" x14ac:dyDescent="0.3">
      <c r="A156" s="59">
        <v>9400</v>
      </c>
    </row>
    <row r="157" spans="1:1" x14ac:dyDescent="0.3">
      <c r="A157" s="59">
        <v>9410</v>
      </c>
    </row>
    <row r="158" spans="1:1" x14ac:dyDescent="0.3">
      <c r="A158" s="59">
        <v>9420</v>
      </c>
    </row>
    <row r="159" spans="1:1" x14ac:dyDescent="0.3">
      <c r="A159" s="59">
        <v>9429</v>
      </c>
    </row>
    <row r="160" spans="1:1" x14ac:dyDescent="0.3">
      <c r="A160" s="59">
        <v>9430</v>
      </c>
    </row>
    <row r="161" spans="1:1" x14ac:dyDescent="0.3">
      <c r="A161" s="59">
        <v>9438</v>
      </c>
    </row>
    <row r="162" spans="1:1" x14ac:dyDescent="0.3">
      <c r="A162" s="59">
        <v>9440</v>
      </c>
    </row>
    <row r="163" spans="1:1" x14ac:dyDescent="0.3">
      <c r="A163" s="59">
        <v>9450</v>
      </c>
    </row>
    <row r="164" spans="1:1" x14ac:dyDescent="0.3">
      <c r="A164" s="59">
        <v>9460</v>
      </c>
    </row>
    <row r="165" spans="1:1" x14ac:dyDescent="0.3">
      <c r="A165" s="59">
        <v>9470</v>
      </c>
    </row>
    <row r="166" spans="1:1" x14ac:dyDescent="0.3">
      <c r="A166" s="59">
        <v>9479</v>
      </c>
    </row>
    <row r="167" spans="1:1" x14ac:dyDescent="0.3">
      <c r="A167" s="59">
        <v>9480</v>
      </c>
    </row>
    <row r="168" spans="1:1" x14ac:dyDescent="0.3">
      <c r="A168" s="59">
        <v>9500</v>
      </c>
    </row>
    <row r="169" spans="1:1" x14ac:dyDescent="0.3">
      <c r="A169" s="59">
        <v>9510</v>
      </c>
    </row>
    <row r="170" spans="1:1" x14ac:dyDescent="0.3">
      <c r="A170" s="59">
        <v>9520</v>
      </c>
    </row>
    <row r="171" spans="1:1" x14ac:dyDescent="0.3">
      <c r="A171" s="59">
        <v>9530</v>
      </c>
    </row>
    <row r="172" spans="1:1" x14ac:dyDescent="0.3">
      <c r="A172" s="59">
        <v>9550</v>
      </c>
    </row>
    <row r="173" spans="1:1" x14ac:dyDescent="0.3">
      <c r="A173" s="59">
        <v>9560</v>
      </c>
    </row>
    <row r="174" spans="1:1" x14ac:dyDescent="0.3">
      <c r="A174" s="59">
        <v>9570</v>
      </c>
    </row>
    <row r="175" spans="1:1" x14ac:dyDescent="0.3">
      <c r="A175" s="59">
        <v>9578</v>
      </c>
    </row>
    <row r="176" spans="1:1" x14ac:dyDescent="0.3">
      <c r="A176" s="59">
        <v>9600</v>
      </c>
    </row>
    <row r="177" spans="1:1" x14ac:dyDescent="0.3">
      <c r="A177" s="59">
        <v>9608</v>
      </c>
    </row>
    <row r="178" spans="1:1" x14ac:dyDescent="0.3">
      <c r="A178" s="59">
        <v>9609</v>
      </c>
    </row>
    <row r="179" spans="1:1" x14ac:dyDescent="0.3">
      <c r="A179" s="59">
        <v>9620</v>
      </c>
    </row>
    <row r="180" spans="1:1" x14ac:dyDescent="0.3">
      <c r="A180" s="59">
        <v>9630</v>
      </c>
    </row>
    <row r="181" spans="1:1" x14ac:dyDescent="0.3">
      <c r="A181" s="59">
        <v>9637</v>
      </c>
    </row>
    <row r="182" spans="1:1" x14ac:dyDescent="0.3">
      <c r="A182" s="59">
        <v>9638</v>
      </c>
    </row>
    <row r="183" spans="1:1" x14ac:dyDescent="0.3">
      <c r="A183" s="59">
        <v>9640</v>
      </c>
    </row>
    <row r="184" spans="1:1" x14ac:dyDescent="0.3">
      <c r="A184" s="59">
        <v>9648</v>
      </c>
    </row>
    <row r="185" spans="1:1" x14ac:dyDescent="0.3">
      <c r="A185" s="59">
        <v>5270</v>
      </c>
    </row>
    <row r="186" spans="1:1" x14ac:dyDescent="0.3">
      <c r="A186" s="59">
        <v>5280</v>
      </c>
    </row>
    <row r="187" spans="1:1" x14ac:dyDescent="0.3">
      <c r="A187" s="59">
        <v>5310</v>
      </c>
    </row>
    <row r="188" spans="1:1" x14ac:dyDescent="0.3">
      <c r="A188" s="59">
        <v>5320</v>
      </c>
    </row>
    <row r="189" spans="1:1" x14ac:dyDescent="0.3">
      <c r="A189" s="59">
        <v>5330</v>
      </c>
    </row>
    <row r="190" spans="1:1" x14ac:dyDescent="0.3">
      <c r="A190" s="59">
        <v>5348</v>
      </c>
    </row>
    <row r="191" spans="1:1" x14ac:dyDescent="0.3">
      <c r="A191" s="59">
        <v>5360</v>
      </c>
    </row>
    <row r="192" spans="1:1" x14ac:dyDescent="0.3">
      <c r="A192" s="59">
        <v>5370</v>
      </c>
    </row>
    <row r="193" spans="1:1" x14ac:dyDescent="0.3">
      <c r="A193" s="59">
        <v>5379</v>
      </c>
    </row>
    <row r="194" spans="1:1" x14ac:dyDescent="0.3">
      <c r="A194" s="59">
        <v>5400</v>
      </c>
    </row>
    <row r="195" spans="1:1" x14ac:dyDescent="0.3">
      <c r="A195" s="59">
        <v>5410</v>
      </c>
    </row>
    <row r="196" spans="1:1" x14ac:dyDescent="0.3">
      <c r="A196" s="59">
        <v>5500</v>
      </c>
    </row>
    <row r="197" spans="1:1" x14ac:dyDescent="0.3">
      <c r="A197" s="59">
        <v>5520</v>
      </c>
    </row>
    <row r="198" spans="1:1" x14ac:dyDescent="0.3">
      <c r="A198" s="59">
        <v>5530</v>
      </c>
    </row>
    <row r="199" spans="1:1" x14ac:dyDescent="0.3">
      <c r="A199" s="59">
        <v>5600</v>
      </c>
    </row>
    <row r="200" spans="1:1" x14ac:dyDescent="0.3">
      <c r="A200" s="59">
        <v>5610</v>
      </c>
    </row>
    <row r="201" spans="1:1" x14ac:dyDescent="0.3">
      <c r="A201" s="59">
        <v>5700</v>
      </c>
    </row>
    <row r="202" spans="1:1" x14ac:dyDescent="0.3">
      <c r="A202" s="59">
        <v>5710</v>
      </c>
    </row>
    <row r="203" spans="1:1" x14ac:dyDescent="0.3">
      <c r="A203" s="59">
        <v>5730</v>
      </c>
    </row>
    <row r="204" spans="1:1" x14ac:dyDescent="0.3">
      <c r="A204" s="59">
        <v>5750</v>
      </c>
    </row>
    <row r="205" spans="1:1" x14ac:dyDescent="0.3">
      <c r="A205" s="59">
        <v>5760</v>
      </c>
    </row>
    <row r="206" spans="1:1" x14ac:dyDescent="0.3">
      <c r="A206" s="59">
        <v>5780</v>
      </c>
    </row>
    <row r="207" spans="1:1" x14ac:dyDescent="0.3">
      <c r="A207" s="59">
        <v>6000</v>
      </c>
    </row>
    <row r="208" spans="1:1" x14ac:dyDescent="0.3">
      <c r="A208" s="59">
        <v>6010</v>
      </c>
    </row>
    <row r="209" spans="1:1" x14ac:dyDescent="0.3">
      <c r="A209" s="59">
        <v>6020</v>
      </c>
    </row>
    <row r="210" spans="1:1" x14ac:dyDescent="0.3">
      <c r="A210" s="59">
        <v>6030</v>
      </c>
    </row>
    <row r="211" spans="1:1" x14ac:dyDescent="0.3">
      <c r="A211" s="59">
        <v>6040</v>
      </c>
    </row>
    <row r="212" spans="1:1" x14ac:dyDescent="0.3">
      <c r="A212" s="59">
        <v>6050</v>
      </c>
    </row>
    <row r="213" spans="1:1" x14ac:dyDescent="0.3">
      <c r="A213" s="59">
        <v>6060</v>
      </c>
    </row>
    <row r="214" spans="1:1" x14ac:dyDescent="0.3">
      <c r="A214" s="59">
        <v>6070</v>
      </c>
    </row>
    <row r="215" spans="1:1" x14ac:dyDescent="0.3">
      <c r="A215" s="59">
        <v>6080</v>
      </c>
    </row>
    <row r="216" spans="1:1" x14ac:dyDescent="0.3">
      <c r="A216" s="59">
        <v>6090</v>
      </c>
    </row>
    <row r="217" spans="1:1" x14ac:dyDescent="0.3">
      <c r="A217" s="59">
        <v>6100</v>
      </c>
    </row>
    <row r="218" spans="1:1" x14ac:dyDescent="0.3">
      <c r="A218" s="59">
        <v>6140</v>
      </c>
    </row>
    <row r="219" spans="1:1" x14ac:dyDescent="0.3">
      <c r="A219" s="59">
        <v>6170</v>
      </c>
    </row>
    <row r="220" spans="1:1" x14ac:dyDescent="0.3">
      <c r="A220" s="59">
        <v>6200</v>
      </c>
    </row>
    <row r="221" spans="1:1" x14ac:dyDescent="0.3">
      <c r="A221" s="59">
        <v>6220</v>
      </c>
    </row>
    <row r="222" spans="1:1" x14ac:dyDescent="0.3">
      <c r="A222" s="59">
        <v>6240</v>
      </c>
    </row>
    <row r="223" spans="1:1" x14ac:dyDescent="0.3">
      <c r="A223" s="59">
        <v>6250</v>
      </c>
    </row>
    <row r="224" spans="1:1" x14ac:dyDescent="0.3">
      <c r="A224" s="59">
        <v>6270</v>
      </c>
    </row>
    <row r="225" spans="1:1" x14ac:dyDescent="0.3">
      <c r="A225" s="59">
        <v>6280</v>
      </c>
    </row>
    <row r="226" spans="1:1" x14ac:dyDescent="0.3">
      <c r="A226" s="59">
        <v>6300</v>
      </c>
    </row>
    <row r="227" spans="1:1" x14ac:dyDescent="0.3">
      <c r="A227" s="59">
        <v>6350</v>
      </c>
    </row>
    <row r="228" spans="1:1" x14ac:dyDescent="0.3">
      <c r="A228" s="59">
        <v>6400</v>
      </c>
    </row>
    <row r="229" spans="1:1" x14ac:dyDescent="0.3">
      <c r="A229" s="59">
        <v>6430</v>
      </c>
    </row>
    <row r="230" spans="1:1" x14ac:dyDescent="0.3">
      <c r="A230" s="59">
        <v>6450</v>
      </c>
    </row>
    <row r="231" spans="1:1" x14ac:dyDescent="0.3">
      <c r="A231" s="59">
        <v>6470</v>
      </c>
    </row>
    <row r="232" spans="1:1" x14ac:dyDescent="0.3">
      <c r="A232" s="59">
        <v>6500</v>
      </c>
    </row>
    <row r="233" spans="1:1" x14ac:dyDescent="0.3">
      <c r="A233" s="59">
        <v>6600</v>
      </c>
    </row>
    <row r="234" spans="1:1" x14ac:dyDescent="0.3">
      <c r="A234" s="59">
        <v>6700</v>
      </c>
    </row>
    <row r="235" spans="1:1" x14ac:dyDescent="0.3">
      <c r="A235" s="59">
        <v>6720</v>
      </c>
    </row>
    <row r="236" spans="1:1" x14ac:dyDescent="0.3">
      <c r="A236" s="59">
        <v>11270</v>
      </c>
    </row>
    <row r="237" spans="1:1" x14ac:dyDescent="0.3">
      <c r="A237" s="59">
        <v>11280</v>
      </c>
    </row>
    <row r="238" spans="1:1" x14ac:dyDescent="0.3">
      <c r="A238" s="59">
        <v>11289</v>
      </c>
    </row>
    <row r="239" spans="1:1" x14ac:dyDescent="0.3">
      <c r="A239" s="59">
        <v>11290</v>
      </c>
    </row>
    <row r="240" spans="1:1" x14ac:dyDescent="0.3">
      <c r="A240" s="59">
        <v>11300</v>
      </c>
    </row>
    <row r="241" spans="1:1" x14ac:dyDescent="0.3">
      <c r="A241" s="59">
        <v>11310</v>
      </c>
    </row>
    <row r="242" spans="1:1" x14ac:dyDescent="0.3">
      <c r="A242" s="59">
        <v>11320</v>
      </c>
    </row>
    <row r="243" spans="1:1" x14ac:dyDescent="0.3">
      <c r="A243" s="59">
        <v>11330</v>
      </c>
    </row>
    <row r="244" spans="1:1" x14ac:dyDescent="0.3">
      <c r="A244" s="59">
        <v>11340</v>
      </c>
    </row>
    <row r="245" spans="1:1" x14ac:dyDescent="0.3">
      <c r="A245" s="59">
        <v>11350</v>
      </c>
    </row>
    <row r="246" spans="1:1" x14ac:dyDescent="0.3">
      <c r="A246" s="59">
        <v>11360</v>
      </c>
    </row>
    <row r="247" spans="1:1" x14ac:dyDescent="0.3">
      <c r="A247" s="59">
        <v>11370</v>
      </c>
    </row>
    <row r="248" spans="1:1" x14ac:dyDescent="0.3">
      <c r="A248" s="59">
        <v>11400</v>
      </c>
    </row>
    <row r="249" spans="1:1" x14ac:dyDescent="0.3">
      <c r="A249" s="59">
        <v>11410</v>
      </c>
    </row>
    <row r="250" spans="1:1" x14ac:dyDescent="0.3">
      <c r="A250" s="59">
        <v>11420</v>
      </c>
    </row>
    <row r="251" spans="1:1" x14ac:dyDescent="0.3">
      <c r="A251" s="59">
        <v>11430</v>
      </c>
    </row>
    <row r="252" spans="1:1" x14ac:dyDescent="0.3">
      <c r="A252" s="59">
        <v>11440</v>
      </c>
    </row>
    <row r="253" spans="1:1" x14ac:dyDescent="0.3">
      <c r="A253" s="59">
        <v>11450</v>
      </c>
    </row>
    <row r="254" spans="1:1" x14ac:dyDescent="0.3">
      <c r="A254" s="59">
        <v>11460</v>
      </c>
    </row>
    <row r="255" spans="1:1" x14ac:dyDescent="0.3">
      <c r="A255" s="59">
        <v>11470</v>
      </c>
    </row>
    <row r="256" spans="1:1" x14ac:dyDescent="0.3">
      <c r="A256" s="59">
        <v>11480</v>
      </c>
    </row>
    <row r="257" spans="1:1" x14ac:dyDescent="0.3">
      <c r="A257" s="59">
        <v>11489</v>
      </c>
    </row>
    <row r="258" spans="1:1" x14ac:dyDescent="0.3">
      <c r="A258" s="59">
        <v>11490</v>
      </c>
    </row>
    <row r="259" spans="1:1" x14ac:dyDescent="0.3">
      <c r="A259" s="59">
        <v>11500</v>
      </c>
    </row>
    <row r="260" spans="1:1" x14ac:dyDescent="0.3">
      <c r="A260" s="59">
        <v>11510</v>
      </c>
    </row>
    <row r="261" spans="1:1" x14ac:dyDescent="0.3">
      <c r="A261" s="59">
        <v>11520</v>
      </c>
    </row>
    <row r="262" spans="1:1" x14ac:dyDescent="0.3">
      <c r="A262" s="59">
        <v>11529</v>
      </c>
    </row>
    <row r="263" spans="1:1" x14ac:dyDescent="0.3">
      <c r="A263" s="59">
        <v>11530</v>
      </c>
    </row>
    <row r="264" spans="1:1" x14ac:dyDescent="0.3">
      <c r="A264" s="59">
        <v>11540</v>
      </c>
    </row>
    <row r="265" spans="1:1" x14ac:dyDescent="0.3">
      <c r="A265" s="59">
        <v>11550</v>
      </c>
    </row>
    <row r="266" spans="1:1" x14ac:dyDescent="0.3">
      <c r="A266" s="59">
        <v>11560</v>
      </c>
    </row>
    <row r="267" spans="1:1" x14ac:dyDescent="0.3">
      <c r="A267" s="59">
        <v>11570</v>
      </c>
    </row>
    <row r="268" spans="1:1" x14ac:dyDescent="0.3">
      <c r="A268" s="59">
        <v>11580</v>
      </c>
    </row>
    <row r="269" spans="1:1" x14ac:dyDescent="0.3">
      <c r="A269" s="59">
        <v>11590</v>
      </c>
    </row>
    <row r="270" spans="1:1" x14ac:dyDescent="0.3">
      <c r="A270" s="59">
        <v>11600</v>
      </c>
    </row>
    <row r="271" spans="1:1" x14ac:dyDescent="0.3">
      <c r="A271" s="59">
        <v>11610</v>
      </c>
    </row>
    <row r="272" spans="1:1" x14ac:dyDescent="0.3">
      <c r="A272" s="59">
        <v>11619</v>
      </c>
    </row>
    <row r="273" spans="1:1" x14ac:dyDescent="0.3">
      <c r="A273" s="59">
        <v>7890</v>
      </c>
    </row>
    <row r="274" spans="1:1" x14ac:dyDescent="0.3">
      <c r="A274" s="59">
        <v>7899</v>
      </c>
    </row>
    <row r="275" spans="1:1" x14ac:dyDescent="0.3">
      <c r="A275" s="59">
        <v>7900</v>
      </c>
    </row>
    <row r="276" spans="1:1" x14ac:dyDescent="0.3">
      <c r="A276" s="59">
        <v>7910</v>
      </c>
    </row>
    <row r="277" spans="1:1" x14ac:dyDescent="0.3">
      <c r="A277" s="59">
        <v>7918</v>
      </c>
    </row>
    <row r="278" spans="1:1" x14ac:dyDescent="0.3">
      <c r="A278" s="59">
        <v>7919</v>
      </c>
    </row>
    <row r="279" spans="1:1" x14ac:dyDescent="0.3">
      <c r="A279" s="59">
        <v>7920</v>
      </c>
    </row>
    <row r="280" spans="1:1" x14ac:dyDescent="0.3">
      <c r="A280" s="59">
        <v>7930</v>
      </c>
    </row>
    <row r="281" spans="1:1" x14ac:dyDescent="0.3">
      <c r="A281" s="59">
        <v>7939</v>
      </c>
    </row>
    <row r="282" spans="1:1" x14ac:dyDescent="0.3">
      <c r="A282" s="59">
        <v>7940</v>
      </c>
    </row>
    <row r="283" spans="1:1" x14ac:dyDescent="0.3">
      <c r="A283" s="59">
        <v>7950</v>
      </c>
    </row>
    <row r="284" spans="1:1" x14ac:dyDescent="0.3">
      <c r="A284" s="59">
        <v>7960</v>
      </c>
    </row>
    <row r="285" spans="1:1" x14ac:dyDescent="0.3">
      <c r="A285" s="59">
        <v>7969</v>
      </c>
    </row>
    <row r="286" spans="1:1" x14ac:dyDescent="0.3">
      <c r="A286" s="59">
        <v>7970</v>
      </c>
    </row>
    <row r="287" spans="1:1" x14ac:dyDescent="0.3">
      <c r="A287" s="59">
        <v>7979</v>
      </c>
    </row>
    <row r="288" spans="1:1" x14ac:dyDescent="0.3">
      <c r="A288" s="59">
        <v>7980</v>
      </c>
    </row>
    <row r="289" spans="1:1" x14ac:dyDescent="0.3">
      <c r="A289" s="59">
        <v>7990</v>
      </c>
    </row>
    <row r="290" spans="1:1" x14ac:dyDescent="0.3">
      <c r="A290" s="59">
        <v>8000</v>
      </c>
    </row>
    <row r="291" spans="1:1" x14ac:dyDescent="0.3">
      <c r="A291" s="59">
        <v>8010</v>
      </c>
    </row>
    <row r="292" spans="1:1" x14ac:dyDescent="0.3">
      <c r="A292" s="59">
        <v>8020</v>
      </c>
    </row>
    <row r="293" spans="1:1" x14ac:dyDescent="0.3">
      <c r="A293" s="59">
        <v>8030</v>
      </c>
    </row>
    <row r="294" spans="1:1" x14ac:dyDescent="0.3">
      <c r="A294" s="59">
        <v>8040</v>
      </c>
    </row>
    <row r="295" spans="1:1" x14ac:dyDescent="0.3">
      <c r="A295" s="59">
        <v>8100</v>
      </c>
    </row>
    <row r="296" spans="1:1" x14ac:dyDescent="0.3">
      <c r="A296" s="59">
        <v>8200</v>
      </c>
    </row>
    <row r="297" spans="1:1" x14ac:dyDescent="0.3">
      <c r="A297" s="59">
        <v>8210</v>
      </c>
    </row>
    <row r="298" spans="1:1" x14ac:dyDescent="0.3">
      <c r="A298" s="59">
        <v>8220</v>
      </c>
    </row>
    <row r="299" spans="1:1" x14ac:dyDescent="0.3">
      <c r="A299" s="59">
        <v>8230</v>
      </c>
    </row>
    <row r="300" spans="1:1" x14ac:dyDescent="0.3">
      <c r="A300" s="59">
        <v>8240</v>
      </c>
    </row>
    <row r="301" spans="1:1" x14ac:dyDescent="0.3">
      <c r="A301" s="59">
        <v>8300</v>
      </c>
    </row>
    <row r="302" spans="1:1" x14ac:dyDescent="0.3">
      <c r="A302" s="59">
        <v>8310</v>
      </c>
    </row>
    <row r="303" spans="1:1" x14ac:dyDescent="0.3">
      <c r="A303" s="59">
        <v>8320</v>
      </c>
    </row>
    <row r="304" spans="1:1" x14ac:dyDescent="0.3">
      <c r="A304" s="59">
        <v>8400</v>
      </c>
    </row>
    <row r="305" spans="1:1" x14ac:dyDescent="0.3">
      <c r="A305" s="59">
        <v>8420</v>
      </c>
    </row>
    <row r="306" spans="1:1" x14ac:dyDescent="0.3">
      <c r="A306" s="59">
        <v>8500</v>
      </c>
    </row>
    <row r="307" spans="1:1" x14ac:dyDescent="0.3">
      <c r="A307" s="59">
        <v>8510</v>
      </c>
    </row>
    <row r="308" spans="1:1" x14ac:dyDescent="0.3">
      <c r="A308" s="59">
        <v>8600</v>
      </c>
    </row>
    <row r="309" spans="1:1" x14ac:dyDescent="0.3">
      <c r="A309" s="59">
        <v>8610</v>
      </c>
    </row>
    <row r="310" spans="1:1" x14ac:dyDescent="0.3">
      <c r="A310" s="59">
        <v>8620</v>
      </c>
    </row>
    <row r="311" spans="1:1" x14ac:dyDescent="0.3">
      <c r="A311" s="59">
        <v>8650</v>
      </c>
    </row>
    <row r="312" spans="1:1" x14ac:dyDescent="0.3">
      <c r="A312" s="59">
        <v>8700</v>
      </c>
    </row>
    <row r="313" spans="1:1" x14ac:dyDescent="0.3">
      <c r="A313" s="59">
        <v>8710</v>
      </c>
    </row>
    <row r="314" spans="1:1" x14ac:dyDescent="0.3">
      <c r="A314" s="59">
        <v>8720</v>
      </c>
    </row>
    <row r="315" spans="1:1" x14ac:dyDescent="0.3">
      <c r="A315" s="59">
        <v>8730</v>
      </c>
    </row>
    <row r="316" spans="1:1" x14ac:dyDescent="0.3">
      <c r="A316" s="59">
        <v>8760</v>
      </c>
    </row>
    <row r="317" spans="1:1" x14ac:dyDescent="0.3">
      <c r="A317" s="59">
        <v>8770</v>
      </c>
    </row>
    <row r="318" spans="1:1" x14ac:dyDescent="0.3">
      <c r="A318" s="59">
        <v>8800</v>
      </c>
    </row>
    <row r="319" spans="1:1" x14ac:dyDescent="0.3">
      <c r="A319" s="59">
        <v>14269</v>
      </c>
    </row>
    <row r="320" spans="1:1" x14ac:dyDescent="0.3">
      <c r="A320" s="59">
        <v>14270</v>
      </c>
    </row>
    <row r="321" spans="1:1" x14ac:dyDescent="0.3">
      <c r="A321" s="59">
        <v>14275</v>
      </c>
    </row>
    <row r="322" spans="1:1" x14ac:dyDescent="0.3">
      <c r="A322" s="59">
        <v>14300</v>
      </c>
    </row>
    <row r="323" spans="1:1" x14ac:dyDescent="0.3">
      <c r="A323" s="59">
        <v>14308</v>
      </c>
    </row>
    <row r="324" spans="1:1" x14ac:dyDescent="0.3">
      <c r="A324" s="59">
        <v>14310</v>
      </c>
    </row>
    <row r="325" spans="1:1" x14ac:dyDescent="0.3">
      <c r="A325" s="59">
        <v>14320</v>
      </c>
    </row>
    <row r="326" spans="1:1" x14ac:dyDescent="0.3">
      <c r="A326" s="59">
        <v>14325</v>
      </c>
    </row>
    <row r="327" spans="1:1" x14ac:dyDescent="0.3">
      <c r="A327" s="59">
        <v>14326</v>
      </c>
    </row>
    <row r="328" spans="1:1" x14ac:dyDescent="0.3">
      <c r="A328" s="59">
        <v>14330</v>
      </c>
    </row>
    <row r="329" spans="1:1" x14ac:dyDescent="0.3">
      <c r="A329" s="59">
        <v>14340</v>
      </c>
    </row>
    <row r="330" spans="1:1" x14ac:dyDescent="0.3">
      <c r="A330" s="59">
        <v>14350</v>
      </c>
    </row>
    <row r="331" spans="1:1" x14ac:dyDescent="0.3">
      <c r="A331" s="59">
        <v>14357</v>
      </c>
    </row>
    <row r="332" spans="1:1" x14ac:dyDescent="0.3">
      <c r="A332" s="59">
        <v>14360</v>
      </c>
    </row>
    <row r="333" spans="1:1" x14ac:dyDescent="0.3">
      <c r="A333" s="59">
        <v>14370</v>
      </c>
    </row>
    <row r="334" spans="1:1" x14ac:dyDescent="0.3">
      <c r="A334" s="59">
        <v>14376</v>
      </c>
    </row>
    <row r="335" spans="1:1" x14ac:dyDescent="0.3">
      <c r="A335" s="59">
        <v>14377</v>
      </c>
    </row>
    <row r="336" spans="1:1" x14ac:dyDescent="0.3">
      <c r="A336" s="59">
        <v>14380</v>
      </c>
    </row>
    <row r="337" spans="1:1" x14ac:dyDescent="0.3">
      <c r="A337" s="59">
        <v>14386</v>
      </c>
    </row>
    <row r="338" spans="1:1" x14ac:dyDescent="0.3">
      <c r="A338" s="59">
        <v>14387</v>
      </c>
    </row>
    <row r="339" spans="1:1" x14ac:dyDescent="0.3">
      <c r="A339" s="59">
        <v>14388</v>
      </c>
    </row>
    <row r="340" spans="1:1" x14ac:dyDescent="0.3">
      <c r="A340" s="59">
        <v>14389</v>
      </c>
    </row>
    <row r="341" spans="1:1" x14ac:dyDescent="0.3">
      <c r="A341" s="59">
        <v>14390</v>
      </c>
    </row>
    <row r="342" spans="1:1" x14ac:dyDescent="0.3">
      <c r="A342" s="59">
        <v>14400</v>
      </c>
    </row>
    <row r="343" spans="1:1" x14ac:dyDescent="0.3">
      <c r="A343" s="59">
        <v>14406</v>
      </c>
    </row>
    <row r="344" spans="1:1" x14ac:dyDescent="0.3">
      <c r="A344" s="59">
        <v>14408</v>
      </c>
    </row>
    <row r="345" spans="1:1" x14ac:dyDescent="0.3">
      <c r="A345" s="59">
        <v>14409</v>
      </c>
    </row>
    <row r="346" spans="1:1" x14ac:dyDescent="0.3">
      <c r="A346" s="59">
        <v>14410</v>
      </c>
    </row>
    <row r="347" spans="1:1" x14ac:dyDescent="0.3">
      <c r="A347" s="59">
        <v>14420</v>
      </c>
    </row>
    <row r="348" spans="1:1" x14ac:dyDescent="0.3">
      <c r="A348" s="59">
        <v>14426</v>
      </c>
    </row>
    <row r="349" spans="1:1" x14ac:dyDescent="0.3">
      <c r="A349" s="59">
        <v>14427</v>
      </c>
    </row>
    <row r="350" spans="1:1" x14ac:dyDescent="0.3">
      <c r="A350" s="59">
        <v>14429</v>
      </c>
    </row>
    <row r="351" spans="1:1" x14ac:dyDescent="0.3">
      <c r="A351" s="59">
        <v>14430</v>
      </c>
    </row>
    <row r="352" spans="1:1" x14ac:dyDescent="0.3">
      <c r="A352" s="59">
        <v>14438</v>
      </c>
    </row>
    <row r="353" spans="1:1" x14ac:dyDescent="0.3">
      <c r="A353" s="59">
        <v>14439</v>
      </c>
    </row>
    <row r="354" spans="1:1" x14ac:dyDescent="0.3">
      <c r="A354" s="59">
        <v>14440</v>
      </c>
    </row>
    <row r="355" spans="1:1" x14ac:dyDescent="0.3">
      <c r="A355" s="59">
        <v>14449</v>
      </c>
    </row>
    <row r="356" spans="1:1" x14ac:dyDescent="0.3">
      <c r="A356" s="59">
        <v>14460</v>
      </c>
    </row>
    <row r="357" spans="1:1" x14ac:dyDescent="0.3">
      <c r="A357" s="59">
        <v>14470</v>
      </c>
    </row>
    <row r="358" spans="1:1" x14ac:dyDescent="0.3">
      <c r="A358" s="59">
        <v>15860</v>
      </c>
    </row>
    <row r="359" spans="1:1" x14ac:dyDescent="0.3">
      <c r="A359" s="59">
        <v>15870</v>
      </c>
    </row>
    <row r="360" spans="1:1" x14ac:dyDescent="0.3">
      <c r="A360" s="59">
        <v>15900</v>
      </c>
    </row>
    <row r="361" spans="1:1" x14ac:dyDescent="0.3">
      <c r="A361" s="59">
        <v>15960</v>
      </c>
    </row>
    <row r="362" spans="1:1" x14ac:dyDescent="0.3">
      <c r="A362" s="59">
        <v>15970</v>
      </c>
    </row>
    <row r="363" spans="1:1" x14ac:dyDescent="0.3">
      <c r="A363" s="59">
        <v>15980</v>
      </c>
    </row>
    <row r="364" spans="1:1" x14ac:dyDescent="0.3">
      <c r="A364" s="59">
        <v>15990</v>
      </c>
    </row>
    <row r="365" spans="1:1" x14ac:dyDescent="0.3">
      <c r="A365" s="59">
        <v>16000</v>
      </c>
    </row>
    <row r="366" spans="1:1" x14ac:dyDescent="0.3">
      <c r="A366" s="59">
        <v>16010</v>
      </c>
    </row>
    <row r="367" spans="1:1" x14ac:dyDescent="0.3">
      <c r="A367" s="59">
        <v>16020</v>
      </c>
    </row>
    <row r="368" spans="1:1" x14ac:dyDescent="0.3">
      <c r="A368" s="59">
        <v>16029</v>
      </c>
    </row>
    <row r="369" spans="1:1" x14ac:dyDescent="0.3">
      <c r="A369" s="59">
        <v>16030</v>
      </c>
    </row>
    <row r="370" spans="1:1" x14ac:dyDescent="0.3">
      <c r="A370" s="59">
        <v>16034</v>
      </c>
    </row>
    <row r="371" spans="1:1" x14ac:dyDescent="0.3">
      <c r="A371" s="59">
        <v>16035</v>
      </c>
    </row>
    <row r="372" spans="1:1" x14ac:dyDescent="0.3">
      <c r="A372" s="59">
        <v>16036</v>
      </c>
    </row>
    <row r="373" spans="1:1" x14ac:dyDescent="0.3">
      <c r="A373" s="59">
        <v>16038</v>
      </c>
    </row>
    <row r="374" spans="1:1" x14ac:dyDescent="0.3">
      <c r="A374" s="59">
        <v>16040</v>
      </c>
    </row>
    <row r="375" spans="1:1" x14ac:dyDescent="0.3">
      <c r="A375" s="59">
        <v>16050</v>
      </c>
    </row>
    <row r="376" spans="1:1" x14ac:dyDescent="0.3">
      <c r="A376" s="59">
        <v>16059</v>
      </c>
    </row>
    <row r="377" spans="1:1" x14ac:dyDescent="0.3">
      <c r="A377" s="59">
        <v>16060</v>
      </c>
    </row>
    <row r="378" spans="1:1" x14ac:dyDescent="0.3">
      <c r="A378" s="59">
        <v>16070</v>
      </c>
    </row>
    <row r="379" spans="1:1" x14ac:dyDescent="0.3">
      <c r="A379" s="59">
        <v>16080</v>
      </c>
    </row>
    <row r="380" spans="1:1" x14ac:dyDescent="0.3">
      <c r="A380" s="59">
        <v>16083</v>
      </c>
    </row>
    <row r="381" spans="1:1" x14ac:dyDescent="0.3">
      <c r="A381" s="59">
        <v>16090</v>
      </c>
    </row>
    <row r="382" spans="1:1" x14ac:dyDescent="0.3">
      <c r="A382" s="59">
        <v>16100</v>
      </c>
    </row>
    <row r="383" spans="1:1" x14ac:dyDescent="0.3">
      <c r="A383" s="59">
        <v>16200</v>
      </c>
    </row>
    <row r="384" spans="1:1" x14ac:dyDescent="0.3">
      <c r="A384" s="59">
        <v>16210</v>
      </c>
    </row>
    <row r="385" spans="1:1" x14ac:dyDescent="0.3">
      <c r="A385" s="59">
        <v>16240</v>
      </c>
    </row>
    <row r="386" spans="1:1" x14ac:dyDescent="0.3">
      <c r="A386" s="59">
        <v>16300</v>
      </c>
    </row>
    <row r="387" spans="1:1" x14ac:dyDescent="0.3">
      <c r="A387" s="59">
        <v>16310</v>
      </c>
    </row>
    <row r="388" spans="1:1" x14ac:dyDescent="0.3">
      <c r="A388" s="59">
        <v>16320</v>
      </c>
    </row>
    <row r="389" spans="1:1" x14ac:dyDescent="0.3">
      <c r="A389" s="59">
        <v>16340</v>
      </c>
    </row>
    <row r="390" spans="1:1" x14ac:dyDescent="0.3">
      <c r="A390" s="59">
        <v>16400</v>
      </c>
    </row>
    <row r="391" spans="1:1" x14ac:dyDescent="0.3">
      <c r="A391" s="59">
        <v>16410</v>
      </c>
    </row>
    <row r="392" spans="1:1" x14ac:dyDescent="0.3">
      <c r="A392" s="59">
        <v>16420</v>
      </c>
    </row>
    <row r="393" spans="1:1" x14ac:dyDescent="0.3">
      <c r="A393" s="59">
        <v>16428</v>
      </c>
    </row>
    <row r="394" spans="1:1" x14ac:dyDescent="0.3">
      <c r="A394" s="59">
        <v>16429</v>
      </c>
    </row>
    <row r="395" spans="1:1" x14ac:dyDescent="0.3">
      <c r="A395" s="59">
        <v>9838</v>
      </c>
    </row>
    <row r="396" spans="1:1" x14ac:dyDescent="0.3">
      <c r="A396" s="59">
        <v>9839</v>
      </c>
    </row>
    <row r="397" spans="1:1" x14ac:dyDescent="0.3">
      <c r="A397" s="59">
        <v>9840</v>
      </c>
    </row>
    <row r="398" spans="1:1" x14ac:dyDescent="0.3">
      <c r="A398" s="59">
        <v>9849</v>
      </c>
    </row>
    <row r="399" spans="1:1" x14ac:dyDescent="0.3">
      <c r="A399" s="59">
        <v>9850</v>
      </c>
    </row>
    <row r="400" spans="1:1" x14ac:dyDescent="0.3">
      <c r="A400" s="59">
        <v>9856</v>
      </c>
    </row>
    <row r="401" spans="1:1" x14ac:dyDescent="0.3">
      <c r="A401" s="59">
        <v>9858</v>
      </c>
    </row>
    <row r="402" spans="1:1" x14ac:dyDescent="0.3">
      <c r="A402" s="59">
        <v>9859</v>
      </c>
    </row>
    <row r="403" spans="1:1" x14ac:dyDescent="0.3">
      <c r="A403" s="59">
        <v>9860</v>
      </c>
    </row>
    <row r="404" spans="1:1" x14ac:dyDescent="0.3">
      <c r="A404" s="59">
        <v>9868</v>
      </c>
    </row>
    <row r="405" spans="1:1" x14ac:dyDescent="0.3">
      <c r="A405" s="59">
        <v>9870</v>
      </c>
    </row>
    <row r="406" spans="1:1" x14ac:dyDescent="0.3">
      <c r="A406" s="59">
        <v>9880</v>
      </c>
    </row>
    <row r="407" spans="1:1" x14ac:dyDescent="0.3">
      <c r="A407" s="59">
        <v>9890</v>
      </c>
    </row>
    <row r="408" spans="1:1" x14ac:dyDescent="0.3">
      <c r="A408" s="59">
        <v>9897</v>
      </c>
    </row>
    <row r="409" spans="1:1" x14ac:dyDescent="0.3">
      <c r="A409" s="59">
        <v>9900</v>
      </c>
    </row>
    <row r="410" spans="1:1" x14ac:dyDescent="0.3">
      <c r="A410" s="59">
        <v>9910</v>
      </c>
    </row>
    <row r="411" spans="1:1" x14ac:dyDescent="0.3">
      <c r="A411" s="59">
        <v>9920</v>
      </c>
    </row>
    <row r="412" spans="1:1" x14ac:dyDescent="0.3">
      <c r="A412" s="59">
        <v>9930</v>
      </c>
    </row>
    <row r="413" spans="1:1" x14ac:dyDescent="0.3">
      <c r="A413" s="59">
        <v>9940</v>
      </c>
    </row>
    <row r="414" spans="1:1" x14ac:dyDescent="0.3">
      <c r="A414" s="59">
        <v>9960</v>
      </c>
    </row>
    <row r="415" spans="1:1" x14ac:dyDescent="0.3">
      <c r="A415" s="59">
        <v>9969</v>
      </c>
    </row>
    <row r="416" spans="1:1" x14ac:dyDescent="0.3">
      <c r="A416" s="59">
        <v>9970</v>
      </c>
    </row>
    <row r="417" spans="1:1" x14ac:dyDescent="0.3">
      <c r="A417" s="59">
        <v>10000</v>
      </c>
    </row>
    <row r="418" spans="1:1" x14ac:dyDescent="0.3">
      <c r="A418" s="59">
        <v>10010</v>
      </c>
    </row>
    <row r="419" spans="1:1" x14ac:dyDescent="0.3">
      <c r="A419" s="59">
        <v>10020</v>
      </c>
    </row>
    <row r="420" spans="1:1" x14ac:dyDescent="0.3">
      <c r="A420" s="59">
        <v>10130</v>
      </c>
    </row>
    <row r="421" spans="1:1" x14ac:dyDescent="0.3">
      <c r="A421" s="59">
        <v>10200</v>
      </c>
    </row>
    <row r="422" spans="1:1" x14ac:dyDescent="0.3">
      <c r="A422" s="59">
        <v>10300</v>
      </c>
    </row>
    <row r="423" spans="1:1" x14ac:dyDescent="0.3">
      <c r="A423" s="59">
        <v>10320</v>
      </c>
    </row>
    <row r="424" spans="1:1" x14ac:dyDescent="0.3">
      <c r="A424" s="59">
        <v>10330</v>
      </c>
    </row>
    <row r="425" spans="1:1" x14ac:dyDescent="0.3">
      <c r="A425" s="59">
        <v>10340</v>
      </c>
    </row>
    <row r="426" spans="1:1" x14ac:dyDescent="0.3">
      <c r="A426" s="59">
        <v>10350</v>
      </c>
    </row>
    <row r="427" spans="1:1" x14ac:dyDescent="0.3">
      <c r="A427" s="59">
        <v>10360</v>
      </c>
    </row>
    <row r="428" spans="1:1" x14ac:dyDescent="0.3">
      <c r="A428" s="59">
        <v>10368</v>
      </c>
    </row>
    <row r="429" spans="1:1" x14ac:dyDescent="0.3">
      <c r="A429" s="59">
        <v>10369</v>
      </c>
    </row>
    <row r="430" spans="1:1" x14ac:dyDescent="0.3">
      <c r="A430" s="59">
        <v>16430</v>
      </c>
    </row>
    <row r="431" spans="1:1" x14ac:dyDescent="0.3">
      <c r="A431" s="59">
        <v>16440</v>
      </c>
    </row>
    <row r="432" spans="1:1" x14ac:dyDescent="0.3">
      <c r="A432" s="59">
        <v>16443</v>
      </c>
    </row>
    <row r="433" spans="1:1" x14ac:dyDescent="0.3">
      <c r="A433" s="59">
        <v>16450</v>
      </c>
    </row>
    <row r="434" spans="1:1" x14ac:dyDescent="0.3">
      <c r="A434" s="59">
        <v>16457</v>
      </c>
    </row>
    <row r="435" spans="1:1" x14ac:dyDescent="0.3">
      <c r="A435" s="59">
        <v>16459</v>
      </c>
    </row>
    <row r="436" spans="1:1" x14ac:dyDescent="0.3">
      <c r="A436" s="59">
        <v>16500</v>
      </c>
    </row>
    <row r="437" spans="1:1" x14ac:dyDescent="0.3">
      <c r="A437" s="59">
        <v>16513</v>
      </c>
    </row>
    <row r="438" spans="1:1" x14ac:dyDescent="0.3">
      <c r="A438" s="59">
        <v>16514</v>
      </c>
    </row>
    <row r="439" spans="1:1" x14ac:dyDescent="0.3">
      <c r="A439" s="59">
        <v>16520</v>
      </c>
    </row>
    <row r="440" spans="1:1" x14ac:dyDescent="0.3">
      <c r="A440" s="59">
        <v>16530</v>
      </c>
    </row>
    <row r="441" spans="1:1" x14ac:dyDescent="0.3">
      <c r="A441" s="59">
        <v>16533</v>
      </c>
    </row>
    <row r="442" spans="1:1" x14ac:dyDescent="0.3">
      <c r="A442" s="59">
        <v>16550</v>
      </c>
    </row>
    <row r="443" spans="1:1" x14ac:dyDescent="0.3">
      <c r="A443" s="59">
        <v>16600</v>
      </c>
    </row>
    <row r="444" spans="1:1" x14ac:dyDescent="0.3">
      <c r="A444" s="59">
        <v>16604</v>
      </c>
    </row>
    <row r="445" spans="1:1" x14ac:dyDescent="0.3">
      <c r="A445" s="59">
        <v>16605</v>
      </c>
    </row>
    <row r="446" spans="1:1" x14ac:dyDescent="0.3">
      <c r="A446" s="59">
        <v>16606</v>
      </c>
    </row>
    <row r="447" spans="1:1" x14ac:dyDescent="0.3">
      <c r="A447" s="59">
        <v>16607</v>
      </c>
    </row>
    <row r="448" spans="1:1" x14ac:dyDescent="0.3">
      <c r="A448" s="59">
        <v>16609</v>
      </c>
    </row>
    <row r="449" spans="1:1" x14ac:dyDescent="0.3">
      <c r="A449" s="59">
        <v>16610</v>
      </c>
    </row>
    <row r="450" spans="1:1" x14ac:dyDescent="0.3">
      <c r="A450" s="59">
        <v>16614</v>
      </c>
    </row>
    <row r="451" spans="1:1" x14ac:dyDescent="0.3">
      <c r="A451" s="59">
        <v>16615</v>
      </c>
    </row>
    <row r="452" spans="1:1" x14ac:dyDescent="0.3">
      <c r="A452" s="59">
        <v>16616</v>
      </c>
    </row>
    <row r="453" spans="1:1" x14ac:dyDescent="0.3">
      <c r="A453" s="59">
        <v>16617</v>
      </c>
    </row>
    <row r="454" spans="1:1" x14ac:dyDescent="0.3">
      <c r="A454" s="59">
        <v>16620</v>
      </c>
    </row>
    <row r="455" spans="1:1" x14ac:dyDescent="0.3">
      <c r="A455" s="59">
        <v>16629</v>
      </c>
    </row>
    <row r="456" spans="1:1" x14ac:dyDescent="0.3">
      <c r="A456" s="59">
        <v>16630</v>
      </c>
    </row>
    <row r="457" spans="1:1" x14ac:dyDescent="0.3">
      <c r="A457" s="59">
        <v>16640</v>
      </c>
    </row>
    <row r="458" spans="1:1" x14ac:dyDescent="0.3">
      <c r="A458" s="59">
        <v>16710</v>
      </c>
    </row>
    <row r="459" spans="1:1" x14ac:dyDescent="0.3">
      <c r="A459" s="59">
        <v>16720</v>
      </c>
    </row>
    <row r="460" spans="1:1" x14ac:dyDescent="0.3">
      <c r="A460" s="59">
        <v>16739</v>
      </c>
    </row>
    <row r="461" spans="1:1" x14ac:dyDescent="0.3">
      <c r="A461" s="59">
        <v>16740</v>
      </c>
    </row>
    <row r="462" spans="1:1" x14ac:dyDescent="0.3">
      <c r="A462" s="59">
        <v>16749</v>
      </c>
    </row>
    <row r="463" spans="1:1" x14ac:dyDescent="0.3">
      <c r="A463" s="59">
        <v>16750</v>
      </c>
    </row>
    <row r="464" spans="1:1" x14ac:dyDescent="0.3">
      <c r="A464" s="59">
        <v>16770</v>
      </c>
    </row>
    <row r="465" spans="1:1" x14ac:dyDescent="0.3">
      <c r="A465" s="59">
        <v>16776</v>
      </c>
    </row>
    <row r="466" spans="1:1" x14ac:dyDescent="0.3">
      <c r="A466" s="59">
        <v>16780</v>
      </c>
    </row>
    <row r="467" spans="1:1" x14ac:dyDescent="0.3">
      <c r="A467" s="59">
        <v>16797</v>
      </c>
    </row>
    <row r="468" spans="1:1" x14ac:dyDescent="0.3">
      <c r="A468" s="59">
        <v>16799</v>
      </c>
    </row>
    <row r="469" spans="1:1" x14ac:dyDescent="0.3">
      <c r="A469" s="59">
        <v>16800</v>
      </c>
    </row>
    <row r="470" spans="1:1" x14ac:dyDescent="0.3">
      <c r="A470" s="59">
        <v>16810</v>
      </c>
    </row>
    <row r="471" spans="1:1" x14ac:dyDescent="0.3">
      <c r="A471" s="59">
        <v>16813</v>
      </c>
    </row>
    <row r="472" spans="1:1" x14ac:dyDescent="0.3">
      <c r="A472" s="59">
        <v>16840</v>
      </c>
    </row>
    <row r="473" spans="1:1" x14ac:dyDescent="0.3">
      <c r="A473" s="59">
        <v>16850</v>
      </c>
    </row>
    <row r="474" spans="1:1" x14ac:dyDescent="0.3">
      <c r="A474" s="59">
        <v>16860</v>
      </c>
    </row>
    <row r="475" spans="1:1" x14ac:dyDescent="0.3">
      <c r="A475" s="59">
        <v>16880</v>
      </c>
    </row>
    <row r="476" spans="1:1" x14ac:dyDescent="0.3">
      <c r="A476" s="59">
        <v>16900</v>
      </c>
    </row>
    <row r="477" spans="1:1" x14ac:dyDescent="0.3">
      <c r="A477" s="59">
        <v>13060</v>
      </c>
    </row>
    <row r="478" spans="1:1" x14ac:dyDescent="0.3">
      <c r="A478" s="59">
        <v>13070</v>
      </c>
    </row>
    <row r="479" spans="1:1" x14ac:dyDescent="0.3">
      <c r="A479" s="59">
        <v>13080</v>
      </c>
    </row>
    <row r="480" spans="1:1" x14ac:dyDescent="0.3">
      <c r="A480" s="59">
        <v>13090</v>
      </c>
    </row>
    <row r="481" spans="1:1" x14ac:dyDescent="0.3">
      <c r="A481" s="59">
        <v>13093</v>
      </c>
    </row>
    <row r="482" spans="1:1" x14ac:dyDescent="0.3">
      <c r="A482" s="59">
        <v>13094</v>
      </c>
    </row>
    <row r="483" spans="1:1" x14ac:dyDescent="0.3">
      <c r="A483" s="59">
        <v>13099</v>
      </c>
    </row>
    <row r="484" spans="1:1" x14ac:dyDescent="0.3">
      <c r="A484" s="59">
        <v>13100</v>
      </c>
    </row>
    <row r="485" spans="1:1" x14ac:dyDescent="0.3">
      <c r="A485" s="59">
        <v>13120</v>
      </c>
    </row>
    <row r="486" spans="1:1" x14ac:dyDescent="0.3">
      <c r="A486" s="59">
        <v>13150</v>
      </c>
    </row>
    <row r="487" spans="1:1" x14ac:dyDescent="0.3">
      <c r="A487" s="59">
        <v>13180</v>
      </c>
    </row>
    <row r="488" spans="1:1" x14ac:dyDescent="0.3">
      <c r="A488" s="59">
        <v>13200</v>
      </c>
    </row>
    <row r="489" spans="1:1" x14ac:dyDescent="0.3">
      <c r="A489" s="59">
        <v>13210</v>
      </c>
    </row>
    <row r="490" spans="1:1" x14ac:dyDescent="0.3">
      <c r="A490" s="59">
        <v>13219</v>
      </c>
    </row>
    <row r="491" spans="1:1" x14ac:dyDescent="0.3">
      <c r="A491" s="59">
        <v>13220</v>
      </c>
    </row>
    <row r="492" spans="1:1" x14ac:dyDescent="0.3">
      <c r="A492" s="59">
        <v>13230</v>
      </c>
    </row>
    <row r="493" spans="1:1" x14ac:dyDescent="0.3">
      <c r="A493" s="59">
        <v>13250</v>
      </c>
    </row>
    <row r="494" spans="1:1" x14ac:dyDescent="0.3">
      <c r="A494" s="59">
        <v>13270</v>
      </c>
    </row>
    <row r="495" spans="1:1" x14ac:dyDescent="0.3">
      <c r="A495" s="59">
        <v>13273</v>
      </c>
    </row>
    <row r="496" spans="1:1" x14ac:dyDescent="0.3">
      <c r="A496" s="59">
        <v>13278</v>
      </c>
    </row>
    <row r="497" spans="1:1" x14ac:dyDescent="0.3">
      <c r="A497" s="59">
        <v>13280</v>
      </c>
    </row>
    <row r="498" spans="1:1" x14ac:dyDescent="0.3">
      <c r="A498" s="59">
        <v>13300</v>
      </c>
    </row>
    <row r="499" spans="1:1" x14ac:dyDescent="0.3">
      <c r="A499" s="59">
        <v>13310</v>
      </c>
    </row>
    <row r="500" spans="1:1" x14ac:dyDescent="0.3">
      <c r="A500" s="59">
        <v>13315</v>
      </c>
    </row>
    <row r="501" spans="1:1" x14ac:dyDescent="0.3">
      <c r="A501" s="59">
        <v>13319</v>
      </c>
    </row>
    <row r="502" spans="1:1" x14ac:dyDescent="0.3">
      <c r="A502" s="59">
        <v>13360</v>
      </c>
    </row>
    <row r="503" spans="1:1" x14ac:dyDescent="0.3">
      <c r="A503" s="59">
        <v>13400</v>
      </c>
    </row>
    <row r="504" spans="1:1" x14ac:dyDescent="0.3">
      <c r="A504" s="59">
        <v>13410</v>
      </c>
    </row>
    <row r="505" spans="1:1" x14ac:dyDescent="0.3">
      <c r="A505" s="59">
        <v>13419</v>
      </c>
    </row>
    <row r="506" spans="1:1" x14ac:dyDescent="0.3">
      <c r="A506" s="59">
        <v>13420</v>
      </c>
    </row>
    <row r="507" spans="1:1" x14ac:dyDescent="0.3">
      <c r="A507" s="59">
        <v>13430</v>
      </c>
    </row>
    <row r="508" spans="1:1" x14ac:dyDescent="0.3">
      <c r="A508" s="59">
        <v>13440</v>
      </c>
    </row>
    <row r="509" spans="1:1" x14ac:dyDescent="0.3">
      <c r="A509" s="59">
        <v>13450</v>
      </c>
    </row>
    <row r="510" spans="1:1" x14ac:dyDescent="0.3">
      <c r="A510" s="59">
        <v>13460</v>
      </c>
    </row>
    <row r="511" spans="1:1" x14ac:dyDescent="0.3">
      <c r="A511" s="59">
        <v>13508</v>
      </c>
    </row>
    <row r="512" spans="1:1" x14ac:dyDescent="0.3">
      <c r="A512" s="59">
        <v>13509</v>
      </c>
    </row>
    <row r="513" spans="1:1" x14ac:dyDescent="0.3">
      <c r="A513" s="59">
        <v>13510</v>
      </c>
    </row>
    <row r="514" spans="1:1" x14ac:dyDescent="0.3">
      <c r="A514" s="59">
        <v>13520</v>
      </c>
    </row>
    <row r="515" spans="1:1" x14ac:dyDescent="0.3">
      <c r="A515" s="59">
        <v>13530</v>
      </c>
    </row>
    <row r="516" spans="1:1" x14ac:dyDescent="0.3">
      <c r="A516" s="59">
        <v>13540</v>
      </c>
    </row>
    <row r="517" spans="1:1" x14ac:dyDescent="0.3">
      <c r="A517" s="59">
        <v>13545</v>
      </c>
    </row>
    <row r="518" spans="1:1" x14ac:dyDescent="0.3">
      <c r="A518" s="59">
        <v>13549</v>
      </c>
    </row>
    <row r="519" spans="1:1" x14ac:dyDescent="0.3">
      <c r="A519" s="59">
        <v>13550</v>
      </c>
    </row>
    <row r="520" spans="1:1" x14ac:dyDescent="0.3">
      <c r="A520" s="59">
        <v>1389</v>
      </c>
    </row>
    <row r="521" spans="1:1" x14ac:dyDescent="0.3">
      <c r="A521" s="59">
        <v>1400</v>
      </c>
    </row>
    <row r="522" spans="1:1" x14ac:dyDescent="0.3">
      <c r="A522" s="59">
        <v>1407</v>
      </c>
    </row>
    <row r="523" spans="1:1" x14ac:dyDescent="0.3">
      <c r="A523" s="59">
        <v>1408</v>
      </c>
    </row>
    <row r="524" spans="1:1" x14ac:dyDescent="0.3">
      <c r="A524" s="59">
        <v>1410</v>
      </c>
    </row>
    <row r="525" spans="1:1" x14ac:dyDescent="0.3">
      <c r="A525" s="59">
        <v>1419</v>
      </c>
    </row>
    <row r="526" spans="1:1" x14ac:dyDescent="0.3">
      <c r="A526" s="59">
        <v>1420</v>
      </c>
    </row>
    <row r="527" spans="1:1" x14ac:dyDescent="0.3">
      <c r="A527" s="59">
        <v>1430</v>
      </c>
    </row>
    <row r="528" spans="1:1" x14ac:dyDescent="0.3">
      <c r="A528" s="59">
        <v>1450</v>
      </c>
    </row>
    <row r="529" spans="1:1" x14ac:dyDescent="0.3">
      <c r="A529" s="59">
        <v>1460</v>
      </c>
    </row>
    <row r="530" spans="1:1" x14ac:dyDescent="0.3">
      <c r="A530" s="59">
        <v>1470</v>
      </c>
    </row>
    <row r="531" spans="1:1" x14ac:dyDescent="0.3">
      <c r="A531" s="59">
        <v>1480</v>
      </c>
    </row>
    <row r="532" spans="1:1" x14ac:dyDescent="0.3">
      <c r="A532" s="59">
        <v>1490</v>
      </c>
    </row>
    <row r="533" spans="1:1" x14ac:dyDescent="0.3">
      <c r="A533" s="59">
        <v>1500</v>
      </c>
    </row>
    <row r="534" spans="1:1" x14ac:dyDescent="0.3">
      <c r="A534" s="59">
        <v>1509</v>
      </c>
    </row>
    <row r="535" spans="1:1" x14ac:dyDescent="0.3">
      <c r="A535" s="59">
        <v>1510</v>
      </c>
    </row>
    <row r="536" spans="1:1" x14ac:dyDescent="0.3">
      <c r="A536" s="59">
        <v>1520</v>
      </c>
    </row>
    <row r="537" spans="1:1" x14ac:dyDescent="0.3">
      <c r="A537" s="59">
        <v>1530</v>
      </c>
    </row>
    <row r="538" spans="1:1" x14ac:dyDescent="0.3">
      <c r="A538" s="59">
        <v>1538</v>
      </c>
    </row>
    <row r="539" spans="1:1" x14ac:dyDescent="0.3">
      <c r="A539" s="59">
        <v>1539</v>
      </c>
    </row>
    <row r="540" spans="1:1" x14ac:dyDescent="0.3">
      <c r="A540" s="59">
        <v>1540</v>
      </c>
    </row>
    <row r="541" spans="1:1" x14ac:dyDescent="0.3">
      <c r="A541" s="59">
        <v>1548</v>
      </c>
    </row>
    <row r="542" spans="1:1" x14ac:dyDescent="0.3">
      <c r="A542" s="59">
        <v>1549</v>
      </c>
    </row>
    <row r="543" spans="1:1" x14ac:dyDescent="0.3">
      <c r="A543" s="59">
        <v>1550</v>
      </c>
    </row>
    <row r="544" spans="1:1" x14ac:dyDescent="0.3">
      <c r="A544" s="59">
        <v>1560</v>
      </c>
    </row>
    <row r="545" spans="1:1" x14ac:dyDescent="0.3">
      <c r="A545" s="59">
        <v>1566</v>
      </c>
    </row>
    <row r="546" spans="1:1" x14ac:dyDescent="0.3">
      <c r="A546" s="59">
        <v>1569</v>
      </c>
    </row>
    <row r="547" spans="1:1" x14ac:dyDescent="0.3">
      <c r="A547" s="59">
        <v>1588</v>
      </c>
    </row>
    <row r="548" spans="1:1" x14ac:dyDescent="0.3">
      <c r="A548" s="59">
        <v>1590</v>
      </c>
    </row>
    <row r="549" spans="1:1" x14ac:dyDescent="0.3">
      <c r="A549" s="59">
        <v>1600</v>
      </c>
    </row>
    <row r="550" spans="1:1" x14ac:dyDescent="0.3">
      <c r="A550" s="59">
        <v>1610</v>
      </c>
    </row>
    <row r="551" spans="1:1" x14ac:dyDescent="0.3">
      <c r="A551" s="59">
        <v>1618</v>
      </c>
    </row>
    <row r="552" spans="1:1" x14ac:dyDescent="0.3">
      <c r="A552" s="59">
        <v>1619</v>
      </c>
    </row>
    <row r="553" spans="1:1" x14ac:dyDescent="0.3">
      <c r="A553" s="59">
        <v>15280</v>
      </c>
    </row>
    <row r="554" spans="1:1" x14ac:dyDescent="0.3">
      <c r="A554" s="59">
        <v>15290</v>
      </c>
    </row>
    <row r="555" spans="1:1" x14ac:dyDescent="0.3">
      <c r="A555" s="59">
        <v>15300</v>
      </c>
    </row>
    <row r="556" spans="1:1" x14ac:dyDescent="0.3">
      <c r="A556" s="59">
        <v>15309</v>
      </c>
    </row>
    <row r="557" spans="1:1" x14ac:dyDescent="0.3">
      <c r="A557" s="59">
        <v>15310</v>
      </c>
    </row>
    <row r="558" spans="1:1" x14ac:dyDescent="0.3">
      <c r="A558" s="59">
        <v>15320</v>
      </c>
    </row>
    <row r="559" spans="1:1" x14ac:dyDescent="0.3">
      <c r="A559" s="59">
        <v>15330</v>
      </c>
    </row>
    <row r="560" spans="1:1" x14ac:dyDescent="0.3">
      <c r="A560" s="59">
        <v>15339</v>
      </c>
    </row>
    <row r="561" spans="1:1" x14ac:dyDescent="0.3">
      <c r="A561" s="59">
        <v>15340</v>
      </c>
    </row>
    <row r="562" spans="1:1" x14ac:dyDescent="0.3">
      <c r="A562" s="59">
        <v>15350</v>
      </c>
    </row>
    <row r="563" spans="1:1" x14ac:dyDescent="0.3">
      <c r="A563" s="59">
        <v>15370</v>
      </c>
    </row>
    <row r="564" spans="1:1" x14ac:dyDescent="0.3">
      <c r="A564" s="59">
        <v>15380</v>
      </c>
    </row>
    <row r="565" spans="1:1" x14ac:dyDescent="0.3">
      <c r="A565" s="59">
        <v>15390</v>
      </c>
    </row>
    <row r="566" spans="1:1" x14ac:dyDescent="0.3">
      <c r="A566" s="59">
        <v>15400</v>
      </c>
    </row>
    <row r="567" spans="1:1" x14ac:dyDescent="0.3">
      <c r="A567" s="59">
        <v>15410</v>
      </c>
    </row>
    <row r="568" spans="1:1" x14ac:dyDescent="0.3">
      <c r="A568" s="59">
        <v>15420</v>
      </c>
    </row>
    <row r="569" spans="1:1" x14ac:dyDescent="0.3">
      <c r="A569" s="59">
        <v>15430</v>
      </c>
    </row>
    <row r="570" spans="1:1" x14ac:dyDescent="0.3">
      <c r="A570" s="59">
        <v>15440</v>
      </c>
    </row>
    <row r="571" spans="1:1" x14ac:dyDescent="0.3">
      <c r="A571" s="59">
        <v>15450</v>
      </c>
    </row>
    <row r="572" spans="1:1" x14ac:dyDescent="0.3">
      <c r="A572" s="59">
        <v>15460</v>
      </c>
    </row>
    <row r="573" spans="1:1" x14ac:dyDescent="0.3">
      <c r="A573" s="59">
        <v>15470</v>
      </c>
    </row>
    <row r="574" spans="1:1" x14ac:dyDescent="0.3">
      <c r="A574" s="59">
        <v>15500</v>
      </c>
    </row>
    <row r="575" spans="1:1" x14ac:dyDescent="0.3">
      <c r="A575" s="59">
        <v>15510</v>
      </c>
    </row>
    <row r="576" spans="1:1" x14ac:dyDescent="0.3">
      <c r="A576" s="59">
        <v>15520</v>
      </c>
    </row>
    <row r="577" spans="1:1" x14ac:dyDescent="0.3">
      <c r="A577" s="59">
        <v>15530</v>
      </c>
    </row>
    <row r="578" spans="1:1" x14ac:dyDescent="0.3">
      <c r="A578" s="59">
        <v>15540</v>
      </c>
    </row>
    <row r="579" spans="1:1" x14ac:dyDescent="0.3">
      <c r="A579" s="59">
        <v>15600</v>
      </c>
    </row>
    <row r="580" spans="1:1" x14ac:dyDescent="0.3">
      <c r="A580" s="59">
        <v>15610</v>
      </c>
    </row>
    <row r="581" spans="1:1" x14ac:dyDescent="0.3">
      <c r="A581" s="59">
        <v>15620</v>
      </c>
    </row>
    <row r="582" spans="1:1" x14ac:dyDescent="0.3">
      <c r="A582" s="59">
        <v>15630</v>
      </c>
    </row>
    <row r="583" spans="1:1" x14ac:dyDescent="0.3">
      <c r="A583" s="59">
        <v>15640</v>
      </c>
    </row>
    <row r="584" spans="1:1" x14ac:dyDescent="0.3">
      <c r="A584" s="59">
        <v>15650</v>
      </c>
    </row>
    <row r="585" spans="1:1" x14ac:dyDescent="0.3">
      <c r="A585" s="59">
        <v>15660</v>
      </c>
    </row>
    <row r="586" spans="1:1" x14ac:dyDescent="0.3">
      <c r="A586" s="59">
        <v>15670</v>
      </c>
    </row>
    <row r="587" spans="1:1" x14ac:dyDescent="0.3">
      <c r="A587" s="59">
        <v>15680</v>
      </c>
    </row>
    <row r="588" spans="1:1" x14ac:dyDescent="0.3">
      <c r="A588" s="59">
        <v>15700</v>
      </c>
    </row>
    <row r="589" spans="1:1" x14ac:dyDescent="0.3">
      <c r="A589" s="59">
        <v>15710</v>
      </c>
    </row>
    <row r="590" spans="1:1" x14ac:dyDescent="0.3">
      <c r="A590" s="59">
        <v>15730</v>
      </c>
    </row>
    <row r="591" spans="1:1" x14ac:dyDescent="0.3">
      <c r="A591" s="59">
        <v>15740</v>
      </c>
    </row>
    <row r="592" spans="1:1" x14ac:dyDescent="0.3">
      <c r="A592" s="59">
        <v>15750</v>
      </c>
    </row>
    <row r="593" spans="1:1" x14ac:dyDescent="0.3">
      <c r="A593" s="59">
        <v>15800</v>
      </c>
    </row>
    <row r="594" spans="1:1" x14ac:dyDescent="0.3">
      <c r="A594" s="59">
        <v>15810</v>
      </c>
    </row>
    <row r="595" spans="1:1" x14ac:dyDescent="0.3">
      <c r="A595" s="59">
        <v>15820</v>
      </c>
    </row>
    <row r="596" spans="1:1" x14ac:dyDescent="0.3">
      <c r="A596" s="59">
        <v>15830</v>
      </c>
    </row>
    <row r="597" spans="1:1" x14ac:dyDescent="0.3">
      <c r="A597" s="59">
        <v>15840</v>
      </c>
    </row>
    <row r="598" spans="1:1" x14ac:dyDescent="0.3">
      <c r="A598" s="59">
        <v>15850</v>
      </c>
    </row>
    <row r="599" spans="1:1" x14ac:dyDescent="0.3">
      <c r="A599" s="59">
        <v>1620</v>
      </c>
    </row>
    <row r="600" spans="1:1" x14ac:dyDescent="0.3">
      <c r="A600" s="59">
        <v>1630</v>
      </c>
    </row>
    <row r="601" spans="1:1" x14ac:dyDescent="0.3">
      <c r="A601" s="59">
        <v>1640</v>
      </c>
    </row>
    <row r="602" spans="1:1" x14ac:dyDescent="0.3">
      <c r="A602" s="59">
        <v>1645</v>
      </c>
    </row>
    <row r="603" spans="1:1" x14ac:dyDescent="0.3">
      <c r="A603" s="59">
        <v>1650</v>
      </c>
    </row>
    <row r="604" spans="1:1" x14ac:dyDescent="0.3">
      <c r="A604" s="59">
        <v>1700</v>
      </c>
    </row>
    <row r="605" spans="1:1" x14ac:dyDescent="0.3">
      <c r="A605" s="59">
        <v>1708</v>
      </c>
    </row>
    <row r="606" spans="1:1" x14ac:dyDescent="0.3">
      <c r="A606" s="59">
        <v>1710</v>
      </c>
    </row>
    <row r="607" spans="1:1" x14ac:dyDescent="0.3">
      <c r="A607" s="59">
        <v>1720</v>
      </c>
    </row>
    <row r="608" spans="1:1" x14ac:dyDescent="0.3">
      <c r="A608" s="59">
        <v>1729</v>
      </c>
    </row>
    <row r="609" spans="1:1" x14ac:dyDescent="0.3">
      <c r="A609" s="59">
        <v>1730</v>
      </c>
    </row>
    <row r="610" spans="1:1" x14ac:dyDescent="0.3">
      <c r="A610" s="59">
        <v>1740</v>
      </c>
    </row>
    <row r="611" spans="1:1" x14ac:dyDescent="0.3">
      <c r="A611" s="59">
        <v>1750</v>
      </c>
    </row>
    <row r="612" spans="1:1" x14ac:dyDescent="0.3">
      <c r="A612" s="59">
        <v>1759</v>
      </c>
    </row>
    <row r="613" spans="1:1" x14ac:dyDescent="0.3">
      <c r="A613" s="59">
        <v>1760</v>
      </c>
    </row>
    <row r="614" spans="1:1" x14ac:dyDescent="0.3">
      <c r="A614" s="59">
        <v>1770</v>
      </c>
    </row>
    <row r="615" spans="1:1" x14ac:dyDescent="0.3">
      <c r="A615" s="59">
        <v>1780</v>
      </c>
    </row>
    <row r="616" spans="1:1" x14ac:dyDescent="0.3">
      <c r="A616" s="59">
        <v>1789</v>
      </c>
    </row>
    <row r="617" spans="1:1" x14ac:dyDescent="0.3">
      <c r="A617" s="59">
        <v>1790</v>
      </c>
    </row>
    <row r="618" spans="1:1" x14ac:dyDescent="0.3">
      <c r="A618" s="59">
        <v>1800</v>
      </c>
    </row>
    <row r="619" spans="1:1" x14ac:dyDescent="0.3">
      <c r="A619" s="59">
        <v>1807</v>
      </c>
    </row>
    <row r="620" spans="1:1" x14ac:dyDescent="0.3">
      <c r="A620" s="59">
        <v>1810</v>
      </c>
    </row>
    <row r="621" spans="1:1" x14ac:dyDescent="0.3">
      <c r="A621" s="59">
        <v>1820</v>
      </c>
    </row>
    <row r="622" spans="1:1" x14ac:dyDescent="0.3">
      <c r="A622" s="59">
        <v>1830</v>
      </c>
    </row>
    <row r="623" spans="1:1" x14ac:dyDescent="0.3">
      <c r="A623" s="59">
        <v>1840</v>
      </c>
    </row>
    <row r="624" spans="1:1" x14ac:dyDescent="0.3">
      <c r="A624" s="59">
        <v>1849</v>
      </c>
    </row>
    <row r="625" spans="1:1" x14ac:dyDescent="0.3">
      <c r="A625" s="59">
        <v>4640</v>
      </c>
    </row>
    <row r="626" spans="1:1" x14ac:dyDescent="0.3">
      <c r="A626" s="59">
        <v>4650</v>
      </c>
    </row>
    <row r="627" spans="1:1" x14ac:dyDescent="0.3">
      <c r="A627" s="59">
        <v>4660</v>
      </c>
    </row>
    <row r="628" spans="1:1" x14ac:dyDescent="0.3">
      <c r="A628" s="59">
        <v>4700</v>
      </c>
    </row>
    <row r="629" spans="1:1" x14ac:dyDescent="0.3">
      <c r="A629" s="59">
        <v>4710</v>
      </c>
    </row>
    <row r="630" spans="1:1" x14ac:dyDescent="0.3">
      <c r="A630" s="59">
        <v>4730</v>
      </c>
    </row>
    <row r="631" spans="1:1" x14ac:dyDescent="0.3">
      <c r="A631" s="59">
        <v>4739</v>
      </c>
    </row>
    <row r="632" spans="1:1" x14ac:dyDescent="0.3">
      <c r="A632" s="59">
        <v>4800</v>
      </c>
    </row>
    <row r="633" spans="1:1" x14ac:dyDescent="0.3">
      <c r="A633" s="59">
        <v>4810</v>
      </c>
    </row>
    <row r="634" spans="1:1" x14ac:dyDescent="0.3">
      <c r="A634" s="59">
        <v>4815</v>
      </c>
    </row>
    <row r="635" spans="1:1" x14ac:dyDescent="0.3">
      <c r="A635" s="59">
        <v>4830</v>
      </c>
    </row>
    <row r="636" spans="1:1" x14ac:dyDescent="0.3">
      <c r="A636" s="59">
        <v>4840</v>
      </c>
    </row>
    <row r="637" spans="1:1" x14ac:dyDescent="0.3">
      <c r="A637" s="59">
        <v>4870</v>
      </c>
    </row>
    <row r="638" spans="1:1" x14ac:dyDescent="0.3">
      <c r="A638" s="59">
        <v>4890</v>
      </c>
    </row>
    <row r="639" spans="1:1" x14ac:dyDescent="0.3">
      <c r="A639" s="59">
        <v>4899</v>
      </c>
    </row>
    <row r="640" spans="1:1" x14ac:dyDescent="0.3">
      <c r="A640" s="59">
        <v>4909</v>
      </c>
    </row>
    <row r="641" spans="1:1" x14ac:dyDescent="0.3">
      <c r="A641" s="59">
        <v>4910</v>
      </c>
    </row>
    <row r="642" spans="1:1" x14ac:dyDescent="0.3">
      <c r="A642" s="59">
        <v>4918</v>
      </c>
    </row>
    <row r="643" spans="1:1" x14ac:dyDescent="0.3">
      <c r="A643" s="59">
        <v>4919</v>
      </c>
    </row>
    <row r="644" spans="1:1" x14ac:dyDescent="0.3">
      <c r="A644" s="59">
        <v>4920</v>
      </c>
    </row>
    <row r="645" spans="1:1" x14ac:dyDescent="0.3">
      <c r="A645" s="59">
        <v>4929</v>
      </c>
    </row>
    <row r="646" spans="1:1" x14ac:dyDescent="0.3">
      <c r="A646" s="59">
        <v>4930</v>
      </c>
    </row>
    <row r="647" spans="1:1" x14ac:dyDescent="0.3">
      <c r="A647" s="59">
        <v>4938</v>
      </c>
    </row>
    <row r="648" spans="1:1" x14ac:dyDescent="0.3">
      <c r="A648" s="59">
        <v>4939</v>
      </c>
    </row>
    <row r="649" spans="1:1" x14ac:dyDescent="0.3">
      <c r="A649" s="59">
        <v>4940</v>
      </c>
    </row>
    <row r="650" spans="1:1" x14ac:dyDescent="0.3">
      <c r="A650" s="59">
        <v>4950</v>
      </c>
    </row>
    <row r="651" spans="1:1" x14ac:dyDescent="0.3">
      <c r="A651" s="59">
        <v>4960</v>
      </c>
    </row>
    <row r="652" spans="1:1" x14ac:dyDescent="0.3">
      <c r="A652" s="59">
        <v>4970</v>
      </c>
    </row>
    <row r="653" spans="1:1" x14ac:dyDescent="0.3">
      <c r="A653" s="59">
        <v>4980</v>
      </c>
    </row>
    <row r="654" spans="1:1" x14ac:dyDescent="0.3">
      <c r="A654" s="59">
        <v>5000</v>
      </c>
    </row>
    <row r="655" spans="1:1" x14ac:dyDescent="0.3">
      <c r="A655" s="59">
        <v>5010</v>
      </c>
    </row>
    <row r="656" spans="1:1" x14ac:dyDescent="0.3">
      <c r="A656" s="59">
        <v>5020</v>
      </c>
    </row>
    <row r="657" spans="1:1" x14ac:dyDescent="0.3">
      <c r="A657" s="59">
        <v>5030</v>
      </c>
    </row>
    <row r="658" spans="1:1" x14ac:dyDescent="0.3">
      <c r="A658" s="59">
        <v>5050</v>
      </c>
    </row>
    <row r="659" spans="1:1" x14ac:dyDescent="0.3">
      <c r="A659" s="59">
        <v>5100</v>
      </c>
    </row>
    <row r="660" spans="1:1" x14ac:dyDescent="0.3">
      <c r="A660" s="59">
        <v>5110</v>
      </c>
    </row>
    <row r="661" spans="1:1" x14ac:dyDescent="0.3">
      <c r="A661" s="59">
        <v>5118</v>
      </c>
    </row>
    <row r="662" spans="1:1" x14ac:dyDescent="0.3">
      <c r="A662" s="59">
        <v>5119</v>
      </c>
    </row>
    <row r="663" spans="1:1" x14ac:dyDescent="0.3">
      <c r="A663" s="59">
        <v>5120</v>
      </c>
    </row>
    <row r="664" spans="1:1" x14ac:dyDescent="0.3">
      <c r="A664" s="59">
        <v>5129</v>
      </c>
    </row>
    <row r="665" spans="1:1" x14ac:dyDescent="0.3">
      <c r="A665" s="59">
        <v>5200</v>
      </c>
    </row>
    <row r="666" spans="1:1" x14ac:dyDescent="0.3">
      <c r="A666" s="59">
        <v>5219</v>
      </c>
    </row>
    <row r="667" spans="1:1" x14ac:dyDescent="0.3">
      <c r="A667" s="59">
        <v>5220</v>
      </c>
    </row>
    <row r="668" spans="1:1" x14ac:dyDescent="0.3">
      <c r="A668" s="59">
        <v>5230</v>
      </c>
    </row>
    <row r="669" spans="1:1" x14ac:dyDescent="0.3">
      <c r="A669" s="59">
        <v>5240</v>
      </c>
    </row>
    <row r="670" spans="1:1" x14ac:dyDescent="0.3">
      <c r="A670" s="59">
        <v>5260</v>
      </c>
    </row>
    <row r="671" spans="1:1" x14ac:dyDescent="0.3">
      <c r="A671" s="59">
        <v>5269</v>
      </c>
    </row>
    <row r="672" spans="1:1" x14ac:dyDescent="0.3">
      <c r="A672" s="59">
        <v>7510</v>
      </c>
    </row>
    <row r="673" spans="1:1" x14ac:dyDescent="0.3">
      <c r="A673" s="59">
        <v>7520</v>
      </c>
    </row>
    <row r="674" spans="1:1" x14ac:dyDescent="0.3">
      <c r="A674" s="59">
        <v>7530</v>
      </c>
    </row>
    <row r="675" spans="1:1" x14ac:dyDescent="0.3">
      <c r="A675" s="59">
        <v>7540</v>
      </c>
    </row>
    <row r="676" spans="1:1" x14ac:dyDescent="0.3">
      <c r="A676" s="59">
        <v>7550</v>
      </c>
    </row>
    <row r="677" spans="1:1" x14ac:dyDescent="0.3">
      <c r="A677" s="59">
        <v>7560</v>
      </c>
    </row>
    <row r="678" spans="1:1" x14ac:dyDescent="0.3">
      <c r="A678" s="59">
        <v>7570</v>
      </c>
    </row>
    <row r="679" spans="1:1" x14ac:dyDescent="0.3">
      <c r="A679" s="59">
        <v>7580</v>
      </c>
    </row>
    <row r="680" spans="1:1" x14ac:dyDescent="0.3">
      <c r="A680" s="59">
        <v>7600</v>
      </c>
    </row>
    <row r="681" spans="1:1" x14ac:dyDescent="0.3">
      <c r="A681" s="59">
        <v>7620</v>
      </c>
    </row>
    <row r="682" spans="1:1" x14ac:dyDescent="0.3">
      <c r="A682" s="59">
        <v>7630</v>
      </c>
    </row>
    <row r="683" spans="1:1" x14ac:dyDescent="0.3">
      <c r="A683" s="59">
        <v>7640</v>
      </c>
    </row>
    <row r="684" spans="1:1" x14ac:dyDescent="0.3">
      <c r="A684" s="59">
        <v>7650</v>
      </c>
    </row>
    <row r="685" spans="1:1" x14ac:dyDescent="0.3">
      <c r="A685" s="59">
        <v>7670</v>
      </c>
    </row>
    <row r="686" spans="1:1" x14ac:dyDescent="0.3">
      <c r="A686" s="59">
        <v>7680</v>
      </c>
    </row>
    <row r="687" spans="1:1" x14ac:dyDescent="0.3">
      <c r="A687" s="59">
        <v>7700</v>
      </c>
    </row>
    <row r="688" spans="1:1" x14ac:dyDescent="0.3">
      <c r="A688" s="59">
        <v>7707</v>
      </c>
    </row>
    <row r="689" spans="1:1" x14ac:dyDescent="0.3">
      <c r="A689" s="59">
        <v>7708</v>
      </c>
    </row>
    <row r="690" spans="1:1" x14ac:dyDescent="0.3">
      <c r="A690" s="59">
        <v>7720</v>
      </c>
    </row>
    <row r="691" spans="1:1" x14ac:dyDescent="0.3">
      <c r="A691" s="59">
        <v>7730</v>
      </c>
    </row>
    <row r="692" spans="1:1" x14ac:dyDescent="0.3">
      <c r="A692" s="59">
        <v>7739</v>
      </c>
    </row>
    <row r="693" spans="1:1" x14ac:dyDescent="0.3">
      <c r="A693" s="59">
        <v>7740</v>
      </c>
    </row>
    <row r="694" spans="1:1" x14ac:dyDescent="0.3">
      <c r="A694" s="59">
        <v>7750</v>
      </c>
    </row>
    <row r="695" spans="1:1" x14ac:dyDescent="0.3">
      <c r="A695" s="59">
        <v>7754</v>
      </c>
    </row>
    <row r="696" spans="1:1" x14ac:dyDescent="0.3">
      <c r="A696" s="59">
        <v>7755</v>
      </c>
    </row>
    <row r="697" spans="1:1" x14ac:dyDescent="0.3">
      <c r="A697" s="59">
        <v>7760</v>
      </c>
    </row>
    <row r="698" spans="1:1" x14ac:dyDescent="0.3">
      <c r="A698" s="59">
        <v>7770</v>
      </c>
    </row>
    <row r="699" spans="1:1" x14ac:dyDescent="0.3">
      <c r="A699" s="59">
        <v>7780</v>
      </c>
    </row>
    <row r="700" spans="1:1" x14ac:dyDescent="0.3">
      <c r="A700" s="59">
        <v>7790</v>
      </c>
    </row>
    <row r="701" spans="1:1" x14ac:dyDescent="0.3">
      <c r="A701" s="59">
        <v>7800</v>
      </c>
    </row>
    <row r="702" spans="1:1" x14ac:dyDescent="0.3">
      <c r="A702" s="59">
        <v>7810</v>
      </c>
    </row>
    <row r="703" spans="1:1" x14ac:dyDescent="0.3">
      <c r="A703" s="59">
        <v>7820</v>
      </c>
    </row>
    <row r="704" spans="1:1" x14ac:dyDescent="0.3">
      <c r="A704" s="59">
        <v>7830</v>
      </c>
    </row>
    <row r="705" spans="1:1" x14ac:dyDescent="0.3">
      <c r="A705" s="59">
        <v>7838</v>
      </c>
    </row>
    <row r="706" spans="1:1" x14ac:dyDescent="0.3">
      <c r="A706" s="59">
        <v>7839</v>
      </c>
    </row>
    <row r="707" spans="1:1" x14ac:dyDescent="0.3">
      <c r="A707" s="59">
        <v>7840</v>
      </c>
    </row>
    <row r="708" spans="1:1" x14ac:dyDescent="0.3">
      <c r="A708" s="59">
        <v>7850</v>
      </c>
    </row>
    <row r="709" spans="1:1" x14ac:dyDescent="0.3">
      <c r="A709" s="59">
        <v>7858</v>
      </c>
    </row>
    <row r="710" spans="1:1" x14ac:dyDescent="0.3">
      <c r="A710" s="59">
        <v>7859</v>
      </c>
    </row>
    <row r="711" spans="1:1" x14ac:dyDescent="0.3">
      <c r="A711" s="59">
        <v>7860</v>
      </c>
    </row>
    <row r="712" spans="1:1" x14ac:dyDescent="0.3">
      <c r="A712" s="59">
        <v>7869</v>
      </c>
    </row>
    <row r="713" spans="1:1" x14ac:dyDescent="0.3">
      <c r="A713" s="59">
        <v>7870</v>
      </c>
    </row>
    <row r="714" spans="1:1" x14ac:dyDescent="0.3">
      <c r="A714" s="59">
        <v>7880</v>
      </c>
    </row>
    <row r="715" spans="1:1" x14ac:dyDescent="0.3">
      <c r="A715" s="59">
        <v>7889</v>
      </c>
    </row>
    <row r="716" spans="1:1" x14ac:dyDescent="0.3">
      <c r="A716" s="59">
        <v>9660</v>
      </c>
    </row>
    <row r="717" spans="1:1" x14ac:dyDescent="0.3">
      <c r="A717" s="59">
        <v>9670</v>
      </c>
    </row>
    <row r="718" spans="1:1" x14ac:dyDescent="0.3">
      <c r="A718" s="59">
        <v>9680</v>
      </c>
    </row>
    <row r="719" spans="1:1" x14ac:dyDescent="0.3">
      <c r="A719" s="59">
        <v>9689</v>
      </c>
    </row>
    <row r="720" spans="1:1" x14ac:dyDescent="0.3">
      <c r="A720" s="59">
        <v>9690</v>
      </c>
    </row>
    <row r="721" spans="1:1" x14ac:dyDescent="0.3">
      <c r="A721" s="59">
        <v>9696</v>
      </c>
    </row>
    <row r="722" spans="1:1" x14ac:dyDescent="0.3">
      <c r="A722" s="59">
        <v>9698</v>
      </c>
    </row>
    <row r="723" spans="1:1" x14ac:dyDescent="0.3">
      <c r="A723" s="59">
        <v>9700</v>
      </c>
    </row>
    <row r="724" spans="1:1" x14ac:dyDescent="0.3">
      <c r="A724" s="59">
        <v>9704</v>
      </c>
    </row>
    <row r="725" spans="1:1" x14ac:dyDescent="0.3">
      <c r="A725" s="59">
        <v>9705</v>
      </c>
    </row>
    <row r="726" spans="1:1" x14ac:dyDescent="0.3">
      <c r="A726" s="59">
        <v>9706</v>
      </c>
    </row>
    <row r="727" spans="1:1" x14ac:dyDescent="0.3">
      <c r="A727" s="59">
        <v>9708</v>
      </c>
    </row>
    <row r="728" spans="1:1" x14ac:dyDescent="0.3">
      <c r="A728" s="59">
        <v>9709</v>
      </c>
    </row>
    <row r="729" spans="1:1" x14ac:dyDescent="0.3">
      <c r="A729" s="59">
        <v>9710</v>
      </c>
    </row>
    <row r="730" spans="1:1" x14ac:dyDescent="0.3">
      <c r="A730" s="59">
        <v>9720</v>
      </c>
    </row>
    <row r="731" spans="1:1" x14ac:dyDescent="0.3">
      <c r="A731" s="59">
        <v>9730</v>
      </c>
    </row>
    <row r="732" spans="1:1" x14ac:dyDescent="0.3">
      <c r="A732" s="59">
        <v>9740</v>
      </c>
    </row>
    <row r="733" spans="1:1" x14ac:dyDescent="0.3">
      <c r="A733" s="59">
        <v>9750</v>
      </c>
    </row>
    <row r="734" spans="1:1" x14ac:dyDescent="0.3">
      <c r="A734" s="59">
        <v>9760</v>
      </c>
    </row>
    <row r="735" spans="1:1" x14ac:dyDescent="0.3">
      <c r="A735" s="59">
        <v>9769</v>
      </c>
    </row>
    <row r="736" spans="1:1" x14ac:dyDescent="0.3">
      <c r="A736" s="59">
        <v>9770</v>
      </c>
    </row>
    <row r="737" spans="1:1" x14ac:dyDescent="0.3">
      <c r="A737" s="59">
        <v>9780</v>
      </c>
    </row>
    <row r="738" spans="1:1" x14ac:dyDescent="0.3">
      <c r="A738" s="59">
        <v>9790</v>
      </c>
    </row>
    <row r="739" spans="1:1" x14ac:dyDescent="0.3">
      <c r="A739" s="59">
        <v>9800</v>
      </c>
    </row>
    <row r="740" spans="1:1" x14ac:dyDescent="0.3">
      <c r="A740" s="59">
        <v>9810</v>
      </c>
    </row>
    <row r="741" spans="1:1" x14ac:dyDescent="0.3">
      <c r="A741" s="59">
        <v>9819</v>
      </c>
    </row>
    <row r="742" spans="1:1" x14ac:dyDescent="0.3">
      <c r="A742" s="59">
        <v>9820</v>
      </c>
    </row>
    <row r="743" spans="1:1" x14ac:dyDescent="0.3">
      <c r="A743" s="59">
        <v>9828</v>
      </c>
    </row>
    <row r="744" spans="1:1" x14ac:dyDescent="0.3">
      <c r="A744" s="59">
        <v>9829</v>
      </c>
    </row>
    <row r="745" spans="1:1" x14ac:dyDescent="0.3">
      <c r="A745" s="59">
        <v>9830</v>
      </c>
    </row>
    <row r="746" spans="1:1" x14ac:dyDescent="0.3">
      <c r="A746" s="59">
        <v>9837</v>
      </c>
    </row>
    <row r="747" spans="1:1" x14ac:dyDescent="0.3">
      <c r="A747" s="59">
        <v>11650</v>
      </c>
    </row>
    <row r="748" spans="1:1" x14ac:dyDescent="0.3">
      <c r="A748" s="59">
        <v>11700</v>
      </c>
    </row>
    <row r="749" spans="1:1" x14ac:dyDescent="0.3">
      <c r="A749" s="59">
        <v>11800</v>
      </c>
    </row>
    <row r="750" spans="1:1" x14ac:dyDescent="0.3">
      <c r="A750" s="59">
        <v>11810</v>
      </c>
    </row>
    <row r="751" spans="1:1" x14ac:dyDescent="0.3">
      <c r="A751" s="59">
        <v>11820</v>
      </c>
    </row>
    <row r="752" spans="1:1" x14ac:dyDescent="0.3">
      <c r="A752" s="59">
        <v>11830</v>
      </c>
    </row>
    <row r="753" spans="1:1" x14ac:dyDescent="0.3">
      <c r="A753" s="59">
        <v>11840</v>
      </c>
    </row>
    <row r="754" spans="1:1" x14ac:dyDescent="0.3">
      <c r="A754" s="59">
        <v>11850</v>
      </c>
    </row>
    <row r="755" spans="1:1" x14ac:dyDescent="0.3">
      <c r="A755" s="59">
        <v>11860</v>
      </c>
    </row>
    <row r="756" spans="1:1" x14ac:dyDescent="0.3">
      <c r="A756" s="59">
        <v>11870</v>
      </c>
    </row>
    <row r="757" spans="1:1" x14ac:dyDescent="0.3">
      <c r="A757" s="59">
        <v>11910</v>
      </c>
    </row>
    <row r="758" spans="1:1" x14ac:dyDescent="0.3">
      <c r="A758" s="59">
        <v>11920</v>
      </c>
    </row>
    <row r="759" spans="1:1" x14ac:dyDescent="0.3">
      <c r="A759" s="59">
        <v>11930</v>
      </c>
    </row>
    <row r="760" spans="1:1" x14ac:dyDescent="0.3">
      <c r="A760" s="59">
        <v>11950</v>
      </c>
    </row>
    <row r="761" spans="1:1" x14ac:dyDescent="0.3">
      <c r="A761" s="59">
        <v>12000</v>
      </c>
    </row>
    <row r="762" spans="1:1" x14ac:dyDescent="0.3">
      <c r="A762" s="59">
        <v>12070</v>
      </c>
    </row>
    <row r="763" spans="1:1" x14ac:dyDescent="0.3">
      <c r="A763" s="59">
        <v>12080</v>
      </c>
    </row>
    <row r="764" spans="1:1" x14ac:dyDescent="0.3">
      <c r="A764" s="59">
        <v>12100</v>
      </c>
    </row>
    <row r="765" spans="1:1" x14ac:dyDescent="0.3">
      <c r="A765" s="59">
        <v>12110</v>
      </c>
    </row>
    <row r="766" spans="1:1" x14ac:dyDescent="0.3">
      <c r="A766" s="59">
        <v>12200</v>
      </c>
    </row>
    <row r="767" spans="1:1" x14ac:dyDescent="0.3">
      <c r="A767" s="59">
        <v>12250</v>
      </c>
    </row>
    <row r="768" spans="1:1" x14ac:dyDescent="0.3">
      <c r="A768" s="59">
        <v>12300</v>
      </c>
    </row>
    <row r="769" spans="1:1" x14ac:dyDescent="0.3">
      <c r="A769" s="59">
        <v>12400</v>
      </c>
    </row>
    <row r="770" spans="1:1" x14ac:dyDescent="0.3">
      <c r="A770" s="59">
        <v>12410</v>
      </c>
    </row>
    <row r="771" spans="1:1" x14ac:dyDescent="0.3">
      <c r="A771" s="59">
        <v>12500</v>
      </c>
    </row>
    <row r="772" spans="1:1" x14ac:dyDescent="0.3">
      <c r="A772" s="59">
        <v>12600</v>
      </c>
    </row>
    <row r="773" spans="1:1" x14ac:dyDescent="0.3">
      <c r="A773" s="59">
        <v>12700</v>
      </c>
    </row>
    <row r="774" spans="1:1" x14ac:dyDescent="0.3">
      <c r="A774" s="59">
        <v>12800</v>
      </c>
    </row>
    <row r="775" spans="1:1" x14ac:dyDescent="0.3">
      <c r="A775" s="59">
        <v>12910</v>
      </c>
    </row>
    <row r="776" spans="1:1" x14ac:dyDescent="0.3">
      <c r="A776" s="59">
        <v>12920</v>
      </c>
    </row>
    <row r="777" spans="1:1" x14ac:dyDescent="0.3">
      <c r="A777" s="59">
        <v>12930</v>
      </c>
    </row>
    <row r="778" spans="1:1" x14ac:dyDescent="0.3">
      <c r="A778" s="59">
        <v>12940</v>
      </c>
    </row>
    <row r="779" spans="1:1" x14ac:dyDescent="0.3">
      <c r="A779" s="59">
        <v>12950</v>
      </c>
    </row>
    <row r="780" spans="1:1" x14ac:dyDescent="0.3">
      <c r="A780" s="59">
        <v>13000</v>
      </c>
    </row>
    <row r="781" spans="1:1" x14ac:dyDescent="0.3">
      <c r="A781" s="59">
        <v>13010</v>
      </c>
    </row>
    <row r="782" spans="1:1" x14ac:dyDescent="0.3">
      <c r="A782" s="59">
        <v>13020</v>
      </c>
    </row>
    <row r="783" spans="1:1" x14ac:dyDescent="0.3">
      <c r="A783" s="59">
        <v>13030</v>
      </c>
    </row>
    <row r="784" spans="1:1" x14ac:dyDescent="0.3">
      <c r="A784" s="59">
        <v>13040</v>
      </c>
    </row>
    <row r="785" spans="1:1" x14ac:dyDescent="0.3">
      <c r="A785" s="59">
        <v>13050</v>
      </c>
    </row>
    <row r="786" spans="1:1" x14ac:dyDescent="0.3">
      <c r="A786" s="59">
        <v>14476</v>
      </c>
    </row>
    <row r="787" spans="1:1" x14ac:dyDescent="0.3">
      <c r="A787" s="59">
        <v>14479</v>
      </c>
    </row>
    <row r="788" spans="1:1" x14ac:dyDescent="0.3">
      <c r="A788" s="59">
        <v>14480</v>
      </c>
    </row>
    <row r="789" spans="1:1" x14ac:dyDescent="0.3">
      <c r="A789" s="59">
        <v>14490</v>
      </c>
    </row>
    <row r="790" spans="1:1" x14ac:dyDescent="0.3">
      <c r="A790" s="59">
        <v>14500</v>
      </c>
    </row>
    <row r="791" spans="1:1" x14ac:dyDescent="0.3">
      <c r="A791" s="59">
        <v>14600</v>
      </c>
    </row>
    <row r="792" spans="1:1" x14ac:dyDescent="0.3">
      <c r="A792" s="59">
        <v>14608</v>
      </c>
    </row>
    <row r="793" spans="1:1" x14ac:dyDescent="0.3">
      <c r="A793" s="59">
        <v>14609</v>
      </c>
    </row>
    <row r="794" spans="1:1" x14ac:dyDescent="0.3">
      <c r="A794" s="59">
        <v>14610</v>
      </c>
    </row>
    <row r="795" spans="1:1" x14ac:dyDescent="0.3">
      <c r="A795" s="59">
        <v>14620</v>
      </c>
    </row>
    <row r="796" spans="1:1" x14ac:dyDescent="0.3">
      <c r="A796" s="59">
        <v>14629</v>
      </c>
    </row>
    <row r="797" spans="1:1" x14ac:dyDescent="0.3">
      <c r="A797" s="59">
        <v>14630</v>
      </c>
    </row>
    <row r="798" spans="1:1" x14ac:dyDescent="0.3">
      <c r="A798" s="59">
        <v>14640</v>
      </c>
    </row>
    <row r="799" spans="1:1" x14ac:dyDescent="0.3">
      <c r="A799" s="59">
        <v>14643</v>
      </c>
    </row>
    <row r="800" spans="1:1" x14ac:dyDescent="0.3">
      <c r="A800" s="59">
        <v>14646</v>
      </c>
    </row>
    <row r="801" spans="1:1" x14ac:dyDescent="0.3">
      <c r="A801" s="59">
        <v>14647</v>
      </c>
    </row>
    <row r="802" spans="1:1" x14ac:dyDescent="0.3">
      <c r="A802" s="59">
        <v>14650</v>
      </c>
    </row>
    <row r="803" spans="1:1" x14ac:dyDescent="0.3">
      <c r="A803" s="59">
        <v>14653</v>
      </c>
    </row>
    <row r="804" spans="1:1" x14ac:dyDescent="0.3">
      <c r="A804" s="59">
        <v>14655</v>
      </c>
    </row>
    <row r="805" spans="1:1" x14ac:dyDescent="0.3">
      <c r="A805" s="59">
        <v>14657</v>
      </c>
    </row>
    <row r="806" spans="1:1" x14ac:dyDescent="0.3">
      <c r="A806" s="59">
        <v>14658</v>
      </c>
    </row>
    <row r="807" spans="1:1" x14ac:dyDescent="0.3">
      <c r="A807" s="59">
        <v>14659</v>
      </c>
    </row>
    <row r="808" spans="1:1" x14ac:dyDescent="0.3">
      <c r="A808" s="59">
        <v>14700</v>
      </c>
    </row>
    <row r="809" spans="1:1" x14ac:dyDescent="0.3">
      <c r="A809" s="59">
        <v>14710</v>
      </c>
    </row>
    <row r="810" spans="1:1" x14ac:dyDescent="0.3">
      <c r="A810" s="59">
        <v>14720</v>
      </c>
    </row>
    <row r="811" spans="1:1" x14ac:dyDescent="0.3">
      <c r="A811" s="59">
        <v>14730</v>
      </c>
    </row>
    <row r="812" spans="1:1" x14ac:dyDescent="0.3">
      <c r="A812" s="59">
        <v>14734</v>
      </c>
    </row>
    <row r="813" spans="1:1" x14ac:dyDescent="0.3">
      <c r="A813" s="59">
        <v>14735</v>
      </c>
    </row>
    <row r="814" spans="1:1" x14ac:dyDescent="0.3">
      <c r="A814" s="59">
        <v>14737</v>
      </c>
    </row>
    <row r="815" spans="1:1" x14ac:dyDescent="0.3">
      <c r="A815" s="59">
        <v>14738</v>
      </c>
    </row>
    <row r="816" spans="1:1" x14ac:dyDescent="0.3">
      <c r="A816" s="59">
        <v>14739</v>
      </c>
    </row>
    <row r="817" spans="1:1" x14ac:dyDescent="0.3">
      <c r="A817" s="59">
        <v>14740</v>
      </c>
    </row>
    <row r="818" spans="1:1" x14ac:dyDescent="0.3">
      <c r="A818" s="59">
        <v>14748</v>
      </c>
    </row>
    <row r="819" spans="1:1" x14ac:dyDescent="0.3">
      <c r="A819" s="59">
        <v>14749</v>
      </c>
    </row>
    <row r="820" spans="1:1" x14ac:dyDescent="0.3">
      <c r="A820" s="59">
        <v>14760</v>
      </c>
    </row>
    <row r="821" spans="1:1" x14ac:dyDescent="0.3">
      <c r="A821" s="59">
        <v>14900</v>
      </c>
    </row>
    <row r="822" spans="1:1" x14ac:dyDescent="0.3">
      <c r="A822" s="59">
        <v>15000</v>
      </c>
    </row>
    <row r="823" spans="1:1" x14ac:dyDescent="0.3">
      <c r="A823" s="59">
        <v>15010</v>
      </c>
    </row>
    <row r="824" spans="1:1" x14ac:dyDescent="0.3">
      <c r="A824" s="59">
        <v>15020</v>
      </c>
    </row>
    <row r="825" spans="1:1" x14ac:dyDescent="0.3">
      <c r="A825" s="59">
        <v>15100</v>
      </c>
    </row>
    <row r="826" spans="1:1" x14ac:dyDescent="0.3">
      <c r="A826" s="59">
        <v>15200</v>
      </c>
    </row>
    <row r="827" spans="1:1" x14ac:dyDescent="0.3">
      <c r="A827" s="59">
        <v>15210</v>
      </c>
    </row>
    <row r="828" spans="1:1" x14ac:dyDescent="0.3">
      <c r="A828" s="59">
        <v>15220</v>
      </c>
    </row>
    <row r="829" spans="1:1" x14ac:dyDescent="0.3">
      <c r="A829" s="59">
        <v>15230</v>
      </c>
    </row>
    <row r="830" spans="1:1" x14ac:dyDescent="0.3">
      <c r="A830" s="59">
        <v>15240</v>
      </c>
    </row>
    <row r="831" spans="1:1" x14ac:dyDescent="0.3">
      <c r="A831" s="59">
        <v>15250</v>
      </c>
    </row>
    <row r="832" spans="1:1" x14ac:dyDescent="0.3">
      <c r="A832" s="59">
        <v>15260</v>
      </c>
    </row>
    <row r="833" spans="1:1" x14ac:dyDescent="0.3">
      <c r="A833" s="59">
        <v>15270</v>
      </c>
    </row>
    <row r="834" spans="1:1" x14ac:dyDescent="0.3">
      <c r="A834" s="59">
        <v>2480</v>
      </c>
    </row>
    <row r="835" spans="1:1" x14ac:dyDescent="0.3">
      <c r="A835" s="59">
        <v>2490</v>
      </c>
    </row>
    <row r="836" spans="1:1" x14ac:dyDescent="0.3">
      <c r="A836" s="59">
        <v>2500</v>
      </c>
    </row>
    <row r="837" spans="1:1" x14ac:dyDescent="0.3">
      <c r="A837" s="59">
        <v>2519</v>
      </c>
    </row>
    <row r="838" spans="1:1" x14ac:dyDescent="0.3">
      <c r="A838" s="59">
        <v>2520</v>
      </c>
    </row>
    <row r="839" spans="1:1" x14ac:dyDescent="0.3">
      <c r="A839" s="59">
        <v>2530</v>
      </c>
    </row>
    <row r="840" spans="1:1" x14ac:dyDescent="0.3">
      <c r="A840" s="59">
        <v>2600</v>
      </c>
    </row>
    <row r="841" spans="1:1" x14ac:dyDescent="0.3">
      <c r="A841" s="59">
        <v>2630</v>
      </c>
    </row>
    <row r="842" spans="1:1" x14ac:dyDescent="0.3">
      <c r="A842" s="59">
        <v>2640</v>
      </c>
    </row>
    <row r="843" spans="1:1" x14ac:dyDescent="0.3">
      <c r="A843" s="59">
        <v>2650</v>
      </c>
    </row>
    <row r="844" spans="1:1" x14ac:dyDescent="0.3">
      <c r="A844" s="59">
        <v>2660</v>
      </c>
    </row>
    <row r="845" spans="1:1" x14ac:dyDescent="0.3">
      <c r="A845" s="59">
        <v>2670</v>
      </c>
    </row>
    <row r="846" spans="1:1" x14ac:dyDescent="0.3">
      <c r="A846" s="59">
        <v>2680</v>
      </c>
    </row>
    <row r="847" spans="1:1" x14ac:dyDescent="0.3">
      <c r="A847" s="59">
        <v>2700</v>
      </c>
    </row>
    <row r="848" spans="1:1" x14ac:dyDescent="0.3">
      <c r="A848" s="59">
        <v>2710</v>
      </c>
    </row>
    <row r="849" spans="1:1" x14ac:dyDescent="0.3">
      <c r="A849" s="59">
        <v>2719</v>
      </c>
    </row>
    <row r="850" spans="1:1" x14ac:dyDescent="0.3">
      <c r="A850" s="59">
        <v>2720</v>
      </c>
    </row>
    <row r="851" spans="1:1" x14ac:dyDescent="0.3">
      <c r="A851" s="59">
        <v>2730</v>
      </c>
    </row>
    <row r="852" spans="1:1" x14ac:dyDescent="0.3">
      <c r="A852" s="59">
        <v>2750</v>
      </c>
    </row>
    <row r="853" spans="1:1" x14ac:dyDescent="0.3">
      <c r="A853" s="59">
        <v>2760</v>
      </c>
    </row>
    <row r="854" spans="1:1" x14ac:dyDescent="0.3">
      <c r="A854" s="59">
        <v>2770</v>
      </c>
    </row>
    <row r="855" spans="1:1" x14ac:dyDescent="0.3">
      <c r="A855" s="59">
        <v>2780</v>
      </c>
    </row>
    <row r="856" spans="1:1" x14ac:dyDescent="0.3">
      <c r="A856" s="59">
        <v>2790</v>
      </c>
    </row>
    <row r="857" spans="1:1" x14ac:dyDescent="0.3">
      <c r="A857" s="59">
        <v>2800</v>
      </c>
    </row>
    <row r="858" spans="1:1" x14ac:dyDescent="0.3">
      <c r="A858" s="59">
        <v>2810</v>
      </c>
    </row>
    <row r="859" spans="1:1" x14ac:dyDescent="0.3">
      <c r="A859" s="59">
        <v>2830</v>
      </c>
    </row>
    <row r="860" spans="1:1" x14ac:dyDescent="0.3">
      <c r="A860" s="59">
        <v>2840</v>
      </c>
    </row>
    <row r="861" spans="1:1" x14ac:dyDescent="0.3">
      <c r="A861" s="59">
        <v>2860</v>
      </c>
    </row>
    <row r="862" spans="1:1" x14ac:dyDescent="0.3">
      <c r="A862" s="59">
        <v>2870</v>
      </c>
    </row>
    <row r="863" spans="1:1" x14ac:dyDescent="0.3">
      <c r="A863" s="59">
        <v>2900</v>
      </c>
    </row>
    <row r="864" spans="1:1" x14ac:dyDescent="0.3">
      <c r="A864" s="59">
        <v>2910</v>
      </c>
    </row>
    <row r="865" spans="1:1" x14ac:dyDescent="0.3">
      <c r="A865" s="59">
        <v>2920</v>
      </c>
    </row>
    <row r="866" spans="1:1" x14ac:dyDescent="0.3">
      <c r="A866" s="59">
        <v>2930</v>
      </c>
    </row>
    <row r="867" spans="1:1" x14ac:dyDescent="0.3">
      <c r="A867" s="59">
        <v>2940</v>
      </c>
    </row>
    <row r="868" spans="1:1" x14ac:dyDescent="0.3">
      <c r="A868" s="59">
        <v>2950</v>
      </c>
    </row>
    <row r="869" spans="1:1" x14ac:dyDescent="0.3">
      <c r="A869" s="59">
        <v>2960</v>
      </c>
    </row>
    <row r="870" spans="1:1" x14ac:dyDescent="0.3">
      <c r="A870" s="59">
        <v>2970</v>
      </c>
    </row>
    <row r="871" spans="1:1" x14ac:dyDescent="0.3">
      <c r="A871" s="59">
        <v>2980</v>
      </c>
    </row>
    <row r="872" spans="1:1" x14ac:dyDescent="0.3">
      <c r="A872" s="59">
        <v>2990</v>
      </c>
    </row>
    <row r="873" spans="1:1" x14ac:dyDescent="0.3">
      <c r="A873" s="59">
        <v>3000</v>
      </c>
    </row>
    <row r="874" spans="1:1" x14ac:dyDescent="0.3">
      <c r="A874" s="59">
        <v>3010</v>
      </c>
    </row>
    <row r="875" spans="1:1" x14ac:dyDescent="0.3">
      <c r="A875" s="59">
        <v>3020</v>
      </c>
    </row>
    <row r="876" spans="1:1" x14ac:dyDescent="0.3">
      <c r="A876" s="59">
        <v>3023</v>
      </c>
    </row>
    <row r="877" spans="1:1" x14ac:dyDescent="0.3">
      <c r="A877" s="59">
        <v>3100</v>
      </c>
    </row>
    <row r="878" spans="1:1" x14ac:dyDescent="0.3">
      <c r="A878" s="59">
        <v>3103</v>
      </c>
    </row>
    <row r="879" spans="1:1" x14ac:dyDescent="0.3">
      <c r="A879" s="59">
        <v>3104</v>
      </c>
    </row>
    <row r="880" spans="1:1" x14ac:dyDescent="0.3">
      <c r="A880" s="59">
        <v>3200</v>
      </c>
    </row>
    <row r="881" spans="1:1" x14ac:dyDescent="0.3">
      <c r="A881" s="59">
        <v>3230</v>
      </c>
    </row>
    <row r="882" spans="1:1" x14ac:dyDescent="0.3">
      <c r="A882" s="59">
        <v>3240</v>
      </c>
    </row>
    <row r="883" spans="1:1" x14ac:dyDescent="0.3">
      <c r="A883" s="59">
        <v>3300</v>
      </c>
    </row>
    <row r="884" spans="1:1" x14ac:dyDescent="0.3">
      <c r="A884" s="59">
        <v>3303</v>
      </c>
    </row>
    <row r="885" spans="1:1" x14ac:dyDescent="0.3">
      <c r="A885" s="59">
        <v>3310</v>
      </c>
    </row>
    <row r="886" spans="1:1" x14ac:dyDescent="0.3">
      <c r="A886" s="59">
        <v>3320</v>
      </c>
    </row>
    <row r="887" spans="1:1" x14ac:dyDescent="0.3">
      <c r="A887" s="59">
        <v>3330</v>
      </c>
    </row>
    <row r="888" spans="1:1" x14ac:dyDescent="0.3">
      <c r="A888" s="59">
        <v>3340</v>
      </c>
    </row>
    <row r="889" spans="1:1" x14ac:dyDescent="0.3">
      <c r="A889" s="59">
        <v>3400</v>
      </c>
    </row>
    <row r="890" spans="1:1" x14ac:dyDescent="0.3">
      <c r="A890" s="59">
        <v>3410</v>
      </c>
    </row>
    <row r="891" spans="1:1" x14ac:dyDescent="0.3">
      <c r="A891" s="59">
        <v>3420</v>
      </c>
    </row>
    <row r="892" spans="1:1" x14ac:dyDescent="0.3">
      <c r="A892" s="59">
        <v>3430</v>
      </c>
    </row>
    <row r="893" spans="1:1" x14ac:dyDescent="0.3">
      <c r="A893" s="59">
        <v>3440</v>
      </c>
    </row>
    <row r="894" spans="1:1" x14ac:dyDescent="0.3">
      <c r="A894" s="59">
        <v>3500</v>
      </c>
    </row>
    <row r="895" spans="1:1" x14ac:dyDescent="0.3">
      <c r="A895" s="59">
        <v>3510</v>
      </c>
    </row>
    <row r="896" spans="1:1" x14ac:dyDescent="0.3">
      <c r="A896" s="59">
        <v>3520</v>
      </c>
    </row>
    <row r="897" spans="1:1" x14ac:dyDescent="0.3">
      <c r="A897" s="59">
        <v>3530</v>
      </c>
    </row>
    <row r="898" spans="1:1" x14ac:dyDescent="0.3">
      <c r="A898" s="59">
        <v>3540</v>
      </c>
    </row>
    <row r="899" spans="1:1" x14ac:dyDescent="0.3">
      <c r="A899" s="59">
        <v>3550</v>
      </c>
    </row>
    <row r="900" spans="1:1" x14ac:dyDescent="0.3">
      <c r="A900" s="59">
        <v>3560</v>
      </c>
    </row>
    <row r="901" spans="1:1" x14ac:dyDescent="0.3">
      <c r="A901" s="59">
        <v>3570</v>
      </c>
    </row>
    <row r="902" spans="1:1" x14ac:dyDescent="0.3">
      <c r="A902" s="59">
        <v>3580</v>
      </c>
    </row>
    <row r="903" spans="1:1" x14ac:dyDescent="0.3">
      <c r="A903" s="59">
        <v>3590</v>
      </c>
    </row>
    <row r="904" spans="1:1" x14ac:dyDescent="0.3">
      <c r="A904" s="59">
        <v>3600</v>
      </c>
    </row>
    <row r="905" spans="1:1" x14ac:dyDescent="0.3">
      <c r="A905" s="59">
        <v>3610</v>
      </c>
    </row>
    <row r="906" spans="1:1" x14ac:dyDescent="0.3">
      <c r="A906" s="59">
        <v>3620</v>
      </c>
    </row>
    <row r="907" spans="1:1" x14ac:dyDescent="0.3">
      <c r="A907" s="59">
        <v>3630</v>
      </c>
    </row>
    <row r="908" spans="1:1" x14ac:dyDescent="0.3">
      <c r="A908" s="59">
        <v>3640</v>
      </c>
    </row>
    <row r="909" spans="1:1" x14ac:dyDescent="0.3">
      <c r="A909" s="59">
        <v>3650</v>
      </c>
    </row>
    <row r="910" spans="1:1" x14ac:dyDescent="0.3">
      <c r="A910" s="59">
        <v>3660</v>
      </c>
    </row>
    <row r="911" spans="1:1" x14ac:dyDescent="0.3">
      <c r="A911" s="59">
        <v>3700</v>
      </c>
    </row>
    <row r="912" spans="1:1" x14ac:dyDescent="0.3">
      <c r="A912" s="59">
        <v>3710</v>
      </c>
    </row>
    <row r="913" spans="1:1" x14ac:dyDescent="0.3">
      <c r="A913" s="59">
        <v>3720</v>
      </c>
    </row>
    <row r="914" spans="1:1" x14ac:dyDescent="0.3">
      <c r="A914" s="59">
        <v>3730</v>
      </c>
    </row>
    <row r="915" spans="1:1" x14ac:dyDescent="0.3">
      <c r="A915" s="59">
        <v>3740</v>
      </c>
    </row>
    <row r="916" spans="1:1" x14ac:dyDescent="0.3">
      <c r="A916" s="59">
        <v>3800</v>
      </c>
    </row>
    <row r="917" spans="1:1" x14ac:dyDescent="0.3">
      <c r="A917" s="59">
        <v>3810</v>
      </c>
    </row>
    <row r="918" spans="1:1" x14ac:dyDescent="0.3">
      <c r="A918" s="59">
        <v>3820</v>
      </c>
    </row>
    <row r="919" spans="1:1" x14ac:dyDescent="0.3">
      <c r="A919" s="59">
        <v>3840</v>
      </c>
    </row>
    <row r="920" spans="1:1" x14ac:dyDescent="0.3">
      <c r="A920" s="59">
        <v>3900</v>
      </c>
    </row>
    <row r="921" spans="1:1" x14ac:dyDescent="0.3">
      <c r="A921" s="59">
        <v>3910</v>
      </c>
    </row>
    <row r="922" spans="1:1" x14ac:dyDescent="0.3">
      <c r="A922" s="59">
        <v>3920</v>
      </c>
    </row>
    <row r="923" spans="1:1" x14ac:dyDescent="0.3">
      <c r="A923" s="59">
        <v>3930</v>
      </c>
    </row>
    <row r="924" spans="1:1" x14ac:dyDescent="0.3">
      <c r="A924" s="59">
        <v>3940</v>
      </c>
    </row>
    <row r="925" spans="1:1" x14ac:dyDescent="0.3">
      <c r="A925" s="59">
        <v>4000</v>
      </c>
    </row>
    <row r="926" spans="1:1" x14ac:dyDescent="0.3">
      <c r="A926" s="59">
        <v>4010</v>
      </c>
    </row>
    <row r="927" spans="1:1" x14ac:dyDescent="0.3">
      <c r="A927" s="59">
        <v>4020</v>
      </c>
    </row>
    <row r="928" spans="1:1" x14ac:dyDescent="0.3">
      <c r="A928" s="59">
        <v>4030</v>
      </c>
    </row>
    <row r="929" spans="1:1" x14ac:dyDescent="0.3">
      <c r="A929" s="59">
        <v>6760</v>
      </c>
    </row>
    <row r="930" spans="1:1" x14ac:dyDescent="0.3">
      <c r="A930" s="59">
        <v>6780</v>
      </c>
    </row>
    <row r="931" spans="1:1" x14ac:dyDescent="0.3">
      <c r="A931" s="59">
        <v>6800</v>
      </c>
    </row>
    <row r="932" spans="1:1" x14ac:dyDescent="0.3">
      <c r="A932" s="59">
        <v>6820</v>
      </c>
    </row>
    <row r="933" spans="1:1" x14ac:dyDescent="0.3">
      <c r="A933" s="59">
        <v>6840</v>
      </c>
    </row>
    <row r="934" spans="1:1" x14ac:dyDescent="0.3">
      <c r="A934" s="59">
        <v>6850</v>
      </c>
    </row>
    <row r="935" spans="1:1" x14ac:dyDescent="0.3">
      <c r="A935" s="59">
        <v>6860</v>
      </c>
    </row>
    <row r="936" spans="1:1" x14ac:dyDescent="0.3">
      <c r="A936" s="59">
        <v>6870</v>
      </c>
    </row>
    <row r="937" spans="1:1" x14ac:dyDescent="0.3">
      <c r="A937" s="59">
        <v>6880</v>
      </c>
    </row>
    <row r="938" spans="1:1" x14ac:dyDescent="0.3">
      <c r="A938" s="59">
        <v>6890</v>
      </c>
    </row>
    <row r="939" spans="1:1" x14ac:dyDescent="0.3">
      <c r="A939" s="59">
        <v>6900</v>
      </c>
    </row>
    <row r="940" spans="1:1" x14ac:dyDescent="0.3">
      <c r="A940" s="59">
        <v>6920</v>
      </c>
    </row>
    <row r="941" spans="1:1" x14ac:dyDescent="0.3">
      <c r="A941" s="59">
        <v>7000</v>
      </c>
    </row>
    <row r="942" spans="1:1" x14ac:dyDescent="0.3">
      <c r="A942" s="59">
        <v>7010</v>
      </c>
    </row>
    <row r="943" spans="1:1" x14ac:dyDescent="0.3">
      <c r="A943" s="59">
        <v>7020</v>
      </c>
    </row>
    <row r="944" spans="1:1" x14ac:dyDescent="0.3">
      <c r="A944" s="59">
        <v>7040</v>
      </c>
    </row>
    <row r="945" spans="1:1" x14ac:dyDescent="0.3">
      <c r="A945" s="59">
        <v>7050</v>
      </c>
    </row>
    <row r="946" spans="1:1" x14ac:dyDescent="0.3">
      <c r="A946" s="59">
        <v>7058</v>
      </c>
    </row>
    <row r="947" spans="1:1" x14ac:dyDescent="0.3">
      <c r="A947" s="59">
        <v>7060</v>
      </c>
    </row>
    <row r="948" spans="1:1" x14ac:dyDescent="0.3">
      <c r="A948" s="59">
        <v>7069</v>
      </c>
    </row>
    <row r="949" spans="1:1" x14ac:dyDescent="0.3">
      <c r="A949" s="59">
        <v>7070</v>
      </c>
    </row>
    <row r="950" spans="1:1" x14ac:dyDescent="0.3">
      <c r="A950" s="59">
        <v>7080</v>
      </c>
    </row>
    <row r="951" spans="1:1" x14ac:dyDescent="0.3">
      <c r="A951" s="59">
        <v>7089</v>
      </c>
    </row>
    <row r="952" spans="1:1" x14ac:dyDescent="0.3">
      <c r="A952" s="59">
        <v>7090</v>
      </c>
    </row>
    <row r="953" spans="1:1" x14ac:dyDescent="0.3">
      <c r="A953" s="59">
        <v>7100</v>
      </c>
    </row>
    <row r="954" spans="1:1" x14ac:dyDescent="0.3">
      <c r="A954" s="59">
        <v>7109</v>
      </c>
    </row>
    <row r="955" spans="1:1" x14ac:dyDescent="0.3">
      <c r="A955" s="59">
        <v>7110</v>
      </c>
    </row>
    <row r="956" spans="1:1" x14ac:dyDescent="0.3">
      <c r="A956" s="59">
        <v>7119</v>
      </c>
    </row>
    <row r="957" spans="1:1" x14ac:dyDescent="0.3">
      <c r="A957" s="59">
        <v>7130</v>
      </c>
    </row>
    <row r="958" spans="1:1" x14ac:dyDescent="0.3">
      <c r="A958" s="59">
        <v>7140</v>
      </c>
    </row>
    <row r="959" spans="1:1" x14ac:dyDescent="0.3">
      <c r="A959" s="59">
        <v>7144</v>
      </c>
    </row>
    <row r="960" spans="1:1" x14ac:dyDescent="0.3">
      <c r="A960" s="59">
        <v>7149</v>
      </c>
    </row>
    <row r="961" spans="1:1" x14ac:dyDescent="0.3">
      <c r="A961" s="59">
        <v>7150</v>
      </c>
    </row>
    <row r="962" spans="1:1" x14ac:dyDescent="0.3">
      <c r="A962" s="59">
        <v>7160</v>
      </c>
    </row>
    <row r="963" spans="1:1" x14ac:dyDescent="0.3">
      <c r="A963" s="59">
        <v>7164</v>
      </c>
    </row>
    <row r="964" spans="1:1" x14ac:dyDescent="0.3">
      <c r="A964" s="59">
        <v>7170</v>
      </c>
    </row>
    <row r="965" spans="1:1" x14ac:dyDescent="0.3">
      <c r="A965" s="59">
        <v>7180</v>
      </c>
    </row>
    <row r="966" spans="1:1" x14ac:dyDescent="0.3">
      <c r="A966" s="59">
        <v>8810</v>
      </c>
    </row>
    <row r="967" spans="1:1" x14ac:dyDescent="0.3">
      <c r="A967" s="59">
        <v>8830</v>
      </c>
    </row>
    <row r="968" spans="1:1" x14ac:dyDescent="0.3">
      <c r="A968" s="59">
        <v>8840</v>
      </c>
    </row>
    <row r="969" spans="1:1" x14ac:dyDescent="0.3">
      <c r="A969" s="59">
        <v>8900</v>
      </c>
    </row>
    <row r="970" spans="1:1" x14ac:dyDescent="0.3">
      <c r="A970" s="59">
        <v>8910</v>
      </c>
    </row>
    <row r="971" spans="1:1" x14ac:dyDescent="0.3">
      <c r="A971" s="59">
        <v>8920</v>
      </c>
    </row>
    <row r="972" spans="1:1" x14ac:dyDescent="0.3">
      <c r="A972" s="59">
        <v>8930</v>
      </c>
    </row>
    <row r="973" spans="1:1" x14ac:dyDescent="0.3">
      <c r="A973" s="59">
        <v>9000</v>
      </c>
    </row>
    <row r="974" spans="1:1" x14ac:dyDescent="0.3">
      <c r="A974" s="59">
        <v>9010</v>
      </c>
    </row>
    <row r="975" spans="1:1" x14ac:dyDescent="0.3">
      <c r="A975" s="59">
        <v>9020</v>
      </c>
    </row>
    <row r="976" spans="1:1" x14ac:dyDescent="0.3">
      <c r="A976" s="59">
        <v>9030</v>
      </c>
    </row>
    <row r="977" spans="1:1" x14ac:dyDescent="0.3">
      <c r="A977" s="59">
        <v>9040</v>
      </c>
    </row>
    <row r="978" spans="1:1" x14ac:dyDescent="0.3">
      <c r="A978" s="59">
        <v>9060</v>
      </c>
    </row>
    <row r="979" spans="1:1" x14ac:dyDescent="0.3">
      <c r="A979" s="59">
        <v>9070</v>
      </c>
    </row>
    <row r="980" spans="1:1" x14ac:dyDescent="0.3">
      <c r="A980" s="59">
        <v>9080</v>
      </c>
    </row>
    <row r="981" spans="1:1" x14ac:dyDescent="0.3">
      <c r="A981" s="59">
        <v>9089</v>
      </c>
    </row>
    <row r="982" spans="1:1" x14ac:dyDescent="0.3">
      <c r="A982" s="59">
        <v>9090</v>
      </c>
    </row>
    <row r="983" spans="1:1" x14ac:dyDescent="0.3">
      <c r="A983" s="59">
        <v>9099</v>
      </c>
    </row>
    <row r="984" spans="1:1" x14ac:dyDescent="0.3">
      <c r="A984" s="59">
        <v>9100</v>
      </c>
    </row>
    <row r="985" spans="1:1" x14ac:dyDescent="0.3">
      <c r="A985" s="59">
        <v>9130</v>
      </c>
    </row>
    <row r="986" spans="1:1" x14ac:dyDescent="0.3">
      <c r="A986" s="59">
        <v>9140</v>
      </c>
    </row>
    <row r="987" spans="1:1" x14ac:dyDescent="0.3">
      <c r="A987" s="59">
        <v>9180</v>
      </c>
    </row>
    <row r="988" spans="1:1" x14ac:dyDescent="0.3">
      <c r="A988" s="59">
        <v>9200</v>
      </c>
    </row>
    <row r="989" spans="1:1" x14ac:dyDescent="0.3">
      <c r="A989" s="59">
        <v>9208</v>
      </c>
    </row>
    <row r="990" spans="1:1" x14ac:dyDescent="0.3">
      <c r="A990" s="59">
        <v>9209</v>
      </c>
    </row>
    <row r="991" spans="1:1" x14ac:dyDescent="0.3">
      <c r="A991" s="59">
        <v>9210</v>
      </c>
    </row>
    <row r="992" spans="1:1" x14ac:dyDescent="0.3">
      <c r="A992" s="59">
        <v>9220</v>
      </c>
    </row>
    <row r="993" spans="1:1" x14ac:dyDescent="0.3">
      <c r="A993" s="59">
        <v>9230</v>
      </c>
    </row>
    <row r="994" spans="1:1" x14ac:dyDescent="0.3">
      <c r="A994" s="59">
        <v>9239</v>
      </c>
    </row>
    <row r="995" spans="1:1" x14ac:dyDescent="0.3">
      <c r="A995" s="59">
        <v>9240</v>
      </c>
    </row>
    <row r="996" spans="1:1" x14ac:dyDescent="0.3">
      <c r="A996" s="59">
        <v>9250</v>
      </c>
    </row>
    <row r="997" spans="1:1" x14ac:dyDescent="0.3">
      <c r="A997" s="59">
        <v>9260</v>
      </c>
    </row>
    <row r="998" spans="1:1" x14ac:dyDescent="0.3">
      <c r="A998" s="59">
        <v>9270</v>
      </c>
    </row>
    <row r="999" spans="1:1" x14ac:dyDescent="0.3">
      <c r="A999" s="59">
        <v>9280</v>
      </c>
    </row>
    <row r="1000" spans="1:1" x14ac:dyDescent="0.3">
      <c r="A1000" s="59">
        <v>9290</v>
      </c>
    </row>
    <row r="1001" spans="1:1" x14ac:dyDescent="0.3">
      <c r="A1001" s="59">
        <v>9300</v>
      </c>
    </row>
    <row r="1002" spans="1:1" x14ac:dyDescent="0.3">
      <c r="A1002" s="59">
        <v>9310</v>
      </c>
    </row>
    <row r="1003" spans="1:1" x14ac:dyDescent="0.3">
      <c r="A1003" s="59">
        <v>9319</v>
      </c>
    </row>
    <row r="1004" spans="1:1" x14ac:dyDescent="0.3">
      <c r="A1004" s="59">
        <v>9320</v>
      </c>
    </row>
    <row r="1005" spans="1:1" x14ac:dyDescent="0.3">
      <c r="A1005" s="59">
        <v>9350</v>
      </c>
    </row>
    <row r="1006" spans="1:1" x14ac:dyDescent="0.3">
      <c r="A1006" s="59">
        <v>9359</v>
      </c>
    </row>
    <row r="1007" spans="1:1" x14ac:dyDescent="0.3">
      <c r="A1007" s="59">
        <v>1000</v>
      </c>
    </row>
    <row r="1008" spans="1:1" x14ac:dyDescent="0.3">
      <c r="A1008" s="59">
        <v>1010</v>
      </c>
    </row>
    <row r="1009" spans="1:1" x14ac:dyDescent="0.3">
      <c r="A1009" s="59">
        <v>1020</v>
      </c>
    </row>
    <row r="1010" spans="1:1" x14ac:dyDescent="0.3">
      <c r="A1010" s="59">
        <v>1030</v>
      </c>
    </row>
    <row r="1011" spans="1:1" x14ac:dyDescent="0.3">
      <c r="A1011" s="59">
        <v>1040</v>
      </c>
    </row>
    <row r="1012" spans="1:1" x14ac:dyDescent="0.3">
      <c r="A1012" s="59">
        <v>1049</v>
      </c>
    </row>
    <row r="1013" spans="1:1" x14ac:dyDescent="0.3">
      <c r="A1013" s="59">
        <v>1050</v>
      </c>
    </row>
    <row r="1014" spans="1:1" x14ac:dyDescent="0.3">
      <c r="A1014" s="59">
        <v>1060</v>
      </c>
    </row>
    <row r="1015" spans="1:1" x14ac:dyDescent="0.3">
      <c r="A1015" s="59">
        <v>1070</v>
      </c>
    </row>
    <row r="1016" spans="1:1" x14ac:dyDescent="0.3">
      <c r="A1016" s="59">
        <v>1080</v>
      </c>
    </row>
    <row r="1017" spans="1:1" x14ac:dyDescent="0.3">
      <c r="A1017" s="59">
        <v>1089</v>
      </c>
    </row>
    <row r="1018" spans="1:1" x14ac:dyDescent="0.3">
      <c r="A1018" s="59">
        <v>1090</v>
      </c>
    </row>
    <row r="1019" spans="1:1" x14ac:dyDescent="0.3">
      <c r="A1019" s="59">
        <v>1100</v>
      </c>
    </row>
    <row r="1020" spans="1:1" x14ac:dyDescent="0.3">
      <c r="A1020" s="59">
        <v>1109</v>
      </c>
    </row>
    <row r="1021" spans="1:1" x14ac:dyDescent="0.3">
      <c r="A1021" s="59">
        <v>1110</v>
      </c>
    </row>
    <row r="1022" spans="1:1" x14ac:dyDescent="0.3">
      <c r="A1022" s="59">
        <v>1120</v>
      </c>
    </row>
    <row r="1023" spans="1:1" x14ac:dyDescent="0.3">
      <c r="A1023" s="59">
        <v>1125</v>
      </c>
    </row>
    <row r="1024" spans="1:1" x14ac:dyDescent="0.3">
      <c r="A1024" s="59">
        <v>1130</v>
      </c>
    </row>
    <row r="1025" spans="1:1" x14ac:dyDescent="0.3">
      <c r="A1025" s="59">
        <v>1139</v>
      </c>
    </row>
    <row r="1026" spans="1:1" x14ac:dyDescent="0.3">
      <c r="A1026" s="59">
        <v>1140</v>
      </c>
    </row>
    <row r="1027" spans="1:1" x14ac:dyDescent="0.3">
      <c r="A1027" s="59">
        <v>1150</v>
      </c>
    </row>
    <row r="1028" spans="1:1" x14ac:dyDescent="0.3">
      <c r="A1028" s="59">
        <v>1160</v>
      </c>
    </row>
    <row r="1029" spans="1:1" x14ac:dyDescent="0.3">
      <c r="A1029" s="59">
        <v>1170</v>
      </c>
    </row>
    <row r="1030" spans="1:1" x14ac:dyDescent="0.3">
      <c r="A1030" s="59">
        <v>1180</v>
      </c>
    </row>
    <row r="1031" spans="1:1" x14ac:dyDescent="0.3">
      <c r="A1031" s="59">
        <v>1200</v>
      </c>
    </row>
    <row r="1032" spans="1:1" x14ac:dyDescent="0.3">
      <c r="A1032" s="59">
        <v>1210</v>
      </c>
    </row>
    <row r="1033" spans="1:1" x14ac:dyDescent="0.3">
      <c r="A1033" s="59">
        <v>1219</v>
      </c>
    </row>
    <row r="1034" spans="1:1" x14ac:dyDescent="0.3">
      <c r="A1034" s="59">
        <v>10370</v>
      </c>
    </row>
    <row r="1035" spans="1:1" x14ac:dyDescent="0.3">
      <c r="A1035" s="59">
        <v>10378</v>
      </c>
    </row>
    <row r="1036" spans="1:1" x14ac:dyDescent="0.3">
      <c r="A1036" s="59">
        <v>10379</v>
      </c>
    </row>
    <row r="1037" spans="1:1" x14ac:dyDescent="0.3">
      <c r="A1037" s="59">
        <v>10380</v>
      </c>
    </row>
    <row r="1038" spans="1:1" x14ac:dyDescent="0.3">
      <c r="A1038" s="59">
        <v>10400</v>
      </c>
    </row>
    <row r="1039" spans="1:1" x14ac:dyDescent="0.3">
      <c r="A1039" s="59">
        <v>10500</v>
      </c>
    </row>
    <row r="1040" spans="1:1" x14ac:dyDescent="0.3">
      <c r="A1040" s="59">
        <v>10580</v>
      </c>
    </row>
    <row r="1041" spans="1:1" x14ac:dyDescent="0.3">
      <c r="A1041" s="59">
        <v>10600</v>
      </c>
    </row>
    <row r="1042" spans="1:1" x14ac:dyDescent="0.3">
      <c r="A1042" s="59">
        <v>10610</v>
      </c>
    </row>
    <row r="1043" spans="1:1" x14ac:dyDescent="0.3">
      <c r="A1043" s="59">
        <v>10620</v>
      </c>
    </row>
    <row r="1044" spans="1:1" x14ac:dyDescent="0.3">
      <c r="A1044" s="59">
        <v>10630</v>
      </c>
    </row>
    <row r="1045" spans="1:1" x14ac:dyDescent="0.3">
      <c r="A1045" s="59">
        <v>10640</v>
      </c>
    </row>
    <row r="1046" spans="1:1" x14ac:dyDescent="0.3">
      <c r="A1046" s="59">
        <v>10660</v>
      </c>
    </row>
    <row r="1047" spans="1:1" x14ac:dyDescent="0.3">
      <c r="A1047" s="59">
        <v>10700</v>
      </c>
    </row>
    <row r="1048" spans="1:1" x14ac:dyDescent="0.3">
      <c r="A1048" s="59">
        <v>10710</v>
      </c>
    </row>
    <row r="1049" spans="1:1" x14ac:dyDescent="0.3">
      <c r="A1049" s="59">
        <v>10800</v>
      </c>
    </row>
    <row r="1050" spans="1:1" x14ac:dyDescent="0.3">
      <c r="A1050" s="59">
        <v>10810</v>
      </c>
    </row>
    <row r="1051" spans="1:1" x14ac:dyDescent="0.3">
      <c r="A1051" s="59">
        <v>10820</v>
      </c>
    </row>
    <row r="1052" spans="1:1" x14ac:dyDescent="0.3">
      <c r="A1052" s="59">
        <v>10830</v>
      </c>
    </row>
    <row r="1053" spans="1:1" x14ac:dyDescent="0.3">
      <c r="A1053" s="59">
        <v>10840</v>
      </c>
    </row>
    <row r="1054" spans="1:1" x14ac:dyDescent="0.3">
      <c r="A1054" s="59">
        <v>10900</v>
      </c>
    </row>
    <row r="1055" spans="1:1" x14ac:dyDescent="0.3">
      <c r="A1055" s="59">
        <v>10910</v>
      </c>
    </row>
    <row r="1056" spans="1:1" x14ac:dyDescent="0.3">
      <c r="A1056" s="59">
        <v>10920</v>
      </c>
    </row>
    <row r="1057" spans="1:1" x14ac:dyDescent="0.3">
      <c r="A1057" s="59">
        <v>10926</v>
      </c>
    </row>
    <row r="1058" spans="1:1" x14ac:dyDescent="0.3">
      <c r="A1058" s="59">
        <v>11000</v>
      </c>
    </row>
    <row r="1059" spans="1:1" x14ac:dyDescent="0.3">
      <c r="A1059" s="59">
        <v>11040</v>
      </c>
    </row>
    <row r="1060" spans="1:1" x14ac:dyDescent="0.3">
      <c r="A1060" s="59">
        <v>11100</v>
      </c>
    </row>
    <row r="1061" spans="1:1" x14ac:dyDescent="0.3">
      <c r="A1061" s="59">
        <v>11200</v>
      </c>
    </row>
    <row r="1062" spans="1:1" x14ac:dyDescent="0.3">
      <c r="A1062" s="59">
        <v>11210</v>
      </c>
    </row>
    <row r="1063" spans="1:1" x14ac:dyDescent="0.3">
      <c r="A1063" s="59">
        <v>11220</v>
      </c>
    </row>
    <row r="1064" spans="1:1" x14ac:dyDescent="0.3">
      <c r="A1064" s="59">
        <v>11230</v>
      </c>
    </row>
    <row r="1065" spans="1:1" x14ac:dyDescent="0.3">
      <c r="A1065" s="59">
        <v>11240</v>
      </c>
    </row>
    <row r="1066" spans="1:1" x14ac:dyDescent="0.3">
      <c r="A1066" s="59">
        <v>11250</v>
      </c>
    </row>
    <row r="1067" spans="1:1" x14ac:dyDescent="0.3">
      <c r="A1067" s="59">
        <v>11260</v>
      </c>
    </row>
    <row r="1068" spans="1:1" x14ac:dyDescent="0.3">
      <c r="A1068" s="59">
        <v>13600</v>
      </c>
    </row>
    <row r="1069" spans="1:1" x14ac:dyDescent="0.3">
      <c r="A1069" s="59">
        <v>13610</v>
      </c>
    </row>
    <row r="1070" spans="1:1" x14ac:dyDescent="0.3">
      <c r="A1070" s="59">
        <v>13625</v>
      </c>
    </row>
    <row r="1071" spans="1:1" x14ac:dyDescent="0.3">
      <c r="A1071" s="59">
        <v>13630</v>
      </c>
    </row>
    <row r="1072" spans="1:1" x14ac:dyDescent="0.3">
      <c r="A1072" s="59">
        <v>13640</v>
      </c>
    </row>
    <row r="1073" spans="1:1" x14ac:dyDescent="0.3">
      <c r="A1073" s="59">
        <v>13700</v>
      </c>
    </row>
    <row r="1074" spans="1:1" x14ac:dyDescent="0.3">
      <c r="A1074" s="59">
        <v>14000</v>
      </c>
    </row>
    <row r="1075" spans="1:1" x14ac:dyDescent="0.3">
      <c r="A1075" s="59">
        <v>14010</v>
      </c>
    </row>
    <row r="1076" spans="1:1" x14ac:dyDescent="0.3">
      <c r="A1076" s="59">
        <v>14020</v>
      </c>
    </row>
    <row r="1077" spans="1:1" x14ac:dyDescent="0.3">
      <c r="A1077" s="59">
        <v>14030</v>
      </c>
    </row>
    <row r="1078" spans="1:1" x14ac:dyDescent="0.3">
      <c r="A1078" s="59">
        <v>14039</v>
      </c>
    </row>
    <row r="1079" spans="1:1" x14ac:dyDescent="0.3">
      <c r="A1079" s="59">
        <v>14040</v>
      </c>
    </row>
    <row r="1080" spans="1:1" x14ac:dyDescent="0.3">
      <c r="A1080" s="59">
        <v>14049</v>
      </c>
    </row>
    <row r="1081" spans="1:1" x14ac:dyDescent="0.3">
      <c r="A1081" s="59">
        <v>14050</v>
      </c>
    </row>
    <row r="1082" spans="1:1" x14ac:dyDescent="0.3">
      <c r="A1082" s="59">
        <v>14060</v>
      </c>
    </row>
    <row r="1083" spans="1:1" x14ac:dyDescent="0.3">
      <c r="A1083" s="59">
        <v>14070</v>
      </c>
    </row>
    <row r="1084" spans="1:1" x14ac:dyDescent="0.3">
      <c r="A1084" s="59">
        <v>14080</v>
      </c>
    </row>
    <row r="1085" spans="1:1" x14ac:dyDescent="0.3">
      <c r="A1085" s="59">
        <v>14090</v>
      </c>
    </row>
    <row r="1086" spans="1:1" x14ac:dyDescent="0.3">
      <c r="A1086" s="59">
        <v>14100</v>
      </c>
    </row>
    <row r="1087" spans="1:1" x14ac:dyDescent="0.3">
      <c r="A1087" s="59">
        <v>14108</v>
      </c>
    </row>
    <row r="1088" spans="1:1" x14ac:dyDescent="0.3">
      <c r="A1088" s="59">
        <v>14110</v>
      </c>
    </row>
    <row r="1089" spans="1:1" x14ac:dyDescent="0.3">
      <c r="A1089" s="59">
        <v>14120</v>
      </c>
    </row>
    <row r="1090" spans="1:1" x14ac:dyDescent="0.3">
      <c r="A1090" s="59">
        <v>14140</v>
      </c>
    </row>
    <row r="1091" spans="1:1" x14ac:dyDescent="0.3">
      <c r="A1091" s="59">
        <v>14150</v>
      </c>
    </row>
    <row r="1092" spans="1:1" x14ac:dyDescent="0.3">
      <c r="A1092" s="59">
        <v>14160</v>
      </c>
    </row>
    <row r="1093" spans="1:1" x14ac:dyDescent="0.3">
      <c r="A1093" s="59">
        <v>14200</v>
      </c>
    </row>
    <row r="1094" spans="1:1" x14ac:dyDescent="0.3">
      <c r="A1094" s="59">
        <v>14208</v>
      </c>
    </row>
    <row r="1095" spans="1:1" x14ac:dyDescent="0.3">
      <c r="A1095" s="59">
        <v>14209</v>
      </c>
    </row>
    <row r="1096" spans="1:1" x14ac:dyDescent="0.3">
      <c r="A1096" s="59">
        <v>14210</v>
      </c>
    </row>
    <row r="1097" spans="1:1" x14ac:dyDescent="0.3">
      <c r="A1097" s="59">
        <v>14219</v>
      </c>
    </row>
    <row r="1098" spans="1:1" x14ac:dyDescent="0.3">
      <c r="A1098" s="59">
        <v>14220</v>
      </c>
    </row>
    <row r="1099" spans="1:1" x14ac:dyDescent="0.3">
      <c r="A1099" s="59">
        <v>14230</v>
      </c>
    </row>
    <row r="1100" spans="1:1" x14ac:dyDescent="0.3">
      <c r="A1100" s="59">
        <v>14239</v>
      </c>
    </row>
    <row r="1101" spans="1:1" x14ac:dyDescent="0.3">
      <c r="A1101" s="59">
        <v>14240</v>
      </c>
    </row>
    <row r="1102" spans="1:1" x14ac:dyDescent="0.3">
      <c r="A1102" s="59">
        <v>14248</v>
      </c>
    </row>
    <row r="1103" spans="1:1" x14ac:dyDescent="0.3">
      <c r="A1103" s="59">
        <v>14250</v>
      </c>
    </row>
    <row r="1104" spans="1:1" x14ac:dyDescent="0.3">
      <c r="A1104" s="59">
        <v>14260</v>
      </c>
    </row>
    <row r="1105" spans="1:1" x14ac:dyDescent="0.3">
      <c r="A1105" s="59">
        <v>14266</v>
      </c>
    </row>
    <row r="1106" spans="1:1" x14ac:dyDescent="0.3">
      <c r="A1106" s="59">
        <v>14267</v>
      </c>
    </row>
    <row r="1107" spans="1:1" x14ac:dyDescent="0.3">
      <c r="A1107" s="59">
        <v>14268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99839-3F87-4D92-B965-C5AB59458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Hoja2</vt:lpstr>
      <vt:lpstr>Hoja3</vt:lpstr>
      <vt:lpstr>TOTALES</vt:lpstr>
      <vt:lpstr>Oct26</vt:lpstr>
      <vt:lpstr>Oct27</vt:lpstr>
      <vt:lpstr>Oct28</vt:lpstr>
      <vt:lpstr>Oct29</vt:lpstr>
      <vt:lpstr>Oct29-2</vt:lpstr>
      <vt:lpstr>estados</vt:lpstr>
      <vt:lpstr>Distribuidores</vt:lpstr>
      <vt:lpstr>Distribuidores CDMX y EdoMex</vt:lpstr>
      <vt:lpstr>mails</vt:lpstr>
      <vt:lpstr>codigosPostales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 Sánchez</dc:creator>
  <cp:lastModifiedBy>Emilio San Miguel V.</cp:lastModifiedBy>
  <dcterms:created xsi:type="dcterms:W3CDTF">2023-09-21T15:07:01Z</dcterms:created>
  <dcterms:modified xsi:type="dcterms:W3CDTF">2023-11-05T21:17:13Z</dcterms:modified>
</cp:coreProperties>
</file>