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1339C31-2F49-4502-A682-A26C1D84D778}" xr6:coauthVersionLast="45" xr6:coauthVersionMax="45" xr10:uidLastSave="{00000000-0000-0000-0000-000000000000}"/>
  <bookViews>
    <workbookView xWindow="20370" yWindow="-120" windowWidth="29040" windowHeight="16440" xr2:uid="{00000000-000D-0000-FFFF-FFFF00000000}"/>
  </bookViews>
  <sheets>
    <sheet name="KSIM (2)" sheetId="2" r:id="rId1"/>
    <sheet name="KSI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7" i="2" l="1"/>
  <c r="CA8" i="2" s="1"/>
  <c r="AW501" i="2"/>
  <c r="BM62" i="2"/>
  <c r="BL62" i="2"/>
  <c r="BK62" i="2"/>
  <c r="BJ62" i="2"/>
  <c r="BI62" i="2"/>
  <c r="BH62" i="2"/>
  <c r="BG62" i="2"/>
  <c r="BM61" i="2"/>
  <c r="BL61" i="2"/>
  <c r="BK61" i="2"/>
  <c r="BJ61" i="2"/>
  <c r="BI61" i="2"/>
  <c r="BH61" i="2"/>
  <c r="BG61" i="2"/>
  <c r="BM60" i="2"/>
  <c r="BL60" i="2"/>
  <c r="BK60" i="2"/>
  <c r="BJ60" i="2"/>
  <c r="BI60" i="2"/>
  <c r="BH60" i="2"/>
  <c r="BG60" i="2"/>
  <c r="BM59" i="2"/>
  <c r="BL59" i="2"/>
  <c r="BK59" i="2"/>
  <c r="BJ59" i="2"/>
  <c r="BI59" i="2"/>
  <c r="BH59" i="2"/>
  <c r="BG59" i="2"/>
  <c r="BM58" i="2"/>
  <c r="BL58" i="2"/>
  <c r="BK58" i="2"/>
  <c r="BJ58" i="2"/>
  <c r="BI58" i="2"/>
  <c r="BH58" i="2"/>
  <c r="BG58" i="2"/>
  <c r="BM57" i="2"/>
  <c r="BL57" i="2"/>
  <c r="BK57" i="2"/>
  <c r="BJ57" i="2"/>
  <c r="BI57" i="2"/>
  <c r="BH57" i="2"/>
  <c r="BG57" i="2"/>
  <c r="BM56" i="2"/>
  <c r="BL56" i="2"/>
  <c r="BK56" i="2"/>
  <c r="BJ56" i="2"/>
  <c r="BI56" i="2"/>
  <c r="BH56" i="2"/>
  <c r="BG56" i="2"/>
  <c r="BM55" i="2"/>
  <c r="BL55" i="2"/>
  <c r="BK55" i="2"/>
  <c r="BJ55" i="2"/>
  <c r="BI55" i="2"/>
  <c r="BH55" i="2"/>
  <c r="BG55" i="2"/>
  <c r="BM54" i="2"/>
  <c r="BL54" i="2"/>
  <c r="BK54" i="2"/>
  <c r="BJ54" i="2"/>
  <c r="BI54" i="2"/>
  <c r="BH54" i="2"/>
  <c r="BG54" i="2"/>
  <c r="BM53" i="2"/>
  <c r="BL53" i="2"/>
  <c r="BK53" i="2"/>
  <c r="BJ53" i="2"/>
  <c r="BI53" i="2"/>
  <c r="BH53" i="2"/>
  <c r="BG53" i="2"/>
  <c r="BM52" i="2"/>
  <c r="BL52" i="2"/>
  <c r="BK52" i="2"/>
  <c r="BJ52" i="2"/>
  <c r="BI52" i="2"/>
  <c r="BH52" i="2"/>
  <c r="BG52" i="2"/>
  <c r="BM51" i="2"/>
  <c r="BL51" i="2"/>
  <c r="BK51" i="2"/>
  <c r="BJ51" i="2"/>
  <c r="BI51" i="2"/>
  <c r="BH51" i="2"/>
  <c r="BG51" i="2"/>
  <c r="BM50" i="2"/>
  <c r="BL50" i="2"/>
  <c r="BK50" i="2"/>
  <c r="BJ50" i="2"/>
  <c r="BI50" i="2"/>
  <c r="BH50" i="2"/>
  <c r="BG50" i="2"/>
  <c r="BM49" i="2"/>
  <c r="BL49" i="2"/>
  <c r="BK49" i="2"/>
  <c r="BJ49" i="2"/>
  <c r="BI49" i="2"/>
  <c r="BH49" i="2"/>
  <c r="BG49" i="2"/>
  <c r="BM48" i="2"/>
  <c r="BL48" i="2"/>
  <c r="BK48" i="2"/>
  <c r="BJ48" i="2"/>
  <c r="BI48" i="2"/>
  <c r="BH48" i="2"/>
  <c r="BG48" i="2"/>
  <c r="BM47" i="2"/>
  <c r="BL47" i="2"/>
  <c r="BK47" i="2"/>
  <c r="BJ47" i="2"/>
  <c r="BI47" i="2"/>
  <c r="BH47" i="2"/>
  <c r="BG47" i="2"/>
  <c r="BM46" i="2"/>
  <c r="BL46" i="2"/>
  <c r="BK46" i="2"/>
  <c r="BJ46" i="2"/>
  <c r="BI46" i="2"/>
  <c r="BH46" i="2"/>
  <c r="BG46" i="2"/>
  <c r="BM45" i="2"/>
  <c r="BL45" i="2"/>
  <c r="BK45" i="2"/>
  <c r="BJ45" i="2"/>
  <c r="BI45" i="2"/>
  <c r="BH45" i="2"/>
  <c r="BG45" i="2"/>
  <c r="BM44" i="2"/>
  <c r="BL44" i="2"/>
  <c r="BK44" i="2"/>
  <c r="BJ44" i="2"/>
  <c r="BI44" i="2"/>
  <c r="BH44" i="2"/>
  <c r="BG44" i="2"/>
  <c r="BM43" i="2"/>
  <c r="BL43" i="2"/>
  <c r="BK43" i="2"/>
  <c r="BJ43" i="2"/>
  <c r="BI43" i="2"/>
  <c r="BH43" i="2"/>
  <c r="BG43" i="2"/>
  <c r="BM42" i="2"/>
  <c r="BL42" i="2"/>
  <c r="BK42" i="2"/>
  <c r="BJ42" i="2"/>
  <c r="BI42" i="2"/>
  <c r="BH42" i="2"/>
  <c r="BG42" i="2"/>
  <c r="BM41" i="2"/>
  <c r="BL41" i="2"/>
  <c r="BK41" i="2"/>
  <c r="BJ41" i="2"/>
  <c r="BI41" i="2"/>
  <c r="BH41" i="2"/>
  <c r="BG41" i="2"/>
  <c r="BM40" i="2"/>
  <c r="BL40" i="2"/>
  <c r="BK40" i="2"/>
  <c r="BJ40" i="2"/>
  <c r="BI40" i="2"/>
  <c r="BH40" i="2"/>
  <c r="BG40" i="2"/>
  <c r="BM39" i="2"/>
  <c r="BL39" i="2"/>
  <c r="BK39" i="2"/>
  <c r="BJ39" i="2"/>
  <c r="BI39" i="2"/>
  <c r="BH39" i="2"/>
  <c r="BG39" i="2"/>
  <c r="BM38" i="2"/>
  <c r="BL38" i="2"/>
  <c r="BK38" i="2"/>
  <c r="BJ38" i="2"/>
  <c r="BI38" i="2"/>
  <c r="BH38" i="2"/>
  <c r="BG38" i="2"/>
  <c r="AW37" i="2"/>
  <c r="BM36" i="2"/>
  <c r="BL36" i="2"/>
  <c r="B29" i="2"/>
  <c r="BM7" i="2"/>
  <c r="BM37" i="2" s="1"/>
  <c r="BL7" i="2"/>
  <c r="BL37" i="2" s="1"/>
  <c r="BK7" i="2"/>
  <c r="BK37" i="2" s="1"/>
  <c r="BJ7" i="2"/>
  <c r="BJ37" i="2" s="1"/>
  <c r="BI7" i="2"/>
  <c r="BI37" i="2" s="1"/>
  <c r="BH7" i="2"/>
  <c r="BH37" i="2" s="1"/>
  <c r="BG7" i="2"/>
  <c r="BG37" i="2" s="1"/>
  <c r="BF7" i="2"/>
  <c r="BE7" i="2"/>
  <c r="BE37" i="2" s="1"/>
  <c r="BD7" i="2"/>
  <c r="BD37" i="2" s="1"/>
  <c r="BC7" i="2"/>
  <c r="BC37" i="2" s="1"/>
  <c r="BB7" i="2"/>
  <c r="BA7" i="2"/>
  <c r="BA37" i="2" s="1"/>
  <c r="AZ7" i="2"/>
  <c r="AZ37" i="2" s="1"/>
  <c r="AY7" i="2"/>
  <c r="AY37" i="2" s="1"/>
  <c r="AX7" i="2"/>
  <c r="AW7" i="2"/>
  <c r="AU7" i="2"/>
  <c r="AU37" i="2" s="1"/>
  <c r="AT7" i="2"/>
  <c r="CC6" i="2"/>
  <c r="BR6" i="2"/>
  <c r="BF6" i="2"/>
  <c r="BF36" i="2" s="1"/>
  <c r="BD6" i="2"/>
  <c r="BD36" i="2" s="1"/>
  <c r="BA6" i="2"/>
  <c r="BA36" i="2" s="1"/>
  <c r="AZ6" i="2"/>
  <c r="AZ36" i="2" s="1"/>
  <c r="AX6" i="2"/>
  <c r="AX36" i="2" s="1"/>
  <c r="AV6" i="2"/>
  <c r="AV36" i="2" s="1"/>
  <c r="AO6" i="2"/>
  <c r="CG6" i="2" s="1"/>
  <c r="AL6" i="2"/>
  <c r="CD6" i="2" s="1"/>
  <c r="AK6" i="2"/>
  <c r="AJ6" i="2"/>
  <c r="CB6" i="2" s="1"/>
  <c r="AG6" i="2"/>
  <c r="BY6" i="2" s="1"/>
  <c r="AD6" i="2"/>
  <c r="BV6" i="2" s="1"/>
  <c r="AB6" i="2"/>
  <c r="BT6" i="2" s="1"/>
  <c r="Z6" i="2"/>
  <c r="T6" i="2"/>
  <c r="BK6" i="2" s="1"/>
  <c r="BK36" i="2" s="1"/>
  <c r="S6" i="2"/>
  <c r="AN6" i="2" s="1"/>
  <c r="CF6" i="2" s="1"/>
  <c r="R6" i="2"/>
  <c r="AM6" i="2" s="1"/>
  <c r="CE6" i="2" s="1"/>
  <c r="Q6" i="2"/>
  <c r="BH6" i="2" s="1"/>
  <c r="BH36" i="2" s="1"/>
  <c r="P6" i="2"/>
  <c r="BG6" i="2" s="1"/>
  <c r="BG36" i="2" s="1"/>
  <c r="O6" i="2"/>
  <c r="N6" i="2"/>
  <c r="AI6" i="2" s="1"/>
  <c r="CA6" i="2" s="1"/>
  <c r="M6" i="2"/>
  <c r="AH6" i="2" s="1"/>
  <c r="BZ6" i="2" s="1"/>
  <c r="L6" i="2"/>
  <c r="BC6" i="2" s="1"/>
  <c r="BC36" i="2" s="1"/>
  <c r="K6" i="2"/>
  <c r="BB6" i="2" s="1"/>
  <c r="BB36" i="2" s="1"/>
  <c r="J6" i="2"/>
  <c r="AE6" i="2" s="1"/>
  <c r="BW6" i="2" s="1"/>
  <c r="I6" i="2"/>
  <c r="H6" i="2"/>
  <c r="AY6" i="2" s="1"/>
  <c r="AY36" i="2" s="1"/>
  <c r="G6" i="2"/>
  <c r="F6" i="2"/>
  <c r="AA6" i="2" s="1"/>
  <c r="BS6" i="2" s="1"/>
  <c r="E6" i="2"/>
  <c r="D6" i="2"/>
  <c r="AU6" i="2" s="1"/>
  <c r="AU36" i="2" s="1"/>
  <c r="C6" i="2"/>
  <c r="X6" i="2" s="1"/>
  <c r="BP6" i="2" s="1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BF37" i="1"/>
  <c r="BF7" i="1"/>
  <c r="BS8" i="1"/>
  <c r="BR8" i="1"/>
  <c r="BQ8" i="1"/>
  <c r="BP8" i="1"/>
  <c r="AV7" i="1"/>
  <c r="AV37" i="1"/>
  <c r="BS8" i="2" l="1"/>
  <c r="AW8" i="2" s="1"/>
  <c r="BT8" i="2"/>
  <c r="AX8" i="2" s="1"/>
  <c r="AV37" i="2"/>
  <c r="BZ8" i="2"/>
  <c r="BD8" i="2" s="1"/>
  <c r="CB8" i="2"/>
  <c r="BF8" i="2" s="1"/>
  <c r="CI8" i="2"/>
  <c r="BR8" i="2"/>
  <c r="AV8" i="2" s="1"/>
  <c r="BP8" i="2"/>
  <c r="AT8" i="2" s="1"/>
  <c r="Y6" i="2"/>
  <c r="BQ6" i="2" s="1"/>
  <c r="BI6" i="2"/>
  <c r="BI36" i="2" s="1"/>
  <c r="AT37" i="2"/>
  <c r="AX37" i="2"/>
  <c r="BB37" i="2"/>
  <c r="BX8" i="2"/>
  <c r="BB8" i="2" s="1"/>
  <c r="BF37" i="2"/>
  <c r="BY8" i="2"/>
  <c r="BC8" i="2" s="1"/>
  <c r="AF6" i="2"/>
  <c r="BX6" i="2" s="1"/>
  <c r="AT6" i="2"/>
  <c r="AT36" i="2" s="1"/>
  <c r="BE6" i="2"/>
  <c r="BE36" i="2" s="1"/>
  <c r="BJ6" i="2"/>
  <c r="BJ36" i="2" s="1"/>
  <c r="BU8" i="2"/>
  <c r="AY8" i="2" s="1"/>
  <c r="BQ8" i="2"/>
  <c r="AU8" i="2" s="1"/>
  <c r="BV8" i="2"/>
  <c r="AZ8" i="2" s="1"/>
  <c r="BE8" i="2"/>
  <c r="AC6" i="2"/>
  <c r="BU6" i="2" s="1"/>
  <c r="AW6" i="2"/>
  <c r="AW36" i="2" s="1"/>
  <c r="BW8" i="2"/>
  <c r="BA8" i="2" s="1"/>
  <c r="CH8" i="2"/>
  <c r="BG7" i="1"/>
  <c r="AT7" i="1"/>
  <c r="CB9" i="2" l="1"/>
  <c r="BF9" i="2" s="1"/>
  <c r="CA9" i="2"/>
  <c r="BE9" i="2" s="1"/>
  <c r="BW9" i="2"/>
  <c r="BA9" i="2" s="1"/>
  <c r="BS9" i="2"/>
  <c r="AW9" i="2" s="1"/>
  <c r="BT9" i="2"/>
  <c r="AX9" i="2" s="1"/>
  <c r="BV9" i="2"/>
  <c r="AZ9" i="2" s="1"/>
  <c r="BQ9" i="2"/>
  <c r="AU9" i="2" s="1"/>
  <c r="BR9" i="2"/>
  <c r="AV9" i="2" s="1"/>
  <c r="BU9" i="2"/>
  <c r="AY9" i="2" s="1"/>
  <c r="BP9" i="2"/>
  <c r="AT9" i="2" s="1"/>
  <c r="BF38" i="2"/>
  <c r="AV38" i="2"/>
  <c r="AZ38" i="2"/>
  <c r="BC38" i="2"/>
  <c r="BY9" i="2"/>
  <c r="BC9" i="2" s="1"/>
  <c r="AT38" i="2"/>
  <c r="CH9" i="2"/>
  <c r="CI9" i="2"/>
  <c r="BD38" i="2"/>
  <c r="BZ9" i="2"/>
  <c r="BD9" i="2" s="1"/>
  <c r="AX38" i="2"/>
  <c r="BB38" i="2"/>
  <c r="BX9" i="2"/>
  <c r="BB9" i="2" s="1"/>
  <c r="BA38" i="2"/>
  <c r="AY38" i="2"/>
  <c r="AU38" i="2"/>
  <c r="BE38" i="2"/>
  <c r="AW38" i="2"/>
  <c r="AT37" i="1"/>
  <c r="BL36" i="1"/>
  <c r="BM36" i="1"/>
  <c r="CB10" i="2" l="1"/>
  <c r="CA10" i="2"/>
  <c r="BE10" i="2" s="1"/>
  <c r="BS10" i="2"/>
  <c r="AW10" i="2" s="1"/>
  <c r="BT10" i="2"/>
  <c r="AX10" i="2" s="1"/>
  <c r="BR10" i="2"/>
  <c r="AV10" i="2" s="1"/>
  <c r="BP10" i="2"/>
  <c r="AT10" i="2" s="1"/>
  <c r="BQ10" i="2"/>
  <c r="AY39" i="2"/>
  <c r="BU10" i="2"/>
  <c r="AY10" i="2" s="1"/>
  <c r="AT39" i="2"/>
  <c r="CH10" i="2"/>
  <c r="CI10" i="2"/>
  <c r="AV39" i="2"/>
  <c r="BD39" i="2"/>
  <c r="BZ10" i="2"/>
  <c r="BD10" i="2" s="1"/>
  <c r="BA39" i="2"/>
  <c r="BW10" i="2"/>
  <c r="BA10" i="2" s="1"/>
  <c r="AZ39" i="2"/>
  <c r="BV10" i="2"/>
  <c r="AZ10" i="2" s="1"/>
  <c r="BF39" i="2"/>
  <c r="BF10" i="2"/>
  <c r="AX39" i="2"/>
  <c r="AW39" i="2"/>
  <c r="BC39" i="2"/>
  <c r="BY10" i="2"/>
  <c r="BC10" i="2" s="1"/>
  <c r="AU39" i="2"/>
  <c r="AU10" i="2"/>
  <c r="BE39" i="2"/>
  <c r="BB39" i="2"/>
  <c r="BX10" i="2"/>
  <c r="BB10" i="2" s="1"/>
  <c r="AX7" i="1"/>
  <c r="AX37" i="1" s="1"/>
  <c r="B29" i="1"/>
  <c r="CB11" i="2" l="1"/>
  <c r="BF11" i="2" s="1"/>
  <c r="CA11" i="2"/>
  <c r="BE11" i="2" s="1"/>
  <c r="BZ11" i="2"/>
  <c r="BD11" i="2" s="1"/>
  <c r="BP11" i="2"/>
  <c r="AT11" i="2" s="1"/>
  <c r="BR11" i="2"/>
  <c r="AV11" i="2" s="1"/>
  <c r="BQ11" i="2"/>
  <c r="AU11" i="2" s="1"/>
  <c r="BT11" i="2"/>
  <c r="AX11" i="2" s="1"/>
  <c r="BS11" i="2"/>
  <c r="AW11" i="2" s="1"/>
  <c r="AZ40" i="2"/>
  <c r="BV11" i="2"/>
  <c r="AZ11" i="2" s="1"/>
  <c r="AU40" i="2"/>
  <c r="AW40" i="2"/>
  <c r="BD40" i="2"/>
  <c r="BF40" i="2"/>
  <c r="AY40" i="2"/>
  <c r="BU11" i="2"/>
  <c r="AY11" i="2" s="1"/>
  <c r="BB40" i="2"/>
  <c r="BX11" i="2"/>
  <c r="BB11" i="2" s="1"/>
  <c r="AT40" i="2"/>
  <c r="CI11" i="2"/>
  <c r="CH11" i="2"/>
  <c r="BE40" i="2"/>
  <c r="AX40" i="2"/>
  <c r="BC40" i="2"/>
  <c r="BY11" i="2"/>
  <c r="BC11" i="2" s="1"/>
  <c r="BA40" i="2"/>
  <c r="BW11" i="2"/>
  <c r="BA11" i="2" s="1"/>
  <c r="AV40" i="2"/>
  <c r="BL5" i="1"/>
  <c r="BM5" i="1"/>
  <c r="BL7" i="1"/>
  <c r="BL37" i="1" s="1"/>
  <c r="BM7" i="1"/>
  <c r="BM37" i="1" s="1"/>
  <c r="CH5" i="1"/>
  <c r="CI5" i="1"/>
  <c r="AW501" i="1"/>
  <c r="BK7" i="1"/>
  <c r="BK37" i="1" s="1"/>
  <c r="BJ7" i="1"/>
  <c r="BJ37" i="1" s="1"/>
  <c r="BI7" i="1"/>
  <c r="BI37" i="1" s="1"/>
  <c r="BH7" i="1"/>
  <c r="BH37" i="1" s="1"/>
  <c r="BE7" i="1"/>
  <c r="BE37" i="1" s="1"/>
  <c r="BD7" i="1"/>
  <c r="BD37" i="1" s="1"/>
  <c r="BC7" i="1"/>
  <c r="BC37" i="1" s="1"/>
  <c r="BB7" i="1"/>
  <c r="BB37" i="1" s="1"/>
  <c r="BA7" i="1"/>
  <c r="BA37" i="1" s="1"/>
  <c r="AZ7" i="1"/>
  <c r="AZ37" i="1" s="1"/>
  <c r="AY7" i="1"/>
  <c r="AY37" i="1" s="1"/>
  <c r="AW7" i="1"/>
  <c r="AW37" i="1" s="1"/>
  <c r="AU7" i="1"/>
  <c r="T6" i="1"/>
  <c r="BK6" i="1" s="1"/>
  <c r="BK36" i="1" s="1"/>
  <c r="S6" i="1"/>
  <c r="AN6" i="1" s="1"/>
  <c r="CF6" i="1" s="1"/>
  <c r="R6" i="1"/>
  <c r="AM6" i="1" s="1"/>
  <c r="CE6" i="1" s="1"/>
  <c r="Q6" i="1"/>
  <c r="AL6" i="1" s="1"/>
  <c r="CD6" i="1" s="1"/>
  <c r="P6" i="1"/>
  <c r="BG6" i="1" s="1"/>
  <c r="BG36" i="1" s="1"/>
  <c r="O6" i="1"/>
  <c r="BF6" i="1" s="1"/>
  <c r="BF36" i="1" s="1"/>
  <c r="N6" i="1"/>
  <c r="M6" i="1"/>
  <c r="L6" i="1"/>
  <c r="BC6" i="1" s="1"/>
  <c r="BC36" i="1" s="1"/>
  <c r="K6" i="1"/>
  <c r="AF6" i="1" s="1"/>
  <c r="BX6" i="1" s="1"/>
  <c r="J6" i="1"/>
  <c r="BA6" i="1" s="1"/>
  <c r="BA36" i="1" s="1"/>
  <c r="I6" i="1"/>
  <c r="AD6" i="1" s="1"/>
  <c r="BV6" i="1" s="1"/>
  <c r="H6" i="1"/>
  <c r="AY6" i="1" s="1"/>
  <c r="AY36" i="1" s="1"/>
  <c r="G6" i="1"/>
  <c r="AX6" i="1" s="1"/>
  <c r="AX36" i="1" s="1"/>
  <c r="F6" i="1"/>
  <c r="E6" i="1"/>
  <c r="D6" i="1"/>
  <c r="AU6" i="1" s="1"/>
  <c r="AU36" i="1" s="1"/>
  <c r="C6" i="1"/>
  <c r="X6" i="1" s="1"/>
  <c r="BP6" i="1" s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CB12" i="2" l="1"/>
  <c r="BF12" i="2" s="1"/>
  <c r="CA12" i="2"/>
  <c r="BE12" i="2" s="1"/>
  <c r="BY12" i="2"/>
  <c r="BU12" i="2"/>
  <c r="AY12" i="2" s="1"/>
  <c r="BT12" i="2"/>
  <c r="AX12" i="2" s="1"/>
  <c r="BW12" i="2"/>
  <c r="BA12" i="2" s="1"/>
  <c r="BZ12" i="2"/>
  <c r="BD12" i="2" s="1"/>
  <c r="BV12" i="2"/>
  <c r="AZ12" i="2" s="1"/>
  <c r="BX12" i="2"/>
  <c r="BB12" i="2" s="1"/>
  <c r="BR12" i="2"/>
  <c r="AV12" i="2" s="1"/>
  <c r="BQ12" i="2"/>
  <c r="AU12" i="2" s="1"/>
  <c r="BP12" i="2"/>
  <c r="AT12" i="2" s="1"/>
  <c r="BS12" i="2"/>
  <c r="AW12" i="2" s="1"/>
  <c r="BF41" i="2"/>
  <c r="AW41" i="2"/>
  <c r="BE41" i="2"/>
  <c r="AZ41" i="2"/>
  <c r="BC41" i="2"/>
  <c r="BC12" i="2"/>
  <c r="BA41" i="2"/>
  <c r="AX41" i="2"/>
  <c r="AY41" i="2"/>
  <c r="BD41" i="2"/>
  <c r="AV41" i="2"/>
  <c r="AT41" i="2"/>
  <c r="CI12" i="2"/>
  <c r="CH12" i="2"/>
  <c r="BB41" i="2"/>
  <c r="AU41" i="2"/>
  <c r="AU37" i="1"/>
  <c r="BY8" i="1"/>
  <c r="BC8" i="1" s="1"/>
  <c r="BU8" i="1"/>
  <c r="AY8" i="1" s="1"/>
  <c r="AT8" i="1"/>
  <c r="BZ8" i="1"/>
  <c r="BD8" i="1" s="1"/>
  <c r="BV8" i="1"/>
  <c r="AZ8" i="1" s="1"/>
  <c r="AV8" i="1"/>
  <c r="CA8" i="1"/>
  <c r="BE8" i="1" s="1"/>
  <c r="BW8" i="1"/>
  <c r="BA8" i="1" s="1"/>
  <c r="AW8" i="1"/>
  <c r="AW38" i="1" s="1"/>
  <c r="CB8" i="1"/>
  <c r="BF8" i="1" s="1"/>
  <c r="BF38" i="1" s="1"/>
  <c r="BX8" i="1"/>
  <c r="BB8" i="1" s="1"/>
  <c r="BT8" i="1"/>
  <c r="AX8" i="1" s="1"/>
  <c r="AU8" i="1"/>
  <c r="BG37" i="1"/>
  <c r="AE6" i="1"/>
  <c r="BW6" i="1" s="1"/>
  <c r="BI6" i="1"/>
  <c r="BI36" i="1" s="1"/>
  <c r="BJ6" i="1"/>
  <c r="BJ36" i="1" s="1"/>
  <c r="AO6" i="1"/>
  <c r="CG6" i="1" s="1"/>
  <c r="AZ6" i="1"/>
  <c r="AZ36" i="1" s="1"/>
  <c r="BB6" i="1"/>
  <c r="BB36" i="1" s="1"/>
  <c r="BH6" i="1"/>
  <c r="BH36" i="1" s="1"/>
  <c r="AT6" i="1"/>
  <c r="AT36" i="1" s="1"/>
  <c r="Y6" i="1"/>
  <c r="BQ6" i="1" s="1"/>
  <c r="AG6" i="1"/>
  <c r="BY6" i="1" s="1"/>
  <c r="BH38" i="1"/>
  <c r="BI38" i="1"/>
  <c r="BK38" i="1"/>
  <c r="BJ38" i="1"/>
  <c r="Z6" i="1"/>
  <c r="BR6" i="1" s="1"/>
  <c r="AV6" i="1"/>
  <c r="AV36" i="1" s="1"/>
  <c r="BD6" i="1"/>
  <c r="BD36" i="1" s="1"/>
  <c r="AH6" i="1"/>
  <c r="BZ6" i="1" s="1"/>
  <c r="CH8" i="1"/>
  <c r="BL38" i="1" s="1"/>
  <c r="AW6" i="1"/>
  <c r="AW36" i="1" s="1"/>
  <c r="AA6" i="1"/>
  <c r="BS6" i="1" s="1"/>
  <c r="AI6" i="1"/>
  <c r="CA6" i="1" s="1"/>
  <c r="BE6" i="1"/>
  <c r="BE36" i="1" s="1"/>
  <c r="CI8" i="1"/>
  <c r="BM38" i="1" s="1"/>
  <c r="AB6" i="1"/>
  <c r="BT6" i="1" s="1"/>
  <c r="AJ6" i="1"/>
  <c r="CB6" i="1" s="1"/>
  <c r="AC6" i="1"/>
  <c r="BU6" i="1" s="1"/>
  <c r="AK6" i="1"/>
  <c r="CC6" i="1" s="1"/>
  <c r="CB13" i="2" l="1"/>
  <c r="BF13" i="2" s="1"/>
  <c r="CA13" i="2"/>
  <c r="BE13" i="2" s="1"/>
  <c r="BX13" i="2"/>
  <c r="BB13" i="2" s="1"/>
  <c r="BY13" i="2"/>
  <c r="BC13" i="2" s="1"/>
  <c r="BZ13" i="2"/>
  <c r="BD13" i="2" s="1"/>
  <c r="BT13" i="2"/>
  <c r="AX13" i="2" s="1"/>
  <c r="BV13" i="2"/>
  <c r="AZ13" i="2" s="1"/>
  <c r="BW13" i="2"/>
  <c r="BA13" i="2" s="1"/>
  <c r="BU13" i="2"/>
  <c r="AY13" i="2" s="1"/>
  <c r="BR13" i="2"/>
  <c r="AV13" i="2" s="1"/>
  <c r="BQ13" i="2"/>
  <c r="AU13" i="2" s="1"/>
  <c r="BS13" i="2"/>
  <c r="AW13" i="2" s="1"/>
  <c r="BP13" i="2"/>
  <c r="AT13" i="2" s="1"/>
  <c r="AT42" i="2"/>
  <c r="CI13" i="2"/>
  <c r="CH13" i="2"/>
  <c r="AX42" i="2"/>
  <c r="AW42" i="2"/>
  <c r="BC42" i="2"/>
  <c r="BA42" i="2"/>
  <c r="BF42" i="2"/>
  <c r="AU42" i="2"/>
  <c r="BD42" i="2"/>
  <c r="AY42" i="2"/>
  <c r="AZ42" i="2"/>
  <c r="BE42" i="2"/>
  <c r="BB42" i="2"/>
  <c r="AV42" i="2"/>
  <c r="BS9" i="1"/>
  <c r="AW9" i="1" s="1"/>
  <c r="BR9" i="1"/>
  <c r="BP9" i="1"/>
  <c r="BB38" i="1"/>
  <c r="BX9" i="1"/>
  <c r="BT9" i="1"/>
  <c r="AX9" i="1" s="1"/>
  <c r="AY38" i="1"/>
  <c r="BU9" i="1"/>
  <c r="AY9" i="1" s="1"/>
  <c r="CB9" i="1"/>
  <c r="BF9" i="1" s="1"/>
  <c r="BC38" i="1"/>
  <c r="BY9" i="1"/>
  <c r="AZ38" i="1"/>
  <c r="BV9" i="1"/>
  <c r="BE38" i="1"/>
  <c r="CA9" i="1"/>
  <c r="BA38" i="1"/>
  <c r="BW9" i="1"/>
  <c r="BD38" i="1"/>
  <c r="BZ9" i="1"/>
  <c r="AV38" i="1"/>
  <c r="BQ9" i="1"/>
  <c r="AU38" i="1"/>
  <c r="AT38" i="1"/>
  <c r="BG38" i="1"/>
  <c r="AX38" i="1"/>
  <c r="CB14" i="2" l="1"/>
  <c r="BF14" i="2" s="1"/>
  <c r="CA14" i="2"/>
  <c r="BE14" i="2" s="1"/>
  <c r="BZ14" i="2"/>
  <c r="BD14" i="2" s="1"/>
  <c r="BY14" i="2"/>
  <c r="BC14" i="2" s="1"/>
  <c r="BX14" i="2"/>
  <c r="BB14" i="2" s="1"/>
  <c r="BW14" i="2"/>
  <c r="BA14" i="2" s="1"/>
  <c r="BV14" i="2"/>
  <c r="AZ14" i="2" s="1"/>
  <c r="BU14" i="2"/>
  <c r="AY14" i="2" s="1"/>
  <c r="BT14" i="2"/>
  <c r="AX14" i="2" s="1"/>
  <c r="BR14" i="2"/>
  <c r="AV14" i="2" s="1"/>
  <c r="BQ14" i="2"/>
  <c r="AU14" i="2" s="1"/>
  <c r="BS14" i="2"/>
  <c r="AW14" i="2" s="1"/>
  <c r="BP14" i="2"/>
  <c r="AT14" i="2" s="1"/>
  <c r="AZ43" i="2"/>
  <c r="BD43" i="2"/>
  <c r="BF43" i="2"/>
  <c r="AX43" i="2"/>
  <c r="BB43" i="2"/>
  <c r="BE43" i="2"/>
  <c r="BC43" i="2"/>
  <c r="AY43" i="2"/>
  <c r="BA43" i="2"/>
  <c r="AW43" i="2"/>
  <c r="AU43" i="2"/>
  <c r="AV43" i="2"/>
  <c r="AT43" i="2"/>
  <c r="CI14" i="2"/>
  <c r="CH14" i="2"/>
  <c r="BF39" i="1"/>
  <c r="AV9" i="1"/>
  <c r="BB9" i="1"/>
  <c r="BC9" i="1"/>
  <c r="BH39" i="1"/>
  <c r="CH9" i="1"/>
  <c r="BL39" i="1" s="1"/>
  <c r="BE9" i="1"/>
  <c r="BA9" i="1"/>
  <c r="AY39" i="1"/>
  <c r="CI9" i="1"/>
  <c r="BM39" i="1" s="1"/>
  <c r="AU9" i="1"/>
  <c r="AZ9" i="1"/>
  <c r="BD9" i="1"/>
  <c r="BG39" i="1"/>
  <c r="BI39" i="1"/>
  <c r="BK39" i="1"/>
  <c r="BJ39" i="1"/>
  <c r="AT9" i="1"/>
  <c r="AX39" i="1"/>
  <c r="CB15" i="2" l="1"/>
  <c r="BF15" i="2" s="1"/>
  <c r="CA15" i="2"/>
  <c r="BE15" i="2" s="1"/>
  <c r="BZ15" i="2"/>
  <c r="BD15" i="2" s="1"/>
  <c r="BY15" i="2"/>
  <c r="BC15" i="2" s="1"/>
  <c r="BX15" i="2"/>
  <c r="BB15" i="2" s="1"/>
  <c r="BW15" i="2"/>
  <c r="BA15" i="2" s="1"/>
  <c r="BU15" i="2"/>
  <c r="AY15" i="2" s="1"/>
  <c r="BV15" i="2"/>
  <c r="AZ15" i="2" s="1"/>
  <c r="BT15" i="2"/>
  <c r="AX15" i="2" s="1"/>
  <c r="BR15" i="2"/>
  <c r="AV15" i="2" s="1"/>
  <c r="BQ15" i="2"/>
  <c r="AU15" i="2" s="1"/>
  <c r="BS15" i="2"/>
  <c r="AW15" i="2" s="1"/>
  <c r="BP15" i="2"/>
  <c r="AT15" i="2" s="1"/>
  <c r="BB44" i="2"/>
  <c r="AW44" i="2"/>
  <c r="BF44" i="2"/>
  <c r="AZ44" i="2"/>
  <c r="AT44" i="2"/>
  <c r="CH15" i="2"/>
  <c r="CI15" i="2"/>
  <c r="BC44" i="2"/>
  <c r="BE44" i="2"/>
  <c r="AU44" i="2"/>
  <c r="BA44" i="2"/>
  <c r="AV44" i="2"/>
  <c r="AY44" i="2"/>
  <c r="AX44" i="2"/>
  <c r="BD44" i="2"/>
  <c r="BP10" i="1"/>
  <c r="AT10" i="1" s="1"/>
  <c r="AT39" i="1"/>
  <c r="CB10" i="1"/>
  <c r="BF10" i="1" s="1"/>
  <c r="BF40" i="1" s="1"/>
  <c r="BD39" i="1"/>
  <c r="BZ10" i="1"/>
  <c r="BD10" i="1" s="1"/>
  <c r="BA39" i="1"/>
  <c r="BW10" i="1"/>
  <c r="BA10" i="1" s="1"/>
  <c r="AW39" i="1"/>
  <c r="BS10" i="1"/>
  <c r="AW10" i="1" s="1"/>
  <c r="BB39" i="1"/>
  <c r="BX10" i="1"/>
  <c r="BB10" i="1" s="1"/>
  <c r="BT10" i="1"/>
  <c r="AX10" i="1" s="1"/>
  <c r="AX40" i="1" s="1"/>
  <c r="AZ39" i="1"/>
  <c r="BV10" i="1"/>
  <c r="AZ10" i="1" s="1"/>
  <c r="AU39" i="1"/>
  <c r="BQ10" i="1"/>
  <c r="AU10" i="1" s="1"/>
  <c r="BE39" i="1"/>
  <c r="CA10" i="1"/>
  <c r="BE10" i="1" s="1"/>
  <c r="BC39" i="1"/>
  <c r="BY10" i="1"/>
  <c r="BC10" i="1" s="1"/>
  <c r="AV39" i="1"/>
  <c r="BR10" i="1"/>
  <c r="AV10" i="1" s="1"/>
  <c r="BU10" i="1"/>
  <c r="AY10" i="1" s="1"/>
  <c r="CI10" i="1"/>
  <c r="BM40" i="1" s="1"/>
  <c r="BI40" i="1"/>
  <c r="BG40" i="1"/>
  <c r="BK40" i="1"/>
  <c r="CH10" i="1"/>
  <c r="BL40" i="1" s="1"/>
  <c r="BH40" i="1"/>
  <c r="BJ40" i="1"/>
  <c r="CB16" i="2" l="1"/>
  <c r="BF16" i="2" s="1"/>
  <c r="CA16" i="2"/>
  <c r="BE16" i="2" s="1"/>
  <c r="BZ16" i="2"/>
  <c r="BD16" i="2" s="1"/>
  <c r="BY16" i="2"/>
  <c r="BC16" i="2" s="1"/>
  <c r="BW16" i="2"/>
  <c r="BA16" i="2" s="1"/>
  <c r="BX16" i="2"/>
  <c r="BB16" i="2" s="1"/>
  <c r="BV16" i="2"/>
  <c r="AZ16" i="2" s="1"/>
  <c r="BU16" i="2"/>
  <c r="AY16" i="2" s="1"/>
  <c r="BT16" i="2"/>
  <c r="AX16" i="2" s="1"/>
  <c r="BR16" i="2"/>
  <c r="AV16" i="2" s="1"/>
  <c r="BQ16" i="2"/>
  <c r="AU16" i="2" s="1"/>
  <c r="BS16" i="2"/>
  <c r="AW16" i="2" s="1"/>
  <c r="BP16" i="2"/>
  <c r="AT16" i="2" s="1"/>
  <c r="BE45" i="2"/>
  <c r="AZ45" i="2"/>
  <c r="AW45" i="2"/>
  <c r="AY45" i="2"/>
  <c r="AV45" i="2"/>
  <c r="BC45" i="2"/>
  <c r="AT45" i="2"/>
  <c r="CH16" i="2"/>
  <c r="CI16" i="2"/>
  <c r="BF45" i="2"/>
  <c r="BB45" i="2"/>
  <c r="BA45" i="2"/>
  <c r="AU45" i="2"/>
  <c r="BD45" i="2"/>
  <c r="AX45" i="2"/>
  <c r="BD40" i="1"/>
  <c r="BZ11" i="1"/>
  <c r="BD11" i="1" s="1"/>
  <c r="CB11" i="1"/>
  <c r="BF11" i="1" s="1"/>
  <c r="AT40" i="1"/>
  <c r="BP11" i="1"/>
  <c r="AT11" i="1" s="1"/>
  <c r="BT11" i="1"/>
  <c r="AX11" i="1" s="1"/>
  <c r="AX41" i="1" s="1"/>
  <c r="BC40" i="1"/>
  <c r="BY11" i="1"/>
  <c r="BC11" i="1" s="1"/>
  <c r="BE40" i="1"/>
  <c r="CA11" i="1"/>
  <c r="BE11" i="1" s="1"/>
  <c r="BQ11" i="1"/>
  <c r="AU11" i="1" s="1"/>
  <c r="BB40" i="1"/>
  <c r="BX11" i="1"/>
  <c r="BB11" i="1" s="1"/>
  <c r="AW40" i="1"/>
  <c r="BS11" i="1"/>
  <c r="AW11" i="1" s="1"/>
  <c r="AZ40" i="1"/>
  <c r="BV11" i="1"/>
  <c r="AZ11" i="1" s="1"/>
  <c r="BA40" i="1"/>
  <c r="BW11" i="1"/>
  <c r="BA11" i="1" s="1"/>
  <c r="AV40" i="1"/>
  <c r="BR11" i="1"/>
  <c r="AV11" i="1" s="1"/>
  <c r="AY40" i="1"/>
  <c r="BU11" i="1"/>
  <c r="AY11" i="1" s="1"/>
  <c r="AU40" i="1"/>
  <c r="CI11" i="1"/>
  <c r="BM41" i="1" s="1"/>
  <c r="BK41" i="1"/>
  <c r="BG41" i="1"/>
  <c r="BI41" i="1"/>
  <c r="CH11" i="1"/>
  <c r="BL41" i="1" s="1"/>
  <c r="BH41" i="1"/>
  <c r="BJ41" i="1"/>
  <c r="CB17" i="2" l="1"/>
  <c r="BF17" i="2" s="1"/>
  <c r="CA17" i="2"/>
  <c r="BE17" i="2" s="1"/>
  <c r="BZ17" i="2"/>
  <c r="BD17" i="2" s="1"/>
  <c r="BY17" i="2"/>
  <c r="BC17" i="2" s="1"/>
  <c r="BX17" i="2"/>
  <c r="BB17" i="2" s="1"/>
  <c r="BW17" i="2"/>
  <c r="BA17" i="2" s="1"/>
  <c r="BV17" i="2"/>
  <c r="AZ17" i="2" s="1"/>
  <c r="BU17" i="2"/>
  <c r="AY17" i="2" s="1"/>
  <c r="BT17" i="2"/>
  <c r="AX17" i="2" s="1"/>
  <c r="BR17" i="2"/>
  <c r="AV17" i="2" s="1"/>
  <c r="BQ17" i="2"/>
  <c r="AU17" i="2" s="1"/>
  <c r="BS17" i="2"/>
  <c r="AW17" i="2" s="1"/>
  <c r="BP17" i="2"/>
  <c r="AT17" i="2" s="1"/>
  <c r="BF46" i="2"/>
  <c r="AZ46" i="2"/>
  <c r="AU46" i="2"/>
  <c r="AT46" i="2"/>
  <c r="CI17" i="2"/>
  <c r="CH17" i="2"/>
  <c r="AW46" i="2"/>
  <c r="AY46" i="2"/>
  <c r="BE46" i="2"/>
  <c r="BD46" i="2"/>
  <c r="BA46" i="2"/>
  <c r="BB46" i="2"/>
  <c r="BC46" i="2"/>
  <c r="AX46" i="2"/>
  <c r="AV46" i="2"/>
  <c r="BD41" i="1"/>
  <c r="BZ12" i="1"/>
  <c r="BD12" i="1" s="1"/>
  <c r="AU41" i="1"/>
  <c r="BQ12" i="1"/>
  <c r="AU12" i="1" s="1"/>
  <c r="AY41" i="1"/>
  <c r="BU12" i="1"/>
  <c r="AY12" i="1" s="1"/>
  <c r="BF41" i="1"/>
  <c r="CB12" i="1"/>
  <c r="BF12" i="1" s="1"/>
  <c r="AZ41" i="1"/>
  <c r="BV12" i="1"/>
  <c r="AZ12" i="1" s="1"/>
  <c r="AT41" i="1"/>
  <c r="BP12" i="1"/>
  <c r="AT12" i="1" s="1"/>
  <c r="AT42" i="1" s="1"/>
  <c r="AV41" i="1"/>
  <c r="BR12" i="1"/>
  <c r="AV12" i="1" s="1"/>
  <c r="BE41" i="1"/>
  <c r="CA12" i="1"/>
  <c r="BE12" i="1" s="1"/>
  <c r="BB41" i="1"/>
  <c r="BX12" i="1"/>
  <c r="BB12" i="1" s="1"/>
  <c r="BC41" i="1"/>
  <c r="BY12" i="1"/>
  <c r="BC12" i="1" s="1"/>
  <c r="AW41" i="1"/>
  <c r="BS12" i="1"/>
  <c r="AW12" i="1" s="1"/>
  <c r="BA41" i="1"/>
  <c r="BW12" i="1"/>
  <c r="BA12" i="1" s="1"/>
  <c r="BT12" i="1"/>
  <c r="AX12" i="1" s="1"/>
  <c r="CI12" i="1"/>
  <c r="BM42" i="1" s="1"/>
  <c r="BH42" i="1"/>
  <c r="BK42" i="1"/>
  <c r="BG42" i="1"/>
  <c r="BI42" i="1"/>
  <c r="CH12" i="1"/>
  <c r="BL42" i="1" s="1"/>
  <c r="BJ42" i="1"/>
  <c r="CB18" i="2" l="1"/>
  <c r="BF18" i="2" s="1"/>
  <c r="CA18" i="2"/>
  <c r="BE18" i="2" s="1"/>
  <c r="BY18" i="2"/>
  <c r="BC18" i="2" s="1"/>
  <c r="BZ18" i="2"/>
  <c r="BD18" i="2" s="1"/>
  <c r="BX18" i="2"/>
  <c r="BB18" i="2" s="1"/>
  <c r="BW18" i="2"/>
  <c r="BA18" i="2" s="1"/>
  <c r="BV18" i="2"/>
  <c r="AZ18" i="2" s="1"/>
  <c r="BU18" i="2"/>
  <c r="AY18" i="2" s="1"/>
  <c r="BT18" i="2"/>
  <c r="AX18" i="2" s="1"/>
  <c r="BR18" i="2"/>
  <c r="AV18" i="2" s="1"/>
  <c r="BQ18" i="2"/>
  <c r="AU18" i="2" s="1"/>
  <c r="BS18" i="2"/>
  <c r="AW18" i="2" s="1"/>
  <c r="BP18" i="2"/>
  <c r="AT18" i="2" s="1"/>
  <c r="BC47" i="2"/>
  <c r="BD47" i="2"/>
  <c r="AY47" i="2"/>
  <c r="AV47" i="2"/>
  <c r="AX47" i="2"/>
  <c r="BE47" i="2"/>
  <c r="BF47" i="2"/>
  <c r="AU47" i="2"/>
  <c r="AW47" i="2"/>
  <c r="BB47" i="2"/>
  <c r="BA47" i="2"/>
  <c r="AZ47" i="2"/>
  <c r="AT47" i="2"/>
  <c r="CH18" i="2"/>
  <c r="CI18" i="2"/>
  <c r="AX42" i="1"/>
  <c r="AU42" i="1"/>
  <c r="BQ13" i="1"/>
  <c r="BT13" i="1"/>
  <c r="AX13" i="1" s="1"/>
  <c r="BP13" i="1"/>
  <c r="AT13" i="1" s="1"/>
  <c r="BD42" i="1"/>
  <c r="BZ13" i="1"/>
  <c r="BD13" i="1" s="1"/>
  <c r="BV13" i="1"/>
  <c r="BF42" i="1"/>
  <c r="CB13" i="1"/>
  <c r="BF13" i="1" s="1"/>
  <c r="AV42" i="1"/>
  <c r="BR13" i="1"/>
  <c r="AV13" i="1" s="1"/>
  <c r="BE42" i="1"/>
  <c r="CA13" i="1"/>
  <c r="BE13" i="1" s="1"/>
  <c r="AY42" i="1"/>
  <c r="BU13" i="1"/>
  <c r="AY13" i="1" s="1"/>
  <c r="BA42" i="1"/>
  <c r="BW13" i="1"/>
  <c r="BA13" i="1" s="1"/>
  <c r="AW42" i="1"/>
  <c r="BS13" i="1"/>
  <c r="AW13" i="1" s="1"/>
  <c r="BB42" i="1"/>
  <c r="BX13" i="1"/>
  <c r="BB13" i="1" s="1"/>
  <c r="BC42" i="1"/>
  <c r="BY13" i="1"/>
  <c r="BC13" i="1" s="1"/>
  <c r="AZ42" i="1"/>
  <c r="BH43" i="1"/>
  <c r="AU13" i="1"/>
  <c r="CI13" i="1"/>
  <c r="BM43" i="1" s="1"/>
  <c r="BJ43" i="1"/>
  <c r="BG43" i="1"/>
  <c r="BI43" i="1"/>
  <c r="BK43" i="1"/>
  <c r="CH13" i="1"/>
  <c r="BL43" i="1" s="1"/>
  <c r="CB19" i="2" l="1"/>
  <c r="BF19" i="2" s="1"/>
  <c r="CA19" i="2"/>
  <c r="BE19" i="2" s="1"/>
  <c r="BZ19" i="2"/>
  <c r="BD19" i="2" s="1"/>
  <c r="BY19" i="2"/>
  <c r="BC19" i="2" s="1"/>
  <c r="BW19" i="2"/>
  <c r="BA19" i="2" s="1"/>
  <c r="BX19" i="2"/>
  <c r="BB19" i="2" s="1"/>
  <c r="BV19" i="2"/>
  <c r="AZ19" i="2" s="1"/>
  <c r="BU19" i="2"/>
  <c r="AY19" i="2" s="1"/>
  <c r="BT19" i="2"/>
  <c r="AX19" i="2" s="1"/>
  <c r="BR19" i="2"/>
  <c r="AV19" i="2" s="1"/>
  <c r="BQ19" i="2"/>
  <c r="AU19" i="2" s="1"/>
  <c r="BS19" i="2"/>
  <c r="AW19" i="2" s="1"/>
  <c r="BP19" i="2"/>
  <c r="AT19" i="2" s="1"/>
  <c r="AT48" i="2"/>
  <c r="CH19" i="2"/>
  <c r="CI19" i="2"/>
  <c r="BC48" i="2"/>
  <c r="AZ48" i="2"/>
  <c r="BD48" i="2"/>
  <c r="BA48" i="2"/>
  <c r="AW48" i="2"/>
  <c r="AU48" i="2"/>
  <c r="BE48" i="2"/>
  <c r="BF48" i="2"/>
  <c r="AV48" i="2"/>
  <c r="AX48" i="2"/>
  <c r="AY48" i="2"/>
  <c r="BB48" i="2"/>
  <c r="AX43" i="1"/>
  <c r="BC43" i="1"/>
  <c r="BB43" i="1"/>
  <c r="AV43" i="1"/>
  <c r="BF43" i="1"/>
  <c r="BE43" i="1"/>
  <c r="BA43" i="1"/>
  <c r="AY43" i="1"/>
  <c r="AW43" i="1"/>
  <c r="BD43" i="1"/>
  <c r="AU43" i="1"/>
  <c r="AT43" i="1"/>
  <c r="AZ13" i="1"/>
  <c r="BZ14" i="1" s="1"/>
  <c r="BD14" i="1" s="1"/>
  <c r="BH44" i="1"/>
  <c r="BJ44" i="1"/>
  <c r="BG44" i="1"/>
  <c r="BI44" i="1"/>
  <c r="BK44" i="1"/>
  <c r="CB20" i="2" l="1"/>
  <c r="BF20" i="2" s="1"/>
  <c r="CA20" i="2"/>
  <c r="BE20" i="2" s="1"/>
  <c r="BZ20" i="2"/>
  <c r="BD20" i="2" s="1"/>
  <c r="BY20" i="2"/>
  <c r="BC20" i="2" s="1"/>
  <c r="BX20" i="2"/>
  <c r="BB20" i="2" s="1"/>
  <c r="BW20" i="2"/>
  <c r="BA20" i="2" s="1"/>
  <c r="BV20" i="2"/>
  <c r="AZ20" i="2" s="1"/>
  <c r="BU20" i="2"/>
  <c r="AY20" i="2" s="1"/>
  <c r="BT20" i="2"/>
  <c r="AX20" i="2" s="1"/>
  <c r="BR20" i="2"/>
  <c r="AV20" i="2" s="1"/>
  <c r="BQ20" i="2"/>
  <c r="AU20" i="2" s="1"/>
  <c r="BS20" i="2"/>
  <c r="AW20" i="2" s="1"/>
  <c r="BP20" i="2"/>
  <c r="AT20" i="2" s="1"/>
  <c r="AX49" i="2"/>
  <c r="AW49" i="2"/>
  <c r="BD49" i="2"/>
  <c r="BC49" i="2"/>
  <c r="BB49" i="2"/>
  <c r="BF49" i="2"/>
  <c r="AU49" i="2"/>
  <c r="BA49" i="2"/>
  <c r="AZ49" i="2"/>
  <c r="AT49" i="2"/>
  <c r="CH20" i="2"/>
  <c r="CI20" i="2"/>
  <c r="AY49" i="2"/>
  <c r="AV49" i="2"/>
  <c r="BE49" i="2"/>
  <c r="CH14" i="1"/>
  <c r="BL44" i="1" s="1"/>
  <c r="CI14" i="1"/>
  <c r="BM44" i="1" s="1"/>
  <c r="BP14" i="1"/>
  <c r="AT14" i="1" s="1"/>
  <c r="AT44" i="1" s="1"/>
  <c r="BQ14" i="1"/>
  <c r="AU14" i="1" s="1"/>
  <c r="AU44" i="1" s="1"/>
  <c r="BD44" i="1"/>
  <c r="AZ43" i="1"/>
  <c r="BV14" i="1"/>
  <c r="AZ14" i="1" s="1"/>
  <c r="BS14" i="1"/>
  <c r="AW14" i="1" s="1"/>
  <c r="BU14" i="1"/>
  <c r="AY14" i="1" s="1"/>
  <c r="BW14" i="1"/>
  <c r="BA14" i="1" s="1"/>
  <c r="CA14" i="1"/>
  <c r="BE14" i="1" s="1"/>
  <c r="CB14" i="1"/>
  <c r="BF14" i="1" s="1"/>
  <c r="BR14" i="1"/>
  <c r="AV14" i="1" s="1"/>
  <c r="BX14" i="1"/>
  <c r="BB14" i="1" s="1"/>
  <c r="BY14" i="1"/>
  <c r="BC14" i="1" s="1"/>
  <c r="BT14" i="1"/>
  <c r="AX14" i="1" s="1"/>
  <c r="BH45" i="1"/>
  <c r="BK45" i="1"/>
  <c r="BG45" i="1"/>
  <c r="BI45" i="1"/>
  <c r="BJ45" i="1"/>
  <c r="CB21" i="2" l="1"/>
  <c r="BF21" i="2" s="1"/>
  <c r="CA21" i="2"/>
  <c r="BE21" i="2" s="1"/>
  <c r="BZ21" i="2"/>
  <c r="BD21" i="2" s="1"/>
  <c r="BX21" i="2"/>
  <c r="BB21" i="2" s="1"/>
  <c r="BY21" i="2"/>
  <c r="BC21" i="2" s="1"/>
  <c r="BW21" i="2"/>
  <c r="BA21" i="2" s="1"/>
  <c r="BV21" i="2"/>
  <c r="AZ21" i="2" s="1"/>
  <c r="BU21" i="2"/>
  <c r="AY21" i="2" s="1"/>
  <c r="BT21" i="2"/>
  <c r="AX21" i="2" s="1"/>
  <c r="BR21" i="2"/>
  <c r="AV21" i="2" s="1"/>
  <c r="BQ21" i="2"/>
  <c r="AU21" i="2" s="1"/>
  <c r="BS21" i="2"/>
  <c r="AW21" i="2" s="1"/>
  <c r="BP21" i="2"/>
  <c r="AT21" i="2" s="1"/>
  <c r="AV50" i="2"/>
  <c r="BC50" i="2"/>
  <c r="AW50" i="2"/>
  <c r="AU50" i="2"/>
  <c r="BB50" i="2"/>
  <c r="BD50" i="2"/>
  <c r="AX50" i="2"/>
  <c r="AZ50" i="2"/>
  <c r="BE50" i="2"/>
  <c r="AT50" i="2"/>
  <c r="CI21" i="2"/>
  <c r="CH21" i="2"/>
  <c r="BA50" i="2"/>
  <c r="BF50" i="2"/>
  <c r="AY50" i="2"/>
  <c r="AX44" i="1"/>
  <c r="BP15" i="1"/>
  <c r="AT15" i="1" s="1"/>
  <c r="AT45" i="1" s="1"/>
  <c r="BB44" i="1"/>
  <c r="BX15" i="1"/>
  <c r="BB15" i="1" s="1"/>
  <c r="BF44" i="1"/>
  <c r="CB15" i="1"/>
  <c r="BF15" i="1" s="1"/>
  <c r="BA44" i="1"/>
  <c r="BW15" i="1"/>
  <c r="BA15" i="1" s="1"/>
  <c r="AW44" i="1"/>
  <c r="BS15" i="1"/>
  <c r="AW15" i="1" s="1"/>
  <c r="CI15" i="1"/>
  <c r="BM45" i="1" s="1"/>
  <c r="CH15" i="1"/>
  <c r="BL45" i="1" s="1"/>
  <c r="AZ44" i="1"/>
  <c r="BV15" i="1"/>
  <c r="AZ15" i="1" s="1"/>
  <c r="BC44" i="1"/>
  <c r="BY15" i="1"/>
  <c r="BC15" i="1" s="1"/>
  <c r="AV44" i="1"/>
  <c r="BR15" i="1"/>
  <c r="AV15" i="1" s="1"/>
  <c r="BE44" i="1"/>
  <c r="CA15" i="1"/>
  <c r="BE15" i="1" s="1"/>
  <c r="AY44" i="1"/>
  <c r="BU15" i="1"/>
  <c r="AY15" i="1" s="1"/>
  <c r="BZ15" i="1"/>
  <c r="BD15" i="1" s="1"/>
  <c r="BQ15" i="1"/>
  <c r="AU15" i="1" s="1"/>
  <c r="BT15" i="1"/>
  <c r="BG46" i="1"/>
  <c r="BI46" i="1"/>
  <c r="BH46" i="1"/>
  <c r="BK46" i="1"/>
  <c r="BJ46" i="1"/>
  <c r="CB22" i="2" l="1"/>
  <c r="BF22" i="2" s="1"/>
  <c r="CA22" i="2"/>
  <c r="BE22" i="2" s="1"/>
  <c r="BZ22" i="2"/>
  <c r="BD22" i="2" s="1"/>
  <c r="BY22" i="2"/>
  <c r="BX22" i="2"/>
  <c r="BW22" i="2"/>
  <c r="BA22" i="2" s="1"/>
  <c r="BV22" i="2"/>
  <c r="AZ22" i="2" s="1"/>
  <c r="BU22" i="2"/>
  <c r="AY22" i="2" s="1"/>
  <c r="BT22" i="2"/>
  <c r="AX22" i="2" s="1"/>
  <c r="BR22" i="2"/>
  <c r="AV22" i="2" s="1"/>
  <c r="BQ22" i="2"/>
  <c r="AU22" i="2" s="1"/>
  <c r="BS22" i="2"/>
  <c r="AW22" i="2" s="1"/>
  <c r="BP22" i="2"/>
  <c r="AT22" i="2" s="1"/>
  <c r="AU51" i="2"/>
  <c r="BC51" i="2"/>
  <c r="BC22" i="2"/>
  <c r="AX51" i="2"/>
  <c r="AY51" i="2"/>
  <c r="AV51" i="2"/>
  <c r="BB51" i="2"/>
  <c r="BB22" i="2"/>
  <c r="AW51" i="2"/>
  <c r="AZ51" i="2"/>
  <c r="AT51" i="2"/>
  <c r="CH22" i="2"/>
  <c r="CI22" i="2"/>
  <c r="BE51" i="2"/>
  <c r="BD51" i="2"/>
  <c r="BF51" i="2"/>
  <c r="BA51" i="2"/>
  <c r="AX15" i="1"/>
  <c r="CH16" i="1" s="1"/>
  <c r="BL46" i="1" s="1"/>
  <c r="BD45" i="1"/>
  <c r="BF45" i="1"/>
  <c r="BA45" i="1"/>
  <c r="BW16" i="1"/>
  <c r="BA16" i="1" s="1"/>
  <c r="AU45" i="1"/>
  <c r="AY45" i="1"/>
  <c r="BE45" i="1"/>
  <c r="AV45" i="1"/>
  <c r="BC45" i="1"/>
  <c r="AZ45" i="1"/>
  <c r="AW45" i="1"/>
  <c r="BB45" i="1"/>
  <c r="BI47" i="1"/>
  <c r="BK47" i="1"/>
  <c r="BH47" i="1"/>
  <c r="BJ47" i="1"/>
  <c r="BG47" i="1"/>
  <c r="CB23" i="2" l="1"/>
  <c r="BF23" i="2" s="1"/>
  <c r="CA23" i="2"/>
  <c r="BE23" i="2" s="1"/>
  <c r="BZ23" i="2"/>
  <c r="BD23" i="2" s="1"/>
  <c r="BY23" i="2"/>
  <c r="BC23" i="2" s="1"/>
  <c r="BX23" i="2"/>
  <c r="BB23" i="2" s="1"/>
  <c r="BW23" i="2"/>
  <c r="BA23" i="2" s="1"/>
  <c r="BV23" i="2"/>
  <c r="AZ23" i="2" s="1"/>
  <c r="BU23" i="2"/>
  <c r="AY23" i="2" s="1"/>
  <c r="BT23" i="2"/>
  <c r="AX23" i="2" s="1"/>
  <c r="BR23" i="2"/>
  <c r="AV23" i="2" s="1"/>
  <c r="BQ23" i="2"/>
  <c r="AU23" i="2" s="1"/>
  <c r="BS23" i="2"/>
  <c r="AW23" i="2" s="1"/>
  <c r="BP23" i="2"/>
  <c r="AT23" i="2" s="1"/>
  <c r="AU52" i="2"/>
  <c r="BA52" i="2"/>
  <c r="BD52" i="2"/>
  <c r="AZ52" i="2"/>
  <c r="AX52" i="2"/>
  <c r="BE52" i="2"/>
  <c r="AT52" i="2"/>
  <c r="CH23" i="2"/>
  <c r="CI23" i="2"/>
  <c r="AW52" i="2"/>
  <c r="AY52" i="2"/>
  <c r="AV52" i="2"/>
  <c r="BF52" i="2"/>
  <c r="BB52" i="2"/>
  <c r="BC52" i="2"/>
  <c r="BR16" i="1"/>
  <c r="AV16" i="1" s="1"/>
  <c r="AV46" i="1" s="1"/>
  <c r="BX16" i="1"/>
  <c r="BB16" i="1" s="1"/>
  <c r="BB46" i="1" s="1"/>
  <c r="BV16" i="1"/>
  <c r="AZ16" i="1" s="1"/>
  <c r="BZ16" i="1"/>
  <c r="BD16" i="1" s="1"/>
  <c r="BD46" i="1" s="1"/>
  <c r="BS16" i="1"/>
  <c r="AW16" i="1" s="1"/>
  <c r="AW46" i="1" s="1"/>
  <c r="BU16" i="1"/>
  <c r="AY16" i="1" s="1"/>
  <c r="AY46" i="1" s="1"/>
  <c r="BP16" i="1"/>
  <c r="AT16" i="1" s="1"/>
  <c r="AT46" i="1" s="1"/>
  <c r="CA16" i="1"/>
  <c r="BE16" i="1" s="1"/>
  <c r="BE46" i="1" s="1"/>
  <c r="BQ16" i="1"/>
  <c r="AU16" i="1" s="1"/>
  <c r="AU46" i="1" s="1"/>
  <c r="CB16" i="1"/>
  <c r="CI16" i="1"/>
  <c r="BM46" i="1" s="1"/>
  <c r="BY16" i="1"/>
  <c r="BC16" i="1" s="1"/>
  <c r="BC46" i="1" s="1"/>
  <c r="BT16" i="1"/>
  <c r="AX16" i="1" s="1"/>
  <c r="AX45" i="1"/>
  <c r="AZ46" i="1"/>
  <c r="BA46" i="1"/>
  <c r="BJ48" i="1"/>
  <c r="BI48" i="1"/>
  <c r="BG48" i="1"/>
  <c r="BK48" i="1"/>
  <c r="BH48" i="1"/>
  <c r="CB24" i="2" l="1"/>
  <c r="BF24" i="2" s="1"/>
  <c r="CA24" i="2"/>
  <c r="BE24" i="2" s="1"/>
  <c r="BZ24" i="2"/>
  <c r="BD24" i="2" s="1"/>
  <c r="BX24" i="2"/>
  <c r="BB24" i="2" s="1"/>
  <c r="BY24" i="2"/>
  <c r="BC24" i="2" s="1"/>
  <c r="BW24" i="2"/>
  <c r="BA24" i="2" s="1"/>
  <c r="BV24" i="2"/>
  <c r="AZ24" i="2" s="1"/>
  <c r="BU24" i="2"/>
  <c r="AY24" i="2" s="1"/>
  <c r="BT24" i="2"/>
  <c r="AX24" i="2" s="1"/>
  <c r="BR24" i="2"/>
  <c r="AV24" i="2" s="1"/>
  <c r="BQ24" i="2"/>
  <c r="AU24" i="2" s="1"/>
  <c r="BS24" i="2"/>
  <c r="AW24" i="2" s="1"/>
  <c r="BP24" i="2"/>
  <c r="AT24" i="2" s="1"/>
  <c r="AV53" i="2"/>
  <c r="AW53" i="2"/>
  <c r="AZ53" i="2"/>
  <c r="BC53" i="2"/>
  <c r="AU53" i="2"/>
  <c r="BF53" i="2"/>
  <c r="AY53" i="2"/>
  <c r="AX53" i="2"/>
  <c r="BD53" i="2"/>
  <c r="BB53" i="2"/>
  <c r="BE53" i="2"/>
  <c r="BA53" i="2"/>
  <c r="AT53" i="2"/>
  <c r="CI24" i="2"/>
  <c r="CH24" i="2"/>
  <c r="BF16" i="1"/>
  <c r="BF46" i="1" s="1"/>
  <c r="CH17" i="1"/>
  <c r="BL47" i="1" s="1"/>
  <c r="BQ17" i="1"/>
  <c r="AU17" i="1" s="1"/>
  <c r="AU47" i="1" s="1"/>
  <c r="AX46" i="1"/>
  <c r="BG49" i="1"/>
  <c r="BJ49" i="1"/>
  <c r="BI49" i="1"/>
  <c r="BK49" i="1"/>
  <c r="BH49" i="1"/>
  <c r="CB25" i="2" l="1"/>
  <c r="BF25" i="2" s="1"/>
  <c r="CA25" i="2"/>
  <c r="BE25" i="2" s="1"/>
  <c r="BZ25" i="2"/>
  <c r="BD25" i="2" s="1"/>
  <c r="BY25" i="2"/>
  <c r="BC25" i="2" s="1"/>
  <c r="BW25" i="2"/>
  <c r="BA25" i="2" s="1"/>
  <c r="BX25" i="2"/>
  <c r="BB25" i="2" s="1"/>
  <c r="BV25" i="2"/>
  <c r="AZ25" i="2" s="1"/>
  <c r="BU25" i="2"/>
  <c r="AY25" i="2" s="1"/>
  <c r="BT25" i="2"/>
  <c r="AX25" i="2" s="1"/>
  <c r="BR25" i="2"/>
  <c r="AV25" i="2" s="1"/>
  <c r="BQ25" i="2"/>
  <c r="AU25" i="2" s="1"/>
  <c r="BS25" i="2"/>
  <c r="AW25" i="2" s="1"/>
  <c r="BP25" i="2"/>
  <c r="AT25" i="2" s="1"/>
  <c r="AT54" i="2"/>
  <c r="CI25" i="2"/>
  <c r="CH25" i="2"/>
  <c r="AX54" i="2"/>
  <c r="AZ54" i="2"/>
  <c r="AY54" i="2"/>
  <c r="BA54" i="2"/>
  <c r="BD54" i="2"/>
  <c r="AW54" i="2"/>
  <c r="BB54" i="2"/>
  <c r="BF54" i="2"/>
  <c r="AU54" i="2"/>
  <c r="AV54" i="2"/>
  <c r="BE54" i="2"/>
  <c r="BC54" i="2"/>
  <c r="CB17" i="1"/>
  <c r="BT17" i="1"/>
  <c r="AX17" i="1" s="1"/>
  <c r="AX47" i="1" s="1"/>
  <c r="BU17" i="1"/>
  <c r="AY17" i="1" s="1"/>
  <c r="AY47" i="1" s="1"/>
  <c r="CI17" i="1"/>
  <c r="BM47" i="1" s="1"/>
  <c r="BV17" i="1"/>
  <c r="AZ17" i="1" s="1"/>
  <c r="AZ47" i="1" s="1"/>
  <c r="BP17" i="1"/>
  <c r="AT17" i="1" s="1"/>
  <c r="AT47" i="1" s="1"/>
  <c r="CA17" i="1"/>
  <c r="BE17" i="1" s="1"/>
  <c r="BE47" i="1" s="1"/>
  <c r="BX17" i="1"/>
  <c r="BB17" i="1" s="1"/>
  <c r="BB47" i="1" s="1"/>
  <c r="BZ17" i="1"/>
  <c r="BD17" i="1" s="1"/>
  <c r="BD47" i="1" s="1"/>
  <c r="BY17" i="1"/>
  <c r="BC17" i="1" s="1"/>
  <c r="BC47" i="1" s="1"/>
  <c r="BS17" i="1"/>
  <c r="AW17" i="1" s="1"/>
  <c r="BW17" i="1"/>
  <c r="BA17" i="1" s="1"/>
  <c r="BA47" i="1" s="1"/>
  <c r="BR17" i="1"/>
  <c r="AV17" i="1" s="1"/>
  <c r="AV47" i="1" s="1"/>
  <c r="BF17" i="1"/>
  <c r="BF47" i="1" s="1"/>
  <c r="BJ50" i="1"/>
  <c r="BG50" i="1"/>
  <c r="BK50" i="1"/>
  <c r="BI50" i="1"/>
  <c r="BH50" i="1"/>
  <c r="CB26" i="2" l="1"/>
  <c r="BF26" i="2" s="1"/>
  <c r="CA26" i="2"/>
  <c r="BE26" i="2" s="1"/>
  <c r="BZ26" i="2"/>
  <c r="BD26" i="2" s="1"/>
  <c r="BY26" i="2"/>
  <c r="BC26" i="2" s="1"/>
  <c r="BX26" i="2"/>
  <c r="BB26" i="2" s="1"/>
  <c r="BW26" i="2"/>
  <c r="BA26" i="2" s="1"/>
  <c r="BV26" i="2"/>
  <c r="AZ26" i="2" s="1"/>
  <c r="BU26" i="2"/>
  <c r="AY26" i="2" s="1"/>
  <c r="BT26" i="2"/>
  <c r="AX26" i="2" s="1"/>
  <c r="BR26" i="2"/>
  <c r="AV26" i="2" s="1"/>
  <c r="BQ26" i="2"/>
  <c r="AU26" i="2" s="1"/>
  <c r="BS26" i="2"/>
  <c r="AW26" i="2" s="1"/>
  <c r="BP26" i="2"/>
  <c r="AT26" i="2" s="1"/>
  <c r="BC55" i="2"/>
  <c r="BD55" i="2"/>
  <c r="AY55" i="2"/>
  <c r="AV55" i="2"/>
  <c r="BE55" i="2"/>
  <c r="AX55" i="2"/>
  <c r="AT55" i="2"/>
  <c r="CH26" i="2"/>
  <c r="CI26" i="2"/>
  <c r="AW55" i="2"/>
  <c r="BA55" i="2"/>
  <c r="AU55" i="2"/>
  <c r="BB55" i="2"/>
  <c r="AZ55" i="2"/>
  <c r="BF55" i="2"/>
  <c r="BU18" i="1"/>
  <c r="AY18" i="1" s="1"/>
  <c r="AY48" i="1" s="1"/>
  <c r="CI18" i="1"/>
  <c r="BM48" i="1" s="1"/>
  <c r="BV18" i="1"/>
  <c r="AZ18" i="1" s="1"/>
  <c r="AZ48" i="1" s="1"/>
  <c r="CH18" i="1"/>
  <c r="BL48" i="1" s="1"/>
  <c r="BP18" i="1"/>
  <c r="AT18" i="1" s="1"/>
  <c r="AT48" i="1" s="1"/>
  <c r="BY18" i="1"/>
  <c r="BC18" i="1" s="1"/>
  <c r="BC48" i="1" s="1"/>
  <c r="CB18" i="1"/>
  <c r="BF18" i="1" s="1"/>
  <c r="BX18" i="1"/>
  <c r="BB18" i="1" s="1"/>
  <c r="BB48" i="1" s="1"/>
  <c r="BW18" i="1"/>
  <c r="BA18" i="1" s="1"/>
  <c r="BA48" i="1" s="1"/>
  <c r="BZ18" i="1"/>
  <c r="BD18" i="1" s="1"/>
  <c r="BD48" i="1" s="1"/>
  <c r="BT18" i="1"/>
  <c r="AX18" i="1" s="1"/>
  <c r="CA18" i="1"/>
  <c r="BE18" i="1" s="1"/>
  <c r="BE48" i="1" s="1"/>
  <c r="BR18" i="1"/>
  <c r="AV18" i="1" s="1"/>
  <c r="AV48" i="1" s="1"/>
  <c r="BS18" i="1"/>
  <c r="AW18" i="1" s="1"/>
  <c r="AW48" i="1" s="1"/>
  <c r="BQ18" i="1"/>
  <c r="AU18" i="1" s="1"/>
  <c r="AU48" i="1" s="1"/>
  <c r="AW47" i="1"/>
  <c r="BI51" i="1"/>
  <c r="BG51" i="1"/>
  <c r="BK51" i="1"/>
  <c r="BH51" i="1"/>
  <c r="BJ51" i="1"/>
  <c r="BI52" i="1"/>
  <c r="CB27" i="2" l="1"/>
  <c r="BF27" i="2" s="1"/>
  <c r="CA27" i="2"/>
  <c r="BE27" i="2" s="1"/>
  <c r="BZ27" i="2"/>
  <c r="BY27" i="2"/>
  <c r="BC27" i="2" s="1"/>
  <c r="BX27" i="2"/>
  <c r="BB27" i="2" s="1"/>
  <c r="BW27" i="2"/>
  <c r="BA27" i="2" s="1"/>
  <c r="BV27" i="2"/>
  <c r="AZ27" i="2" s="1"/>
  <c r="BU27" i="2"/>
  <c r="AY27" i="2" s="1"/>
  <c r="BT27" i="2"/>
  <c r="AX27" i="2" s="1"/>
  <c r="BR27" i="2"/>
  <c r="AV27" i="2" s="1"/>
  <c r="BQ27" i="2"/>
  <c r="AU27" i="2" s="1"/>
  <c r="BS27" i="2"/>
  <c r="AW27" i="2" s="1"/>
  <c r="BP27" i="2"/>
  <c r="AT27" i="2" s="1"/>
  <c r="BE56" i="2"/>
  <c r="AY56" i="2"/>
  <c r="AX56" i="2"/>
  <c r="AV56" i="2"/>
  <c r="AW56" i="2"/>
  <c r="BF56" i="2"/>
  <c r="AZ56" i="2"/>
  <c r="BA56" i="2"/>
  <c r="BD56" i="2"/>
  <c r="BD27" i="2"/>
  <c r="BC56" i="2"/>
  <c r="BB56" i="2"/>
  <c r="AU56" i="2"/>
  <c r="AT56" i="2"/>
  <c r="CH27" i="2"/>
  <c r="CI27" i="2"/>
  <c r="BT19" i="1"/>
  <c r="AX19" i="1" s="1"/>
  <c r="AX49" i="1" s="1"/>
  <c r="CB19" i="1"/>
  <c r="BF48" i="1"/>
  <c r="CH19" i="1"/>
  <c r="BL49" i="1" s="1"/>
  <c r="BR19" i="1"/>
  <c r="AV19" i="1" s="1"/>
  <c r="AV49" i="1" s="1"/>
  <c r="BX19" i="1"/>
  <c r="BB19" i="1" s="1"/>
  <c r="BB49" i="1" s="1"/>
  <c r="BS19" i="1"/>
  <c r="AW19" i="1" s="1"/>
  <c r="AW49" i="1" s="1"/>
  <c r="CA19" i="1"/>
  <c r="BE19" i="1" s="1"/>
  <c r="BE49" i="1" s="1"/>
  <c r="BV19" i="1"/>
  <c r="AZ19" i="1" s="1"/>
  <c r="AZ49" i="1" s="1"/>
  <c r="AX48" i="1"/>
  <c r="BZ19" i="1"/>
  <c r="BD19" i="1" s="1"/>
  <c r="BY19" i="1"/>
  <c r="BC19" i="1" s="1"/>
  <c r="BC49" i="1" s="1"/>
  <c r="BW19" i="1"/>
  <c r="BA19" i="1" s="1"/>
  <c r="BA49" i="1" s="1"/>
  <c r="CI19" i="1"/>
  <c r="BM49" i="1" s="1"/>
  <c r="BU19" i="1"/>
  <c r="AY19" i="1" s="1"/>
  <c r="AY49" i="1" s="1"/>
  <c r="BP19" i="1"/>
  <c r="AT19" i="1" s="1"/>
  <c r="AT49" i="1" s="1"/>
  <c r="BQ19" i="1"/>
  <c r="AU19" i="1" s="1"/>
  <c r="AU49" i="1" s="1"/>
  <c r="BF19" i="1"/>
  <c r="BF49" i="1" s="1"/>
  <c r="BG52" i="1"/>
  <c r="BK52" i="1"/>
  <c r="BH52" i="1"/>
  <c r="BJ52" i="1"/>
  <c r="CB28" i="2" l="1"/>
  <c r="BF28" i="2" s="1"/>
  <c r="CA28" i="2"/>
  <c r="BE28" i="2" s="1"/>
  <c r="BZ28" i="2"/>
  <c r="BD28" i="2" s="1"/>
  <c r="BY28" i="2"/>
  <c r="BC28" i="2" s="1"/>
  <c r="BX28" i="2"/>
  <c r="BB28" i="2" s="1"/>
  <c r="BW28" i="2"/>
  <c r="BA28" i="2" s="1"/>
  <c r="BV28" i="2"/>
  <c r="AZ28" i="2" s="1"/>
  <c r="BU28" i="2"/>
  <c r="AY28" i="2" s="1"/>
  <c r="BT28" i="2"/>
  <c r="AX28" i="2" s="1"/>
  <c r="BR28" i="2"/>
  <c r="AV28" i="2" s="1"/>
  <c r="BQ28" i="2"/>
  <c r="AU28" i="2" s="1"/>
  <c r="BS28" i="2"/>
  <c r="AW28" i="2" s="1"/>
  <c r="BP28" i="2"/>
  <c r="AT28" i="2" s="1"/>
  <c r="AY57" i="2"/>
  <c r="BC57" i="2"/>
  <c r="AW57" i="2"/>
  <c r="AX57" i="2"/>
  <c r="AZ57" i="2"/>
  <c r="AU57" i="2"/>
  <c r="BA57" i="2"/>
  <c r="AT57" i="2"/>
  <c r="CH28" i="2"/>
  <c r="CI28" i="2"/>
  <c r="BB57" i="2"/>
  <c r="AV57" i="2"/>
  <c r="BD57" i="2"/>
  <c r="BE57" i="2"/>
  <c r="BF57" i="2"/>
  <c r="CB20" i="1"/>
  <c r="BY20" i="1"/>
  <c r="BC20" i="1" s="1"/>
  <c r="BC50" i="1" s="1"/>
  <c r="BZ20" i="1"/>
  <c r="BD20" i="1" s="1"/>
  <c r="BD50" i="1" s="1"/>
  <c r="BQ20" i="1"/>
  <c r="AU20" i="1" s="1"/>
  <c r="AU50" i="1" s="1"/>
  <c r="BW20" i="1"/>
  <c r="BA20" i="1" s="1"/>
  <c r="BA50" i="1" s="1"/>
  <c r="BS20" i="1"/>
  <c r="AW20" i="1" s="1"/>
  <c r="AW50" i="1" s="1"/>
  <c r="CH20" i="1"/>
  <c r="BL50" i="1" s="1"/>
  <c r="BP20" i="1"/>
  <c r="AT20" i="1" s="1"/>
  <c r="AT50" i="1" s="1"/>
  <c r="BT20" i="1"/>
  <c r="AX20" i="1" s="1"/>
  <c r="CI20" i="1"/>
  <c r="BM50" i="1" s="1"/>
  <c r="BD49" i="1"/>
  <c r="BV20" i="1"/>
  <c r="AZ20" i="1" s="1"/>
  <c r="AZ50" i="1" s="1"/>
  <c r="BR20" i="1"/>
  <c r="AV20" i="1" s="1"/>
  <c r="AV50" i="1" s="1"/>
  <c r="BU20" i="1"/>
  <c r="AY20" i="1" s="1"/>
  <c r="AY50" i="1" s="1"/>
  <c r="BX20" i="1"/>
  <c r="BB20" i="1" s="1"/>
  <c r="BB50" i="1" s="1"/>
  <c r="CA20" i="1"/>
  <c r="BE20" i="1" s="1"/>
  <c r="BE50" i="1" s="1"/>
  <c r="BF20" i="1"/>
  <c r="BF50" i="1" s="1"/>
  <c r="BI53" i="1"/>
  <c r="BK53" i="1"/>
  <c r="BH53" i="1"/>
  <c r="BG53" i="1"/>
  <c r="BJ53" i="1"/>
  <c r="CB29" i="2" l="1"/>
  <c r="BF29" i="2" s="1"/>
  <c r="CA29" i="2"/>
  <c r="BE29" i="2" s="1"/>
  <c r="BZ29" i="2"/>
  <c r="BD29" i="2" s="1"/>
  <c r="BX29" i="2"/>
  <c r="BB29" i="2" s="1"/>
  <c r="BY29" i="2"/>
  <c r="BC29" i="2" s="1"/>
  <c r="BW29" i="2"/>
  <c r="BA29" i="2" s="1"/>
  <c r="BV29" i="2"/>
  <c r="AZ29" i="2" s="1"/>
  <c r="BU29" i="2"/>
  <c r="AY29" i="2" s="1"/>
  <c r="BT29" i="2"/>
  <c r="AX29" i="2" s="1"/>
  <c r="BR29" i="2"/>
  <c r="AV29" i="2" s="1"/>
  <c r="BQ29" i="2"/>
  <c r="AU29" i="2" s="1"/>
  <c r="BS29" i="2"/>
  <c r="AW29" i="2" s="1"/>
  <c r="BP29" i="2"/>
  <c r="AT29" i="2" s="1"/>
  <c r="BE58" i="2"/>
  <c r="BD58" i="2"/>
  <c r="AT58" i="2"/>
  <c r="CI29" i="2"/>
  <c r="CH29" i="2"/>
  <c r="AU58" i="2"/>
  <c r="BB58" i="2"/>
  <c r="AY58" i="2"/>
  <c r="BF58" i="2"/>
  <c r="AV58" i="2"/>
  <c r="BA58" i="2"/>
  <c r="AZ58" i="2"/>
  <c r="AX58" i="2"/>
  <c r="BC58" i="2"/>
  <c r="AW58" i="2"/>
  <c r="BV21" i="1"/>
  <c r="AZ21" i="1" s="1"/>
  <c r="AZ51" i="1" s="1"/>
  <c r="BQ21" i="1"/>
  <c r="AU21" i="1" s="1"/>
  <c r="AU51" i="1" s="1"/>
  <c r="CH21" i="1"/>
  <c r="BL51" i="1" s="1"/>
  <c r="BZ21" i="1"/>
  <c r="BD21" i="1" s="1"/>
  <c r="BD51" i="1" s="1"/>
  <c r="BT21" i="1"/>
  <c r="AX21" i="1" s="1"/>
  <c r="CA21" i="1"/>
  <c r="BE21" i="1" s="1"/>
  <c r="BE51" i="1" s="1"/>
  <c r="BY21" i="1"/>
  <c r="BC21" i="1" s="1"/>
  <c r="BC51" i="1" s="1"/>
  <c r="BP21" i="1"/>
  <c r="AT21" i="1" s="1"/>
  <c r="AT51" i="1" s="1"/>
  <c r="BX21" i="1"/>
  <c r="BB21" i="1" s="1"/>
  <c r="BB51" i="1" s="1"/>
  <c r="AX50" i="1"/>
  <c r="CI21" i="1"/>
  <c r="BM51" i="1" s="1"/>
  <c r="BR21" i="1"/>
  <c r="AV21" i="1" s="1"/>
  <c r="AV51" i="1" s="1"/>
  <c r="CB21" i="1"/>
  <c r="BF21" i="1" s="1"/>
  <c r="BS21" i="1"/>
  <c r="AW21" i="1" s="1"/>
  <c r="AW51" i="1" s="1"/>
  <c r="BW21" i="1"/>
  <c r="BA21" i="1" s="1"/>
  <c r="BA51" i="1" s="1"/>
  <c r="BU21" i="1"/>
  <c r="AY21" i="1" s="1"/>
  <c r="AY51" i="1" s="1"/>
  <c r="AX51" i="1"/>
  <c r="BG54" i="1"/>
  <c r="BI54" i="1"/>
  <c r="BH54" i="1"/>
  <c r="BK54" i="1"/>
  <c r="BJ54" i="1"/>
  <c r="CB30" i="2" l="1"/>
  <c r="BF30" i="2" s="1"/>
  <c r="CA30" i="2"/>
  <c r="BE30" i="2" s="1"/>
  <c r="BZ30" i="2"/>
  <c r="BD30" i="2" s="1"/>
  <c r="BY30" i="2"/>
  <c r="BC30" i="2" s="1"/>
  <c r="BX30" i="2"/>
  <c r="BB30" i="2" s="1"/>
  <c r="BW30" i="2"/>
  <c r="BA30" i="2" s="1"/>
  <c r="BV30" i="2"/>
  <c r="AZ30" i="2" s="1"/>
  <c r="BU30" i="2"/>
  <c r="AY30" i="2" s="1"/>
  <c r="BT30" i="2"/>
  <c r="AX30" i="2" s="1"/>
  <c r="BR30" i="2"/>
  <c r="AV30" i="2" s="1"/>
  <c r="BQ30" i="2"/>
  <c r="AU30" i="2" s="1"/>
  <c r="BS30" i="2"/>
  <c r="AW30" i="2" s="1"/>
  <c r="BP30" i="2"/>
  <c r="AT30" i="2" s="1"/>
  <c r="BC59" i="2"/>
  <c r="AU59" i="2"/>
  <c r="AT59" i="2"/>
  <c r="CH30" i="2"/>
  <c r="CI30" i="2"/>
  <c r="BE59" i="2"/>
  <c r="AZ59" i="2"/>
  <c r="AW59" i="2"/>
  <c r="AV59" i="2"/>
  <c r="BB59" i="2"/>
  <c r="BA59" i="2"/>
  <c r="AX59" i="2"/>
  <c r="BF59" i="2"/>
  <c r="AY59" i="2"/>
  <c r="BD59" i="2"/>
  <c r="CB22" i="1"/>
  <c r="CH22" i="1"/>
  <c r="BL52" i="1" s="1"/>
  <c r="BF51" i="1"/>
  <c r="CA22" i="1"/>
  <c r="BE22" i="1" s="1"/>
  <c r="BE52" i="1" s="1"/>
  <c r="BS22" i="1"/>
  <c r="AW22" i="1" s="1"/>
  <c r="AW52" i="1" s="1"/>
  <c r="BP22" i="1"/>
  <c r="AT22" i="1" s="1"/>
  <c r="AT52" i="1" s="1"/>
  <c r="BT22" i="1"/>
  <c r="AX22" i="1" s="1"/>
  <c r="BX22" i="1"/>
  <c r="BB22" i="1" s="1"/>
  <c r="BB52" i="1" s="1"/>
  <c r="CI22" i="1"/>
  <c r="BM52" i="1" s="1"/>
  <c r="BY22" i="1"/>
  <c r="BC22" i="1" s="1"/>
  <c r="BC52" i="1" s="1"/>
  <c r="BW22" i="1"/>
  <c r="BA22" i="1" s="1"/>
  <c r="BA52" i="1" s="1"/>
  <c r="BV22" i="1"/>
  <c r="AZ22" i="1" s="1"/>
  <c r="AZ52" i="1" s="1"/>
  <c r="BZ22" i="1"/>
  <c r="BD22" i="1" s="1"/>
  <c r="BD52" i="1" s="1"/>
  <c r="BR22" i="1"/>
  <c r="AV22" i="1" s="1"/>
  <c r="AV52" i="1" s="1"/>
  <c r="BU22" i="1"/>
  <c r="AY22" i="1" s="1"/>
  <c r="AY52" i="1" s="1"/>
  <c r="BQ22" i="1"/>
  <c r="AU22" i="1" s="1"/>
  <c r="AU52" i="1" s="1"/>
  <c r="BF22" i="1"/>
  <c r="BF52" i="1" s="1"/>
  <c r="BG55" i="1"/>
  <c r="BI55" i="1"/>
  <c r="BH55" i="1"/>
  <c r="BK55" i="1"/>
  <c r="BJ55" i="1"/>
  <c r="CB31" i="2" l="1"/>
  <c r="BF31" i="2" s="1"/>
  <c r="CA31" i="2"/>
  <c r="BE31" i="2" s="1"/>
  <c r="BZ31" i="2"/>
  <c r="BD31" i="2" s="1"/>
  <c r="BY31" i="2"/>
  <c r="BC31" i="2" s="1"/>
  <c r="BX31" i="2"/>
  <c r="BB31" i="2" s="1"/>
  <c r="BW31" i="2"/>
  <c r="BA31" i="2" s="1"/>
  <c r="BV31" i="2"/>
  <c r="AZ31" i="2" s="1"/>
  <c r="BU31" i="2"/>
  <c r="AY31" i="2" s="1"/>
  <c r="BT31" i="2"/>
  <c r="AX31" i="2" s="1"/>
  <c r="BR31" i="2"/>
  <c r="AV31" i="2" s="1"/>
  <c r="BQ31" i="2"/>
  <c r="AU31" i="2" s="1"/>
  <c r="BS31" i="2"/>
  <c r="AW31" i="2" s="1"/>
  <c r="BP31" i="2"/>
  <c r="AT31" i="2" s="1"/>
  <c r="AX60" i="2"/>
  <c r="BB60" i="2"/>
  <c r="AY60" i="2"/>
  <c r="BE60" i="2"/>
  <c r="BD60" i="2"/>
  <c r="BF60" i="2"/>
  <c r="BA60" i="2"/>
  <c r="AV60" i="2"/>
  <c r="AZ60" i="2"/>
  <c r="BC60" i="2"/>
  <c r="AT60" i="2"/>
  <c r="CH31" i="2"/>
  <c r="CI31" i="2"/>
  <c r="AW60" i="2"/>
  <c r="AU60" i="2"/>
  <c r="CH23" i="1"/>
  <c r="BL53" i="1" s="1"/>
  <c r="AX52" i="1"/>
  <c r="BU23" i="1"/>
  <c r="AY23" i="1" s="1"/>
  <c r="AY53" i="1" s="1"/>
  <c r="CB23" i="1"/>
  <c r="BF23" i="1" s="1"/>
  <c r="BS23" i="1"/>
  <c r="AW23" i="1" s="1"/>
  <c r="AW53" i="1" s="1"/>
  <c r="CI23" i="1"/>
  <c r="BM53" i="1" s="1"/>
  <c r="BW23" i="1"/>
  <c r="BA23" i="1" s="1"/>
  <c r="BA53" i="1" s="1"/>
  <c r="BT23" i="1"/>
  <c r="AX23" i="1" s="1"/>
  <c r="AX53" i="1" s="1"/>
  <c r="BY23" i="1"/>
  <c r="BC23" i="1" s="1"/>
  <c r="BC53" i="1" s="1"/>
  <c r="BZ23" i="1"/>
  <c r="BD23" i="1" s="1"/>
  <c r="BD53" i="1" s="1"/>
  <c r="BV23" i="1"/>
  <c r="AZ23" i="1" s="1"/>
  <c r="AZ53" i="1" s="1"/>
  <c r="CA23" i="1"/>
  <c r="BE23" i="1" s="1"/>
  <c r="BE53" i="1" s="1"/>
  <c r="BP23" i="1"/>
  <c r="AT23" i="1" s="1"/>
  <c r="AT53" i="1" s="1"/>
  <c r="BQ23" i="1"/>
  <c r="AU23" i="1" s="1"/>
  <c r="AU53" i="1" s="1"/>
  <c r="BX23" i="1"/>
  <c r="BB23" i="1" s="1"/>
  <c r="BB53" i="1" s="1"/>
  <c r="BR23" i="1"/>
  <c r="AV23" i="1" s="1"/>
  <c r="AV53" i="1" s="1"/>
  <c r="BG56" i="1"/>
  <c r="BI56" i="1"/>
  <c r="BJ56" i="1"/>
  <c r="BK56" i="1"/>
  <c r="BH56" i="1"/>
  <c r="CB32" i="2" l="1"/>
  <c r="BF32" i="2" s="1"/>
  <c r="BF62" i="2" s="1"/>
  <c r="CA32" i="2"/>
  <c r="BE32" i="2" s="1"/>
  <c r="BE62" i="2" s="1"/>
  <c r="BZ32" i="2"/>
  <c r="BD32" i="2" s="1"/>
  <c r="BD62" i="2" s="1"/>
  <c r="BY32" i="2"/>
  <c r="BC32" i="2" s="1"/>
  <c r="BC62" i="2" s="1"/>
  <c r="BX32" i="2"/>
  <c r="BB32" i="2" s="1"/>
  <c r="BB62" i="2" s="1"/>
  <c r="BW32" i="2"/>
  <c r="BA32" i="2" s="1"/>
  <c r="BA62" i="2" s="1"/>
  <c r="BV32" i="2"/>
  <c r="AZ32" i="2" s="1"/>
  <c r="AZ62" i="2" s="1"/>
  <c r="BU32" i="2"/>
  <c r="AY32" i="2" s="1"/>
  <c r="AY62" i="2" s="1"/>
  <c r="BT32" i="2"/>
  <c r="AX32" i="2" s="1"/>
  <c r="AX62" i="2" s="1"/>
  <c r="BR32" i="2"/>
  <c r="AV32" i="2" s="1"/>
  <c r="AV62" i="2" s="1"/>
  <c r="BQ32" i="2"/>
  <c r="AU32" i="2" s="1"/>
  <c r="AU62" i="2" s="1"/>
  <c r="BP32" i="2"/>
  <c r="AT32" i="2" s="1"/>
  <c r="AT62" i="2" s="1"/>
  <c r="BS32" i="2"/>
  <c r="AW32" i="2" s="1"/>
  <c r="AW62" i="2" s="1"/>
  <c r="BF61" i="2"/>
  <c r="AZ61" i="2"/>
  <c r="BB61" i="2"/>
  <c r="BA61" i="2"/>
  <c r="BD61" i="2"/>
  <c r="AX61" i="2"/>
  <c r="AW61" i="2"/>
  <c r="BE61" i="2"/>
  <c r="AT61" i="2"/>
  <c r="CH32" i="2"/>
  <c r="CI32" i="2"/>
  <c r="AY61" i="2"/>
  <c r="AU61" i="2"/>
  <c r="BC61" i="2"/>
  <c r="AV61" i="2"/>
  <c r="CB24" i="1"/>
  <c r="BX24" i="1"/>
  <c r="BB24" i="1" s="1"/>
  <c r="BB54" i="1" s="1"/>
  <c r="BQ24" i="1"/>
  <c r="AU24" i="1" s="1"/>
  <c r="AU54" i="1" s="1"/>
  <c r="BY24" i="1"/>
  <c r="BC24" i="1" s="1"/>
  <c r="BC54" i="1" s="1"/>
  <c r="BF53" i="1"/>
  <c r="CH24" i="1"/>
  <c r="BL54" i="1" s="1"/>
  <c r="BS24" i="1"/>
  <c r="AW24" i="1" s="1"/>
  <c r="AW54" i="1" s="1"/>
  <c r="BZ24" i="1"/>
  <c r="BD24" i="1" s="1"/>
  <c r="BD54" i="1" s="1"/>
  <c r="BU24" i="1"/>
  <c r="AY24" i="1" s="1"/>
  <c r="AY54" i="1" s="1"/>
  <c r="CA24" i="1"/>
  <c r="BE24" i="1" s="1"/>
  <c r="BE54" i="1" s="1"/>
  <c r="BW24" i="1"/>
  <c r="BA24" i="1" s="1"/>
  <c r="BA54" i="1" s="1"/>
  <c r="BR24" i="1"/>
  <c r="AV24" i="1" s="1"/>
  <c r="AV54" i="1" s="1"/>
  <c r="BV24" i="1"/>
  <c r="AZ24" i="1" s="1"/>
  <c r="AZ54" i="1" s="1"/>
  <c r="BP24" i="1"/>
  <c r="AT24" i="1" s="1"/>
  <c r="AT54" i="1" s="1"/>
  <c r="BT24" i="1"/>
  <c r="AX24" i="1" s="1"/>
  <c r="AX54" i="1" s="1"/>
  <c r="CI24" i="1"/>
  <c r="BM54" i="1" s="1"/>
  <c r="BF24" i="1"/>
  <c r="BF54" i="1" s="1"/>
  <c r="BG57" i="1"/>
  <c r="BI57" i="1"/>
  <c r="BJ57" i="1"/>
  <c r="BK57" i="1"/>
  <c r="BH57" i="1"/>
  <c r="CB25" i="1" l="1"/>
  <c r="BF25" i="1" s="1"/>
  <c r="BQ25" i="1"/>
  <c r="AU25" i="1" s="1"/>
  <c r="AU55" i="1" s="1"/>
  <c r="CA25" i="1"/>
  <c r="BE25" i="1" s="1"/>
  <c r="BE55" i="1" s="1"/>
  <c r="BU25" i="1"/>
  <c r="AY25" i="1" s="1"/>
  <c r="AY55" i="1" s="1"/>
  <c r="BW25" i="1"/>
  <c r="BA25" i="1" s="1"/>
  <c r="BA55" i="1" s="1"/>
  <c r="BT25" i="1"/>
  <c r="AX25" i="1" s="1"/>
  <c r="AX55" i="1" s="1"/>
  <c r="BS25" i="1"/>
  <c r="AW25" i="1" s="1"/>
  <c r="AW55" i="1" s="1"/>
  <c r="BV25" i="1"/>
  <c r="AZ25" i="1" s="1"/>
  <c r="AZ55" i="1" s="1"/>
  <c r="BR25" i="1"/>
  <c r="AV25" i="1" s="1"/>
  <c r="AV55" i="1" s="1"/>
  <c r="CH25" i="1"/>
  <c r="BL55" i="1" s="1"/>
  <c r="BY25" i="1"/>
  <c r="BC25" i="1" s="1"/>
  <c r="BC55" i="1" s="1"/>
  <c r="BX25" i="1"/>
  <c r="BB25" i="1" s="1"/>
  <c r="BB55" i="1" s="1"/>
  <c r="CI25" i="1"/>
  <c r="BM55" i="1" s="1"/>
  <c r="BZ25" i="1"/>
  <c r="BD25" i="1" s="1"/>
  <c r="BD55" i="1" s="1"/>
  <c r="BP25" i="1"/>
  <c r="AT25" i="1" s="1"/>
  <c r="AT55" i="1" s="1"/>
  <c r="BG58" i="1"/>
  <c r="BI58" i="1"/>
  <c r="BH58" i="1"/>
  <c r="BJ58" i="1"/>
  <c r="BK58" i="1"/>
  <c r="BF55" i="1" l="1"/>
  <c r="CB26" i="1"/>
  <c r="BF26" i="1" s="1"/>
  <c r="CI26" i="1"/>
  <c r="BM56" i="1" s="1"/>
  <c r="BY26" i="1"/>
  <c r="BC26" i="1" s="1"/>
  <c r="BC56" i="1" s="1"/>
  <c r="BX26" i="1"/>
  <c r="BB26" i="1" s="1"/>
  <c r="BB56" i="1" s="1"/>
  <c r="BV26" i="1"/>
  <c r="AZ26" i="1" s="1"/>
  <c r="AZ56" i="1" s="1"/>
  <c r="BQ26" i="1"/>
  <c r="AU26" i="1" s="1"/>
  <c r="AU56" i="1" s="1"/>
  <c r="BR26" i="1"/>
  <c r="AV26" i="1" s="1"/>
  <c r="AV56" i="1" s="1"/>
  <c r="BU26" i="1"/>
  <c r="AY26" i="1" s="1"/>
  <c r="AY56" i="1" s="1"/>
  <c r="BZ26" i="1"/>
  <c r="BD26" i="1" s="1"/>
  <c r="BD56" i="1" s="1"/>
  <c r="BP26" i="1"/>
  <c r="AT26" i="1" s="1"/>
  <c r="AT56" i="1" s="1"/>
  <c r="CH26" i="1"/>
  <c r="BL56" i="1" s="1"/>
  <c r="CA26" i="1"/>
  <c r="BE26" i="1" s="1"/>
  <c r="BE56" i="1" s="1"/>
  <c r="BS26" i="1"/>
  <c r="AW26" i="1" s="1"/>
  <c r="AW56" i="1" s="1"/>
  <c r="BW26" i="1"/>
  <c r="BA26" i="1" s="1"/>
  <c r="BA56" i="1" s="1"/>
  <c r="BT26" i="1"/>
  <c r="AX26" i="1" s="1"/>
  <c r="AX56" i="1" s="1"/>
  <c r="BI59" i="1"/>
  <c r="BG59" i="1"/>
  <c r="BJ59" i="1"/>
  <c r="BH59" i="1"/>
  <c r="BK59" i="1"/>
  <c r="BY27" i="1" l="1"/>
  <c r="BC27" i="1" s="1"/>
  <c r="BC57" i="1" s="1"/>
  <c r="CH27" i="1"/>
  <c r="BL57" i="1" s="1"/>
  <c r="CA27" i="1"/>
  <c r="BE27" i="1" s="1"/>
  <c r="BE57" i="1" s="1"/>
  <c r="BS27" i="1"/>
  <c r="AW27" i="1" s="1"/>
  <c r="AW57" i="1" s="1"/>
  <c r="BU27" i="1"/>
  <c r="AY27" i="1" s="1"/>
  <c r="AY57" i="1" s="1"/>
  <c r="BR27" i="1"/>
  <c r="AV27" i="1" s="1"/>
  <c r="AV57" i="1" s="1"/>
  <c r="BX27" i="1"/>
  <c r="BB27" i="1" s="1"/>
  <c r="BB57" i="1" s="1"/>
  <c r="BZ27" i="1"/>
  <c r="BD27" i="1" s="1"/>
  <c r="BD57" i="1" s="1"/>
  <c r="BW27" i="1"/>
  <c r="BA27" i="1" s="1"/>
  <c r="BA57" i="1" s="1"/>
  <c r="BF56" i="1"/>
  <c r="BT27" i="1"/>
  <c r="AX27" i="1" s="1"/>
  <c r="AX57" i="1" s="1"/>
  <c r="BV27" i="1"/>
  <c r="AZ27" i="1" s="1"/>
  <c r="AZ57" i="1" s="1"/>
  <c r="CI27" i="1"/>
  <c r="BM57" i="1" s="1"/>
  <c r="BP27" i="1"/>
  <c r="AT27" i="1" s="1"/>
  <c r="AT57" i="1" s="1"/>
  <c r="BQ27" i="1"/>
  <c r="AU27" i="1" s="1"/>
  <c r="AU57" i="1" s="1"/>
  <c r="CB27" i="1"/>
  <c r="BF27" i="1" s="1"/>
  <c r="BI60" i="1"/>
  <c r="BH60" i="1"/>
  <c r="BJ60" i="1"/>
  <c r="BG60" i="1"/>
  <c r="BK60" i="1"/>
  <c r="CB28" i="1" l="1"/>
  <c r="BF28" i="1" s="1"/>
  <c r="CH28" i="1"/>
  <c r="BL58" i="1" s="1"/>
  <c r="BP28" i="1"/>
  <c r="AT28" i="1" s="1"/>
  <c r="AT58" i="1" s="1"/>
  <c r="CI28" i="1"/>
  <c r="BM58" i="1" s="1"/>
  <c r="CA28" i="1"/>
  <c r="BE28" i="1" s="1"/>
  <c r="BX28" i="1"/>
  <c r="BB28" i="1" s="1"/>
  <c r="BB58" i="1" s="1"/>
  <c r="BY28" i="1"/>
  <c r="BC28" i="1" s="1"/>
  <c r="BC58" i="1" s="1"/>
  <c r="BW28" i="1"/>
  <c r="BA28" i="1" s="1"/>
  <c r="BA58" i="1" s="1"/>
  <c r="BV28" i="1"/>
  <c r="AZ28" i="1" s="1"/>
  <c r="AZ58" i="1" s="1"/>
  <c r="BS28" i="1"/>
  <c r="AW28" i="1" s="1"/>
  <c r="AW58" i="1" s="1"/>
  <c r="BU28" i="1"/>
  <c r="AY28" i="1" s="1"/>
  <c r="AY58" i="1" s="1"/>
  <c r="BT28" i="1"/>
  <c r="AX28" i="1" s="1"/>
  <c r="AX58" i="1" s="1"/>
  <c r="BQ28" i="1"/>
  <c r="AU28" i="1" s="1"/>
  <c r="AU58" i="1" s="1"/>
  <c r="BZ28" i="1"/>
  <c r="BD28" i="1" s="1"/>
  <c r="BD58" i="1" s="1"/>
  <c r="BR28" i="1"/>
  <c r="AV28" i="1" s="1"/>
  <c r="AV58" i="1" s="1"/>
  <c r="BF57" i="1"/>
  <c r="BE58" i="1"/>
  <c r="BI61" i="1"/>
  <c r="BH61" i="1"/>
  <c r="BG61" i="1"/>
  <c r="BJ61" i="1"/>
  <c r="BK61" i="1"/>
  <c r="CH29" i="1" l="1"/>
  <c r="BL59" i="1" s="1"/>
  <c r="BV29" i="1"/>
  <c r="AZ29" i="1" s="1"/>
  <c r="AZ59" i="1" s="1"/>
  <c r="BT29" i="1"/>
  <c r="AX29" i="1" s="1"/>
  <c r="AX59" i="1" s="1"/>
  <c r="BZ29" i="1"/>
  <c r="BD29" i="1" s="1"/>
  <c r="BD59" i="1" s="1"/>
  <c r="CB29" i="1"/>
  <c r="BF29" i="1" s="1"/>
  <c r="BU29" i="1"/>
  <c r="AY29" i="1" s="1"/>
  <c r="AY59" i="1" s="1"/>
  <c r="BX29" i="1"/>
  <c r="BB29" i="1" s="1"/>
  <c r="BB59" i="1" s="1"/>
  <c r="CA29" i="1"/>
  <c r="BE29" i="1" s="1"/>
  <c r="BE59" i="1" s="1"/>
  <c r="BS29" i="1"/>
  <c r="AW29" i="1" s="1"/>
  <c r="AW59" i="1" s="1"/>
  <c r="BP29" i="1"/>
  <c r="AT29" i="1" s="1"/>
  <c r="AT59" i="1" s="1"/>
  <c r="BY29" i="1"/>
  <c r="BC29" i="1" s="1"/>
  <c r="BC59" i="1" s="1"/>
  <c r="BQ29" i="1"/>
  <c r="AU29" i="1" s="1"/>
  <c r="AU59" i="1" s="1"/>
  <c r="BR29" i="1"/>
  <c r="AV29" i="1" s="1"/>
  <c r="AV59" i="1" s="1"/>
  <c r="CI29" i="1"/>
  <c r="BM59" i="1" s="1"/>
  <c r="BW29" i="1"/>
  <c r="BA29" i="1" s="1"/>
  <c r="BA59" i="1" s="1"/>
  <c r="BF58" i="1"/>
  <c r="BG62" i="1"/>
  <c r="BI62" i="1"/>
  <c r="BH62" i="1"/>
  <c r="BK62" i="1"/>
  <c r="BJ62" i="1"/>
  <c r="BZ30" i="1" l="1"/>
  <c r="BD30" i="1" s="1"/>
  <c r="BD60" i="1" s="1"/>
  <c r="CB30" i="1"/>
  <c r="CH30" i="1"/>
  <c r="BL60" i="1" s="1"/>
  <c r="CA30" i="1"/>
  <c r="BE30" i="1" s="1"/>
  <c r="BE60" i="1" s="1"/>
  <c r="BY30" i="1"/>
  <c r="BC30" i="1" s="1"/>
  <c r="BC60" i="1" s="1"/>
  <c r="BX30" i="1"/>
  <c r="BB30" i="1" s="1"/>
  <c r="BB60" i="1" s="1"/>
  <c r="BP30" i="1"/>
  <c r="AT30" i="1" s="1"/>
  <c r="AT60" i="1" s="1"/>
  <c r="CI30" i="1"/>
  <c r="BM60" i="1" s="1"/>
  <c r="BS30" i="1"/>
  <c r="AW30" i="1" s="1"/>
  <c r="AW60" i="1" s="1"/>
  <c r="BF59" i="1"/>
  <c r="BW30" i="1"/>
  <c r="BA30" i="1" s="1"/>
  <c r="BA60" i="1" s="1"/>
  <c r="BV30" i="1"/>
  <c r="AZ30" i="1" s="1"/>
  <c r="AZ60" i="1" s="1"/>
  <c r="BR30" i="1"/>
  <c r="AV30" i="1" s="1"/>
  <c r="AV60" i="1" s="1"/>
  <c r="BT30" i="1"/>
  <c r="AX30" i="1" s="1"/>
  <c r="AX60" i="1" s="1"/>
  <c r="BU30" i="1"/>
  <c r="AY30" i="1" s="1"/>
  <c r="AY60" i="1" s="1"/>
  <c r="BQ30" i="1"/>
  <c r="AU30" i="1" s="1"/>
  <c r="AU60" i="1" s="1"/>
  <c r="BF30" i="1" l="1"/>
  <c r="BT31" i="1" s="1"/>
  <c r="AX31" i="1" s="1"/>
  <c r="AX61" i="1" s="1"/>
  <c r="BW31" i="1" l="1"/>
  <c r="BA31" i="1" s="1"/>
  <c r="BA61" i="1" s="1"/>
  <c r="CI31" i="1"/>
  <c r="BM61" i="1" s="1"/>
  <c r="BV31" i="1"/>
  <c r="AZ31" i="1" s="1"/>
  <c r="AZ61" i="1" s="1"/>
  <c r="CB31" i="1"/>
  <c r="BF31" i="1" s="1"/>
  <c r="BZ31" i="1"/>
  <c r="BD31" i="1" s="1"/>
  <c r="CH31" i="1"/>
  <c r="BL61" i="1" s="1"/>
  <c r="BP31" i="1"/>
  <c r="AT31" i="1" s="1"/>
  <c r="CA31" i="1"/>
  <c r="BE31" i="1" s="1"/>
  <c r="BU31" i="1"/>
  <c r="AY31" i="1" s="1"/>
  <c r="BF60" i="1"/>
  <c r="BR31" i="1"/>
  <c r="AV31" i="1" s="1"/>
  <c r="BS31" i="1"/>
  <c r="AW31" i="1" s="1"/>
  <c r="BY31" i="1"/>
  <c r="BC31" i="1" s="1"/>
  <c r="BX31" i="1"/>
  <c r="BB31" i="1" s="1"/>
  <c r="BQ31" i="1"/>
  <c r="AU31" i="1" s="1"/>
  <c r="BB61" i="1" l="1"/>
  <c r="BX32" i="1"/>
  <c r="BB32" i="1" s="1"/>
  <c r="BB62" i="1" s="1"/>
  <c r="AT61" i="1"/>
  <c r="BP32" i="1"/>
  <c r="AT32" i="1" s="1"/>
  <c r="AT62" i="1" s="1"/>
  <c r="CH32" i="1"/>
  <c r="BL62" i="1" s="1"/>
  <c r="CI32" i="1"/>
  <c r="BM62" i="1" s="1"/>
  <c r="CB32" i="1"/>
  <c r="BC61" i="1"/>
  <c r="BY32" i="1"/>
  <c r="BC32" i="1" s="1"/>
  <c r="BC62" i="1" s="1"/>
  <c r="BW32" i="1"/>
  <c r="BA32" i="1" s="1"/>
  <c r="BA62" i="1" s="1"/>
  <c r="AV61" i="1"/>
  <c r="BR32" i="1"/>
  <c r="AV32" i="1" s="1"/>
  <c r="AV62" i="1" s="1"/>
  <c r="AW61" i="1"/>
  <c r="BS32" i="1"/>
  <c r="AW32" i="1" s="1"/>
  <c r="AW62" i="1" s="1"/>
  <c r="AY61" i="1"/>
  <c r="BU32" i="1"/>
  <c r="AY32" i="1" s="1"/>
  <c r="AY62" i="1" s="1"/>
  <c r="BD61" i="1"/>
  <c r="BZ32" i="1"/>
  <c r="BD32" i="1" s="1"/>
  <c r="BD62" i="1" s="1"/>
  <c r="AU61" i="1"/>
  <c r="BQ32" i="1"/>
  <c r="AU32" i="1" s="1"/>
  <c r="AU62" i="1" s="1"/>
  <c r="BV32" i="1"/>
  <c r="AZ32" i="1" s="1"/>
  <c r="AZ62" i="1" s="1"/>
  <c r="BE61" i="1"/>
  <c r="CA32" i="1"/>
  <c r="BE32" i="1" s="1"/>
  <c r="BE62" i="1" s="1"/>
  <c r="BF61" i="1"/>
  <c r="BT32" i="1"/>
  <c r="AX32" i="1" s="1"/>
  <c r="AX62" i="1" s="1"/>
  <c r="BF32" i="1" l="1"/>
  <c r="BF62" i="1" s="1"/>
</calcChain>
</file>

<file path=xl/sharedStrings.xml><?xml version="1.0" encoding="utf-8"?>
<sst xmlns="http://schemas.openxmlformats.org/spreadsheetml/2006/main" count="174" uniqueCount="63">
  <si>
    <t>Umbral</t>
  </si>
  <si>
    <t>Interacción inicial</t>
  </si>
  <si>
    <t>x0</t>
  </si>
  <si>
    <t>Interacción final</t>
  </si>
  <si>
    <t>Dt</t>
  </si>
  <si>
    <t>t=0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</si>
  <si>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</si>
  <si>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</si>
  <si>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</si>
  <si>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</si>
  <si>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</si>
  <si>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</si>
  <si>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</si>
  <si>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</si>
  <si>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</si>
  <si>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</si>
  <si>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</si>
  <si>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</si>
  <si>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</si>
  <si>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</si>
  <si>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</si>
  <si>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</si>
  <si>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</si>
  <si>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</si>
  <si>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</si>
  <si>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</si>
  <si>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Dx1</t>
  </si>
  <si>
    <t>Dx2</t>
  </si>
  <si>
    <t>Dx3</t>
  </si>
  <si>
    <t>Dx4</t>
  </si>
  <si>
    <t>Dx5</t>
  </si>
  <si>
    <t>Dx6</t>
  </si>
  <si>
    <t>Dx7</t>
  </si>
  <si>
    <t>Dx8</t>
  </si>
  <si>
    <t>Dx9</t>
  </si>
  <si>
    <t>Dx10</t>
  </si>
  <si>
    <t>Dx11</t>
  </si>
  <si>
    <t>Dx12</t>
  </si>
  <si>
    <t>Dx13</t>
  </si>
  <si>
    <t>Dx14</t>
  </si>
  <si>
    <t>Dx15</t>
  </si>
  <si>
    <t>Dx16</t>
  </si>
  <si>
    <t>Dx17</t>
  </si>
  <si>
    <t>Dx18</t>
  </si>
  <si>
    <t>Dx19</t>
  </si>
  <si>
    <t>Dx20</t>
  </si>
  <si>
    <t>t</t>
  </si>
  <si>
    <t>Ds20</t>
  </si>
  <si>
    <t>Ingresos</t>
  </si>
  <si>
    <t>Trabajo comunitario</t>
  </si>
  <si>
    <t>Sanciones</t>
  </si>
  <si>
    <t>Productividad</t>
  </si>
  <si>
    <t>Precio</t>
  </si>
  <si>
    <t>Acuerdos de venta</t>
  </si>
  <si>
    <t>Unidades de recursos</t>
  </si>
  <si>
    <t>Volumen de corta</t>
  </si>
  <si>
    <t>Ganancias</t>
  </si>
  <si>
    <t>Eficiencia de aprovechamiento</t>
  </si>
  <si>
    <t>Regeneración artificial</t>
  </si>
  <si>
    <t>Esfuerzo de reforestación</t>
  </si>
  <si>
    <t>Regeneración natural</t>
  </si>
  <si>
    <t>MATRIZ ALFA (acumulativo)</t>
  </si>
  <si>
    <t>MATRIZ BETA (flujo)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</si>
</sst>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vertic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3" fillId="0" borderId="0" xfId="0" applyNumberFormat="1" applyFont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/>
    </xf>
    <xf numFmtId="2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19D4"/>
      <color rgb="FF11F5FB"/>
      <color rgb="FF07EB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30337683203889E-2"/>
          <c:y val="5.2937195585073614E-2"/>
          <c:w val="0.95125481553009716"/>
          <c:h val="0.93534427190068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'KSIM (2)'!$AT$6</c:f>
              <c:strCache>
                <c:ptCount val="1"/>
                <c:pt idx="0">
                  <c:v>Unidades de recursos</c:v>
                </c:pt>
              </c:strCache>
            </c:strRef>
          </c:tx>
          <c:spPr>
            <a:ln w="19050" cap="rnd">
              <a:solidFill>
                <a:srgbClr val="07EB07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(2)'!$AT$7:$AT$32</c:f>
              <c:numCache>
                <c:formatCode>0.00</c:formatCode>
                <c:ptCount val="26"/>
                <c:pt idx="0">
                  <c:v>0.5</c:v>
                </c:pt>
                <c:pt idx="1">
                  <c:v>0.51559581156259882</c:v>
                </c:pt>
                <c:pt idx="2">
                  <c:v>0.54546907116927812</c:v>
                </c:pt>
                <c:pt idx="3">
                  <c:v>0.60003576496625555</c:v>
                </c:pt>
                <c:pt idx="4">
                  <c:v>0.68918368647625594</c:v>
                </c:pt>
                <c:pt idx="5">
                  <c:v>0.80753302614698896</c:v>
                </c:pt>
                <c:pt idx="6">
                  <c:v>0.91833172659386986</c:v>
                </c:pt>
                <c:pt idx="7">
                  <c:v>0.97954257649862275</c:v>
                </c:pt>
                <c:pt idx="8">
                  <c:v>0.99694421588881232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4-4528-9C39-0A2A785A83E1}"/>
            </c:ext>
          </c:extLst>
        </c:ser>
        <c:ser>
          <c:idx val="1"/>
          <c:order val="1"/>
          <c:tx>
            <c:strRef>
              <c:f>'KSIM (2)'!$AU$6</c:f>
              <c:strCache>
                <c:ptCount val="1"/>
                <c:pt idx="0">
                  <c:v>Volumen de corta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(2)'!$AU$7:$AU$32</c:f>
              <c:numCache>
                <c:formatCode>0.00</c:formatCode>
                <c:ptCount val="26"/>
                <c:pt idx="0">
                  <c:v>0.05</c:v>
                </c:pt>
                <c:pt idx="1">
                  <c:v>0.05</c:v>
                </c:pt>
                <c:pt idx="2">
                  <c:v>5.4678743468779635E-2</c:v>
                </c:pt>
                <c:pt idx="3">
                  <c:v>6.3640721350783427E-2</c:v>
                </c:pt>
                <c:pt idx="4">
                  <c:v>8.0010729489876656E-2</c:v>
                </c:pt>
                <c:pt idx="5">
                  <c:v>0.10675510594287679</c:v>
                </c:pt>
                <c:pt idx="6">
                  <c:v>0.1422599078440967</c:v>
                </c:pt>
                <c:pt idx="7">
                  <c:v>0.17549951797816099</c:v>
                </c:pt>
                <c:pt idx="8">
                  <c:v>0.19386277294958687</c:v>
                </c:pt>
                <c:pt idx="9">
                  <c:v>0.19908326476664373</c:v>
                </c:pt>
                <c:pt idx="10">
                  <c:v>0.19989726619703535</c:v>
                </c:pt>
                <c:pt idx="11">
                  <c:v>0.20016645975868549</c:v>
                </c:pt>
                <c:pt idx="12">
                  <c:v>0.20043621098421538</c:v>
                </c:pt>
                <c:pt idx="13">
                  <c:v>0.20070606019921367</c:v>
                </c:pt>
                <c:pt idx="14">
                  <c:v>0.2009759233703276</c:v>
                </c:pt>
                <c:pt idx="15">
                  <c:v>0.20124578815956354</c:v>
                </c:pt>
                <c:pt idx="16">
                  <c:v>0.20151565310189065</c:v>
                </c:pt>
                <c:pt idx="17">
                  <c:v>0.20178551805607214</c:v>
                </c:pt>
                <c:pt idx="18">
                  <c:v>0.20205538301100812</c:v>
                </c:pt>
                <c:pt idx="19">
                  <c:v>0.20232524796598381</c:v>
                </c:pt>
                <c:pt idx="20">
                  <c:v>0.20259511292096122</c:v>
                </c:pt>
                <c:pt idx="21">
                  <c:v>0.20286497787593871</c:v>
                </c:pt>
                <c:pt idx="22">
                  <c:v>0.20313457296596121</c:v>
                </c:pt>
                <c:pt idx="23">
                  <c:v>0.20340443151711368</c:v>
                </c:pt>
                <c:pt idx="24">
                  <c:v>0.20367429634085935</c:v>
                </c:pt>
                <c:pt idx="25">
                  <c:v>0.20394416129343618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4-4528-9C39-0A2A785A83E1}"/>
            </c:ext>
          </c:extLst>
        </c:ser>
        <c:ser>
          <c:idx val="2"/>
          <c:order val="2"/>
          <c:tx>
            <c:strRef>
              <c:f>'KSIM (2)'!$AV$6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(2)'!$AV$7:$AV$32</c:f>
              <c:numCache>
                <c:formatCode>0.00</c:formatCode>
                <c:ptCount val="2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D4-4528-9C39-0A2A785A83E1}"/>
            </c:ext>
          </c:extLst>
        </c:ser>
        <c:ser>
          <c:idx val="3"/>
          <c:order val="3"/>
          <c:tx>
            <c:strRef>
              <c:f>'KSIM (2)'!$AW$6</c:f>
              <c:strCache>
                <c:ptCount val="1"/>
                <c:pt idx="0">
                  <c:v>Acuerdos de venta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(2)'!$AW$7:$AW$32</c:f>
              <c:numCache>
                <c:formatCode>0.00</c:formatCode>
                <c:ptCount val="26"/>
                <c:pt idx="0">
                  <c:v>0.25</c:v>
                </c:pt>
                <c:pt idx="1">
                  <c:v>0.32797905781299386</c:v>
                </c:pt>
                <c:pt idx="2">
                  <c:v>0.41024645229085394</c:v>
                </c:pt>
                <c:pt idx="3">
                  <c:v>0.49249035105634298</c:v>
                </c:pt>
                <c:pt idx="4">
                  <c:v>0.57097513634005914</c:v>
                </c:pt>
                <c:pt idx="5">
                  <c:v>0.64297062642935565</c:v>
                </c:pt>
                <c:pt idx="6">
                  <c:v>0.7068643237117177</c:v>
                </c:pt>
                <c:pt idx="7">
                  <c:v>0.76203948125440812</c:v>
                </c:pt>
                <c:pt idx="8">
                  <c:v>0.80863461790465374</c:v>
                </c:pt>
                <c:pt idx="9">
                  <c:v>0.84728074194889058</c:v>
                </c:pt>
                <c:pt idx="10">
                  <c:v>0.87887390611148564</c:v>
                </c:pt>
                <c:pt idx="11">
                  <c:v>0.90440573332757157</c:v>
                </c:pt>
                <c:pt idx="12">
                  <c:v>0.9248519682137164</c:v>
                </c:pt>
                <c:pt idx="13">
                  <c:v>0.9411084218418222</c:v>
                </c:pt>
                <c:pt idx="14">
                  <c:v>0.95396095924279156</c:v>
                </c:pt>
                <c:pt idx="15">
                  <c:v>0.96407754312986005</c:v>
                </c:pt>
                <c:pt idx="16">
                  <c:v>0.97201315311816405</c:v>
                </c:pt>
                <c:pt idx="17">
                  <c:v>0.97822124277131883</c:v>
                </c:pt>
                <c:pt idx="18">
                  <c:v>0.98306771114452995</c:v>
                </c:pt>
                <c:pt idx="19">
                  <c:v>0.98684503851449612</c:v>
                </c:pt>
                <c:pt idx="20">
                  <c:v>0.98978535044997207</c:v>
                </c:pt>
                <c:pt idx="21">
                  <c:v>0.99207186828147131</c:v>
                </c:pt>
                <c:pt idx="22">
                  <c:v>0.99384860793836438</c:v>
                </c:pt>
                <c:pt idx="23">
                  <c:v>0.99522840543881397</c:v>
                </c:pt>
                <c:pt idx="24">
                  <c:v>0.99629944871842635</c:v>
                </c:pt>
                <c:pt idx="25">
                  <c:v>0.99713053026894372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4-4528-9C39-0A2A785A83E1}"/>
            </c:ext>
          </c:extLst>
        </c:ser>
        <c:ser>
          <c:idx val="4"/>
          <c:order val="4"/>
          <c:tx>
            <c:strRef>
              <c:f>'KSIM (2)'!$AX$6</c:f>
              <c:strCache>
                <c:ptCount val="1"/>
                <c:pt idx="0">
                  <c:v>Ingresos</c:v>
                </c:pt>
              </c:strCache>
            </c:strRef>
          </c:tx>
          <c:spPr>
            <a:ln w="19050" cap="rnd">
              <a:solidFill>
                <a:srgbClr val="F319D4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(2)'!$AX$7:$AX$32</c:f>
              <c:numCache>
                <c:formatCode>0.00</c:formatCode>
                <c:ptCount val="26"/>
                <c:pt idx="0">
                  <c:v>0.1</c:v>
                </c:pt>
                <c:pt idx="1">
                  <c:v>0.14835428695287498</c:v>
                </c:pt>
                <c:pt idx="2">
                  <c:v>0.22325377574174474</c:v>
                </c:pt>
                <c:pt idx="3">
                  <c:v>0.33219965485745051</c:v>
                </c:pt>
                <c:pt idx="4">
                  <c:v>0.47471561651250915</c:v>
                </c:pt>
                <c:pt idx="5">
                  <c:v>0.63588492138490782</c:v>
                </c:pt>
                <c:pt idx="6">
                  <c:v>0.78697140669979293</c:v>
                </c:pt>
                <c:pt idx="7">
                  <c:v>0.89903089355388477</c:v>
                </c:pt>
                <c:pt idx="8">
                  <c:v>0.96183068723278331</c:v>
                </c:pt>
                <c:pt idx="9">
                  <c:v>0.98809811461812103</c:v>
                </c:pt>
                <c:pt idx="10">
                  <c:v>0.99676362280540243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D4-4528-9C39-0A2A785A83E1}"/>
            </c:ext>
          </c:extLst>
        </c:ser>
        <c:ser>
          <c:idx val="5"/>
          <c:order val="5"/>
          <c:tx>
            <c:strRef>
              <c:f>'KSIM (2)'!$AY$6</c:f>
              <c:strCache>
                <c:ptCount val="1"/>
                <c:pt idx="0">
                  <c:v>Ganancias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(2)'!$AY$7:$AY$32</c:f>
              <c:numCache>
                <c:formatCode>0.00</c:formatCode>
                <c:ptCount val="26"/>
                <c:pt idx="0">
                  <c:v>0.05</c:v>
                </c:pt>
                <c:pt idx="1">
                  <c:v>0.05</c:v>
                </c:pt>
                <c:pt idx="2">
                  <c:v>9.3518858257587476E-2</c:v>
                </c:pt>
                <c:pt idx="3">
                  <c:v>0.16092839816757026</c:v>
                </c:pt>
                <c:pt idx="4">
                  <c:v>0.25897968937170546</c:v>
                </c:pt>
                <c:pt idx="5">
                  <c:v>0.38724405486125824</c:v>
                </c:pt>
                <c:pt idx="6">
                  <c:v>0.53229642924641696</c:v>
                </c:pt>
                <c:pt idx="7">
                  <c:v>0.66827426602981355</c:v>
                </c:pt>
                <c:pt idx="8">
                  <c:v>0.76912780419849613</c:v>
                </c:pt>
                <c:pt idx="9">
                  <c:v>0.82564761850950485</c:v>
                </c:pt>
                <c:pt idx="10">
                  <c:v>0.84928830315630877</c:v>
                </c:pt>
                <c:pt idx="11">
                  <c:v>0.85708726052486206</c:v>
                </c:pt>
                <c:pt idx="12">
                  <c:v>0.85928322299651605</c:v>
                </c:pt>
                <c:pt idx="13">
                  <c:v>0.85997875542188151</c:v>
                </c:pt>
                <c:pt idx="14">
                  <c:v>0.86068733239078543</c:v>
                </c:pt>
                <c:pt idx="15">
                  <c:v>0.86140631572295889</c:v>
                </c:pt>
                <c:pt idx="16">
                  <c:v>0.86213356203255809</c:v>
                </c:pt>
                <c:pt idx="17">
                  <c:v>0.86286734853200087</c:v>
                </c:pt>
                <c:pt idx="18">
                  <c:v>0.86360630189506338</c:v>
                </c:pt>
                <c:pt idx="19">
                  <c:v>0.86434933432829231</c:v>
                </c:pt>
                <c:pt idx="20">
                  <c:v>0.86509558843933543</c:v>
                </c:pt>
                <c:pt idx="21">
                  <c:v>0.86584439100625255</c:v>
                </c:pt>
                <c:pt idx="22">
                  <c:v>0.86659521497306768</c:v>
                </c:pt>
                <c:pt idx="23">
                  <c:v>0.86734764865550917</c:v>
                </c:pt>
                <c:pt idx="24">
                  <c:v>0.86810137088403083</c:v>
                </c:pt>
                <c:pt idx="25">
                  <c:v>0.86885613187605004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D4-4528-9C39-0A2A785A83E1}"/>
            </c:ext>
          </c:extLst>
        </c:ser>
        <c:ser>
          <c:idx val="6"/>
          <c:order val="6"/>
          <c:tx>
            <c:strRef>
              <c:f>'KSIM (2)'!$AZ$6</c:f>
              <c:strCache>
                <c:ptCount val="1"/>
                <c:pt idx="0">
                  <c:v>Sanciones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(2)'!$AZ$7:$AZ$32</c:f>
              <c:numCache>
                <c:formatCode>0.00</c:formatCode>
                <c:ptCount val="2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D4-4528-9C39-0A2A785A83E1}"/>
            </c:ext>
          </c:extLst>
        </c:ser>
        <c:ser>
          <c:idx val="7"/>
          <c:order val="7"/>
          <c:tx>
            <c:strRef>
              <c:f>'KSIM (2)'!$BA$6</c:f>
              <c:strCache>
                <c:ptCount val="1"/>
                <c:pt idx="0">
                  <c:v>Trabajo comunitario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(2)'!$BA$7:$BA$32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D4-4528-9C39-0A2A785A83E1}"/>
            </c:ext>
          </c:extLst>
        </c:ser>
        <c:ser>
          <c:idx val="8"/>
          <c:order val="8"/>
          <c:tx>
            <c:strRef>
              <c:f>'KSIM (2)'!$BB$6</c:f>
              <c:strCache>
                <c:ptCount val="1"/>
                <c:pt idx="0">
                  <c:v>Eficiencia de aprovechamiento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(2)'!$BB$7:$BB$32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9.9532125653122042E-2</c:v>
                </c:pt>
                <c:pt idx="4">
                  <c:v>9.863592786492166E-2</c:v>
                </c:pt>
                <c:pt idx="5">
                  <c:v>9.6998927051012332E-2</c:v>
                </c:pt>
                <c:pt idx="6">
                  <c:v>9.4324489405712322E-2</c:v>
                </c:pt>
                <c:pt idx="7">
                  <c:v>9.0774009215590326E-2</c:v>
                </c:pt>
                <c:pt idx="8">
                  <c:v>8.7450048202183897E-2</c:v>
                </c:pt>
                <c:pt idx="9">
                  <c:v>8.5613722705041306E-2</c:v>
                </c:pt>
                <c:pt idx="10">
                  <c:v>8.5091673523335618E-2</c:v>
                </c:pt>
                <c:pt idx="11">
                  <c:v>8.5010273380296458E-2</c:v>
                </c:pt>
                <c:pt idx="12">
                  <c:v>8.4983354024131444E-2</c:v>
                </c:pt>
                <c:pt idx="13">
                  <c:v>8.495637890157845E-2</c:v>
                </c:pt>
                <c:pt idx="14">
                  <c:v>8.4929393980078621E-2</c:v>
                </c:pt>
                <c:pt idx="15">
                  <c:v>8.4902407662967222E-2</c:v>
                </c:pt>
                <c:pt idx="16">
                  <c:v>8.4875421184043634E-2</c:v>
                </c:pt>
                <c:pt idx="17">
                  <c:v>8.4848434689810917E-2</c:v>
                </c:pt>
                <c:pt idx="18">
                  <c:v>8.4821448194392773E-2</c:v>
                </c:pt>
                <c:pt idx="19">
                  <c:v>8.4794461698899176E-2</c:v>
                </c:pt>
                <c:pt idx="20">
                  <c:v>8.476747520340161E-2</c:v>
                </c:pt>
                <c:pt idx="21">
                  <c:v>8.4740488707903863E-2</c:v>
                </c:pt>
                <c:pt idx="22">
                  <c:v>8.4713502212406117E-2</c:v>
                </c:pt>
                <c:pt idx="23">
                  <c:v>8.4686542703403866E-2</c:v>
                </c:pt>
                <c:pt idx="24">
                  <c:v>8.4659556848288617E-2</c:v>
                </c:pt>
                <c:pt idx="25">
                  <c:v>8.4632570365914053E-2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D4-4528-9C39-0A2A785A83E1}"/>
            </c:ext>
          </c:extLst>
        </c:ser>
        <c:ser>
          <c:idx val="9"/>
          <c:order val="9"/>
          <c:tx>
            <c:strRef>
              <c:f>'KSIM (2)'!$BC$6</c:f>
              <c:strCache>
                <c:ptCount val="1"/>
                <c:pt idx="0">
                  <c:v>Regeneración artificial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(2)'!$BC$7:$BC$32</c:f>
              <c:numCache>
                <c:formatCode>0.00</c:formatCode>
                <c:ptCount val="26"/>
                <c:pt idx="0">
                  <c:v>0.25</c:v>
                </c:pt>
                <c:pt idx="1">
                  <c:v>0.32278045395879429</c:v>
                </c:pt>
                <c:pt idx="2">
                  <c:v>0.39942932342186088</c:v>
                </c:pt>
                <c:pt idx="3">
                  <c:v>0.47640769126269478</c:v>
                </c:pt>
                <c:pt idx="4">
                  <c:v>0.55058964376285424</c:v>
                </c:pt>
                <c:pt idx="5">
                  <c:v>0.61958995308873466</c:v>
                </c:pt>
                <c:pt idx="6">
                  <c:v>0.68187513214976936</c:v>
                </c:pt>
                <c:pt idx="7">
                  <c:v>0.73670527953076415</c:v>
                </c:pt>
                <c:pt idx="8">
                  <c:v>0.78397902770081473</c:v>
                </c:pt>
                <c:pt idx="9">
                  <c:v>0.82404688810445048</c:v>
                </c:pt>
                <c:pt idx="10">
                  <c:v>0.8575368524345135</c:v>
                </c:pt>
                <c:pt idx="11">
                  <c:v>0.88521397105396171</c:v>
                </c:pt>
                <c:pt idx="12">
                  <c:v>0.90787937594607426</c:v>
                </c:pt>
                <c:pt idx="13">
                  <c:v>0.92630495907680965</c:v>
                </c:pt>
                <c:pt idx="14">
                  <c:v>0.94119611857823071</c:v>
                </c:pt>
                <c:pt idx="15">
                  <c:v>0.9531745207934833</c:v>
                </c:pt>
                <c:pt idx="16">
                  <c:v>0.96277396569994245</c:v>
                </c:pt>
                <c:pt idx="17">
                  <c:v>0.97044408633023294</c:v>
                </c:pt>
                <c:pt idx="18">
                  <c:v>0.9765581879897246</c:v>
                </c:pt>
                <c:pt idx="19">
                  <c:v>0.98142281284423472</c:v>
                </c:pt>
                <c:pt idx="20">
                  <c:v>0.98528755889917674</c:v>
                </c:pt>
                <c:pt idx="21">
                  <c:v>0.98835433137035356</c:v>
                </c:pt>
                <c:pt idx="22">
                  <c:v>0.99078562591151242</c:v>
                </c:pt>
                <c:pt idx="23">
                  <c:v>0.99271170196878034</c:v>
                </c:pt>
                <c:pt idx="24">
                  <c:v>0.99423665343025813</c:v>
                </c:pt>
                <c:pt idx="25">
                  <c:v>0.99544346179307297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D4-4528-9C39-0A2A785A83E1}"/>
            </c:ext>
          </c:extLst>
        </c:ser>
        <c:ser>
          <c:idx val="10"/>
          <c:order val="10"/>
          <c:tx>
            <c:strRef>
              <c:f>'KSIM (2)'!$BD$6</c:f>
              <c:strCache>
                <c:ptCount val="1"/>
                <c:pt idx="0">
                  <c:v>Esfuerzo de reforestación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(2)'!$BD$7:$BD$32</c:f>
              <c:numCache>
                <c:formatCode>0.00</c:formatCode>
                <c:ptCount val="2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D4-4528-9C39-0A2A785A83E1}"/>
            </c:ext>
          </c:extLst>
        </c:ser>
        <c:ser>
          <c:idx val="11"/>
          <c:order val="11"/>
          <c:tx>
            <c:strRef>
              <c:f>'KSIM (2)'!$BE$6</c:f>
              <c:strCache>
                <c:ptCount val="1"/>
                <c:pt idx="0">
                  <c:v>Regeneración natural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(2)'!$BE$7:$BE$32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D4-4528-9C39-0A2A785A83E1}"/>
            </c:ext>
          </c:extLst>
        </c:ser>
        <c:ser>
          <c:idx val="12"/>
          <c:order val="12"/>
          <c:tx>
            <c:strRef>
              <c:f>'KSIM (2)'!$BF$6</c:f>
              <c:strCache>
                <c:ptCount val="1"/>
                <c:pt idx="0">
                  <c:v>Productividad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'KSIM (2)'!$AS$7:$AS$32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(2)'!$BF$7:$BF$32</c:f>
              <c:numCache>
                <c:formatCode>0.00</c:formatCode>
                <c:ptCount val="26"/>
                <c:pt idx="0">
                  <c:v>0.05</c:v>
                </c:pt>
                <c:pt idx="1">
                  <c:v>9.7182783308475365E-2</c:v>
                </c:pt>
                <c:pt idx="2">
                  <c:v>0.18338514100615824</c:v>
                </c:pt>
                <c:pt idx="3">
                  <c:v>0.32319868176006822</c:v>
                </c:pt>
                <c:pt idx="4">
                  <c:v>0.51257405007098233</c:v>
                </c:pt>
                <c:pt idx="5">
                  <c:v>0.7131525084744913</c:v>
                </c:pt>
                <c:pt idx="6">
                  <c:v>0.86928877195473664</c:v>
                </c:pt>
                <c:pt idx="7">
                  <c:v>0.95497673502191871</c:v>
                </c:pt>
                <c:pt idx="8">
                  <c:v>0.98810586241670284</c:v>
                </c:pt>
                <c:pt idx="9">
                  <c:v>0.99751211368887172</c:v>
                </c:pt>
                <c:pt idx="10">
                  <c:v>0.99957856903793385</c:v>
                </c:pt>
                <c:pt idx="11">
                  <c:v>0.99994167460833006</c:v>
                </c:pt>
                <c:pt idx="12">
                  <c:v>0.99999338979176899</c:v>
                </c:pt>
                <c:pt idx="13">
                  <c:v>0.99999938583524339</c:v>
                </c:pt>
                <c:pt idx="14">
                  <c:v>0.99999995312337109</c:v>
                </c:pt>
                <c:pt idx="15">
                  <c:v>0.99999999705035769</c:v>
                </c:pt>
                <c:pt idx="16">
                  <c:v>0.99999999984619703</c:v>
                </c:pt>
                <c:pt idx="17">
                  <c:v>0.99999999999330902</c:v>
                </c:pt>
                <c:pt idx="18">
                  <c:v>0.99999999999975508</c:v>
                </c:pt>
                <c:pt idx="19">
                  <c:v>0.99999999999999234</c:v>
                </c:pt>
                <c:pt idx="20">
                  <c:v>0.999</c:v>
                </c:pt>
                <c:pt idx="21">
                  <c:v>0.99997627026073321</c:v>
                </c:pt>
                <c:pt idx="22">
                  <c:v>0.99999951371300921</c:v>
                </c:pt>
                <c:pt idx="23">
                  <c:v>0.99999999110426685</c:v>
                </c:pt>
                <c:pt idx="24">
                  <c:v>0.99999999985269139</c:v>
                </c:pt>
                <c:pt idx="25">
                  <c:v>0.99999999999776279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3D4-4528-9C39-0A2A785A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5516176"/>
        <c:axId val="-815506384"/>
      </c:scatterChart>
      <c:valAx>
        <c:axId val="-8155161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15506384"/>
        <c:crosses val="autoZero"/>
        <c:crossBetween val="midCat"/>
      </c:valAx>
      <c:valAx>
        <c:axId val="-815506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155161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'KSIM (2)'!$AT$36</c:f>
              <c:strCache>
                <c:ptCount val="1"/>
                <c:pt idx="0">
                  <c:v>Unidades de recursos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'KSIM (2)'!$AS$37:$AS$62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(2)'!$AT$37:$AT$62</c:f>
              <c:numCache>
                <c:formatCode>0.00</c:formatCode>
                <c:ptCount val="26"/>
                <c:pt idx="0">
                  <c:v>0.5</c:v>
                </c:pt>
                <c:pt idx="1">
                  <c:v>0.51559581156259882</c:v>
                </c:pt>
                <c:pt idx="2">
                  <c:v>0.54546907116927812</c:v>
                </c:pt>
                <c:pt idx="3">
                  <c:v>0.60003576496625555</c:v>
                </c:pt>
                <c:pt idx="4">
                  <c:v>0.68918368647625594</c:v>
                </c:pt>
                <c:pt idx="5">
                  <c:v>0.80753302614698896</c:v>
                </c:pt>
                <c:pt idx="6">
                  <c:v>0.91833172659386986</c:v>
                </c:pt>
                <c:pt idx="7">
                  <c:v>0.97954257649862275</c:v>
                </c:pt>
                <c:pt idx="8">
                  <c:v>0.99694421588881232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40CF-47D8-A011-7A00B81976A4}"/>
            </c:ext>
          </c:extLst>
        </c:ser>
        <c:ser>
          <c:idx val="1"/>
          <c:order val="1"/>
          <c:tx>
            <c:strRef>
              <c:f>'KSIM (2)'!$AU$36</c:f>
              <c:strCache>
                <c:ptCount val="1"/>
                <c:pt idx="0">
                  <c:v>Volumen de corta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'KSIM (2)'!$AS$37:$AS$62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(2)'!$AU$37:$AU$62</c:f>
              <c:numCache>
                <c:formatCode>0.00</c:formatCode>
                <c:ptCount val="26"/>
                <c:pt idx="0">
                  <c:v>0.05</c:v>
                </c:pt>
                <c:pt idx="1">
                  <c:v>0.05</c:v>
                </c:pt>
                <c:pt idx="2">
                  <c:v>5.4678743468779635E-2</c:v>
                </c:pt>
                <c:pt idx="3">
                  <c:v>6.3640721350783427E-2</c:v>
                </c:pt>
                <c:pt idx="4">
                  <c:v>8.0010729489876656E-2</c:v>
                </c:pt>
                <c:pt idx="5">
                  <c:v>0.10675510594287679</c:v>
                </c:pt>
                <c:pt idx="6">
                  <c:v>0.1422599078440967</c:v>
                </c:pt>
                <c:pt idx="7">
                  <c:v>0.17549951797816099</c:v>
                </c:pt>
                <c:pt idx="8">
                  <c:v>0.19386277294958687</c:v>
                </c:pt>
                <c:pt idx="9">
                  <c:v>0.19908326476664373</c:v>
                </c:pt>
                <c:pt idx="10">
                  <c:v>0.19989726619703535</c:v>
                </c:pt>
                <c:pt idx="11">
                  <c:v>0.20016645975868549</c:v>
                </c:pt>
                <c:pt idx="12">
                  <c:v>0.20043621098421538</c:v>
                </c:pt>
                <c:pt idx="13">
                  <c:v>0.20070606019921367</c:v>
                </c:pt>
                <c:pt idx="14">
                  <c:v>0.2009759233703276</c:v>
                </c:pt>
                <c:pt idx="15">
                  <c:v>0.20124578815956354</c:v>
                </c:pt>
                <c:pt idx="16">
                  <c:v>0.20151565310189065</c:v>
                </c:pt>
                <c:pt idx="17">
                  <c:v>0.20178551805607214</c:v>
                </c:pt>
                <c:pt idx="18">
                  <c:v>0.20205538301100812</c:v>
                </c:pt>
                <c:pt idx="19">
                  <c:v>0.20232524796598381</c:v>
                </c:pt>
                <c:pt idx="20">
                  <c:v>0.20259511292096122</c:v>
                </c:pt>
                <c:pt idx="21">
                  <c:v>0.20286497787593871</c:v>
                </c:pt>
                <c:pt idx="22">
                  <c:v>0.20313457296596121</c:v>
                </c:pt>
                <c:pt idx="23">
                  <c:v>0.20340443151711368</c:v>
                </c:pt>
                <c:pt idx="24">
                  <c:v>0.20367429634085935</c:v>
                </c:pt>
                <c:pt idx="25">
                  <c:v>0.20394416129343618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0CF-47D8-A011-7A00B81976A4}"/>
            </c:ext>
          </c:extLst>
        </c:ser>
        <c:ser>
          <c:idx val="2"/>
          <c:order val="2"/>
          <c:tx>
            <c:strRef>
              <c:f>'KSIM (2)'!$AV$36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'KSIM (2)'!$AS$37:$AS$62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(2)'!$AV$37:$AV$62</c:f>
              <c:numCache>
                <c:formatCode>0.00</c:formatCode>
                <c:ptCount val="2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CF-47D8-A011-7A00B81976A4}"/>
            </c:ext>
          </c:extLst>
        </c:ser>
        <c:ser>
          <c:idx val="3"/>
          <c:order val="3"/>
          <c:tx>
            <c:strRef>
              <c:f>'KSIM (2)'!$AW$36</c:f>
              <c:strCache>
                <c:ptCount val="1"/>
                <c:pt idx="0">
                  <c:v>Acuerdos de venta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'KSIM (2)'!$AS$37:$AS$62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(2)'!$AW$37:$AW$62</c:f>
              <c:numCache>
                <c:formatCode>0.00</c:formatCode>
                <c:ptCount val="26"/>
                <c:pt idx="0">
                  <c:v>0.25</c:v>
                </c:pt>
                <c:pt idx="1">
                  <c:v>0.32797905781299386</c:v>
                </c:pt>
                <c:pt idx="2">
                  <c:v>0.41024645229085394</c:v>
                </c:pt>
                <c:pt idx="3">
                  <c:v>0.49249035105634298</c:v>
                </c:pt>
                <c:pt idx="4">
                  <c:v>0.57097513634005914</c:v>
                </c:pt>
                <c:pt idx="5">
                  <c:v>0.64297062642935565</c:v>
                </c:pt>
                <c:pt idx="6">
                  <c:v>0.7068643237117177</c:v>
                </c:pt>
                <c:pt idx="7">
                  <c:v>0.76203948125440812</c:v>
                </c:pt>
                <c:pt idx="8">
                  <c:v>0.80863461790465374</c:v>
                </c:pt>
                <c:pt idx="9">
                  <c:v>0.84728074194889058</c:v>
                </c:pt>
                <c:pt idx="10">
                  <c:v>0.87887390611148564</c:v>
                </c:pt>
                <c:pt idx="11">
                  <c:v>0.90440573332757157</c:v>
                </c:pt>
                <c:pt idx="12">
                  <c:v>0.9248519682137164</c:v>
                </c:pt>
                <c:pt idx="13">
                  <c:v>0.9411084218418222</c:v>
                </c:pt>
                <c:pt idx="14">
                  <c:v>0.95396095924279156</c:v>
                </c:pt>
                <c:pt idx="15">
                  <c:v>0.96407754312986005</c:v>
                </c:pt>
                <c:pt idx="16">
                  <c:v>0.97201315311816405</c:v>
                </c:pt>
                <c:pt idx="17">
                  <c:v>0.97822124277131883</c:v>
                </c:pt>
                <c:pt idx="18">
                  <c:v>0.98306771114452995</c:v>
                </c:pt>
                <c:pt idx="19">
                  <c:v>0.98684503851449612</c:v>
                </c:pt>
                <c:pt idx="20">
                  <c:v>0.98978535044997207</c:v>
                </c:pt>
                <c:pt idx="21">
                  <c:v>0.99207186828147131</c:v>
                </c:pt>
                <c:pt idx="22">
                  <c:v>0.99384860793836438</c:v>
                </c:pt>
                <c:pt idx="23">
                  <c:v>0.99522840543881397</c:v>
                </c:pt>
                <c:pt idx="24">
                  <c:v>0.99629944871842635</c:v>
                </c:pt>
                <c:pt idx="25">
                  <c:v>0.99713053026894372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CF-47D8-A011-7A00B81976A4}"/>
            </c:ext>
          </c:extLst>
        </c:ser>
        <c:ser>
          <c:idx val="4"/>
          <c:order val="4"/>
          <c:tx>
            <c:strRef>
              <c:f>'KSIM (2)'!$AX$36</c:f>
              <c:strCache>
                <c:ptCount val="1"/>
                <c:pt idx="0">
                  <c:v>Ingresos</c:v>
                </c:pt>
              </c:strCache>
            </c:strRef>
          </c:tx>
          <c:spPr>
            <a:ln w="19050" cap="rnd">
              <a:solidFill>
                <a:srgbClr val="F319D4"/>
              </a:solidFill>
              <a:round/>
            </a:ln>
            <a:effectLst/>
          </c:spPr>
          <c:marker>
            <c:symbol val="none"/>
          </c:marker>
          <c:xVal>
            <c:numRef>
              <c:f>'KSIM (2)'!$AS$37:$AS$62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(2)'!$AX$37:$AX$62</c:f>
              <c:numCache>
                <c:formatCode>General</c:formatCode>
                <c:ptCount val="26"/>
                <c:pt idx="0">
                  <c:v>0.1</c:v>
                </c:pt>
                <c:pt idx="1">
                  <c:v>0.14835428695287498</c:v>
                </c:pt>
                <c:pt idx="2">
                  <c:v>0.22325377574174474</c:v>
                </c:pt>
                <c:pt idx="3">
                  <c:v>0.33219965485745051</c:v>
                </c:pt>
                <c:pt idx="4">
                  <c:v>0.47471561651250915</c:v>
                </c:pt>
                <c:pt idx="5">
                  <c:v>0.63588492138490782</c:v>
                </c:pt>
                <c:pt idx="6">
                  <c:v>0.78697140669979293</c:v>
                </c:pt>
                <c:pt idx="7">
                  <c:v>0.89903089355388477</c:v>
                </c:pt>
                <c:pt idx="8">
                  <c:v>0.96183068723278331</c:v>
                </c:pt>
                <c:pt idx="9">
                  <c:v>0.98809811461812103</c:v>
                </c:pt>
                <c:pt idx="10">
                  <c:v>0.99676362280540243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0.999</c:v>
                </c:pt>
                <c:pt idx="15">
                  <c:v>0.999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CF-47D8-A011-7A00B81976A4}"/>
            </c:ext>
          </c:extLst>
        </c:ser>
        <c:ser>
          <c:idx val="5"/>
          <c:order val="5"/>
          <c:tx>
            <c:strRef>
              <c:f>'KSIM (2)'!$AY$36</c:f>
              <c:strCache>
                <c:ptCount val="1"/>
                <c:pt idx="0">
                  <c:v>Ganancias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'KSIM (2)'!$AS$37:$AS$62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(2)'!$AY$37:$AY$62</c:f>
              <c:numCache>
                <c:formatCode>General</c:formatCode>
                <c:ptCount val="26"/>
                <c:pt idx="0">
                  <c:v>0.05</c:v>
                </c:pt>
                <c:pt idx="1">
                  <c:v>0.05</c:v>
                </c:pt>
                <c:pt idx="2">
                  <c:v>9.3518858257587476E-2</c:v>
                </c:pt>
                <c:pt idx="3">
                  <c:v>0.16092839816757026</c:v>
                </c:pt>
                <c:pt idx="4">
                  <c:v>0.25897968937170546</c:v>
                </c:pt>
                <c:pt idx="5">
                  <c:v>0.38724405486125824</c:v>
                </c:pt>
                <c:pt idx="6">
                  <c:v>0.53229642924641696</c:v>
                </c:pt>
                <c:pt idx="7">
                  <c:v>0.66827426602981355</c:v>
                </c:pt>
                <c:pt idx="8">
                  <c:v>0.76912780419849613</c:v>
                </c:pt>
                <c:pt idx="9">
                  <c:v>0.82564761850950485</c:v>
                </c:pt>
                <c:pt idx="10">
                  <c:v>0.84928830315630877</c:v>
                </c:pt>
                <c:pt idx="11">
                  <c:v>0.85708726052486206</c:v>
                </c:pt>
                <c:pt idx="12">
                  <c:v>0.85928322299651605</c:v>
                </c:pt>
                <c:pt idx="13">
                  <c:v>0.85997875542188151</c:v>
                </c:pt>
                <c:pt idx="14">
                  <c:v>0.86068733239078543</c:v>
                </c:pt>
                <c:pt idx="15">
                  <c:v>0.86140631572295889</c:v>
                </c:pt>
                <c:pt idx="16">
                  <c:v>0.86213356203255809</c:v>
                </c:pt>
                <c:pt idx="17">
                  <c:v>0.86286734853200087</c:v>
                </c:pt>
                <c:pt idx="18">
                  <c:v>0.86360630189506338</c:v>
                </c:pt>
                <c:pt idx="19">
                  <c:v>0.86434933432829231</c:v>
                </c:pt>
                <c:pt idx="20">
                  <c:v>0.86509558843933543</c:v>
                </c:pt>
                <c:pt idx="21">
                  <c:v>0.86584439100625255</c:v>
                </c:pt>
                <c:pt idx="22">
                  <c:v>0.86659521497306768</c:v>
                </c:pt>
                <c:pt idx="23">
                  <c:v>0.86734764865550917</c:v>
                </c:pt>
                <c:pt idx="24">
                  <c:v>0.86810137088403083</c:v>
                </c:pt>
                <c:pt idx="25">
                  <c:v>0.86885613187605004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40CF-47D8-A011-7A00B81976A4}"/>
            </c:ext>
          </c:extLst>
        </c:ser>
        <c:ser>
          <c:idx val="8"/>
          <c:order val="8"/>
          <c:tx>
            <c:strRef>
              <c:f>'KSIM (2)'!$BB$36</c:f>
              <c:strCache>
                <c:ptCount val="1"/>
                <c:pt idx="0">
                  <c:v>Eficiencia de aprovechamiento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'KSIM (2)'!$AS$37:$AS$62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'KSIM (2)'!$BB$37:$BB$62</c:f>
              <c:numCache>
                <c:formatCode>General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9.9532125653122042E-2</c:v>
                </c:pt>
                <c:pt idx="4">
                  <c:v>9.863592786492166E-2</c:v>
                </c:pt>
                <c:pt idx="5">
                  <c:v>9.6998927051012332E-2</c:v>
                </c:pt>
                <c:pt idx="6">
                  <c:v>9.4324489405712322E-2</c:v>
                </c:pt>
                <c:pt idx="7">
                  <c:v>9.0774009215590326E-2</c:v>
                </c:pt>
                <c:pt idx="8">
                  <c:v>8.7450048202183897E-2</c:v>
                </c:pt>
                <c:pt idx="9">
                  <c:v>8.5613722705041306E-2</c:v>
                </c:pt>
                <c:pt idx="10">
                  <c:v>8.5091673523335618E-2</c:v>
                </c:pt>
                <c:pt idx="11">
                  <c:v>8.5010273380296458E-2</c:v>
                </c:pt>
                <c:pt idx="12">
                  <c:v>8.4983354024131444E-2</c:v>
                </c:pt>
                <c:pt idx="13">
                  <c:v>8.495637890157845E-2</c:v>
                </c:pt>
                <c:pt idx="14">
                  <c:v>8.4929393980078621E-2</c:v>
                </c:pt>
                <c:pt idx="15">
                  <c:v>8.4902407662967222E-2</c:v>
                </c:pt>
                <c:pt idx="16">
                  <c:v>8.4875421184043634E-2</c:v>
                </c:pt>
                <c:pt idx="17">
                  <c:v>8.4848434689810917E-2</c:v>
                </c:pt>
                <c:pt idx="18">
                  <c:v>8.4821448194392773E-2</c:v>
                </c:pt>
                <c:pt idx="19">
                  <c:v>8.4794461698899176E-2</c:v>
                </c:pt>
                <c:pt idx="20">
                  <c:v>8.476747520340161E-2</c:v>
                </c:pt>
                <c:pt idx="21">
                  <c:v>8.4740488707903863E-2</c:v>
                </c:pt>
                <c:pt idx="22">
                  <c:v>8.4713502212406117E-2</c:v>
                </c:pt>
                <c:pt idx="23">
                  <c:v>8.4686542703403866E-2</c:v>
                </c:pt>
                <c:pt idx="24">
                  <c:v>8.4659556848288617E-2</c:v>
                </c:pt>
                <c:pt idx="25">
                  <c:v>8.4632570365914053E-2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CF-47D8-A011-7A00B819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5511280"/>
        <c:axId val="-81550964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'KSIM (2)'!$AZ$36</c15:sqref>
                        </c15:formulaRef>
                      </c:ext>
                    </c:extLst>
                    <c:strCache>
                      <c:ptCount val="1"/>
                      <c:pt idx="0">
                        <c:v>Sanciones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'KSIM (2)'!$AS$37:$AS$62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'KSIM (2)'!$AZ$37:$AZ$62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0.05</c:v>
                      </c:pt>
                      <c:pt idx="6">
                        <c:v>0.05</c:v>
                      </c:pt>
                      <c:pt idx="7">
                        <c:v>0.05</c:v>
                      </c:pt>
                      <c:pt idx="8">
                        <c:v>0.05</c:v>
                      </c:pt>
                      <c:pt idx="9">
                        <c:v>0.05</c:v>
                      </c:pt>
                      <c:pt idx="10">
                        <c:v>0.05</c:v>
                      </c:pt>
                      <c:pt idx="11">
                        <c:v>0.05</c:v>
                      </c:pt>
                      <c:pt idx="12">
                        <c:v>0.05</c:v>
                      </c:pt>
                      <c:pt idx="13">
                        <c:v>0.05</c:v>
                      </c:pt>
                      <c:pt idx="14">
                        <c:v>0.05</c:v>
                      </c:pt>
                      <c:pt idx="15">
                        <c:v>0.05</c:v>
                      </c:pt>
                      <c:pt idx="16">
                        <c:v>0.05</c:v>
                      </c:pt>
                      <c:pt idx="17">
                        <c:v>0.05</c:v>
                      </c:pt>
                      <c:pt idx="18">
                        <c:v>0.05</c:v>
                      </c:pt>
                      <c:pt idx="19">
                        <c:v>0.05</c:v>
                      </c:pt>
                      <c:pt idx="20">
                        <c:v>0.05</c:v>
                      </c:pt>
                      <c:pt idx="21">
                        <c:v>0.05</c:v>
                      </c:pt>
                      <c:pt idx="22">
                        <c:v>0.05</c:v>
                      </c:pt>
                      <c:pt idx="23">
                        <c:v>0.05</c:v>
                      </c:pt>
                      <c:pt idx="24">
                        <c:v>0.05</c:v>
                      </c:pt>
                      <c:pt idx="25">
                        <c:v>0.05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40CF-47D8-A011-7A00B81976A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'KSIM (2)'!$BA$36</c15:sqref>
                        </c15:formulaRef>
                      </c:ext>
                    </c:extLst>
                    <c:strCache>
                      <c:ptCount val="1"/>
                      <c:pt idx="0">
                        <c:v>Trabajo comunitario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(2)'!$BA$37:$BA$62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7">
                        <c:v>0.1</c:v>
                      </c:pt>
                      <c:pt idx="8">
                        <c:v>0.1</c:v>
                      </c:pt>
                      <c:pt idx="9">
                        <c:v>0.1</c:v>
                      </c:pt>
                      <c:pt idx="10">
                        <c:v>0.1</c:v>
                      </c:pt>
                      <c:pt idx="11">
                        <c:v>0.1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0.1</c:v>
                      </c:pt>
                      <c:pt idx="15">
                        <c:v>0.1</c:v>
                      </c:pt>
                      <c:pt idx="16">
                        <c:v>0.1</c:v>
                      </c:pt>
                      <c:pt idx="17">
                        <c:v>0.1</c:v>
                      </c:pt>
                      <c:pt idx="18">
                        <c:v>0.1</c:v>
                      </c:pt>
                      <c:pt idx="19">
                        <c:v>0.1</c:v>
                      </c:pt>
                      <c:pt idx="20">
                        <c:v>0.1</c:v>
                      </c:pt>
                      <c:pt idx="21">
                        <c:v>0.1</c:v>
                      </c:pt>
                      <c:pt idx="22">
                        <c:v>0.1</c:v>
                      </c:pt>
                      <c:pt idx="23">
                        <c:v>0.1</c:v>
                      </c:pt>
                      <c:pt idx="24">
                        <c:v>0.1</c:v>
                      </c:pt>
                      <c:pt idx="25">
                        <c:v>0.1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40CF-47D8-A011-7A00B81976A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'KSIM (2)'!$BC$36</c15:sqref>
                        </c15:formulaRef>
                      </c:ext>
                    </c:extLst>
                    <c:strCache>
                      <c:ptCount val="1"/>
                      <c:pt idx="0">
                        <c:v>Regeneración artificial</c:v>
                      </c:pt>
                    </c:strCache>
                  </c:strRef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(2)'!$BC$37:$BC$62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0.25</c:v>
                      </c:pt>
                      <c:pt idx="1">
                        <c:v>0.32278045395879429</c:v>
                      </c:pt>
                      <c:pt idx="2">
                        <c:v>0.39942932342186088</c:v>
                      </c:pt>
                      <c:pt idx="3">
                        <c:v>0.47640769126269478</c:v>
                      </c:pt>
                      <c:pt idx="4">
                        <c:v>0.55058964376285424</c:v>
                      </c:pt>
                      <c:pt idx="5">
                        <c:v>0.61958995308873466</c:v>
                      </c:pt>
                      <c:pt idx="6">
                        <c:v>0.68187513214976936</c:v>
                      </c:pt>
                      <c:pt idx="7">
                        <c:v>0.73670527953076415</c:v>
                      </c:pt>
                      <c:pt idx="8">
                        <c:v>0.78397902770081473</c:v>
                      </c:pt>
                      <c:pt idx="9">
                        <c:v>0.82404688810445048</c:v>
                      </c:pt>
                      <c:pt idx="10">
                        <c:v>0.8575368524345135</c:v>
                      </c:pt>
                      <c:pt idx="11">
                        <c:v>0.88521397105396171</c:v>
                      </c:pt>
                      <c:pt idx="12">
                        <c:v>0.90787937594607426</c:v>
                      </c:pt>
                      <c:pt idx="13">
                        <c:v>0.92630495907680965</c:v>
                      </c:pt>
                      <c:pt idx="14">
                        <c:v>0.94119611857823071</c:v>
                      </c:pt>
                      <c:pt idx="15">
                        <c:v>0.9531745207934833</c:v>
                      </c:pt>
                      <c:pt idx="16">
                        <c:v>0.96277396569994245</c:v>
                      </c:pt>
                      <c:pt idx="17">
                        <c:v>0.97044408633023294</c:v>
                      </c:pt>
                      <c:pt idx="18">
                        <c:v>0.9765581879897246</c:v>
                      </c:pt>
                      <c:pt idx="19">
                        <c:v>0.98142281284423472</c:v>
                      </c:pt>
                      <c:pt idx="20">
                        <c:v>0.98528755889917674</c:v>
                      </c:pt>
                      <c:pt idx="21">
                        <c:v>0.98835433137035356</c:v>
                      </c:pt>
                      <c:pt idx="22">
                        <c:v>0.99078562591151242</c:v>
                      </c:pt>
                      <c:pt idx="23">
                        <c:v>0.99271170196878034</c:v>
                      </c:pt>
                      <c:pt idx="24">
                        <c:v>0.99423665343025813</c:v>
                      </c:pt>
                      <c:pt idx="25">
                        <c:v>0.99544346179307297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40CF-47D8-A011-7A00B81976A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'KSIM (2)'!$BD$36</c15:sqref>
                        </c15:formulaRef>
                      </c:ext>
                    </c:extLst>
                    <c:strCache>
                      <c:ptCount val="1"/>
                      <c:pt idx="0">
                        <c:v>Esfuerzo de reforestación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(2)'!$BD$37:$BD$62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</c:v>
                      </c:pt>
                      <c:pt idx="12">
                        <c:v>0.2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</c:v>
                      </c:pt>
                      <c:pt idx="16">
                        <c:v>0.2</c:v>
                      </c:pt>
                      <c:pt idx="17">
                        <c:v>0.2</c:v>
                      </c:pt>
                      <c:pt idx="18">
                        <c:v>0.2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</c:v>
                      </c:pt>
                      <c:pt idx="22">
                        <c:v>0.2</c:v>
                      </c:pt>
                      <c:pt idx="23">
                        <c:v>0.2</c:v>
                      </c:pt>
                      <c:pt idx="24">
                        <c:v>0.2</c:v>
                      </c:pt>
                      <c:pt idx="25">
                        <c:v>0.2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0CF-47D8-A011-7A00B81976A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'KSIM (2)'!$BE$36</c15:sqref>
                        </c15:formulaRef>
                      </c:ext>
                    </c:extLst>
                    <c:strCache>
                      <c:ptCount val="1"/>
                      <c:pt idx="0">
                        <c:v>Regeneración natural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(2)'!$BE$37:$BE$62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7">
                        <c:v>0.1</c:v>
                      </c:pt>
                      <c:pt idx="8">
                        <c:v>0.1</c:v>
                      </c:pt>
                      <c:pt idx="9">
                        <c:v>0.1</c:v>
                      </c:pt>
                      <c:pt idx="10">
                        <c:v>0.1</c:v>
                      </c:pt>
                      <c:pt idx="11">
                        <c:v>0.1</c:v>
                      </c:pt>
                      <c:pt idx="12">
                        <c:v>0.1</c:v>
                      </c:pt>
                      <c:pt idx="13">
                        <c:v>0.1</c:v>
                      </c:pt>
                      <c:pt idx="14">
                        <c:v>0.1</c:v>
                      </c:pt>
                      <c:pt idx="15">
                        <c:v>0.1</c:v>
                      </c:pt>
                      <c:pt idx="16">
                        <c:v>0.1</c:v>
                      </c:pt>
                      <c:pt idx="17">
                        <c:v>0.1</c:v>
                      </c:pt>
                      <c:pt idx="18">
                        <c:v>0.1</c:v>
                      </c:pt>
                      <c:pt idx="19">
                        <c:v>0.1</c:v>
                      </c:pt>
                      <c:pt idx="20">
                        <c:v>0.1</c:v>
                      </c:pt>
                      <c:pt idx="21">
                        <c:v>0.1</c:v>
                      </c:pt>
                      <c:pt idx="22">
                        <c:v>0.1</c:v>
                      </c:pt>
                      <c:pt idx="23">
                        <c:v>0.1</c:v>
                      </c:pt>
                      <c:pt idx="24">
                        <c:v>0.1</c:v>
                      </c:pt>
                      <c:pt idx="25">
                        <c:v>0.1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40CF-47D8-A011-7A00B81976A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'KSIM (2)'!$BF$36</c15:sqref>
                        </c15:formulaRef>
                      </c:ext>
                    </c:extLst>
                    <c:strCache>
                      <c:ptCount val="1"/>
                      <c:pt idx="0">
                        <c:v>Productividad</c:v>
                      </c:pt>
                    </c:strCache>
                  </c:strRef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'KSIM (2)'!$BF$37:$BF$62</c15:sqref>
                        </c15:formulaRef>
                      </c:ext>
                    </c:extLst>
                    <c:numCache>
                      <c:formatCode>0.00</c:formatCode>
                      <c:ptCount val="26"/>
                      <c:pt idx="0">
                        <c:v>0.05</c:v>
                      </c:pt>
                      <c:pt idx="1">
                        <c:v>9.7182783308475365E-2</c:v>
                      </c:pt>
                      <c:pt idx="2">
                        <c:v>0.18338514100615824</c:v>
                      </c:pt>
                      <c:pt idx="3">
                        <c:v>0.32319868176006822</c:v>
                      </c:pt>
                      <c:pt idx="4" formatCode="General">
                        <c:v>0.51257405007098233</c:v>
                      </c:pt>
                      <c:pt idx="5" formatCode="General">
                        <c:v>0.7131525084744913</c:v>
                      </c:pt>
                      <c:pt idx="6" formatCode="General">
                        <c:v>0.86928877195473664</c:v>
                      </c:pt>
                      <c:pt idx="7" formatCode="General">
                        <c:v>0.95497673502191871</c:v>
                      </c:pt>
                      <c:pt idx="8" formatCode="General">
                        <c:v>0.98810586241670284</c:v>
                      </c:pt>
                      <c:pt idx="9" formatCode="General">
                        <c:v>0.99751211368887172</c:v>
                      </c:pt>
                      <c:pt idx="10" formatCode="General">
                        <c:v>0.99957856903793385</c:v>
                      </c:pt>
                      <c:pt idx="11" formatCode="General">
                        <c:v>0.99994167460833006</c:v>
                      </c:pt>
                      <c:pt idx="12" formatCode="General">
                        <c:v>0.99999338979176899</c:v>
                      </c:pt>
                      <c:pt idx="13" formatCode="General">
                        <c:v>0.99999938583524339</c:v>
                      </c:pt>
                      <c:pt idx="14" formatCode="General">
                        <c:v>0.99999995312337109</c:v>
                      </c:pt>
                      <c:pt idx="15" formatCode="General">
                        <c:v>0.99999999705035769</c:v>
                      </c:pt>
                      <c:pt idx="16" formatCode="General">
                        <c:v>0.99999999984619703</c:v>
                      </c:pt>
                      <c:pt idx="17" formatCode="General">
                        <c:v>0.99999999999330902</c:v>
                      </c:pt>
                      <c:pt idx="18" formatCode="General">
                        <c:v>0.99999999999975508</c:v>
                      </c:pt>
                      <c:pt idx="19" formatCode="General">
                        <c:v>0.99999999999999234</c:v>
                      </c:pt>
                      <c:pt idx="20" formatCode="General">
                        <c:v>0.999</c:v>
                      </c:pt>
                      <c:pt idx="21" formatCode="General">
                        <c:v>0.99997627026073321</c:v>
                      </c:pt>
                      <c:pt idx="22" formatCode="General">
                        <c:v>0.99999951371300921</c:v>
                      </c:pt>
                      <c:pt idx="23" formatCode="General">
                        <c:v>0.99999999110426685</c:v>
                      </c:pt>
                      <c:pt idx="24" formatCode="General">
                        <c:v>0.99999999985269139</c:v>
                      </c:pt>
                      <c:pt idx="25">
                        <c:v>0.99999999999776279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0CF-47D8-A011-7A00B81976A4}"/>
                  </c:ext>
                </c:extLst>
              </c15:ser>
            </c15:filteredScatterSeries>
          </c:ext>
        </c:extLst>
      </c:scatterChart>
      <c:valAx>
        <c:axId val="-815511280"/>
        <c:scaling>
          <c:orientation val="minMax"/>
          <c:max val="2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15509648"/>
        <c:crosses val="autoZero"/>
        <c:crossBetween val="midCat"/>
      </c:valAx>
      <c:valAx>
        <c:axId val="-81550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15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30337683203889E-2"/>
          <c:y val="5.2937195585073614E-2"/>
          <c:w val="0.95125481553009716"/>
          <c:h val="0.93534427190068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KSIM!$AT$6</c:f>
              <c:strCache>
                <c:ptCount val="1"/>
                <c:pt idx="0">
                  <c:v>Unidades de recursos</c:v>
                </c:pt>
              </c:strCache>
            </c:strRef>
          </c:tx>
          <c:spPr>
            <a:ln w="19050" cap="rnd">
              <a:solidFill>
                <a:srgbClr val="07EB07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KSIM!$AT$7:$AT$32</c:f>
              <c:numCache>
                <c:formatCode>0.00</c:formatCode>
                <c:ptCount val="26"/>
                <c:pt idx="0">
                  <c:v>0.5</c:v>
                </c:pt>
                <c:pt idx="1">
                  <c:v>0.51559581156259882</c:v>
                </c:pt>
                <c:pt idx="2">
                  <c:v>0.54546907116927812</c:v>
                </c:pt>
                <c:pt idx="3">
                  <c:v>0.59301764976308613</c:v>
                </c:pt>
                <c:pt idx="4">
                  <c:v>0.66970935177447655</c:v>
                </c:pt>
                <c:pt idx="5">
                  <c:v>0.72641175316250028</c:v>
                </c:pt>
                <c:pt idx="6">
                  <c:v>0.78323800853933989</c:v>
                </c:pt>
                <c:pt idx="7">
                  <c:v>0.82795163438341068</c:v>
                </c:pt>
                <c:pt idx="8">
                  <c:v>0.85593589534872416</c:v>
                </c:pt>
                <c:pt idx="9">
                  <c:v>0.87032839657688332</c:v>
                </c:pt>
                <c:pt idx="10">
                  <c:v>0.88614037388303557</c:v>
                </c:pt>
                <c:pt idx="11">
                  <c:v>0.91218203097450135</c:v>
                </c:pt>
                <c:pt idx="12">
                  <c:v>0.94107318278773211</c:v>
                </c:pt>
                <c:pt idx="13">
                  <c:v>0.96441825781103663</c:v>
                </c:pt>
                <c:pt idx="14">
                  <c:v>0.9799251946604145</c:v>
                </c:pt>
                <c:pt idx="15">
                  <c:v>0.98900076245362467</c:v>
                </c:pt>
                <c:pt idx="16">
                  <c:v>0.99408090905768132</c:v>
                </c:pt>
                <c:pt idx="17">
                  <c:v>0.99680435687658742</c:v>
                </c:pt>
                <c:pt idx="18">
                  <c:v>0.99830294796907015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0-46F2-AA85-0EC838051079}"/>
            </c:ext>
          </c:extLst>
        </c:ser>
        <c:ser>
          <c:idx val="1"/>
          <c:order val="1"/>
          <c:tx>
            <c:strRef>
              <c:f>KSIM!$AU$6</c:f>
              <c:strCache>
                <c:ptCount val="1"/>
                <c:pt idx="0">
                  <c:v>Volumen de corta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KSIM!$AU$7:$AU$32</c:f>
              <c:numCache>
                <c:formatCode>0.00</c:formatCode>
                <c:ptCount val="26"/>
                <c:pt idx="0">
                  <c:v>0.05</c:v>
                </c:pt>
                <c:pt idx="1">
                  <c:v>0.05</c:v>
                </c:pt>
                <c:pt idx="2">
                  <c:v>6.4036230406338893E-2</c:v>
                </c:pt>
                <c:pt idx="3">
                  <c:v>9.0922164052350263E-2</c:v>
                </c:pt>
                <c:pt idx="4">
                  <c:v>0.13371588478677743</c:v>
                </c:pt>
                <c:pt idx="5">
                  <c:v>0.19057747941561573</c:v>
                </c:pt>
                <c:pt idx="6">
                  <c:v>0.27814862554083691</c:v>
                </c:pt>
                <c:pt idx="7">
                  <c:v>0.39896690330350298</c:v>
                </c:pt>
                <c:pt idx="8">
                  <c:v>0.54586086811398837</c:v>
                </c:pt>
                <c:pt idx="9">
                  <c:v>0.69042026797070166</c:v>
                </c:pt>
                <c:pt idx="10">
                  <c:v>0.80454067118579931</c:v>
                </c:pt>
                <c:pt idx="11">
                  <c:v>0.883227062044316</c:v>
                </c:pt>
                <c:pt idx="12">
                  <c:v>0.93313858367891034</c:v>
                </c:pt>
                <c:pt idx="13">
                  <c:v>0.96275341940197678</c:v>
                </c:pt>
                <c:pt idx="14">
                  <c:v>0.97965116757163029</c:v>
                </c:pt>
                <c:pt idx="15">
                  <c:v>0.98896345688290288</c:v>
                </c:pt>
                <c:pt idx="16">
                  <c:v>0.99407644099164905</c:v>
                </c:pt>
                <c:pt idx="17">
                  <c:v>0.9968038625225395</c:v>
                </c:pt>
                <c:pt idx="18">
                  <c:v>0.99830289569217023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0-46F2-AA85-0EC838051079}"/>
            </c:ext>
          </c:extLst>
        </c:ser>
        <c:ser>
          <c:idx val="2"/>
          <c:order val="2"/>
          <c:tx>
            <c:strRef>
              <c:f>KSIM!$AV$6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KSIM!$AV$7:$AV$32</c:f>
              <c:numCache>
                <c:formatCode>0.00</c:formatCode>
                <c:ptCount val="2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0.48521496402703668</c:v>
                </c:pt>
                <c:pt idx="6">
                  <c:v>0.58562668944186558</c:v>
                </c:pt>
                <c:pt idx="7">
                  <c:v>0.68675921810066209</c:v>
                </c:pt>
                <c:pt idx="8">
                  <c:v>0.77227854384365147</c:v>
                </c:pt>
                <c:pt idx="9">
                  <c:v>0.8304856757493001</c:v>
                </c:pt>
                <c:pt idx="10">
                  <c:v>0.87062653674891188</c:v>
                </c:pt>
                <c:pt idx="11">
                  <c:v>0.90714309124536363</c:v>
                </c:pt>
                <c:pt idx="12">
                  <c:v>0.93974678768358544</c:v>
                </c:pt>
                <c:pt idx="13">
                  <c:v>0.96414390191588506</c:v>
                </c:pt>
                <c:pt idx="14">
                  <c:v>0.97988020826260791</c:v>
                </c:pt>
                <c:pt idx="15">
                  <c:v>0.98899464272059701</c:v>
                </c:pt>
                <c:pt idx="16">
                  <c:v>0.99408017618677635</c:v>
                </c:pt>
                <c:pt idx="17">
                  <c:v>0.99680427579179776</c:v>
                </c:pt>
                <c:pt idx="18">
                  <c:v>0.9983029393945394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B0-46F2-AA85-0EC838051079}"/>
            </c:ext>
          </c:extLst>
        </c:ser>
        <c:ser>
          <c:idx val="3"/>
          <c:order val="3"/>
          <c:tx>
            <c:strRef>
              <c:f>KSIM!$AW$6</c:f>
              <c:strCache>
                <c:ptCount val="1"/>
                <c:pt idx="0">
                  <c:v>Acuerdos de venta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KSIM!$AW$7:$AW$32</c:f>
              <c:numCache>
                <c:formatCode>0.00</c:formatCode>
                <c:ptCount val="2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0.32941405439299343</c:v>
                </c:pt>
                <c:pt idx="6">
                  <c:v>0.4352986604550988</c:v>
                </c:pt>
                <c:pt idx="7">
                  <c:v>0.5589514400860055</c:v>
                </c:pt>
                <c:pt idx="8">
                  <c:v>0.68239894085964969</c:v>
                </c:pt>
                <c:pt idx="9">
                  <c:v>0.7809854352340615</c:v>
                </c:pt>
                <c:pt idx="10">
                  <c:v>0.84940332731523538</c:v>
                </c:pt>
                <c:pt idx="11">
                  <c:v>0.89990156131670795</c:v>
                </c:pt>
                <c:pt idx="12">
                  <c:v>0.93780068366139979</c:v>
                </c:pt>
                <c:pt idx="13">
                  <c:v>0.96373849924507271</c:v>
                </c:pt>
                <c:pt idx="14">
                  <c:v>0.97981361000582878</c:v>
                </c:pt>
                <c:pt idx="15">
                  <c:v>0.98898557967025824</c:v>
                </c:pt>
                <c:pt idx="16">
                  <c:v>0.99407909077589129</c:v>
                </c:pt>
                <c:pt idx="17">
                  <c:v>0.99680415570111924</c:v>
                </c:pt>
                <c:pt idx="18">
                  <c:v>0.99830292669521437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B0-46F2-AA85-0EC838051079}"/>
            </c:ext>
          </c:extLst>
        </c:ser>
        <c:ser>
          <c:idx val="4"/>
          <c:order val="4"/>
          <c:tx>
            <c:strRef>
              <c:f>KSIM!$AX$6</c:f>
              <c:strCache>
                <c:ptCount val="1"/>
                <c:pt idx="0">
                  <c:v>Ingresos</c:v>
                </c:pt>
              </c:strCache>
            </c:strRef>
          </c:tx>
          <c:spPr>
            <a:ln w="19050" cap="rnd">
              <a:solidFill>
                <a:srgbClr val="F319D4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KSIM!$AX$7:$AX$32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0.10982536128443723</c:v>
                </c:pt>
                <c:pt idx="4">
                  <c:v>0.12864551483664519</c:v>
                </c:pt>
                <c:pt idx="5">
                  <c:v>0.18398616892767641</c:v>
                </c:pt>
                <c:pt idx="6">
                  <c:v>0.26992317998580939</c:v>
                </c:pt>
                <c:pt idx="7">
                  <c:v>0.38962103127563408</c:v>
                </c:pt>
                <c:pt idx="8">
                  <c:v>0.53688133058436416</c:v>
                </c:pt>
                <c:pt idx="9">
                  <c:v>0.68372934604507851</c:v>
                </c:pt>
                <c:pt idx="10">
                  <c:v>0.8008958461756871</c:v>
                </c:pt>
                <c:pt idx="11">
                  <c:v>0.8817885303826466</c:v>
                </c:pt>
                <c:pt idx="12">
                  <c:v>0.93272444198284576</c:v>
                </c:pt>
                <c:pt idx="13">
                  <c:v>0.96266496270150481</c:v>
                </c:pt>
                <c:pt idx="14">
                  <c:v>0.97963653803915685</c:v>
                </c:pt>
                <c:pt idx="15">
                  <c:v>0.98896146334328972</c:v>
                </c:pt>
                <c:pt idx="16">
                  <c:v>0.99407620219133896</c:v>
                </c:pt>
                <c:pt idx="17">
                  <c:v>0.99680383610078138</c:v>
                </c:pt>
                <c:pt idx="18">
                  <c:v>0.99830289289811869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B0-46F2-AA85-0EC838051079}"/>
            </c:ext>
          </c:extLst>
        </c:ser>
        <c:ser>
          <c:idx val="5"/>
          <c:order val="5"/>
          <c:tx>
            <c:strRef>
              <c:f>KSIM!$AY$6</c:f>
              <c:strCache>
                <c:ptCount val="1"/>
                <c:pt idx="0">
                  <c:v>Ganancias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KSIM!$AY$7:$AY$32</c:f>
              <c:numCache>
                <c:formatCode>0.00</c:formatCode>
                <c:ptCount val="2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5.8842825155993511E-2</c:v>
                </c:pt>
                <c:pt idx="5">
                  <c:v>8.5934002372632781E-2</c:v>
                </c:pt>
                <c:pt idx="6">
                  <c:v>0.13494213951827089</c:v>
                </c:pt>
                <c:pt idx="7">
                  <c:v>0.21615305112118305</c:v>
                </c:pt>
                <c:pt idx="8">
                  <c:v>0.34296991284220413</c:v>
                </c:pt>
                <c:pt idx="9">
                  <c:v>0.51164627036590615</c:v>
                </c:pt>
                <c:pt idx="10">
                  <c:v>0.68924050212655608</c:v>
                </c:pt>
                <c:pt idx="11">
                  <c:v>0.83118367037431529</c:v>
                </c:pt>
                <c:pt idx="12">
                  <c:v>0.91691711729684078</c:v>
                </c:pt>
                <c:pt idx="13">
                  <c:v>0.95917186362185358</c:v>
                </c:pt>
                <c:pt idx="14">
                  <c:v>0.97905318286907217</c:v>
                </c:pt>
                <c:pt idx="15">
                  <c:v>0.98888181355991744</c:v>
                </c:pt>
                <c:pt idx="16">
                  <c:v>0.99406665824907137</c:v>
                </c:pt>
                <c:pt idx="17">
                  <c:v>0.99680278008135226</c:v>
                </c:pt>
                <c:pt idx="18">
                  <c:v>0.99830278122552507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B0-46F2-AA85-0EC838051079}"/>
            </c:ext>
          </c:extLst>
        </c:ser>
        <c:ser>
          <c:idx val="6"/>
          <c:order val="6"/>
          <c:tx>
            <c:strRef>
              <c:f>KSIM!$AZ$6</c:f>
              <c:strCache>
                <c:ptCount val="1"/>
                <c:pt idx="0">
                  <c:v>Sanciones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KSIM!$AZ$7:$AZ$32</c:f>
              <c:numCache>
                <c:formatCode>0.00</c:formatCode>
                <c:ptCount val="2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7.217289211012981E-2</c:v>
                </c:pt>
                <c:pt idx="6">
                  <c:v>0.1134051128939953</c:v>
                </c:pt>
                <c:pt idx="7">
                  <c:v>0.18378582727614184</c:v>
                </c:pt>
                <c:pt idx="8">
                  <c:v>0.29942546406108239</c:v>
                </c:pt>
                <c:pt idx="9">
                  <c:v>0.46418163862273087</c:v>
                </c:pt>
                <c:pt idx="10">
                  <c:v>0.65153025761296235</c:v>
                </c:pt>
                <c:pt idx="11">
                  <c:v>0.81102595857844018</c:v>
                </c:pt>
                <c:pt idx="12">
                  <c:v>0.90993039584831104</c:v>
                </c:pt>
                <c:pt idx="13">
                  <c:v>0.95755478300579666</c:v>
                </c:pt>
                <c:pt idx="14">
                  <c:v>0.97877939204493436</c:v>
                </c:pt>
                <c:pt idx="15">
                  <c:v>0.98884432519895249</c:v>
                </c:pt>
                <c:pt idx="16">
                  <c:v>0.99406216427371941</c:v>
                </c:pt>
                <c:pt idx="17">
                  <c:v>0.9968022828029639</c:v>
                </c:pt>
                <c:pt idx="18">
                  <c:v>0.99830272863867597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B0-46F2-AA85-0EC838051079}"/>
            </c:ext>
          </c:extLst>
        </c:ser>
        <c:ser>
          <c:idx val="7"/>
          <c:order val="7"/>
          <c:tx>
            <c:strRef>
              <c:f>KSIM!$BA$6</c:f>
              <c:strCache>
                <c:ptCount val="1"/>
                <c:pt idx="0">
                  <c:v>Trabajo comunitario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KSIM!$BA$7:$BA$32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0.14558046163543178</c:v>
                </c:pt>
                <c:pt idx="6">
                  <c:v>0.22015967282213231</c:v>
                </c:pt>
                <c:pt idx="7">
                  <c:v>0.33046645165582811</c:v>
                </c:pt>
                <c:pt idx="8">
                  <c:v>0.47696887479531025</c:v>
                </c:pt>
                <c:pt idx="9">
                  <c:v>0.63646578825378652</c:v>
                </c:pt>
                <c:pt idx="10">
                  <c:v>0.77376248002956194</c:v>
                </c:pt>
                <c:pt idx="11">
                  <c:v>0.87067109016133459</c:v>
                </c:pt>
                <c:pt idx="12">
                  <c:v>0.92945916733469014</c:v>
                </c:pt>
                <c:pt idx="13">
                  <c:v>0.96196208307919806</c:v>
                </c:pt>
                <c:pt idx="14">
                  <c:v>0.97952004063825249</c:v>
                </c:pt>
                <c:pt idx="15">
                  <c:v>0.98894558157975865</c:v>
                </c:pt>
                <c:pt idx="16">
                  <c:v>0.99407429963333782</c:v>
                </c:pt>
                <c:pt idx="17">
                  <c:v>0.99680362559282576</c:v>
                </c:pt>
                <c:pt idx="18">
                  <c:v>0.99830287063727374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B0-46F2-AA85-0EC838051079}"/>
            </c:ext>
          </c:extLst>
        </c:ser>
        <c:ser>
          <c:idx val="8"/>
          <c:order val="8"/>
          <c:tx>
            <c:strRef>
              <c:f>KSIM!$BB$6</c:f>
              <c:strCache>
                <c:ptCount val="1"/>
                <c:pt idx="0">
                  <c:v>Eficiencia de aprovechamiento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KSIM!$BB$7:$BB$32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9.2981884796830561E-2</c:v>
                </c:pt>
                <c:pt idx="4">
                  <c:v>7.9538917973824869E-2</c:v>
                </c:pt>
                <c:pt idx="5">
                  <c:v>0.11671151729319176</c:v>
                </c:pt>
                <c:pt idx="6">
                  <c:v>0.18033559461698467</c:v>
                </c:pt>
                <c:pt idx="7">
                  <c:v>0.27941029537655487</c:v>
                </c:pt>
                <c:pt idx="8">
                  <c:v>0.42046143517991053</c:v>
                </c:pt>
                <c:pt idx="9">
                  <c:v>0.58733839930361786</c:v>
                </c:pt>
                <c:pt idx="10">
                  <c:v>0.74284271620629516</c:v>
                </c:pt>
                <c:pt idx="11">
                  <c:v>0.85710068741404255</c:v>
                </c:pt>
                <c:pt idx="12">
                  <c:v>0.92531671153969286</c:v>
                </c:pt>
                <c:pt idx="13">
                  <c:v>0.96105642776070077</c:v>
                </c:pt>
                <c:pt idx="14">
                  <c:v>0.97936927760425241</c:v>
                </c:pt>
                <c:pt idx="15">
                  <c:v>0.98892501034044944</c:v>
                </c:pt>
                <c:pt idx="16">
                  <c:v>0.99407183496149054</c:v>
                </c:pt>
                <c:pt idx="17">
                  <c:v>0.99680335288510957</c:v>
                </c:pt>
                <c:pt idx="18">
                  <c:v>0.99830284179885453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B0-46F2-AA85-0EC838051079}"/>
            </c:ext>
          </c:extLst>
        </c:ser>
        <c:ser>
          <c:idx val="9"/>
          <c:order val="9"/>
          <c:tx>
            <c:strRef>
              <c:f>KSIM!$BC$6</c:f>
              <c:strCache>
                <c:ptCount val="1"/>
                <c:pt idx="0">
                  <c:v>Regeneración artificial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KSIM!$BC$7:$BC$32</c:f>
              <c:numCache>
                <c:formatCode>0.00</c:formatCode>
                <c:ptCount val="26"/>
                <c:pt idx="0">
                  <c:v>0.25</c:v>
                </c:pt>
                <c:pt idx="1">
                  <c:v>0.32278045395879429</c:v>
                </c:pt>
                <c:pt idx="2">
                  <c:v>0.39942932342186088</c:v>
                </c:pt>
                <c:pt idx="3">
                  <c:v>0.47640769126269478</c:v>
                </c:pt>
                <c:pt idx="4">
                  <c:v>0.55058964376285424</c:v>
                </c:pt>
                <c:pt idx="5">
                  <c:v>0.62476767917490417</c:v>
                </c:pt>
                <c:pt idx="6">
                  <c:v>0.70424443495457445</c:v>
                </c:pt>
                <c:pt idx="7">
                  <c:v>0.77465756312133982</c:v>
                </c:pt>
                <c:pt idx="8">
                  <c:v>0.82609698436191681</c:v>
                </c:pt>
                <c:pt idx="9">
                  <c:v>0.85676506415449383</c:v>
                </c:pt>
                <c:pt idx="10">
                  <c:v>0.88101148882139724</c:v>
                </c:pt>
                <c:pt idx="11">
                  <c:v>0.91053965260052017</c:v>
                </c:pt>
                <c:pt idx="12">
                  <c:v>0.94064335572514834</c:v>
                </c:pt>
                <c:pt idx="13">
                  <c:v>0.96432952411494677</c:v>
                </c:pt>
                <c:pt idx="14">
                  <c:v>0.97991065232114727</c:v>
                </c:pt>
                <c:pt idx="15">
                  <c:v>0.98899878438300348</c:v>
                </c:pt>
                <c:pt idx="16">
                  <c:v>0.99408067217678497</c:v>
                </c:pt>
                <c:pt idx="17">
                  <c:v>0.99680433066815322</c:v>
                </c:pt>
                <c:pt idx="18">
                  <c:v>0.99830294519758889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B0-46F2-AA85-0EC838051079}"/>
            </c:ext>
          </c:extLst>
        </c:ser>
        <c:ser>
          <c:idx val="10"/>
          <c:order val="10"/>
          <c:tx>
            <c:strRef>
              <c:f>KSIM!$BD$6</c:f>
              <c:strCache>
                <c:ptCount val="1"/>
                <c:pt idx="0">
                  <c:v>Esfuerzo de reforestación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KSIM!$BD$7:$BD$32</c:f>
              <c:numCache>
                <c:formatCode>0.00</c:formatCode>
                <c:ptCount val="2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0.27223341773399434</c:v>
                </c:pt>
                <c:pt idx="6">
                  <c:v>0.37386127736636887</c:v>
                </c:pt>
                <c:pt idx="7">
                  <c:v>0.50018864747129088</c:v>
                </c:pt>
                <c:pt idx="8">
                  <c:v>0.63572465797908373</c:v>
                </c:pt>
                <c:pt idx="9">
                  <c:v>0.75225798639405339</c:v>
                </c:pt>
                <c:pt idx="10">
                  <c:v>0.83604669115976349</c:v>
                </c:pt>
                <c:pt idx="11">
                  <c:v>0.89513387792781085</c:v>
                </c:pt>
                <c:pt idx="12">
                  <c:v>0.9364935400803579</c:v>
                </c:pt>
                <c:pt idx="13">
                  <c:v>0.9634642860516367</c:v>
                </c:pt>
                <c:pt idx="14">
                  <c:v>0.97976847925829569</c:v>
                </c:pt>
                <c:pt idx="15">
                  <c:v>0.98897943576531544</c:v>
                </c:pt>
                <c:pt idx="16">
                  <c:v>0.99407835492624941</c:v>
                </c:pt>
                <c:pt idx="17">
                  <c:v>0.99680407428555706</c:v>
                </c:pt>
                <c:pt idx="18">
                  <c:v>0.99830291808569049</c:v>
                </c:pt>
                <c:pt idx="19">
                  <c:v>0.99907688859807975</c:v>
                </c:pt>
                <c:pt idx="20">
                  <c:v>0.99951954341635973</c:v>
                </c:pt>
                <c:pt idx="21">
                  <c:v>0.9996957806591612</c:v>
                </c:pt>
                <c:pt idx="22">
                  <c:v>0.99964782534685825</c:v>
                </c:pt>
                <c:pt idx="23">
                  <c:v>0.99967579090952563</c:v>
                </c:pt>
                <c:pt idx="24">
                  <c:v>0.9996622327758875</c:v>
                </c:pt>
                <c:pt idx="25">
                  <c:v>0.99966904238062404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B0-46F2-AA85-0EC838051079}"/>
            </c:ext>
          </c:extLst>
        </c:ser>
        <c:ser>
          <c:idx val="11"/>
          <c:order val="11"/>
          <c:tx>
            <c:strRef>
              <c:f>KSIM!$BE$6</c:f>
              <c:strCache>
                <c:ptCount val="1"/>
                <c:pt idx="0">
                  <c:v>Regeneración natural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KSIM!$BE$7:$BE$32</c:f>
              <c:numCache>
                <c:formatCode>0.00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0.14558046163543178</c:v>
                </c:pt>
                <c:pt idx="6">
                  <c:v>0.22015967282213231</c:v>
                </c:pt>
                <c:pt idx="7">
                  <c:v>0.33046645165582811</c:v>
                </c:pt>
                <c:pt idx="8">
                  <c:v>0.47696887479531025</c:v>
                </c:pt>
                <c:pt idx="9">
                  <c:v>0.63646578825378652</c:v>
                </c:pt>
                <c:pt idx="10">
                  <c:v>0.77376248002956194</c:v>
                </c:pt>
                <c:pt idx="11">
                  <c:v>0.87067109016133459</c:v>
                </c:pt>
                <c:pt idx="12">
                  <c:v>0.92945916733469014</c:v>
                </c:pt>
                <c:pt idx="13">
                  <c:v>0.96196208307919806</c:v>
                </c:pt>
                <c:pt idx="14">
                  <c:v>0.97952004063825249</c:v>
                </c:pt>
                <c:pt idx="15">
                  <c:v>0.98894558157975865</c:v>
                </c:pt>
                <c:pt idx="16">
                  <c:v>0.99407429963333782</c:v>
                </c:pt>
                <c:pt idx="17">
                  <c:v>0.99680362559282576</c:v>
                </c:pt>
                <c:pt idx="18">
                  <c:v>0.99830287063727374</c:v>
                </c:pt>
                <c:pt idx="19">
                  <c:v>0.99907688370835634</c:v>
                </c:pt>
                <c:pt idx="20">
                  <c:v>0.99951954291926448</c:v>
                </c:pt>
                <c:pt idx="21">
                  <c:v>0.99969578060902187</c:v>
                </c:pt>
                <c:pt idx="22">
                  <c:v>0.99964782534181695</c:v>
                </c:pt>
                <c:pt idx="23">
                  <c:v>0.99967579090901837</c:v>
                </c:pt>
                <c:pt idx="24">
                  <c:v>0.99966223277583643</c:v>
                </c:pt>
                <c:pt idx="25">
                  <c:v>0.99966904238061893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6B0-46F2-AA85-0EC838051079}"/>
            </c:ext>
          </c:extLst>
        </c:ser>
        <c:ser>
          <c:idx val="12"/>
          <c:order val="12"/>
          <c:tx>
            <c:strRef>
              <c:f>KSIM!$BF$6</c:f>
              <c:strCache>
                <c:ptCount val="1"/>
                <c:pt idx="0">
                  <c:v>Productividad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KSIM!$AS$7:$AS$32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KSIM!$BF$7:$BF$32</c:f>
              <c:numCache>
                <c:formatCode>0.00</c:formatCode>
                <c:ptCount val="26"/>
                <c:pt idx="0">
                  <c:v>0.05</c:v>
                </c:pt>
                <c:pt idx="1">
                  <c:v>9.7182783308475365E-2</c:v>
                </c:pt>
                <c:pt idx="2">
                  <c:v>0.18338514100615824</c:v>
                </c:pt>
                <c:pt idx="3">
                  <c:v>0.32319868176006822</c:v>
                </c:pt>
                <c:pt idx="4">
                  <c:v>0.32319868176006822</c:v>
                </c:pt>
                <c:pt idx="5">
                  <c:v>0.40798685383375688</c:v>
                </c:pt>
                <c:pt idx="6">
                  <c:v>0.51386192476984571</c:v>
                </c:pt>
                <c:pt idx="7">
                  <c:v>0.6283029974001958</c:v>
                </c:pt>
                <c:pt idx="8">
                  <c:v>0.73300791613373306</c:v>
                </c:pt>
                <c:pt idx="9">
                  <c:v>0.80975735372551638</c:v>
                </c:pt>
                <c:pt idx="10">
                  <c:v>0.8620085878783591</c:v>
                </c:pt>
                <c:pt idx="11">
                  <c:v>0.90425153862343621</c:v>
                </c:pt>
                <c:pt idx="12">
                  <c:v>0.93897536897971334</c:v>
                </c:pt>
                <c:pt idx="13">
                  <c:v>0.96398361166091784</c:v>
                </c:pt>
                <c:pt idx="14">
                  <c:v>0.97985389397177125</c:v>
                </c:pt>
                <c:pt idx="15">
                  <c:v>0.98899106220685418</c:v>
                </c:pt>
                <c:pt idx="16">
                  <c:v>0.99407974738539218</c:v>
                </c:pt>
                <c:pt idx="17">
                  <c:v>0.99680422834901605</c:v>
                </c:pt>
                <c:pt idx="18">
                  <c:v>0.99830293437757123</c:v>
                </c:pt>
                <c:pt idx="19">
                  <c:v>0.99907689027701396</c:v>
                </c:pt>
                <c:pt idx="20">
                  <c:v>0.9995195435870422</c:v>
                </c:pt>
                <c:pt idx="21">
                  <c:v>0.9996957806763771</c:v>
                </c:pt>
                <c:pt idx="22">
                  <c:v>0.99964782534858931</c:v>
                </c:pt>
                <c:pt idx="23">
                  <c:v>0.99967579090969982</c:v>
                </c:pt>
                <c:pt idx="24">
                  <c:v>0.99966223277590505</c:v>
                </c:pt>
                <c:pt idx="25">
                  <c:v>0.99966904238062582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6B0-46F2-AA85-0EC83805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5516176"/>
        <c:axId val="-815506384"/>
      </c:scatterChart>
      <c:valAx>
        <c:axId val="-8155161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15506384"/>
        <c:crosses val="autoZero"/>
        <c:crossBetween val="midCat"/>
      </c:valAx>
      <c:valAx>
        <c:axId val="-815506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1551617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44118662302243E-2"/>
          <c:y val="0.14781445538030188"/>
          <c:w val="0.93317289426556005"/>
          <c:h val="0.78704634049620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KSIM!$AT$36</c:f>
              <c:strCache>
                <c:ptCount val="1"/>
                <c:pt idx="0">
                  <c:v>Unidades de recursos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KSIM!$AS$37:$AS$62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KSIM!$AT$37:$AT$62</c:f>
              <c:numCache>
                <c:formatCode>0.00</c:formatCode>
                <c:ptCount val="26"/>
                <c:pt idx="0">
                  <c:v>0.5</c:v>
                </c:pt>
                <c:pt idx="1">
                  <c:v>0.51559581156259882</c:v>
                </c:pt>
                <c:pt idx="2">
                  <c:v>0.54546907116927812</c:v>
                </c:pt>
                <c:pt idx="3">
                  <c:v>0.59301764976308613</c:v>
                </c:pt>
                <c:pt idx="4">
                  <c:v>0.66970935177447655</c:v>
                </c:pt>
                <c:pt idx="5">
                  <c:v>0.72641175316250028</c:v>
                </c:pt>
                <c:pt idx="6">
                  <c:v>0.78323800853933989</c:v>
                </c:pt>
                <c:pt idx="7">
                  <c:v>0.82795163438341068</c:v>
                </c:pt>
                <c:pt idx="8">
                  <c:v>0.85593589534872416</c:v>
                </c:pt>
                <c:pt idx="9">
                  <c:v>0.87032839657688332</c:v>
                </c:pt>
                <c:pt idx="10">
                  <c:v>0.88614037388303557</c:v>
                </c:pt>
                <c:pt idx="11">
                  <c:v>0.91218203097450135</c:v>
                </c:pt>
                <c:pt idx="12">
                  <c:v>0.94107318278773211</c:v>
                </c:pt>
                <c:pt idx="13">
                  <c:v>0.96441825781103663</c:v>
                </c:pt>
                <c:pt idx="14">
                  <c:v>0.9799251946604145</c:v>
                </c:pt>
                <c:pt idx="15">
                  <c:v>0.98900076245362467</c:v>
                </c:pt>
                <c:pt idx="16">
                  <c:v>0.99408090905768132</c:v>
                </c:pt>
                <c:pt idx="17">
                  <c:v>0.99680435687658742</c:v>
                </c:pt>
                <c:pt idx="18">
                  <c:v>0.99830294796907015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6C3-49F9-A43E-4F45DC2BFD22}"/>
            </c:ext>
          </c:extLst>
        </c:ser>
        <c:ser>
          <c:idx val="2"/>
          <c:order val="2"/>
          <c:tx>
            <c:strRef>
              <c:f>KSIM!$AV$36</c:f>
              <c:strCache>
                <c:ptCount val="1"/>
                <c:pt idx="0">
                  <c:v>Precio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KSIM!$AS$37:$AS$62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KSIM!$AV$37:$AV$62</c:f>
              <c:numCache>
                <c:formatCode>0.00</c:formatCode>
                <c:ptCount val="2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0.48521496402703668</c:v>
                </c:pt>
                <c:pt idx="6">
                  <c:v>0.58562668944186558</c:v>
                </c:pt>
                <c:pt idx="7">
                  <c:v>0.68675921810066209</c:v>
                </c:pt>
                <c:pt idx="8">
                  <c:v>0.77227854384365147</c:v>
                </c:pt>
                <c:pt idx="9">
                  <c:v>0.8304856757493001</c:v>
                </c:pt>
                <c:pt idx="10">
                  <c:v>0.87062653674891188</c:v>
                </c:pt>
                <c:pt idx="11">
                  <c:v>0.90714309124536363</c:v>
                </c:pt>
                <c:pt idx="12">
                  <c:v>0.93974678768358544</c:v>
                </c:pt>
                <c:pt idx="13">
                  <c:v>0.96414390191588506</c:v>
                </c:pt>
                <c:pt idx="14">
                  <c:v>0.97988020826260791</c:v>
                </c:pt>
                <c:pt idx="15">
                  <c:v>0.98899464272059701</c:v>
                </c:pt>
                <c:pt idx="16">
                  <c:v>0.99408017618677635</c:v>
                </c:pt>
                <c:pt idx="17">
                  <c:v>0.99680427579179776</c:v>
                </c:pt>
                <c:pt idx="18">
                  <c:v>0.9983029393945394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C3-49F9-A43E-4F45DC2BFD22}"/>
            </c:ext>
          </c:extLst>
        </c:ser>
        <c:ser>
          <c:idx val="3"/>
          <c:order val="3"/>
          <c:tx>
            <c:strRef>
              <c:f>KSIM!$AW$36</c:f>
              <c:strCache>
                <c:ptCount val="1"/>
                <c:pt idx="0">
                  <c:v>Acuerdos de venta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KSIM!$AS$37:$AS$62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KSIM!$AW$37:$AW$62</c:f>
              <c:numCache>
                <c:formatCode>0.00</c:formatCode>
                <c:ptCount val="2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0.32941405439299343</c:v>
                </c:pt>
                <c:pt idx="6">
                  <c:v>0.4352986604550988</c:v>
                </c:pt>
                <c:pt idx="7">
                  <c:v>0.5589514400860055</c:v>
                </c:pt>
                <c:pt idx="8">
                  <c:v>0.68239894085964969</c:v>
                </c:pt>
                <c:pt idx="9">
                  <c:v>0.7809854352340615</c:v>
                </c:pt>
                <c:pt idx="10">
                  <c:v>0.84940332731523538</c:v>
                </c:pt>
                <c:pt idx="11">
                  <c:v>0.89990156131670795</c:v>
                </c:pt>
                <c:pt idx="12">
                  <c:v>0.93780068366139979</c:v>
                </c:pt>
                <c:pt idx="13">
                  <c:v>0.96373849924507271</c:v>
                </c:pt>
                <c:pt idx="14">
                  <c:v>0.97981361000582878</c:v>
                </c:pt>
                <c:pt idx="15">
                  <c:v>0.98898557967025824</c:v>
                </c:pt>
                <c:pt idx="16">
                  <c:v>0.99407909077589129</c:v>
                </c:pt>
                <c:pt idx="17">
                  <c:v>0.99680415570111924</c:v>
                </c:pt>
                <c:pt idx="18">
                  <c:v>0.99830292669521437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C3-49F9-A43E-4F45DC2BFD22}"/>
            </c:ext>
          </c:extLst>
        </c:ser>
        <c:ser>
          <c:idx val="4"/>
          <c:order val="4"/>
          <c:tx>
            <c:strRef>
              <c:f>KSIM!$AX$36</c:f>
              <c:strCache>
                <c:ptCount val="1"/>
                <c:pt idx="0">
                  <c:v>Ingresos</c:v>
                </c:pt>
              </c:strCache>
            </c:strRef>
          </c:tx>
          <c:spPr>
            <a:ln w="19050" cap="rnd">
              <a:solidFill>
                <a:srgbClr val="F319D4"/>
              </a:solidFill>
              <a:round/>
            </a:ln>
            <a:effectLst/>
          </c:spPr>
          <c:marker>
            <c:symbol val="none"/>
          </c:marker>
          <c:xVal>
            <c:numRef>
              <c:f>KSIM!$AS$37:$AS$62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KSIM!$AX$37:$AX$62</c:f>
              <c:numCache>
                <c:formatCode>General</c:formatCode>
                <c:ptCount val="2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0.10982536128443723</c:v>
                </c:pt>
                <c:pt idx="4">
                  <c:v>0.12864551483664519</c:v>
                </c:pt>
                <c:pt idx="5">
                  <c:v>0.18398616892767641</c:v>
                </c:pt>
                <c:pt idx="6">
                  <c:v>0.26992317998580939</c:v>
                </c:pt>
                <c:pt idx="7">
                  <c:v>0.38962103127563408</c:v>
                </c:pt>
                <c:pt idx="8">
                  <c:v>0.53688133058436416</c:v>
                </c:pt>
                <c:pt idx="9">
                  <c:v>0.68372934604507851</c:v>
                </c:pt>
                <c:pt idx="10">
                  <c:v>0.8008958461756871</c:v>
                </c:pt>
                <c:pt idx="11">
                  <c:v>0.8817885303826466</c:v>
                </c:pt>
                <c:pt idx="12">
                  <c:v>0.93272444198284576</c:v>
                </c:pt>
                <c:pt idx="13">
                  <c:v>0.96266496270150481</c:v>
                </c:pt>
                <c:pt idx="14">
                  <c:v>0.97963653803915685</c:v>
                </c:pt>
                <c:pt idx="15">
                  <c:v>0.98896146334328972</c:v>
                </c:pt>
                <c:pt idx="16">
                  <c:v>0.99407620219133896</c:v>
                </c:pt>
                <c:pt idx="17">
                  <c:v>0.99680383610078138</c:v>
                </c:pt>
                <c:pt idx="18">
                  <c:v>0.99830289289811869</c:v>
                </c:pt>
                <c:pt idx="19">
                  <c:v>0.999</c:v>
                </c:pt>
                <c:pt idx="20">
                  <c:v>0.999</c:v>
                </c:pt>
                <c:pt idx="21">
                  <c:v>0.999</c:v>
                </c:pt>
                <c:pt idx="22">
                  <c:v>0.999</c:v>
                </c:pt>
                <c:pt idx="23">
                  <c:v>0.999</c:v>
                </c:pt>
                <c:pt idx="24">
                  <c:v>0.999</c:v>
                </c:pt>
                <c:pt idx="25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6-42E0-B4AA-E8900245CE6C}"/>
            </c:ext>
          </c:extLst>
        </c:ser>
        <c:ser>
          <c:idx val="12"/>
          <c:order val="12"/>
          <c:tx>
            <c:strRef>
              <c:f>KSIM!$BF$36</c:f>
              <c:strCache>
                <c:ptCount val="1"/>
                <c:pt idx="0">
                  <c:v>Productividad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KSIM!$AS$37:$AS$62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KSIM!$BF$37:$BF$62</c:f>
              <c:numCache>
                <c:formatCode>0.00</c:formatCode>
                <c:ptCount val="26"/>
                <c:pt idx="0">
                  <c:v>0.05</c:v>
                </c:pt>
                <c:pt idx="1">
                  <c:v>9.7182783308475365E-2</c:v>
                </c:pt>
                <c:pt idx="2">
                  <c:v>0.18338514100615824</c:v>
                </c:pt>
                <c:pt idx="3">
                  <c:v>0.32319868176006822</c:v>
                </c:pt>
                <c:pt idx="4" formatCode="General">
                  <c:v>0.32319868176006822</c:v>
                </c:pt>
                <c:pt idx="5" formatCode="General">
                  <c:v>0.40798685383375688</c:v>
                </c:pt>
                <c:pt idx="6" formatCode="General">
                  <c:v>0.51386192476984571</c:v>
                </c:pt>
                <c:pt idx="7" formatCode="General">
                  <c:v>0.6283029974001958</c:v>
                </c:pt>
                <c:pt idx="8" formatCode="General">
                  <c:v>0.73300791613373306</c:v>
                </c:pt>
                <c:pt idx="9" formatCode="General">
                  <c:v>0.80975735372551638</c:v>
                </c:pt>
                <c:pt idx="10" formatCode="General">
                  <c:v>0.8620085878783591</c:v>
                </c:pt>
                <c:pt idx="11" formatCode="General">
                  <c:v>0.90425153862343621</c:v>
                </c:pt>
                <c:pt idx="12" formatCode="General">
                  <c:v>0.93897536897971334</c:v>
                </c:pt>
                <c:pt idx="13" formatCode="General">
                  <c:v>0.96398361166091784</c:v>
                </c:pt>
                <c:pt idx="14" formatCode="General">
                  <c:v>0.97985389397177125</c:v>
                </c:pt>
                <c:pt idx="15" formatCode="General">
                  <c:v>0.98899106220685418</c:v>
                </c:pt>
                <c:pt idx="16" formatCode="General">
                  <c:v>0.99407974738539218</c:v>
                </c:pt>
                <c:pt idx="17" formatCode="General">
                  <c:v>0.99680422834901605</c:v>
                </c:pt>
                <c:pt idx="18" formatCode="General">
                  <c:v>0.99830293437757123</c:v>
                </c:pt>
                <c:pt idx="19" formatCode="General">
                  <c:v>0.99907689027701396</c:v>
                </c:pt>
                <c:pt idx="20" formatCode="General">
                  <c:v>0.9995195435870422</c:v>
                </c:pt>
                <c:pt idx="21" formatCode="General">
                  <c:v>0.9996957806763771</c:v>
                </c:pt>
                <c:pt idx="22" formatCode="General">
                  <c:v>0.99964782534858931</c:v>
                </c:pt>
                <c:pt idx="23" formatCode="General">
                  <c:v>0.99967579090969982</c:v>
                </c:pt>
                <c:pt idx="24" formatCode="General">
                  <c:v>0.99966223277590505</c:v>
                </c:pt>
                <c:pt idx="25">
                  <c:v>0.99966904238062582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1E-4B82-B2B9-0B0951B6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5511280"/>
        <c:axId val="-8155096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KSIM!$AU$36</c15:sqref>
                        </c15:formulaRef>
                      </c:ext>
                    </c:extLst>
                    <c:strCache>
                      <c:ptCount val="1"/>
                      <c:pt idx="0">
                        <c:v>Volumen de corta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KSIM!$AS$37:$AS$62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KSIM!$AU$37:$AU$62</c15:sqref>
                        </c15:formulaRef>
                      </c:ext>
                    </c:extLst>
                    <c:numCache>
                      <c:formatCode>0.00</c:formatCode>
                      <c:ptCount val="26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6.4036230406338893E-2</c:v>
                      </c:pt>
                      <c:pt idx="3">
                        <c:v>9.0922164052350263E-2</c:v>
                      </c:pt>
                      <c:pt idx="4">
                        <c:v>0.13371588478677743</c:v>
                      </c:pt>
                      <c:pt idx="5">
                        <c:v>0.19057747941561573</c:v>
                      </c:pt>
                      <c:pt idx="6">
                        <c:v>0.27814862554083691</c:v>
                      </c:pt>
                      <c:pt idx="7">
                        <c:v>0.39896690330350298</c:v>
                      </c:pt>
                      <c:pt idx="8">
                        <c:v>0.54586086811398837</c:v>
                      </c:pt>
                      <c:pt idx="9">
                        <c:v>0.69042026797070166</c:v>
                      </c:pt>
                      <c:pt idx="10">
                        <c:v>0.80454067118579931</c:v>
                      </c:pt>
                      <c:pt idx="11">
                        <c:v>0.883227062044316</c:v>
                      </c:pt>
                      <c:pt idx="12">
                        <c:v>0.93313858367891034</c:v>
                      </c:pt>
                      <c:pt idx="13">
                        <c:v>0.96275341940197678</c:v>
                      </c:pt>
                      <c:pt idx="14">
                        <c:v>0.97965116757163029</c:v>
                      </c:pt>
                      <c:pt idx="15">
                        <c:v>0.98896345688290288</c:v>
                      </c:pt>
                      <c:pt idx="16">
                        <c:v>0.99407644099164905</c:v>
                      </c:pt>
                      <c:pt idx="17">
                        <c:v>0.9968038625225395</c:v>
                      </c:pt>
                      <c:pt idx="18">
                        <c:v>0.99830289569217023</c:v>
                      </c:pt>
                      <c:pt idx="19">
                        <c:v>0.999</c:v>
                      </c:pt>
                      <c:pt idx="20">
                        <c:v>0.999</c:v>
                      </c:pt>
                      <c:pt idx="21">
                        <c:v>0.999</c:v>
                      </c:pt>
                      <c:pt idx="22">
                        <c:v>0.999</c:v>
                      </c:pt>
                      <c:pt idx="23">
                        <c:v>0.999</c:v>
                      </c:pt>
                      <c:pt idx="24">
                        <c:v>0.999</c:v>
                      </c:pt>
                      <c:pt idx="25">
                        <c:v>0.999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C3-49F9-A43E-4F45DC2BFD2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KSIM!$AY$36</c15:sqref>
                        </c15:formulaRef>
                      </c:ext>
                    </c:extLst>
                    <c:strCache>
                      <c:ptCount val="1"/>
                      <c:pt idx="0">
                        <c:v>Ganancias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KSIM!$AS$37:$AS$62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KSIM!$AY$37:$AY$62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5.8842825155993511E-2</c:v>
                      </c:pt>
                      <c:pt idx="5">
                        <c:v>8.5934002372632781E-2</c:v>
                      </c:pt>
                      <c:pt idx="6">
                        <c:v>0.13494213951827089</c:v>
                      </c:pt>
                      <c:pt idx="7">
                        <c:v>0.21615305112118305</c:v>
                      </c:pt>
                      <c:pt idx="8">
                        <c:v>0.34296991284220413</c:v>
                      </c:pt>
                      <c:pt idx="9">
                        <c:v>0.51164627036590615</c:v>
                      </c:pt>
                      <c:pt idx="10">
                        <c:v>0.68924050212655608</c:v>
                      </c:pt>
                      <c:pt idx="11">
                        <c:v>0.83118367037431529</c:v>
                      </c:pt>
                      <c:pt idx="12">
                        <c:v>0.91691711729684078</c:v>
                      </c:pt>
                      <c:pt idx="13">
                        <c:v>0.95917186362185358</c:v>
                      </c:pt>
                      <c:pt idx="14">
                        <c:v>0.97905318286907217</c:v>
                      </c:pt>
                      <c:pt idx="15">
                        <c:v>0.98888181355991744</c:v>
                      </c:pt>
                      <c:pt idx="16">
                        <c:v>0.99406665824907137</c:v>
                      </c:pt>
                      <c:pt idx="17">
                        <c:v>0.99680278008135226</c:v>
                      </c:pt>
                      <c:pt idx="18">
                        <c:v>0.99830278122552507</c:v>
                      </c:pt>
                      <c:pt idx="19">
                        <c:v>0.999</c:v>
                      </c:pt>
                      <c:pt idx="20">
                        <c:v>0.999</c:v>
                      </c:pt>
                      <c:pt idx="21">
                        <c:v>0.999</c:v>
                      </c:pt>
                      <c:pt idx="22">
                        <c:v>0.999</c:v>
                      </c:pt>
                      <c:pt idx="23">
                        <c:v>0.999</c:v>
                      </c:pt>
                      <c:pt idx="24">
                        <c:v>0.999</c:v>
                      </c:pt>
                      <c:pt idx="25">
                        <c:v>0.999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D6-42E0-B4AA-E8900245CE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KSIM!$AZ$36</c15:sqref>
                        </c15:formulaRef>
                      </c:ext>
                    </c:extLst>
                    <c:strCache>
                      <c:ptCount val="1"/>
                      <c:pt idx="0">
                        <c:v>Sanciones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KSIM!$AS$37:$AS$62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KSIM!$AZ$37:$AZ$62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7.217289211012981E-2</c:v>
                      </c:pt>
                      <c:pt idx="6">
                        <c:v>0.1134051128939953</c:v>
                      </c:pt>
                      <c:pt idx="7">
                        <c:v>0.18378582727614184</c:v>
                      </c:pt>
                      <c:pt idx="8">
                        <c:v>0.29942546406108239</c:v>
                      </c:pt>
                      <c:pt idx="9">
                        <c:v>0.46418163862273087</c:v>
                      </c:pt>
                      <c:pt idx="10">
                        <c:v>0.65153025761296235</c:v>
                      </c:pt>
                      <c:pt idx="11">
                        <c:v>0.81102595857844018</c:v>
                      </c:pt>
                      <c:pt idx="12">
                        <c:v>0.90993039584831104</c:v>
                      </c:pt>
                      <c:pt idx="13">
                        <c:v>0.95755478300579666</c:v>
                      </c:pt>
                      <c:pt idx="14">
                        <c:v>0.97877939204493436</c:v>
                      </c:pt>
                      <c:pt idx="15">
                        <c:v>0.98884432519895249</c:v>
                      </c:pt>
                      <c:pt idx="16">
                        <c:v>0.99406216427371941</c:v>
                      </c:pt>
                      <c:pt idx="17">
                        <c:v>0.9968022828029639</c:v>
                      </c:pt>
                      <c:pt idx="18">
                        <c:v>0.99830272863867597</c:v>
                      </c:pt>
                      <c:pt idx="19">
                        <c:v>0.999</c:v>
                      </c:pt>
                      <c:pt idx="20">
                        <c:v>0.999</c:v>
                      </c:pt>
                      <c:pt idx="21">
                        <c:v>0.999</c:v>
                      </c:pt>
                      <c:pt idx="22">
                        <c:v>0.999</c:v>
                      </c:pt>
                      <c:pt idx="23">
                        <c:v>0.999</c:v>
                      </c:pt>
                      <c:pt idx="24">
                        <c:v>0.999</c:v>
                      </c:pt>
                      <c:pt idx="25">
                        <c:v>0.999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D6-42E0-B4AA-E8900245CE6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KSIM!$BA$36</c15:sqref>
                        </c15:formulaRef>
                      </c:ext>
                    </c:extLst>
                    <c:strCache>
                      <c:ptCount val="1"/>
                      <c:pt idx="0">
                        <c:v>Trabajo comunitario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KSIM!$BA$37:$BA$62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0.14558046163543178</c:v>
                      </c:pt>
                      <c:pt idx="6">
                        <c:v>0.22015967282213231</c:v>
                      </c:pt>
                      <c:pt idx="7">
                        <c:v>0.33046645165582811</c:v>
                      </c:pt>
                      <c:pt idx="8">
                        <c:v>0.47696887479531025</c:v>
                      </c:pt>
                      <c:pt idx="9">
                        <c:v>0.63646578825378652</c:v>
                      </c:pt>
                      <c:pt idx="10">
                        <c:v>0.77376248002956194</c:v>
                      </c:pt>
                      <c:pt idx="11">
                        <c:v>0.87067109016133459</c:v>
                      </c:pt>
                      <c:pt idx="12">
                        <c:v>0.92945916733469014</c:v>
                      </c:pt>
                      <c:pt idx="13">
                        <c:v>0.96196208307919806</c:v>
                      </c:pt>
                      <c:pt idx="14">
                        <c:v>0.97952004063825249</c:v>
                      </c:pt>
                      <c:pt idx="15">
                        <c:v>0.98894558157975865</c:v>
                      </c:pt>
                      <c:pt idx="16">
                        <c:v>0.99407429963333782</c:v>
                      </c:pt>
                      <c:pt idx="17">
                        <c:v>0.99680362559282576</c:v>
                      </c:pt>
                      <c:pt idx="18">
                        <c:v>0.99830287063727374</c:v>
                      </c:pt>
                      <c:pt idx="19">
                        <c:v>0.999</c:v>
                      </c:pt>
                      <c:pt idx="20">
                        <c:v>0.999</c:v>
                      </c:pt>
                      <c:pt idx="21">
                        <c:v>0.999</c:v>
                      </c:pt>
                      <c:pt idx="22">
                        <c:v>0.999</c:v>
                      </c:pt>
                      <c:pt idx="23">
                        <c:v>0.999</c:v>
                      </c:pt>
                      <c:pt idx="24">
                        <c:v>0.999</c:v>
                      </c:pt>
                      <c:pt idx="25">
                        <c:v>0.999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B1E-4B82-B2B9-0B0951B673C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KSIM!$BB$36</c15:sqref>
                        </c15:formulaRef>
                      </c:ext>
                    </c:extLst>
                    <c:strCache>
                      <c:ptCount val="1"/>
                      <c:pt idx="0">
                        <c:v>Eficiencia de aprovechamiento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KSIM!$BB$37:$BB$62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9.2981884796830561E-2</c:v>
                      </c:pt>
                      <c:pt idx="4">
                        <c:v>7.9538917973824869E-2</c:v>
                      </c:pt>
                      <c:pt idx="5">
                        <c:v>0.11671151729319176</c:v>
                      </c:pt>
                      <c:pt idx="6">
                        <c:v>0.18033559461698467</c:v>
                      </c:pt>
                      <c:pt idx="7">
                        <c:v>0.27941029537655487</c:v>
                      </c:pt>
                      <c:pt idx="8">
                        <c:v>0.42046143517991053</c:v>
                      </c:pt>
                      <c:pt idx="9">
                        <c:v>0.58733839930361786</c:v>
                      </c:pt>
                      <c:pt idx="10">
                        <c:v>0.74284271620629516</c:v>
                      </c:pt>
                      <c:pt idx="11">
                        <c:v>0.85710068741404255</c:v>
                      </c:pt>
                      <c:pt idx="12">
                        <c:v>0.92531671153969286</c:v>
                      </c:pt>
                      <c:pt idx="13">
                        <c:v>0.96105642776070077</c:v>
                      </c:pt>
                      <c:pt idx="14">
                        <c:v>0.97936927760425241</c:v>
                      </c:pt>
                      <c:pt idx="15">
                        <c:v>0.98892501034044944</c:v>
                      </c:pt>
                      <c:pt idx="16">
                        <c:v>0.99407183496149054</c:v>
                      </c:pt>
                      <c:pt idx="17">
                        <c:v>0.99680335288510957</c:v>
                      </c:pt>
                      <c:pt idx="18">
                        <c:v>0.99830284179885453</c:v>
                      </c:pt>
                      <c:pt idx="19">
                        <c:v>0.999</c:v>
                      </c:pt>
                      <c:pt idx="20">
                        <c:v>0.999</c:v>
                      </c:pt>
                      <c:pt idx="21">
                        <c:v>0.999</c:v>
                      </c:pt>
                      <c:pt idx="22">
                        <c:v>0.999</c:v>
                      </c:pt>
                      <c:pt idx="23">
                        <c:v>0.999</c:v>
                      </c:pt>
                      <c:pt idx="24">
                        <c:v>0.999</c:v>
                      </c:pt>
                      <c:pt idx="25">
                        <c:v>0.999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B1E-4B82-B2B9-0B0951B673C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KSIM!$BC$36</c15:sqref>
                        </c15:formulaRef>
                      </c:ext>
                    </c:extLst>
                    <c:strCache>
                      <c:ptCount val="1"/>
                      <c:pt idx="0">
                        <c:v>Regeneración artificial</c:v>
                      </c:pt>
                    </c:strCache>
                  </c:strRef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KSIM!$BC$37:$BC$62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0.25</c:v>
                      </c:pt>
                      <c:pt idx="1">
                        <c:v>0.32278045395879429</c:v>
                      </c:pt>
                      <c:pt idx="2">
                        <c:v>0.39942932342186088</c:v>
                      </c:pt>
                      <c:pt idx="3">
                        <c:v>0.47640769126269478</c:v>
                      </c:pt>
                      <c:pt idx="4">
                        <c:v>0.55058964376285424</c:v>
                      </c:pt>
                      <c:pt idx="5">
                        <c:v>0.62476767917490417</c:v>
                      </c:pt>
                      <c:pt idx="6">
                        <c:v>0.70424443495457445</c:v>
                      </c:pt>
                      <c:pt idx="7">
                        <c:v>0.77465756312133982</c:v>
                      </c:pt>
                      <c:pt idx="8">
                        <c:v>0.82609698436191681</c:v>
                      </c:pt>
                      <c:pt idx="9">
                        <c:v>0.85676506415449383</c:v>
                      </c:pt>
                      <c:pt idx="10">
                        <c:v>0.88101148882139724</c:v>
                      </c:pt>
                      <c:pt idx="11">
                        <c:v>0.91053965260052017</c:v>
                      </c:pt>
                      <c:pt idx="12">
                        <c:v>0.94064335572514834</c:v>
                      </c:pt>
                      <c:pt idx="13">
                        <c:v>0.96432952411494677</c:v>
                      </c:pt>
                      <c:pt idx="14">
                        <c:v>0.97991065232114727</c:v>
                      </c:pt>
                      <c:pt idx="15">
                        <c:v>0.98899878438300348</c:v>
                      </c:pt>
                      <c:pt idx="16">
                        <c:v>0.99408067217678497</c:v>
                      </c:pt>
                      <c:pt idx="17">
                        <c:v>0.99680433066815322</c:v>
                      </c:pt>
                      <c:pt idx="18">
                        <c:v>0.99830294519758889</c:v>
                      </c:pt>
                      <c:pt idx="19">
                        <c:v>0.999</c:v>
                      </c:pt>
                      <c:pt idx="20">
                        <c:v>0.999</c:v>
                      </c:pt>
                      <c:pt idx="21">
                        <c:v>0.999</c:v>
                      </c:pt>
                      <c:pt idx="22">
                        <c:v>0.999</c:v>
                      </c:pt>
                      <c:pt idx="23">
                        <c:v>0.999</c:v>
                      </c:pt>
                      <c:pt idx="24">
                        <c:v>0.999</c:v>
                      </c:pt>
                      <c:pt idx="25">
                        <c:v>0.999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B1E-4B82-B2B9-0B0951B673C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KSIM!$BD$36</c15:sqref>
                        </c15:formulaRef>
                      </c:ext>
                    </c:extLst>
                    <c:strCache>
                      <c:ptCount val="1"/>
                      <c:pt idx="0">
                        <c:v>Esfuerzo de reforestación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KSIM!$BD$37:$BD$62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0.27223341773399434</c:v>
                      </c:pt>
                      <c:pt idx="6">
                        <c:v>0.37386127736636887</c:v>
                      </c:pt>
                      <c:pt idx="7">
                        <c:v>0.50018864747129088</c:v>
                      </c:pt>
                      <c:pt idx="8">
                        <c:v>0.63572465797908373</c:v>
                      </c:pt>
                      <c:pt idx="9">
                        <c:v>0.75225798639405339</c:v>
                      </c:pt>
                      <c:pt idx="10">
                        <c:v>0.83604669115976349</c:v>
                      </c:pt>
                      <c:pt idx="11">
                        <c:v>0.89513387792781085</c:v>
                      </c:pt>
                      <c:pt idx="12">
                        <c:v>0.9364935400803579</c:v>
                      </c:pt>
                      <c:pt idx="13">
                        <c:v>0.9634642860516367</c:v>
                      </c:pt>
                      <c:pt idx="14">
                        <c:v>0.97976847925829569</c:v>
                      </c:pt>
                      <c:pt idx="15">
                        <c:v>0.98897943576531544</c:v>
                      </c:pt>
                      <c:pt idx="16">
                        <c:v>0.99407835492624941</c:v>
                      </c:pt>
                      <c:pt idx="17">
                        <c:v>0.99680407428555706</c:v>
                      </c:pt>
                      <c:pt idx="18">
                        <c:v>0.99830291808569049</c:v>
                      </c:pt>
                      <c:pt idx="19">
                        <c:v>0.99907688859807975</c:v>
                      </c:pt>
                      <c:pt idx="20">
                        <c:v>0.99951954341635973</c:v>
                      </c:pt>
                      <c:pt idx="21">
                        <c:v>0.9996957806591612</c:v>
                      </c:pt>
                      <c:pt idx="22">
                        <c:v>0.99964782534685825</c:v>
                      </c:pt>
                      <c:pt idx="23">
                        <c:v>0.99967579090952563</c:v>
                      </c:pt>
                      <c:pt idx="24">
                        <c:v>0.9996622327758875</c:v>
                      </c:pt>
                      <c:pt idx="25">
                        <c:v>0.99966904238062404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B1E-4B82-B2B9-0B0951B673C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KSIM!$BE$36</c15:sqref>
                        </c15:formulaRef>
                      </c:ext>
                    </c:extLst>
                    <c:strCache>
                      <c:ptCount val="1"/>
                      <c:pt idx="0">
                        <c:v>Regeneración natural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KSIM!$AS$37:$AS$62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KSIM!$BE$37:$BE$62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0.14558046163543178</c:v>
                      </c:pt>
                      <c:pt idx="6">
                        <c:v>0.22015967282213231</c:v>
                      </c:pt>
                      <c:pt idx="7">
                        <c:v>0.33046645165582811</c:v>
                      </c:pt>
                      <c:pt idx="8">
                        <c:v>0.47696887479531025</c:v>
                      </c:pt>
                      <c:pt idx="9">
                        <c:v>0.63646578825378652</c:v>
                      </c:pt>
                      <c:pt idx="10">
                        <c:v>0.77376248002956194</c:v>
                      </c:pt>
                      <c:pt idx="11">
                        <c:v>0.87067109016133459</c:v>
                      </c:pt>
                      <c:pt idx="12">
                        <c:v>0.92945916733469014</c:v>
                      </c:pt>
                      <c:pt idx="13">
                        <c:v>0.96196208307919806</c:v>
                      </c:pt>
                      <c:pt idx="14">
                        <c:v>0.97952004063825249</c:v>
                      </c:pt>
                      <c:pt idx="15">
                        <c:v>0.98894558157975865</c:v>
                      </c:pt>
                      <c:pt idx="16">
                        <c:v>0.99407429963333782</c:v>
                      </c:pt>
                      <c:pt idx="17">
                        <c:v>0.99680362559282576</c:v>
                      </c:pt>
                      <c:pt idx="18">
                        <c:v>0.99830287063727374</c:v>
                      </c:pt>
                      <c:pt idx="19">
                        <c:v>0.99907688370835634</c:v>
                      </c:pt>
                      <c:pt idx="20">
                        <c:v>0.99951954291926448</c:v>
                      </c:pt>
                      <c:pt idx="21">
                        <c:v>0.99969578060902187</c:v>
                      </c:pt>
                      <c:pt idx="22">
                        <c:v>0.99964782534181695</c:v>
                      </c:pt>
                      <c:pt idx="23">
                        <c:v>0.99967579090901837</c:v>
                      </c:pt>
                      <c:pt idx="24">
                        <c:v>0.99966223277583643</c:v>
                      </c:pt>
                      <c:pt idx="25">
                        <c:v>0.99966904238061893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B1E-4B82-B2B9-0B0951B673CE}"/>
                  </c:ext>
                </c:extLst>
              </c15:ser>
            </c15:filteredScatterSeries>
          </c:ext>
        </c:extLst>
      </c:scatterChart>
      <c:valAx>
        <c:axId val="-8155112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15509648"/>
        <c:crosses val="autoZero"/>
        <c:crossBetween val="midCat"/>
      </c:valAx>
      <c:valAx>
        <c:axId val="-81550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815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738189</xdr:colOff>
      <xdr:row>38</xdr:row>
      <xdr:rowOff>143251</xdr:rowOff>
    </xdr:from>
    <xdr:to>
      <xdr:col>44</xdr:col>
      <xdr:colOff>250033</xdr:colOff>
      <xdr:row>72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C13602-C209-4ECD-BC03-19163390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220550</xdr:colOff>
      <xdr:row>8</xdr:row>
      <xdr:rowOff>125298</xdr:rowOff>
    </xdr:from>
    <xdr:to>
      <xdr:col>67</xdr:col>
      <xdr:colOff>130968</xdr:colOff>
      <xdr:row>35</xdr:row>
      <xdr:rowOff>471149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A6AB9D-F8D8-4DDF-A5D1-EB8CEA859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48</xdr:row>
      <xdr:rowOff>12283</xdr:rowOff>
    </xdr:from>
    <xdr:to>
      <xdr:col>36</xdr:col>
      <xdr:colOff>0</xdr:colOff>
      <xdr:row>82</xdr:row>
      <xdr:rowOff>11906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B6F1E76-BCFF-4B8B-AB18-7E4C29FE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23</xdr:row>
      <xdr:rowOff>71434</xdr:rowOff>
    </xdr:from>
    <xdr:to>
      <xdr:col>48</xdr:col>
      <xdr:colOff>190500</xdr:colOff>
      <xdr:row>44</xdr:row>
      <xdr:rowOff>83343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8FF3286-E4CB-493B-B995-E2E5D72B6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08E5-41C6-4CCE-A182-E156382784A9}">
  <dimension ref="A1:CK576"/>
  <sheetViews>
    <sheetView tabSelected="1" zoomScale="80" zoomScaleNormal="80" workbookViewId="0">
      <selection activeCell="M27" sqref="M27"/>
    </sheetView>
  </sheetViews>
  <sheetFormatPr baseColWidth="10" defaultColWidth="9.140625" defaultRowHeight="15" x14ac:dyDescent="0.25"/>
  <cols>
    <col min="1" max="1" width="9.140625" style="2"/>
    <col min="2" max="2" width="30.7109375" style="2" customWidth="1"/>
    <col min="3" max="15" width="4.28515625" style="2" customWidth="1"/>
    <col min="16" max="20" width="4.28515625" style="2" hidden="1" customWidth="1"/>
    <col min="21" max="22" width="4.7109375" style="2" hidden="1" customWidth="1"/>
    <col min="23" max="23" width="2.7109375" style="2" customWidth="1"/>
    <col min="24" max="36" width="4.28515625" style="2" customWidth="1"/>
    <col min="37" max="43" width="4.28515625" style="2" hidden="1" customWidth="1"/>
    <col min="44" max="44" width="1.5703125" style="2" customWidth="1"/>
    <col min="45" max="45" width="7.7109375" style="2" customWidth="1"/>
    <col min="46" max="46" width="7.7109375" style="2" bestFit="1" customWidth="1"/>
    <col min="47" max="47" width="7.7109375" style="2" customWidth="1"/>
    <col min="48" max="48" width="7.7109375" style="2" bestFit="1" customWidth="1"/>
    <col min="49" max="49" width="7.7109375" style="2" customWidth="1"/>
    <col min="50" max="50" width="8.85546875" style="2" bestFit="1" customWidth="1"/>
    <col min="51" max="51" width="7.7109375" style="2" bestFit="1" customWidth="1"/>
    <col min="52" max="54" width="7.7109375" style="2" customWidth="1"/>
    <col min="55" max="55" width="13" style="2" bestFit="1" customWidth="1"/>
    <col min="56" max="57" width="7.7109375" style="2" bestFit="1" customWidth="1"/>
    <col min="58" max="58" width="13" style="2" bestFit="1" customWidth="1"/>
    <col min="59" max="65" width="7.7109375" style="2" bestFit="1" customWidth="1"/>
    <col min="66" max="66" width="1.7109375" style="2" customWidth="1"/>
    <col min="67" max="67" width="4.7109375" style="2" customWidth="1"/>
    <col min="68" max="71" width="7.7109375" style="2" bestFit="1" customWidth="1"/>
    <col min="72" max="72" width="8.85546875" style="2" bestFit="1" customWidth="1"/>
    <col min="73" max="85" width="7.7109375" style="2" bestFit="1" customWidth="1"/>
    <col min="86" max="87" width="5.7109375" style="2" hidden="1" customWidth="1"/>
    <col min="88" max="257" width="9.140625" style="2"/>
    <col min="258" max="258" width="54.140625" style="2" bestFit="1" customWidth="1"/>
    <col min="259" max="263" width="4.7109375" style="2" customWidth="1"/>
    <col min="264" max="264" width="6" style="2" customWidth="1"/>
    <col min="265" max="276" width="4.7109375" style="2" customWidth="1"/>
    <col min="277" max="278" width="0" style="2" hidden="1" customWidth="1"/>
    <col min="279" max="279" width="2.7109375" style="2" customWidth="1"/>
    <col min="280" max="297" width="4.7109375" style="2" customWidth="1"/>
    <col min="298" max="299" width="0" style="2" hidden="1" customWidth="1"/>
    <col min="300" max="300" width="1.5703125" style="2" customWidth="1"/>
    <col min="301" max="301" width="7.7109375" style="2" customWidth="1"/>
    <col min="302" max="302" width="9.42578125" style="2" bestFit="1" customWidth="1"/>
    <col min="303" max="303" width="7.7109375" style="2" customWidth="1"/>
    <col min="304" max="304" width="6.140625" style="2" customWidth="1"/>
    <col min="305" max="306" width="7.7109375" style="2" customWidth="1"/>
    <col min="307" max="307" width="7.42578125" style="2" customWidth="1"/>
    <col min="308" max="311" width="7.7109375" style="2" customWidth="1"/>
    <col min="312" max="319" width="5" style="2" customWidth="1"/>
    <col min="320" max="321" width="0" style="2" hidden="1" customWidth="1"/>
    <col min="322" max="322" width="1.7109375" style="2" customWidth="1"/>
    <col min="323" max="323" width="4.7109375" style="2" customWidth="1"/>
    <col min="324" max="324" width="8" style="2" bestFit="1" customWidth="1"/>
    <col min="325" max="325" width="5.7109375" style="2" customWidth="1"/>
    <col min="326" max="326" width="7.28515625" style="2" customWidth="1"/>
    <col min="327" max="341" width="5.7109375" style="2" customWidth="1"/>
    <col min="342" max="343" width="0" style="2" hidden="1" customWidth="1"/>
    <col min="344" max="513" width="9.140625" style="2"/>
    <col min="514" max="514" width="54.140625" style="2" bestFit="1" customWidth="1"/>
    <col min="515" max="519" width="4.7109375" style="2" customWidth="1"/>
    <col min="520" max="520" width="6" style="2" customWidth="1"/>
    <col min="521" max="532" width="4.7109375" style="2" customWidth="1"/>
    <col min="533" max="534" width="0" style="2" hidden="1" customWidth="1"/>
    <col min="535" max="535" width="2.7109375" style="2" customWidth="1"/>
    <col min="536" max="553" width="4.7109375" style="2" customWidth="1"/>
    <col min="554" max="555" width="0" style="2" hidden="1" customWidth="1"/>
    <col min="556" max="556" width="1.5703125" style="2" customWidth="1"/>
    <col min="557" max="557" width="7.7109375" style="2" customWidth="1"/>
    <col min="558" max="558" width="9.42578125" style="2" bestFit="1" customWidth="1"/>
    <col min="559" max="559" width="7.7109375" style="2" customWidth="1"/>
    <col min="560" max="560" width="6.140625" style="2" customWidth="1"/>
    <col min="561" max="562" width="7.7109375" style="2" customWidth="1"/>
    <col min="563" max="563" width="7.42578125" style="2" customWidth="1"/>
    <col min="564" max="567" width="7.7109375" style="2" customWidth="1"/>
    <col min="568" max="575" width="5" style="2" customWidth="1"/>
    <col min="576" max="577" width="0" style="2" hidden="1" customWidth="1"/>
    <col min="578" max="578" width="1.7109375" style="2" customWidth="1"/>
    <col min="579" max="579" width="4.7109375" style="2" customWidth="1"/>
    <col min="580" max="580" width="8" style="2" bestFit="1" customWidth="1"/>
    <col min="581" max="581" width="5.7109375" style="2" customWidth="1"/>
    <col min="582" max="582" width="7.28515625" style="2" customWidth="1"/>
    <col min="583" max="597" width="5.7109375" style="2" customWidth="1"/>
    <col min="598" max="599" width="0" style="2" hidden="1" customWidth="1"/>
    <col min="600" max="769" width="9.140625" style="2"/>
    <col min="770" max="770" width="54.140625" style="2" bestFit="1" customWidth="1"/>
    <col min="771" max="775" width="4.7109375" style="2" customWidth="1"/>
    <col min="776" max="776" width="6" style="2" customWidth="1"/>
    <col min="777" max="788" width="4.7109375" style="2" customWidth="1"/>
    <col min="789" max="790" width="0" style="2" hidden="1" customWidth="1"/>
    <col min="791" max="791" width="2.7109375" style="2" customWidth="1"/>
    <col min="792" max="809" width="4.7109375" style="2" customWidth="1"/>
    <col min="810" max="811" width="0" style="2" hidden="1" customWidth="1"/>
    <col min="812" max="812" width="1.5703125" style="2" customWidth="1"/>
    <col min="813" max="813" width="7.7109375" style="2" customWidth="1"/>
    <col min="814" max="814" width="9.42578125" style="2" bestFit="1" customWidth="1"/>
    <col min="815" max="815" width="7.7109375" style="2" customWidth="1"/>
    <col min="816" max="816" width="6.140625" style="2" customWidth="1"/>
    <col min="817" max="818" width="7.7109375" style="2" customWidth="1"/>
    <col min="819" max="819" width="7.42578125" style="2" customWidth="1"/>
    <col min="820" max="823" width="7.7109375" style="2" customWidth="1"/>
    <col min="824" max="831" width="5" style="2" customWidth="1"/>
    <col min="832" max="833" width="0" style="2" hidden="1" customWidth="1"/>
    <col min="834" max="834" width="1.7109375" style="2" customWidth="1"/>
    <col min="835" max="835" width="4.7109375" style="2" customWidth="1"/>
    <col min="836" max="836" width="8" style="2" bestFit="1" customWidth="1"/>
    <col min="837" max="837" width="5.7109375" style="2" customWidth="1"/>
    <col min="838" max="838" width="7.28515625" style="2" customWidth="1"/>
    <col min="839" max="853" width="5.7109375" style="2" customWidth="1"/>
    <col min="854" max="855" width="0" style="2" hidden="1" customWidth="1"/>
    <col min="856" max="1025" width="9.140625" style="2"/>
    <col min="1026" max="1026" width="54.140625" style="2" bestFit="1" customWidth="1"/>
    <col min="1027" max="1031" width="4.7109375" style="2" customWidth="1"/>
    <col min="1032" max="1032" width="6" style="2" customWidth="1"/>
    <col min="1033" max="1044" width="4.7109375" style="2" customWidth="1"/>
    <col min="1045" max="1046" width="0" style="2" hidden="1" customWidth="1"/>
    <col min="1047" max="1047" width="2.7109375" style="2" customWidth="1"/>
    <col min="1048" max="1065" width="4.7109375" style="2" customWidth="1"/>
    <col min="1066" max="1067" width="0" style="2" hidden="1" customWidth="1"/>
    <col min="1068" max="1068" width="1.5703125" style="2" customWidth="1"/>
    <col min="1069" max="1069" width="7.7109375" style="2" customWidth="1"/>
    <col min="1070" max="1070" width="9.42578125" style="2" bestFit="1" customWidth="1"/>
    <col min="1071" max="1071" width="7.7109375" style="2" customWidth="1"/>
    <col min="1072" max="1072" width="6.140625" style="2" customWidth="1"/>
    <col min="1073" max="1074" width="7.7109375" style="2" customWidth="1"/>
    <col min="1075" max="1075" width="7.42578125" style="2" customWidth="1"/>
    <col min="1076" max="1079" width="7.7109375" style="2" customWidth="1"/>
    <col min="1080" max="1087" width="5" style="2" customWidth="1"/>
    <col min="1088" max="1089" width="0" style="2" hidden="1" customWidth="1"/>
    <col min="1090" max="1090" width="1.7109375" style="2" customWidth="1"/>
    <col min="1091" max="1091" width="4.7109375" style="2" customWidth="1"/>
    <col min="1092" max="1092" width="8" style="2" bestFit="1" customWidth="1"/>
    <col min="1093" max="1093" width="5.7109375" style="2" customWidth="1"/>
    <col min="1094" max="1094" width="7.28515625" style="2" customWidth="1"/>
    <col min="1095" max="1109" width="5.7109375" style="2" customWidth="1"/>
    <col min="1110" max="1111" width="0" style="2" hidden="1" customWidth="1"/>
    <col min="1112" max="1281" width="9.140625" style="2"/>
    <col min="1282" max="1282" width="54.140625" style="2" bestFit="1" customWidth="1"/>
    <col min="1283" max="1287" width="4.7109375" style="2" customWidth="1"/>
    <col min="1288" max="1288" width="6" style="2" customWidth="1"/>
    <col min="1289" max="1300" width="4.7109375" style="2" customWidth="1"/>
    <col min="1301" max="1302" width="0" style="2" hidden="1" customWidth="1"/>
    <col min="1303" max="1303" width="2.7109375" style="2" customWidth="1"/>
    <col min="1304" max="1321" width="4.7109375" style="2" customWidth="1"/>
    <col min="1322" max="1323" width="0" style="2" hidden="1" customWidth="1"/>
    <col min="1324" max="1324" width="1.5703125" style="2" customWidth="1"/>
    <col min="1325" max="1325" width="7.7109375" style="2" customWidth="1"/>
    <col min="1326" max="1326" width="9.42578125" style="2" bestFit="1" customWidth="1"/>
    <col min="1327" max="1327" width="7.7109375" style="2" customWidth="1"/>
    <col min="1328" max="1328" width="6.140625" style="2" customWidth="1"/>
    <col min="1329" max="1330" width="7.7109375" style="2" customWidth="1"/>
    <col min="1331" max="1331" width="7.42578125" style="2" customWidth="1"/>
    <col min="1332" max="1335" width="7.7109375" style="2" customWidth="1"/>
    <col min="1336" max="1343" width="5" style="2" customWidth="1"/>
    <col min="1344" max="1345" width="0" style="2" hidden="1" customWidth="1"/>
    <col min="1346" max="1346" width="1.7109375" style="2" customWidth="1"/>
    <col min="1347" max="1347" width="4.7109375" style="2" customWidth="1"/>
    <col min="1348" max="1348" width="8" style="2" bestFit="1" customWidth="1"/>
    <col min="1349" max="1349" width="5.7109375" style="2" customWidth="1"/>
    <col min="1350" max="1350" width="7.28515625" style="2" customWidth="1"/>
    <col min="1351" max="1365" width="5.7109375" style="2" customWidth="1"/>
    <col min="1366" max="1367" width="0" style="2" hidden="1" customWidth="1"/>
    <col min="1368" max="1537" width="9.140625" style="2"/>
    <col min="1538" max="1538" width="54.140625" style="2" bestFit="1" customWidth="1"/>
    <col min="1539" max="1543" width="4.7109375" style="2" customWidth="1"/>
    <col min="1544" max="1544" width="6" style="2" customWidth="1"/>
    <col min="1545" max="1556" width="4.7109375" style="2" customWidth="1"/>
    <col min="1557" max="1558" width="0" style="2" hidden="1" customWidth="1"/>
    <col min="1559" max="1559" width="2.7109375" style="2" customWidth="1"/>
    <col min="1560" max="1577" width="4.7109375" style="2" customWidth="1"/>
    <col min="1578" max="1579" width="0" style="2" hidden="1" customWidth="1"/>
    <col min="1580" max="1580" width="1.5703125" style="2" customWidth="1"/>
    <col min="1581" max="1581" width="7.7109375" style="2" customWidth="1"/>
    <col min="1582" max="1582" width="9.42578125" style="2" bestFit="1" customWidth="1"/>
    <col min="1583" max="1583" width="7.7109375" style="2" customWidth="1"/>
    <col min="1584" max="1584" width="6.140625" style="2" customWidth="1"/>
    <col min="1585" max="1586" width="7.7109375" style="2" customWidth="1"/>
    <col min="1587" max="1587" width="7.42578125" style="2" customWidth="1"/>
    <col min="1588" max="1591" width="7.7109375" style="2" customWidth="1"/>
    <col min="1592" max="1599" width="5" style="2" customWidth="1"/>
    <col min="1600" max="1601" width="0" style="2" hidden="1" customWidth="1"/>
    <col min="1602" max="1602" width="1.7109375" style="2" customWidth="1"/>
    <col min="1603" max="1603" width="4.7109375" style="2" customWidth="1"/>
    <col min="1604" max="1604" width="8" style="2" bestFit="1" customWidth="1"/>
    <col min="1605" max="1605" width="5.7109375" style="2" customWidth="1"/>
    <col min="1606" max="1606" width="7.28515625" style="2" customWidth="1"/>
    <col min="1607" max="1621" width="5.7109375" style="2" customWidth="1"/>
    <col min="1622" max="1623" width="0" style="2" hidden="1" customWidth="1"/>
    <col min="1624" max="1793" width="9.140625" style="2"/>
    <col min="1794" max="1794" width="54.140625" style="2" bestFit="1" customWidth="1"/>
    <col min="1795" max="1799" width="4.7109375" style="2" customWidth="1"/>
    <col min="1800" max="1800" width="6" style="2" customWidth="1"/>
    <col min="1801" max="1812" width="4.7109375" style="2" customWidth="1"/>
    <col min="1813" max="1814" width="0" style="2" hidden="1" customWidth="1"/>
    <col min="1815" max="1815" width="2.7109375" style="2" customWidth="1"/>
    <col min="1816" max="1833" width="4.7109375" style="2" customWidth="1"/>
    <col min="1834" max="1835" width="0" style="2" hidden="1" customWidth="1"/>
    <col min="1836" max="1836" width="1.5703125" style="2" customWidth="1"/>
    <col min="1837" max="1837" width="7.7109375" style="2" customWidth="1"/>
    <col min="1838" max="1838" width="9.42578125" style="2" bestFit="1" customWidth="1"/>
    <col min="1839" max="1839" width="7.7109375" style="2" customWidth="1"/>
    <col min="1840" max="1840" width="6.140625" style="2" customWidth="1"/>
    <col min="1841" max="1842" width="7.7109375" style="2" customWidth="1"/>
    <col min="1843" max="1843" width="7.42578125" style="2" customWidth="1"/>
    <col min="1844" max="1847" width="7.7109375" style="2" customWidth="1"/>
    <col min="1848" max="1855" width="5" style="2" customWidth="1"/>
    <col min="1856" max="1857" width="0" style="2" hidden="1" customWidth="1"/>
    <col min="1858" max="1858" width="1.7109375" style="2" customWidth="1"/>
    <col min="1859" max="1859" width="4.7109375" style="2" customWidth="1"/>
    <col min="1860" max="1860" width="8" style="2" bestFit="1" customWidth="1"/>
    <col min="1861" max="1861" width="5.7109375" style="2" customWidth="1"/>
    <col min="1862" max="1862" width="7.28515625" style="2" customWidth="1"/>
    <col min="1863" max="1877" width="5.7109375" style="2" customWidth="1"/>
    <col min="1878" max="1879" width="0" style="2" hidden="1" customWidth="1"/>
    <col min="1880" max="2049" width="9.140625" style="2"/>
    <col min="2050" max="2050" width="54.140625" style="2" bestFit="1" customWidth="1"/>
    <col min="2051" max="2055" width="4.7109375" style="2" customWidth="1"/>
    <col min="2056" max="2056" width="6" style="2" customWidth="1"/>
    <col min="2057" max="2068" width="4.7109375" style="2" customWidth="1"/>
    <col min="2069" max="2070" width="0" style="2" hidden="1" customWidth="1"/>
    <col min="2071" max="2071" width="2.7109375" style="2" customWidth="1"/>
    <col min="2072" max="2089" width="4.7109375" style="2" customWidth="1"/>
    <col min="2090" max="2091" width="0" style="2" hidden="1" customWidth="1"/>
    <col min="2092" max="2092" width="1.5703125" style="2" customWidth="1"/>
    <col min="2093" max="2093" width="7.7109375" style="2" customWidth="1"/>
    <col min="2094" max="2094" width="9.42578125" style="2" bestFit="1" customWidth="1"/>
    <col min="2095" max="2095" width="7.7109375" style="2" customWidth="1"/>
    <col min="2096" max="2096" width="6.140625" style="2" customWidth="1"/>
    <col min="2097" max="2098" width="7.7109375" style="2" customWidth="1"/>
    <col min="2099" max="2099" width="7.42578125" style="2" customWidth="1"/>
    <col min="2100" max="2103" width="7.7109375" style="2" customWidth="1"/>
    <col min="2104" max="2111" width="5" style="2" customWidth="1"/>
    <col min="2112" max="2113" width="0" style="2" hidden="1" customWidth="1"/>
    <col min="2114" max="2114" width="1.7109375" style="2" customWidth="1"/>
    <col min="2115" max="2115" width="4.7109375" style="2" customWidth="1"/>
    <col min="2116" max="2116" width="8" style="2" bestFit="1" customWidth="1"/>
    <col min="2117" max="2117" width="5.7109375" style="2" customWidth="1"/>
    <col min="2118" max="2118" width="7.28515625" style="2" customWidth="1"/>
    <col min="2119" max="2133" width="5.7109375" style="2" customWidth="1"/>
    <col min="2134" max="2135" width="0" style="2" hidden="1" customWidth="1"/>
    <col min="2136" max="2305" width="9.140625" style="2"/>
    <col min="2306" max="2306" width="54.140625" style="2" bestFit="1" customWidth="1"/>
    <col min="2307" max="2311" width="4.7109375" style="2" customWidth="1"/>
    <col min="2312" max="2312" width="6" style="2" customWidth="1"/>
    <col min="2313" max="2324" width="4.7109375" style="2" customWidth="1"/>
    <col min="2325" max="2326" width="0" style="2" hidden="1" customWidth="1"/>
    <col min="2327" max="2327" width="2.7109375" style="2" customWidth="1"/>
    <col min="2328" max="2345" width="4.7109375" style="2" customWidth="1"/>
    <col min="2346" max="2347" width="0" style="2" hidden="1" customWidth="1"/>
    <col min="2348" max="2348" width="1.5703125" style="2" customWidth="1"/>
    <col min="2349" max="2349" width="7.7109375" style="2" customWidth="1"/>
    <col min="2350" max="2350" width="9.42578125" style="2" bestFit="1" customWidth="1"/>
    <col min="2351" max="2351" width="7.7109375" style="2" customWidth="1"/>
    <col min="2352" max="2352" width="6.140625" style="2" customWidth="1"/>
    <col min="2353" max="2354" width="7.7109375" style="2" customWidth="1"/>
    <col min="2355" max="2355" width="7.42578125" style="2" customWidth="1"/>
    <col min="2356" max="2359" width="7.7109375" style="2" customWidth="1"/>
    <col min="2360" max="2367" width="5" style="2" customWidth="1"/>
    <col min="2368" max="2369" width="0" style="2" hidden="1" customWidth="1"/>
    <col min="2370" max="2370" width="1.7109375" style="2" customWidth="1"/>
    <col min="2371" max="2371" width="4.7109375" style="2" customWidth="1"/>
    <col min="2372" max="2372" width="8" style="2" bestFit="1" customWidth="1"/>
    <col min="2373" max="2373" width="5.7109375" style="2" customWidth="1"/>
    <col min="2374" max="2374" width="7.28515625" style="2" customWidth="1"/>
    <col min="2375" max="2389" width="5.7109375" style="2" customWidth="1"/>
    <col min="2390" max="2391" width="0" style="2" hidden="1" customWidth="1"/>
    <col min="2392" max="2561" width="9.140625" style="2"/>
    <col min="2562" max="2562" width="54.140625" style="2" bestFit="1" customWidth="1"/>
    <col min="2563" max="2567" width="4.7109375" style="2" customWidth="1"/>
    <col min="2568" max="2568" width="6" style="2" customWidth="1"/>
    <col min="2569" max="2580" width="4.7109375" style="2" customWidth="1"/>
    <col min="2581" max="2582" width="0" style="2" hidden="1" customWidth="1"/>
    <col min="2583" max="2583" width="2.7109375" style="2" customWidth="1"/>
    <col min="2584" max="2601" width="4.7109375" style="2" customWidth="1"/>
    <col min="2602" max="2603" width="0" style="2" hidden="1" customWidth="1"/>
    <col min="2604" max="2604" width="1.5703125" style="2" customWidth="1"/>
    <col min="2605" max="2605" width="7.7109375" style="2" customWidth="1"/>
    <col min="2606" max="2606" width="9.42578125" style="2" bestFit="1" customWidth="1"/>
    <col min="2607" max="2607" width="7.7109375" style="2" customWidth="1"/>
    <col min="2608" max="2608" width="6.140625" style="2" customWidth="1"/>
    <col min="2609" max="2610" width="7.7109375" style="2" customWidth="1"/>
    <col min="2611" max="2611" width="7.42578125" style="2" customWidth="1"/>
    <col min="2612" max="2615" width="7.7109375" style="2" customWidth="1"/>
    <col min="2616" max="2623" width="5" style="2" customWidth="1"/>
    <col min="2624" max="2625" width="0" style="2" hidden="1" customWidth="1"/>
    <col min="2626" max="2626" width="1.7109375" style="2" customWidth="1"/>
    <col min="2627" max="2627" width="4.7109375" style="2" customWidth="1"/>
    <col min="2628" max="2628" width="8" style="2" bestFit="1" customWidth="1"/>
    <col min="2629" max="2629" width="5.7109375" style="2" customWidth="1"/>
    <col min="2630" max="2630" width="7.28515625" style="2" customWidth="1"/>
    <col min="2631" max="2645" width="5.7109375" style="2" customWidth="1"/>
    <col min="2646" max="2647" width="0" style="2" hidden="1" customWidth="1"/>
    <col min="2648" max="2817" width="9.140625" style="2"/>
    <col min="2818" max="2818" width="54.140625" style="2" bestFit="1" customWidth="1"/>
    <col min="2819" max="2823" width="4.7109375" style="2" customWidth="1"/>
    <col min="2824" max="2824" width="6" style="2" customWidth="1"/>
    <col min="2825" max="2836" width="4.7109375" style="2" customWidth="1"/>
    <col min="2837" max="2838" width="0" style="2" hidden="1" customWidth="1"/>
    <col min="2839" max="2839" width="2.7109375" style="2" customWidth="1"/>
    <col min="2840" max="2857" width="4.7109375" style="2" customWidth="1"/>
    <col min="2858" max="2859" width="0" style="2" hidden="1" customWidth="1"/>
    <col min="2860" max="2860" width="1.5703125" style="2" customWidth="1"/>
    <col min="2861" max="2861" width="7.7109375" style="2" customWidth="1"/>
    <col min="2862" max="2862" width="9.42578125" style="2" bestFit="1" customWidth="1"/>
    <col min="2863" max="2863" width="7.7109375" style="2" customWidth="1"/>
    <col min="2864" max="2864" width="6.140625" style="2" customWidth="1"/>
    <col min="2865" max="2866" width="7.7109375" style="2" customWidth="1"/>
    <col min="2867" max="2867" width="7.42578125" style="2" customWidth="1"/>
    <col min="2868" max="2871" width="7.7109375" style="2" customWidth="1"/>
    <col min="2872" max="2879" width="5" style="2" customWidth="1"/>
    <col min="2880" max="2881" width="0" style="2" hidden="1" customWidth="1"/>
    <col min="2882" max="2882" width="1.7109375" style="2" customWidth="1"/>
    <col min="2883" max="2883" width="4.7109375" style="2" customWidth="1"/>
    <col min="2884" max="2884" width="8" style="2" bestFit="1" customWidth="1"/>
    <col min="2885" max="2885" width="5.7109375" style="2" customWidth="1"/>
    <col min="2886" max="2886" width="7.28515625" style="2" customWidth="1"/>
    <col min="2887" max="2901" width="5.7109375" style="2" customWidth="1"/>
    <col min="2902" max="2903" width="0" style="2" hidden="1" customWidth="1"/>
    <col min="2904" max="3073" width="9.140625" style="2"/>
    <col min="3074" max="3074" width="54.140625" style="2" bestFit="1" customWidth="1"/>
    <col min="3075" max="3079" width="4.7109375" style="2" customWidth="1"/>
    <col min="3080" max="3080" width="6" style="2" customWidth="1"/>
    <col min="3081" max="3092" width="4.7109375" style="2" customWidth="1"/>
    <col min="3093" max="3094" width="0" style="2" hidden="1" customWidth="1"/>
    <col min="3095" max="3095" width="2.7109375" style="2" customWidth="1"/>
    <col min="3096" max="3113" width="4.7109375" style="2" customWidth="1"/>
    <col min="3114" max="3115" width="0" style="2" hidden="1" customWidth="1"/>
    <col min="3116" max="3116" width="1.5703125" style="2" customWidth="1"/>
    <col min="3117" max="3117" width="7.7109375" style="2" customWidth="1"/>
    <col min="3118" max="3118" width="9.42578125" style="2" bestFit="1" customWidth="1"/>
    <col min="3119" max="3119" width="7.7109375" style="2" customWidth="1"/>
    <col min="3120" max="3120" width="6.140625" style="2" customWidth="1"/>
    <col min="3121" max="3122" width="7.7109375" style="2" customWidth="1"/>
    <col min="3123" max="3123" width="7.42578125" style="2" customWidth="1"/>
    <col min="3124" max="3127" width="7.7109375" style="2" customWidth="1"/>
    <col min="3128" max="3135" width="5" style="2" customWidth="1"/>
    <col min="3136" max="3137" width="0" style="2" hidden="1" customWidth="1"/>
    <col min="3138" max="3138" width="1.7109375" style="2" customWidth="1"/>
    <col min="3139" max="3139" width="4.7109375" style="2" customWidth="1"/>
    <col min="3140" max="3140" width="8" style="2" bestFit="1" customWidth="1"/>
    <col min="3141" max="3141" width="5.7109375" style="2" customWidth="1"/>
    <col min="3142" max="3142" width="7.28515625" style="2" customWidth="1"/>
    <col min="3143" max="3157" width="5.7109375" style="2" customWidth="1"/>
    <col min="3158" max="3159" width="0" style="2" hidden="1" customWidth="1"/>
    <col min="3160" max="3329" width="9.140625" style="2"/>
    <col min="3330" max="3330" width="54.140625" style="2" bestFit="1" customWidth="1"/>
    <col min="3331" max="3335" width="4.7109375" style="2" customWidth="1"/>
    <col min="3336" max="3336" width="6" style="2" customWidth="1"/>
    <col min="3337" max="3348" width="4.7109375" style="2" customWidth="1"/>
    <col min="3349" max="3350" width="0" style="2" hidden="1" customWidth="1"/>
    <col min="3351" max="3351" width="2.7109375" style="2" customWidth="1"/>
    <col min="3352" max="3369" width="4.7109375" style="2" customWidth="1"/>
    <col min="3370" max="3371" width="0" style="2" hidden="1" customWidth="1"/>
    <col min="3372" max="3372" width="1.5703125" style="2" customWidth="1"/>
    <col min="3373" max="3373" width="7.7109375" style="2" customWidth="1"/>
    <col min="3374" max="3374" width="9.42578125" style="2" bestFit="1" customWidth="1"/>
    <col min="3375" max="3375" width="7.7109375" style="2" customWidth="1"/>
    <col min="3376" max="3376" width="6.140625" style="2" customWidth="1"/>
    <col min="3377" max="3378" width="7.7109375" style="2" customWidth="1"/>
    <col min="3379" max="3379" width="7.42578125" style="2" customWidth="1"/>
    <col min="3380" max="3383" width="7.7109375" style="2" customWidth="1"/>
    <col min="3384" max="3391" width="5" style="2" customWidth="1"/>
    <col min="3392" max="3393" width="0" style="2" hidden="1" customWidth="1"/>
    <col min="3394" max="3394" width="1.7109375" style="2" customWidth="1"/>
    <col min="3395" max="3395" width="4.7109375" style="2" customWidth="1"/>
    <col min="3396" max="3396" width="8" style="2" bestFit="1" customWidth="1"/>
    <col min="3397" max="3397" width="5.7109375" style="2" customWidth="1"/>
    <col min="3398" max="3398" width="7.28515625" style="2" customWidth="1"/>
    <col min="3399" max="3413" width="5.7109375" style="2" customWidth="1"/>
    <col min="3414" max="3415" width="0" style="2" hidden="1" customWidth="1"/>
    <col min="3416" max="3585" width="9.140625" style="2"/>
    <col min="3586" max="3586" width="54.140625" style="2" bestFit="1" customWidth="1"/>
    <col min="3587" max="3591" width="4.7109375" style="2" customWidth="1"/>
    <col min="3592" max="3592" width="6" style="2" customWidth="1"/>
    <col min="3593" max="3604" width="4.7109375" style="2" customWidth="1"/>
    <col min="3605" max="3606" width="0" style="2" hidden="1" customWidth="1"/>
    <col min="3607" max="3607" width="2.7109375" style="2" customWidth="1"/>
    <col min="3608" max="3625" width="4.7109375" style="2" customWidth="1"/>
    <col min="3626" max="3627" width="0" style="2" hidden="1" customWidth="1"/>
    <col min="3628" max="3628" width="1.5703125" style="2" customWidth="1"/>
    <col min="3629" max="3629" width="7.7109375" style="2" customWidth="1"/>
    <col min="3630" max="3630" width="9.42578125" style="2" bestFit="1" customWidth="1"/>
    <col min="3631" max="3631" width="7.7109375" style="2" customWidth="1"/>
    <col min="3632" max="3632" width="6.140625" style="2" customWidth="1"/>
    <col min="3633" max="3634" width="7.7109375" style="2" customWidth="1"/>
    <col min="3635" max="3635" width="7.42578125" style="2" customWidth="1"/>
    <col min="3636" max="3639" width="7.7109375" style="2" customWidth="1"/>
    <col min="3640" max="3647" width="5" style="2" customWidth="1"/>
    <col min="3648" max="3649" width="0" style="2" hidden="1" customWidth="1"/>
    <col min="3650" max="3650" width="1.7109375" style="2" customWidth="1"/>
    <col min="3651" max="3651" width="4.7109375" style="2" customWidth="1"/>
    <col min="3652" max="3652" width="8" style="2" bestFit="1" customWidth="1"/>
    <col min="3653" max="3653" width="5.7109375" style="2" customWidth="1"/>
    <col min="3654" max="3654" width="7.28515625" style="2" customWidth="1"/>
    <col min="3655" max="3669" width="5.7109375" style="2" customWidth="1"/>
    <col min="3670" max="3671" width="0" style="2" hidden="1" customWidth="1"/>
    <col min="3672" max="3841" width="9.140625" style="2"/>
    <col min="3842" max="3842" width="54.140625" style="2" bestFit="1" customWidth="1"/>
    <col min="3843" max="3847" width="4.7109375" style="2" customWidth="1"/>
    <col min="3848" max="3848" width="6" style="2" customWidth="1"/>
    <col min="3849" max="3860" width="4.7109375" style="2" customWidth="1"/>
    <col min="3861" max="3862" width="0" style="2" hidden="1" customWidth="1"/>
    <col min="3863" max="3863" width="2.7109375" style="2" customWidth="1"/>
    <col min="3864" max="3881" width="4.7109375" style="2" customWidth="1"/>
    <col min="3882" max="3883" width="0" style="2" hidden="1" customWidth="1"/>
    <col min="3884" max="3884" width="1.5703125" style="2" customWidth="1"/>
    <col min="3885" max="3885" width="7.7109375" style="2" customWidth="1"/>
    <col min="3886" max="3886" width="9.42578125" style="2" bestFit="1" customWidth="1"/>
    <col min="3887" max="3887" width="7.7109375" style="2" customWidth="1"/>
    <col min="3888" max="3888" width="6.140625" style="2" customWidth="1"/>
    <col min="3889" max="3890" width="7.7109375" style="2" customWidth="1"/>
    <col min="3891" max="3891" width="7.42578125" style="2" customWidth="1"/>
    <col min="3892" max="3895" width="7.7109375" style="2" customWidth="1"/>
    <col min="3896" max="3903" width="5" style="2" customWidth="1"/>
    <col min="3904" max="3905" width="0" style="2" hidden="1" customWidth="1"/>
    <col min="3906" max="3906" width="1.7109375" style="2" customWidth="1"/>
    <col min="3907" max="3907" width="4.7109375" style="2" customWidth="1"/>
    <col min="3908" max="3908" width="8" style="2" bestFit="1" customWidth="1"/>
    <col min="3909" max="3909" width="5.7109375" style="2" customWidth="1"/>
    <col min="3910" max="3910" width="7.28515625" style="2" customWidth="1"/>
    <col min="3911" max="3925" width="5.7109375" style="2" customWidth="1"/>
    <col min="3926" max="3927" width="0" style="2" hidden="1" customWidth="1"/>
    <col min="3928" max="4097" width="9.140625" style="2"/>
    <col min="4098" max="4098" width="54.140625" style="2" bestFit="1" customWidth="1"/>
    <col min="4099" max="4103" width="4.7109375" style="2" customWidth="1"/>
    <col min="4104" max="4104" width="6" style="2" customWidth="1"/>
    <col min="4105" max="4116" width="4.7109375" style="2" customWidth="1"/>
    <col min="4117" max="4118" width="0" style="2" hidden="1" customWidth="1"/>
    <col min="4119" max="4119" width="2.7109375" style="2" customWidth="1"/>
    <col min="4120" max="4137" width="4.7109375" style="2" customWidth="1"/>
    <col min="4138" max="4139" width="0" style="2" hidden="1" customWidth="1"/>
    <col min="4140" max="4140" width="1.5703125" style="2" customWidth="1"/>
    <col min="4141" max="4141" width="7.7109375" style="2" customWidth="1"/>
    <col min="4142" max="4142" width="9.42578125" style="2" bestFit="1" customWidth="1"/>
    <col min="4143" max="4143" width="7.7109375" style="2" customWidth="1"/>
    <col min="4144" max="4144" width="6.140625" style="2" customWidth="1"/>
    <col min="4145" max="4146" width="7.7109375" style="2" customWidth="1"/>
    <col min="4147" max="4147" width="7.42578125" style="2" customWidth="1"/>
    <col min="4148" max="4151" width="7.7109375" style="2" customWidth="1"/>
    <col min="4152" max="4159" width="5" style="2" customWidth="1"/>
    <col min="4160" max="4161" width="0" style="2" hidden="1" customWidth="1"/>
    <col min="4162" max="4162" width="1.7109375" style="2" customWidth="1"/>
    <col min="4163" max="4163" width="4.7109375" style="2" customWidth="1"/>
    <col min="4164" max="4164" width="8" style="2" bestFit="1" customWidth="1"/>
    <col min="4165" max="4165" width="5.7109375" style="2" customWidth="1"/>
    <col min="4166" max="4166" width="7.28515625" style="2" customWidth="1"/>
    <col min="4167" max="4181" width="5.7109375" style="2" customWidth="1"/>
    <col min="4182" max="4183" width="0" style="2" hidden="1" customWidth="1"/>
    <col min="4184" max="4353" width="9.140625" style="2"/>
    <col min="4354" max="4354" width="54.140625" style="2" bestFit="1" customWidth="1"/>
    <col min="4355" max="4359" width="4.7109375" style="2" customWidth="1"/>
    <col min="4360" max="4360" width="6" style="2" customWidth="1"/>
    <col min="4361" max="4372" width="4.7109375" style="2" customWidth="1"/>
    <col min="4373" max="4374" width="0" style="2" hidden="1" customWidth="1"/>
    <col min="4375" max="4375" width="2.7109375" style="2" customWidth="1"/>
    <col min="4376" max="4393" width="4.7109375" style="2" customWidth="1"/>
    <col min="4394" max="4395" width="0" style="2" hidden="1" customWidth="1"/>
    <col min="4396" max="4396" width="1.5703125" style="2" customWidth="1"/>
    <col min="4397" max="4397" width="7.7109375" style="2" customWidth="1"/>
    <col min="4398" max="4398" width="9.42578125" style="2" bestFit="1" customWidth="1"/>
    <col min="4399" max="4399" width="7.7109375" style="2" customWidth="1"/>
    <col min="4400" max="4400" width="6.140625" style="2" customWidth="1"/>
    <col min="4401" max="4402" width="7.7109375" style="2" customWidth="1"/>
    <col min="4403" max="4403" width="7.42578125" style="2" customWidth="1"/>
    <col min="4404" max="4407" width="7.7109375" style="2" customWidth="1"/>
    <col min="4408" max="4415" width="5" style="2" customWidth="1"/>
    <col min="4416" max="4417" width="0" style="2" hidden="1" customWidth="1"/>
    <col min="4418" max="4418" width="1.7109375" style="2" customWidth="1"/>
    <col min="4419" max="4419" width="4.7109375" style="2" customWidth="1"/>
    <col min="4420" max="4420" width="8" style="2" bestFit="1" customWidth="1"/>
    <col min="4421" max="4421" width="5.7109375" style="2" customWidth="1"/>
    <col min="4422" max="4422" width="7.28515625" style="2" customWidth="1"/>
    <col min="4423" max="4437" width="5.7109375" style="2" customWidth="1"/>
    <col min="4438" max="4439" width="0" style="2" hidden="1" customWidth="1"/>
    <col min="4440" max="4609" width="9.140625" style="2"/>
    <col min="4610" max="4610" width="54.140625" style="2" bestFit="1" customWidth="1"/>
    <col min="4611" max="4615" width="4.7109375" style="2" customWidth="1"/>
    <col min="4616" max="4616" width="6" style="2" customWidth="1"/>
    <col min="4617" max="4628" width="4.7109375" style="2" customWidth="1"/>
    <col min="4629" max="4630" width="0" style="2" hidden="1" customWidth="1"/>
    <col min="4631" max="4631" width="2.7109375" style="2" customWidth="1"/>
    <col min="4632" max="4649" width="4.7109375" style="2" customWidth="1"/>
    <col min="4650" max="4651" width="0" style="2" hidden="1" customWidth="1"/>
    <col min="4652" max="4652" width="1.5703125" style="2" customWidth="1"/>
    <col min="4653" max="4653" width="7.7109375" style="2" customWidth="1"/>
    <col min="4654" max="4654" width="9.42578125" style="2" bestFit="1" customWidth="1"/>
    <col min="4655" max="4655" width="7.7109375" style="2" customWidth="1"/>
    <col min="4656" max="4656" width="6.140625" style="2" customWidth="1"/>
    <col min="4657" max="4658" width="7.7109375" style="2" customWidth="1"/>
    <col min="4659" max="4659" width="7.42578125" style="2" customWidth="1"/>
    <col min="4660" max="4663" width="7.7109375" style="2" customWidth="1"/>
    <col min="4664" max="4671" width="5" style="2" customWidth="1"/>
    <col min="4672" max="4673" width="0" style="2" hidden="1" customWidth="1"/>
    <col min="4674" max="4674" width="1.7109375" style="2" customWidth="1"/>
    <col min="4675" max="4675" width="4.7109375" style="2" customWidth="1"/>
    <col min="4676" max="4676" width="8" style="2" bestFit="1" customWidth="1"/>
    <col min="4677" max="4677" width="5.7109375" style="2" customWidth="1"/>
    <col min="4678" max="4678" width="7.28515625" style="2" customWidth="1"/>
    <col min="4679" max="4693" width="5.7109375" style="2" customWidth="1"/>
    <col min="4694" max="4695" width="0" style="2" hidden="1" customWidth="1"/>
    <col min="4696" max="4865" width="9.140625" style="2"/>
    <col min="4866" max="4866" width="54.140625" style="2" bestFit="1" customWidth="1"/>
    <col min="4867" max="4871" width="4.7109375" style="2" customWidth="1"/>
    <col min="4872" max="4872" width="6" style="2" customWidth="1"/>
    <col min="4873" max="4884" width="4.7109375" style="2" customWidth="1"/>
    <col min="4885" max="4886" width="0" style="2" hidden="1" customWidth="1"/>
    <col min="4887" max="4887" width="2.7109375" style="2" customWidth="1"/>
    <col min="4888" max="4905" width="4.7109375" style="2" customWidth="1"/>
    <col min="4906" max="4907" width="0" style="2" hidden="1" customWidth="1"/>
    <col min="4908" max="4908" width="1.5703125" style="2" customWidth="1"/>
    <col min="4909" max="4909" width="7.7109375" style="2" customWidth="1"/>
    <col min="4910" max="4910" width="9.42578125" style="2" bestFit="1" customWidth="1"/>
    <col min="4911" max="4911" width="7.7109375" style="2" customWidth="1"/>
    <col min="4912" max="4912" width="6.140625" style="2" customWidth="1"/>
    <col min="4913" max="4914" width="7.7109375" style="2" customWidth="1"/>
    <col min="4915" max="4915" width="7.42578125" style="2" customWidth="1"/>
    <col min="4916" max="4919" width="7.7109375" style="2" customWidth="1"/>
    <col min="4920" max="4927" width="5" style="2" customWidth="1"/>
    <col min="4928" max="4929" width="0" style="2" hidden="1" customWidth="1"/>
    <col min="4930" max="4930" width="1.7109375" style="2" customWidth="1"/>
    <col min="4931" max="4931" width="4.7109375" style="2" customWidth="1"/>
    <col min="4932" max="4932" width="8" style="2" bestFit="1" customWidth="1"/>
    <col min="4933" max="4933" width="5.7109375" style="2" customWidth="1"/>
    <col min="4934" max="4934" width="7.28515625" style="2" customWidth="1"/>
    <col min="4935" max="4949" width="5.7109375" style="2" customWidth="1"/>
    <col min="4950" max="4951" width="0" style="2" hidden="1" customWidth="1"/>
    <col min="4952" max="5121" width="9.140625" style="2"/>
    <col min="5122" max="5122" width="54.140625" style="2" bestFit="1" customWidth="1"/>
    <col min="5123" max="5127" width="4.7109375" style="2" customWidth="1"/>
    <col min="5128" max="5128" width="6" style="2" customWidth="1"/>
    <col min="5129" max="5140" width="4.7109375" style="2" customWidth="1"/>
    <col min="5141" max="5142" width="0" style="2" hidden="1" customWidth="1"/>
    <col min="5143" max="5143" width="2.7109375" style="2" customWidth="1"/>
    <col min="5144" max="5161" width="4.7109375" style="2" customWidth="1"/>
    <col min="5162" max="5163" width="0" style="2" hidden="1" customWidth="1"/>
    <col min="5164" max="5164" width="1.5703125" style="2" customWidth="1"/>
    <col min="5165" max="5165" width="7.7109375" style="2" customWidth="1"/>
    <col min="5166" max="5166" width="9.42578125" style="2" bestFit="1" customWidth="1"/>
    <col min="5167" max="5167" width="7.7109375" style="2" customWidth="1"/>
    <col min="5168" max="5168" width="6.140625" style="2" customWidth="1"/>
    <col min="5169" max="5170" width="7.7109375" style="2" customWidth="1"/>
    <col min="5171" max="5171" width="7.42578125" style="2" customWidth="1"/>
    <col min="5172" max="5175" width="7.7109375" style="2" customWidth="1"/>
    <col min="5176" max="5183" width="5" style="2" customWidth="1"/>
    <col min="5184" max="5185" width="0" style="2" hidden="1" customWidth="1"/>
    <col min="5186" max="5186" width="1.7109375" style="2" customWidth="1"/>
    <col min="5187" max="5187" width="4.7109375" style="2" customWidth="1"/>
    <col min="5188" max="5188" width="8" style="2" bestFit="1" customWidth="1"/>
    <col min="5189" max="5189" width="5.7109375" style="2" customWidth="1"/>
    <col min="5190" max="5190" width="7.28515625" style="2" customWidth="1"/>
    <col min="5191" max="5205" width="5.7109375" style="2" customWidth="1"/>
    <col min="5206" max="5207" width="0" style="2" hidden="1" customWidth="1"/>
    <col min="5208" max="5377" width="9.140625" style="2"/>
    <col min="5378" max="5378" width="54.140625" style="2" bestFit="1" customWidth="1"/>
    <col min="5379" max="5383" width="4.7109375" style="2" customWidth="1"/>
    <col min="5384" max="5384" width="6" style="2" customWidth="1"/>
    <col min="5385" max="5396" width="4.7109375" style="2" customWidth="1"/>
    <col min="5397" max="5398" width="0" style="2" hidden="1" customWidth="1"/>
    <col min="5399" max="5399" width="2.7109375" style="2" customWidth="1"/>
    <col min="5400" max="5417" width="4.7109375" style="2" customWidth="1"/>
    <col min="5418" max="5419" width="0" style="2" hidden="1" customWidth="1"/>
    <col min="5420" max="5420" width="1.5703125" style="2" customWidth="1"/>
    <col min="5421" max="5421" width="7.7109375" style="2" customWidth="1"/>
    <col min="5422" max="5422" width="9.42578125" style="2" bestFit="1" customWidth="1"/>
    <col min="5423" max="5423" width="7.7109375" style="2" customWidth="1"/>
    <col min="5424" max="5424" width="6.140625" style="2" customWidth="1"/>
    <col min="5425" max="5426" width="7.7109375" style="2" customWidth="1"/>
    <col min="5427" max="5427" width="7.42578125" style="2" customWidth="1"/>
    <col min="5428" max="5431" width="7.7109375" style="2" customWidth="1"/>
    <col min="5432" max="5439" width="5" style="2" customWidth="1"/>
    <col min="5440" max="5441" width="0" style="2" hidden="1" customWidth="1"/>
    <col min="5442" max="5442" width="1.7109375" style="2" customWidth="1"/>
    <col min="5443" max="5443" width="4.7109375" style="2" customWidth="1"/>
    <col min="5444" max="5444" width="8" style="2" bestFit="1" customWidth="1"/>
    <col min="5445" max="5445" width="5.7109375" style="2" customWidth="1"/>
    <col min="5446" max="5446" width="7.28515625" style="2" customWidth="1"/>
    <col min="5447" max="5461" width="5.7109375" style="2" customWidth="1"/>
    <col min="5462" max="5463" width="0" style="2" hidden="1" customWidth="1"/>
    <col min="5464" max="5633" width="9.140625" style="2"/>
    <col min="5634" max="5634" width="54.140625" style="2" bestFit="1" customWidth="1"/>
    <col min="5635" max="5639" width="4.7109375" style="2" customWidth="1"/>
    <col min="5640" max="5640" width="6" style="2" customWidth="1"/>
    <col min="5641" max="5652" width="4.7109375" style="2" customWidth="1"/>
    <col min="5653" max="5654" width="0" style="2" hidden="1" customWidth="1"/>
    <col min="5655" max="5655" width="2.7109375" style="2" customWidth="1"/>
    <col min="5656" max="5673" width="4.7109375" style="2" customWidth="1"/>
    <col min="5674" max="5675" width="0" style="2" hidden="1" customWidth="1"/>
    <col min="5676" max="5676" width="1.5703125" style="2" customWidth="1"/>
    <col min="5677" max="5677" width="7.7109375" style="2" customWidth="1"/>
    <col min="5678" max="5678" width="9.42578125" style="2" bestFit="1" customWidth="1"/>
    <col min="5679" max="5679" width="7.7109375" style="2" customWidth="1"/>
    <col min="5680" max="5680" width="6.140625" style="2" customWidth="1"/>
    <col min="5681" max="5682" width="7.7109375" style="2" customWidth="1"/>
    <col min="5683" max="5683" width="7.42578125" style="2" customWidth="1"/>
    <col min="5684" max="5687" width="7.7109375" style="2" customWidth="1"/>
    <col min="5688" max="5695" width="5" style="2" customWidth="1"/>
    <col min="5696" max="5697" width="0" style="2" hidden="1" customWidth="1"/>
    <col min="5698" max="5698" width="1.7109375" style="2" customWidth="1"/>
    <col min="5699" max="5699" width="4.7109375" style="2" customWidth="1"/>
    <col min="5700" max="5700" width="8" style="2" bestFit="1" customWidth="1"/>
    <col min="5701" max="5701" width="5.7109375" style="2" customWidth="1"/>
    <col min="5702" max="5702" width="7.28515625" style="2" customWidth="1"/>
    <col min="5703" max="5717" width="5.7109375" style="2" customWidth="1"/>
    <col min="5718" max="5719" width="0" style="2" hidden="1" customWidth="1"/>
    <col min="5720" max="5889" width="9.140625" style="2"/>
    <col min="5890" max="5890" width="54.140625" style="2" bestFit="1" customWidth="1"/>
    <col min="5891" max="5895" width="4.7109375" style="2" customWidth="1"/>
    <col min="5896" max="5896" width="6" style="2" customWidth="1"/>
    <col min="5897" max="5908" width="4.7109375" style="2" customWidth="1"/>
    <col min="5909" max="5910" width="0" style="2" hidden="1" customWidth="1"/>
    <col min="5911" max="5911" width="2.7109375" style="2" customWidth="1"/>
    <col min="5912" max="5929" width="4.7109375" style="2" customWidth="1"/>
    <col min="5930" max="5931" width="0" style="2" hidden="1" customWidth="1"/>
    <col min="5932" max="5932" width="1.5703125" style="2" customWidth="1"/>
    <col min="5933" max="5933" width="7.7109375" style="2" customWidth="1"/>
    <col min="5934" max="5934" width="9.42578125" style="2" bestFit="1" customWidth="1"/>
    <col min="5935" max="5935" width="7.7109375" style="2" customWidth="1"/>
    <col min="5936" max="5936" width="6.140625" style="2" customWidth="1"/>
    <col min="5937" max="5938" width="7.7109375" style="2" customWidth="1"/>
    <col min="5939" max="5939" width="7.42578125" style="2" customWidth="1"/>
    <col min="5940" max="5943" width="7.7109375" style="2" customWidth="1"/>
    <col min="5944" max="5951" width="5" style="2" customWidth="1"/>
    <col min="5952" max="5953" width="0" style="2" hidden="1" customWidth="1"/>
    <col min="5954" max="5954" width="1.7109375" style="2" customWidth="1"/>
    <col min="5955" max="5955" width="4.7109375" style="2" customWidth="1"/>
    <col min="5956" max="5956" width="8" style="2" bestFit="1" customWidth="1"/>
    <col min="5957" max="5957" width="5.7109375" style="2" customWidth="1"/>
    <col min="5958" max="5958" width="7.28515625" style="2" customWidth="1"/>
    <col min="5959" max="5973" width="5.7109375" style="2" customWidth="1"/>
    <col min="5974" max="5975" width="0" style="2" hidden="1" customWidth="1"/>
    <col min="5976" max="6145" width="9.140625" style="2"/>
    <col min="6146" max="6146" width="54.140625" style="2" bestFit="1" customWidth="1"/>
    <col min="6147" max="6151" width="4.7109375" style="2" customWidth="1"/>
    <col min="6152" max="6152" width="6" style="2" customWidth="1"/>
    <col min="6153" max="6164" width="4.7109375" style="2" customWidth="1"/>
    <col min="6165" max="6166" width="0" style="2" hidden="1" customWidth="1"/>
    <col min="6167" max="6167" width="2.7109375" style="2" customWidth="1"/>
    <col min="6168" max="6185" width="4.7109375" style="2" customWidth="1"/>
    <col min="6186" max="6187" width="0" style="2" hidden="1" customWidth="1"/>
    <col min="6188" max="6188" width="1.5703125" style="2" customWidth="1"/>
    <col min="6189" max="6189" width="7.7109375" style="2" customWidth="1"/>
    <col min="6190" max="6190" width="9.42578125" style="2" bestFit="1" customWidth="1"/>
    <col min="6191" max="6191" width="7.7109375" style="2" customWidth="1"/>
    <col min="6192" max="6192" width="6.140625" style="2" customWidth="1"/>
    <col min="6193" max="6194" width="7.7109375" style="2" customWidth="1"/>
    <col min="6195" max="6195" width="7.42578125" style="2" customWidth="1"/>
    <col min="6196" max="6199" width="7.7109375" style="2" customWidth="1"/>
    <col min="6200" max="6207" width="5" style="2" customWidth="1"/>
    <col min="6208" max="6209" width="0" style="2" hidden="1" customWidth="1"/>
    <col min="6210" max="6210" width="1.7109375" style="2" customWidth="1"/>
    <col min="6211" max="6211" width="4.7109375" style="2" customWidth="1"/>
    <col min="6212" max="6212" width="8" style="2" bestFit="1" customWidth="1"/>
    <col min="6213" max="6213" width="5.7109375" style="2" customWidth="1"/>
    <col min="6214" max="6214" width="7.28515625" style="2" customWidth="1"/>
    <col min="6215" max="6229" width="5.7109375" style="2" customWidth="1"/>
    <col min="6230" max="6231" width="0" style="2" hidden="1" customWidth="1"/>
    <col min="6232" max="6401" width="9.140625" style="2"/>
    <col min="6402" max="6402" width="54.140625" style="2" bestFit="1" customWidth="1"/>
    <col min="6403" max="6407" width="4.7109375" style="2" customWidth="1"/>
    <col min="6408" max="6408" width="6" style="2" customWidth="1"/>
    <col min="6409" max="6420" width="4.7109375" style="2" customWidth="1"/>
    <col min="6421" max="6422" width="0" style="2" hidden="1" customWidth="1"/>
    <col min="6423" max="6423" width="2.7109375" style="2" customWidth="1"/>
    <col min="6424" max="6441" width="4.7109375" style="2" customWidth="1"/>
    <col min="6442" max="6443" width="0" style="2" hidden="1" customWidth="1"/>
    <col min="6444" max="6444" width="1.5703125" style="2" customWidth="1"/>
    <col min="6445" max="6445" width="7.7109375" style="2" customWidth="1"/>
    <col min="6446" max="6446" width="9.42578125" style="2" bestFit="1" customWidth="1"/>
    <col min="6447" max="6447" width="7.7109375" style="2" customWidth="1"/>
    <col min="6448" max="6448" width="6.140625" style="2" customWidth="1"/>
    <col min="6449" max="6450" width="7.7109375" style="2" customWidth="1"/>
    <col min="6451" max="6451" width="7.42578125" style="2" customWidth="1"/>
    <col min="6452" max="6455" width="7.7109375" style="2" customWidth="1"/>
    <col min="6456" max="6463" width="5" style="2" customWidth="1"/>
    <col min="6464" max="6465" width="0" style="2" hidden="1" customWidth="1"/>
    <col min="6466" max="6466" width="1.7109375" style="2" customWidth="1"/>
    <col min="6467" max="6467" width="4.7109375" style="2" customWidth="1"/>
    <col min="6468" max="6468" width="8" style="2" bestFit="1" customWidth="1"/>
    <col min="6469" max="6469" width="5.7109375" style="2" customWidth="1"/>
    <col min="6470" max="6470" width="7.28515625" style="2" customWidth="1"/>
    <col min="6471" max="6485" width="5.7109375" style="2" customWidth="1"/>
    <col min="6486" max="6487" width="0" style="2" hidden="1" customWidth="1"/>
    <col min="6488" max="6657" width="9.140625" style="2"/>
    <col min="6658" max="6658" width="54.140625" style="2" bestFit="1" customWidth="1"/>
    <col min="6659" max="6663" width="4.7109375" style="2" customWidth="1"/>
    <col min="6664" max="6664" width="6" style="2" customWidth="1"/>
    <col min="6665" max="6676" width="4.7109375" style="2" customWidth="1"/>
    <col min="6677" max="6678" width="0" style="2" hidden="1" customWidth="1"/>
    <col min="6679" max="6679" width="2.7109375" style="2" customWidth="1"/>
    <col min="6680" max="6697" width="4.7109375" style="2" customWidth="1"/>
    <col min="6698" max="6699" width="0" style="2" hidden="1" customWidth="1"/>
    <col min="6700" max="6700" width="1.5703125" style="2" customWidth="1"/>
    <col min="6701" max="6701" width="7.7109375" style="2" customWidth="1"/>
    <col min="6702" max="6702" width="9.42578125" style="2" bestFit="1" customWidth="1"/>
    <col min="6703" max="6703" width="7.7109375" style="2" customWidth="1"/>
    <col min="6704" max="6704" width="6.140625" style="2" customWidth="1"/>
    <col min="6705" max="6706" width="7.7109375" style="2" customWidth="1"/>
    <col min="6707" max="6707" width="7.42578125" style="2" customWidth="1"/>
    <col min="6708" max="6711" width="7.7109375" style="2" customWidth="1"/>
    <col min="6712" max="6719" width="5" style="2" customWidth="1"/>
    <col min="6720" max="6721" width="0" style="2" hidden="1" customWidth="1"/>
    <col min="6722" max="6722" width="1.7109375" style="2" customWidth="1"/>
    <col min="6723" max="6723" width="4.7109375" style="2" customWidth="1"/>
    <col min="6724" max="6724" width="8" style="2" bestFit="1" customWidth="1"/>
    <col min="6725" max="6725" width="5.7109375" style="2" customWidth="1"/>
    <col min="6726" max="6726" width="7.28515625" style="2" customWidth="1"/>
    <col min="6727" max="6741" width="5.7109375" style="2" customWidth="1"/>
    <col min="6742" max="6743" width="0" style="2" hidden="1" customWidth="1"/>
    <col min="6744" max="6913" width="9.140625" style="2"/>
    <col min="6914" max="6914" width="54.140625" style="2" bestFit="1" customWidth="1"/>
    <col min="6915" max="6919" width="4.7109375" style="2" customWidth="1"/>
    <col min="6920" max="6920" width="6" style="2" customWidth="1"/>
    <col min="6921" max="6932" width="4.7109375" style="2" customWidth="1"/>
    <col min="6933" max="6934" width="0" style="2" hidden="1" customWidth="1"/>
    <col min="6935" max="6935" width="2.7109375" style="2" customWidth="1"/>
    <col min="6936" max="6953" width="4.7109375" style="2" customWidth="1"/>
    <col min="6954" max="6955" width="0" style="2" hidden="1" customWidth="1"/>
    <col min="6956" max="6956" width="1.5703125" style="2" customWidth="1"/>
    <col min="6957" max="6957" width="7.7109375" style="2" customWidth="1"/>
    <col min="6958" max="6958" width="9.42578125" style="2" bestFit="1" customWidth="1"/>
    <col min="6959" max="6959" width="7.7109375" style="2" customWidth="1"/>
    <col min="6960" max="6960" width="6.140625" style="2" customWidth="1"/>
    <col min="6961" max="6962" width="7.7109375" style="2" customWidth="1"/>
    <col min="6963" max="6963" width="7.42578125" style="2" customWidth="1"/>
    <col min="6964" max="6967" width="7.7109375" style="2" customWidth="1"/>
    <col min="6968" max="6975" width="5" style="2" customWidth="1"/>
    <col min="6976" max="6977" width="0" style="2" hidden="1" customWidth="1"/>
    <col min="6978" max="6978" width="1.7109375" style="2" customWidth="1"/>
    <col min="6979" max="6979" width="4.7109375" style="2" customWidth="1"/>
    <col min="6980" max="6980" width="8" style="2" bestFit="1" customWidth="1"/>
    <col min="6981" max="6981" width="5.7109375" style="2" customWidth="1"/>
    <col min="6982" max="6982" width="7.28515625" style="2" customWidth="1"/>
    <col min="6983" max="6997" width="5.7109375" style="2" customWidth="1"/>
    <col min="6998" max="6999" width="0" style="2" hidden="1" customWidth="1"/>
    <col min="7000" max="7169" width="9.140625" style="2"/>
    <col min="7170" max="7170" width="54.140625" style="2" bestFit="1" customWidth="1"/>
    <col min="7171" max="7175" width="4.7109375" style="2" customWidth="1"/>
    <col min="7176" max="7176" width="6" style="2" customWidth="1"/>
    <col min="7177" max="7188" width="4.7109375" style="2" customWidth="1"/>
    <col min="7189" max="7190" width="0" style="2" hidden="1" customWidth="1"/>
    <col min="7191" max="7191" width="2.7109375" style="2" customWidth="1"/>
    <col min="7192" max="7209" width="4.7109375" style="2" customWidth="1"/>
    <col min="7210" max="7211" width="0" style="2" hidden="1" customWidth="1"/>
    <col min="7212" max="7212" width="1.5703125" style="2" customWidth="1"/>
    <col min="7213" max="7213" width="7.7109375" style="2" customWidth="1"/>
    <col min="7214" max="7214" width="9.42578125" style="2" bestFit="1" customWidth="1"/>
    <col min="7215" max="7215" width="7.7109375" style="2" customWidth="1"/>
    <col min="7216" max="7216" width="6.140625" style="2" customWidth="1"/>
    <col min="7217" max="7218" width="7.7109375" style="2" customWidth="1"/>
    <col min="7219" max="7219" width="7.42578125" style="2" customWidth="1"/>
    <col min="7220" max="7223" width="7.7109375" style="2" customWidth="1"/>
    <col min="7224" max="7231" width="5" style="2" customWidth="1"/>
    <col min="7232" max="7233" width="0" style="2" hidden="1" customWidth="1"/>
    <col min="7234" max="7234" width="1.7109375" style="2" customWidth="1"/>
    <col min="7235" max="7235" width="4.7109375" style="2" customWidth="1"/>
    <col min="7236" max="7236" width="8" style="2" bestFit="1" customWidth="1"/>
    <col min="7237" max="7237" width="5.7109375" style="2" customWidth="1"/>
    <col min="7238" max="7238" width="7.28515625" style="2" customWidth="1"/>
    <col min="7239" max="7253" width="5.7109375" style="2" customWidth="1"/>
    <col min="7254" max="7255" width="0" style="2" hidden="1" customWidth="1"/>
    <col min="7256" max="7425" width="9.140625" style="2"/>
    <col min="7426" max="7426" width="54.140625" style="2" bestFit="1" customWidth="1"/>
    <col min="7427" max="7431" width="4.7109375" style="2" customWidth="1"/>
    <col min="7432" max="7432" width="6" style="2" customWidth="1"/>
    <col min="7433" max="7444" width="4.7109375" style="2" customWidth="1"/>
    <col min="7445" max="7446" width="0" style="2" hidden="1" customWidth="1"/>
    <col min="7447" max="7447" width="2.7109375" style="2" customWidth="1"/>
    <col min="7448" max="7465" width="4.7109375" style="2" customWidth="1"/>
    <col min="7466" max="7467" width="0" style="2" hidden="1" customWidth="1"/>
    <col min="7468" max="7468" width="1.5703125" style="2" customWidth="1"/>
    <col min="7469" max="7469" width="7.7109375" style="2" customWidth="1"/>
    <col min="7470" max="7470" width="9.42578125" style="2" bestFit="1" customWidth="1"/>
    <col min="7471" max="7471" width="7.7109375" style="2" customWidth="1"/>
    <col min="7472" max="7472" width="6.140625" style="2" customWidth="1"/>
    <col min="7473" max="7474" width="7.7109375" style="2" customWidth="1"/>
    <col min="7475" max="7475" width="7.42578125" style="2" customWidth="1"/>
    <col min="7476" max="7479" width="7.7109375" style="2" customWidth="1"/>
    <col min="7480" max="7487" width="5" style="2" customWidth="1"/>
    <col min="7488" max="7489" width="0" style="2" hidden="1" customWidth="1"/>
    <col min="7490" max="7490" width="1.7109375" style="2" customWidth="1"/>
    <col min="7491" max="7491" width="4.7109375" style="2" customWidth="1"/>
    <col min="7492" max="7492" width="8" style="2" bestFit="1" customWidth="1"/>
    <col min="7493" max="7493" width="5.7109375" style="2" customWidth="1"/>
    <col min="7494" max="7494" width="7.28515625" style="2" customWidth="1"/>
    <col min="7495" max="7509" width="5.7109375" style="2" customWidth="1"/>
    <col min="7510" max="7511" width="0" style="2" hidden="1" customWidth="1"/>
    <col min="7512" max="7681" width="9.140625" style="2"/>
    <col min="7682" max="7682" width="54.140625" style="2" bestFit="1" customWidth="1"/>
    <col min="7683" max="7687" width="4.7109375" style="2" customWidth="1"/>
    <col min="7688" max="7688" width="6" style="2" customWidth="1"/>
    <col min="7689" max="7700" width="4.7109375" style="2" customWidth="1"/>
    <col min="7701" max="7702" width="0" style="2" hidden="1" customWidth="1"/>
    <col min="7703" max="7703" width="2.7109375" style="2" customWidth="1"/>
    <col min="7704" max="7721" width="4.7109375" style="2" customWidth="1"/>
    <col min="7722" max="7723" width="0" style="2" hidden="1" customWidth="1"/>
    <col min="7724" max="7724" width="1.5703125" style="2" customWidth="1"/>
    <col min="7725" max="7725" width="7.7109375" style="2" customWidth="1"/>
    <col min="7726" max="7726" width="9.42578125" style="2" bestFit="1" customWidth="1"/>
    <col min="7727" max="7727" width="7.7109375" style="2" customWidth="1"/>
    <col min="7728" max="7728" width="6.140625" style="2" customWidth="1"/>
    <col min="7729" max="7730" width="7.7109375" style="2" customWidth="1"/>
    <col min="7731" max="7731" width="7.42578125" style="2" customWidth="1"/>
    <col min="7732" max="7735" width="7.7109375" style="2" customWidth="1"/>
    <col min="7736" max="7743" width="5" style="2" customWidth="1"/>
    <col min="7744" max="7745" width="0" style="2" hidden="1" customWidth="1"/>
    <col min="7746" max="7746" width="1.7109375" style="2" customWidth="1"/>
    <col min="7747" max="7747" width="4.7109375" style="2" customWidth="1"/>
    <col min="7748" max="7748" width="8" style="2" bestFit="1" customWidth="1"/>
    <col min="7749" max="7749" width="5.7109375" style="2" customWidth="1"/>
    <col min="7750" max="7750" width="7.28515625" style="2" customWidth="1"/>
    <col min="7751" max="7765" width="5.7109375" style="2" customWidth="1"/>
    <col min="7766" max="7767" width="0" style="2" hidden="1" customWidth="1"/>
    <col min="7768" max="7937" width="9.140625" style="2"/>
    <col min="7938" max="7938" width="54.140625" style="2" bestFit="1" customWidth="1"/>
    <col min="7939" max="7943" width="4.7109375" style="2" customWidth="1"/>
    <col min="7944" max="7944" width="6" style="2" customWidth="1"/>
    <col min="7945" max="7956" width="4.7109375" style="2" customWidth="1"/>
    <col min="7957" max="7958" width="0" style="2" hidden="1" customWidth="1"/>
    <col min="7959" max="7959" width="2.7109375" style="2" customWidth="1"/>
    <col min="7960" max="7977" width="4.7109375" style="2" customWidth="1"/>
    <col min="7978" max="7979" width="0" style="2" hidden="1" customWidth="1"/>
    <col min="7980" max="7980" width="1.5703125" style="2" customWidth="1"/>
    <col min="7981" max="7981" width="7.7109375" style="2" customWidth="1"/>
    <col min="7982" max="7982" width="9.42578125" style="2" bestFit="1" customWidth="1"/>
    <col min="7983" max="7983" width="7.7109375" style="2" customWidth="1"/>
    <col min="7984" max="7984" width="6.140625" style="2" customWidth="1"/>
    <col min="7985" max="7986" width="7.7109375" style="2" customWidth="1"/>
    <col min="7987" max="7987" width="7.42578125" style="2" customWidth="1"/>
    <col min="7988" max="7991" width="7.7109375" style="2" customWidth="1"/>
    <col min="7992" max="7999" width="5" style="2" customWidth="1"/>
    <col min="8000" max="8001" width="0" style="2" hidden="1" customWidth="1"/>
    <col min="8002" max="8002" width="1.7109375" style="2" customWidth="1"/>
    <col min="8003" max="8003" width="4.7109375" style="2" customWidth="1"/>
    <col min="8004" max="8004" width="8" style="2" bestFit="1" customWidth="1"/>
    <col min="8005" max="8005" width="5.7109375" style="2" customWidth="1"/>
    <col min="8006" max="8006" width="7.28515625" style="2" customWidth="1"/>
    <col min="8007" max="8021" width="5.7109375" style="2" customWidth="1"/>
    <col min="8022" max="8023" width="0" style="2" hidden="1" customWidth="1"/>
    <col min="8024" max="8193" width="9.140625" style="2"/>
    <col min="8194" max="8194" width="54.140625" style="2" bestFit="1" customWidth="1"/>
    <col min="8195" max="8199" width="4.7109375" style="2" customWidth="1"/>
    <col min="8200" max="8200" width="6" style="2" customWidth="1"/>
    <col min="8201" max="8212" width="4.7109375" style="2" customWidth="1"/>
    <col min="8213" max="8214" width="0" style="2" hidden="1" customWidth="1"/>
    <col min="8215" max="8215" width="2.7109375" style="2" customWidth="1"/>
    <col min="8216" max="8233" width="4.7109375" style="2" customWidth="1"/>
    <col min="8234" max="8235" width="0" style="2" hidden="1" customWidth="1"/>
    <col min="8236" max="8236" width="1.5703125" style="2" customWidth="1"/>
    <col min="8237" max="8237" width="7.7109375" style="2" customWidth="1"/>
    <col min="8238" max="8238" width="9.42578125" style="2" bestFit="1" customWidth="1"/>
    <col min="8239" max="8239" width="7.7109375" style="2" customWidth="1"/>
    <col min="8240" max="8240" width="6.140625" style="2" customWidth="1"/>
    <col min="8241" max="8242" width="7.7109375" style="2" customWidth="1"/>
    <col min="8243" max="8243" width="7.42578125" style="2" customWidth="1"/>
    <col min="8244" max="8247" width="7.7109375" style="2" customWidth="1"/>
    <col min="8248" max="8255" width="5" style="2" customWidth="1"/>
    <col min="8256" max="8257" width="0" style="2" hidden="1" customWidth="1"/>
    <col min="8258" max="8258" width="1.7109375" style="2" customWidth="1"/>
    <col min="8259" max="8259" width="4.7109375" style="2" customWidth="1"/>
    <col min="8260" max="8260" width="8" style="2" bestFit="1" customWidth="1"/>
    <col min="8261" max="8261" width="5.7109375" style="2" customWidth="1"/>
    <col min="8262" max="8262" width="7.28515625" style="2" customWidth="1"/>
    <col min="8263" max="8277" width="5.7109375" style="2" customWidth="1"/>
    <col min="8278" max="8279" width="0" style="2" hidden="1" customWidth="1"/>
    <col min="8280" max="8449" width="9.140625" style="2"/>
    <col min="8450" max="8450" width="54.140625" style="2" bestFit="1" customWidth="1"/>
    <col min="8451" max="8455" width="4.7109375" style="2" customWidth="1"/>
    <col min="8456" max="8456" width="6" style="2" customWidth="1"/>
    <col min="8457" max="8468" width="4.7109375" style="2" customWidth="1"/>
    <col min="8469" max="8470" width="0" style="2" hidden="1" customWidth="1"/>
    <col min="8471" max="8471" width="2.7109375" style="2" customWidth="1"/>
    <col min="8472" max="8489" width="4.7109375" style="2" customWidth="1"/>
    <col min="8490" max="8491" width="0" style="2" hidden="1" customWidth="1"/>
    <col min="8492" max="8492" width="1.5703125" style="2" customWidth="1"/>
    <col min="8493" max="8493" width="7.7109375" style="2" customWidth="1"/>
    <col min="8494" max="8494" width="9.42578125" style="2" bestFit="1" customWidth="1"/>
    <col min="8495" max="8495" width="7.7109375" style="2" customWidth="1"/>
    <col min="8496" max="8496" width="6.140625" style="2" customWidth="1"/>
    <col min="8497" max="8498" width="7.7109375" style="2" customWidth="1"/>
    <col min="8499" max="8499" width="7.42578125" style="2" customWidth="1"/>
    <col min="8500" max="8503" width="7.7109375" style="2" customWidth="1"/>
    <col min="8504" max="8511" width="5" style="2" customWidth="1"/>
    <col min="8512" max="8513" width="0" style="2" hidden="1" customWidth="1"/>
    <col min="8514" max="8514" width="1.7109375" style="2" customWidth="1"/>
    <col min="8515" max="8515" width="4.7109375" style="2" customWidth="1"/>
    <col min="8516" max="8516" width="8" style="2" bestFit="1" customWidth="1"/>
    <col min="8517" max="8517" width="5.7109375" style="2" customWidth="1"/>
    <col min="8518" max="8518" width="7.28515625" style="2" customWidth="1"/>
    <col min="8519" max="8533" width="5.7109375" style="2" customWidth="1"/>
    <col min="8534" max="8535" width="0" style="2" hidden="1" customWidth="1"/>
    <col min="8536" max="8705" width="9.140625" style="2"/>
    <col min="8706" max="8706" width="54.140625" style="2" bestFit="1" customWidth="1"/>
    <col min="8707" max="8711" width="4.7109375" style="2" customWidth="1"/>
    <col min="8712" max="8712" width="6" style="2" customWidth="1"/>
    <col min="8713" max="8724" width="4.7109375" style="2" customWidth="1"/>
    <col min="8725" max="8726" width="0" style="2" hidden="1" customWidth="1"/>
    <col min="8727" max="8727" width="2.7109375" style="2" customWidth="1"/>
    <col min="8728" max="8745" width="4.7109375" style="2" customWidth="1"/>
    <col min="8746" max="8747" width="0" style="2" hidden="1" customWidth="1"/>
    <col min="8748" max="8748" width="1.5703125" style="2" customWidth="1"/>
    <col min="8749" max="8749" width="7.7109375" style="2" customWidth="1"/>
    <col min="8750" max="8750" width="9.42578125" style="2" bestFit="1" customWidth="1"/>
    <col min="8751" max="8751" width="7.7109375" style="2" customWidth="1"/>
    <col min="8752" max="8752" width="6.140625" style="2" customWidth="1"/>
    <col min="8753" max="8754" width="7.7109375" style="2" customWidth="1"/>
    <col min="8755" max="8755" width="7.42578125" style="2" customWidth="1"/>
    <col min="8756" max="8759" width="7.7109375" style="2" customWidth="1"/>
    <col min="8760" max="8767" width="5" style="2" customWidth="1"/>
    <col min="8768" max="8769" width="0" style="2" hidden="1" customWidth="1"/>
    <col min="8770" max="8770" width="1.7109375" style="2" customWidth="1"/>
    <col min="8771" max="8771" width="4.7109375" style="2" customWidth="1"/>
    <col min="8772" max="8772" width="8" style="2" bestFit="1" customWidth="1"/>
    <col min="8773" max="8773" width="5.7109375" style="2" customWidth="1"/>
    <col min="8774" max="8774" width="7.28515625" style="2" customWidth="1"/>
    <col min="8775" max="8789" width="5.7109375" style="2" customWidth="1"/>
    <col min="8790" max="8791" width="0" style="2" hidden="1" customWidth="1"/>
    <col min="8792" max="8961" width="9.140625" style="2"/>
    <col min="8962" max="8962" width="54.140625" style="2" bestFit="1" customWidth="1"/>
    <col min="8963" max="8967" width="4.7109375" style="2" customWidth="1"/>
    <col min="8968" max="8968" width="6" style="2" customWidth="1"/>
    <col min="8969" max="8980" width="4.7109375" style="2" customWidth="1"/>
    <col min="8981" max="8982" width="0" style="2" hidden="1" customWidth="1"/>
    <col min="8983" max="8983" width="2.7109375" style="2" customWidth="1"/>
    <col min="8984" max="9001" width="4.7109375" style="2" customWidth="1"/>
    <col min="9002" max="9003" width="0" style="2" hidden="1" customWidth="1"/>
    <col min="9004" max="9004" width="1.5703125" style="2" customWidth="1"/>
    <col min="9005" max="9005" width="7.7109375" style="2" customWidth="1"/>
    <col min="9006" max="9006" width="9.42578125" style="2" bestFit="1" customWidth="1"/>
    <col min="9007" max="9007" width="7.7109375" style="2" customWidth="1"/>
    <col min="9008" max="9008" width="6.140625" style="2" customWidth="1"/>
    <col min="9009" max="9010" width="7.7109375" style="2" customWidth="1"/>
    <col min="9011" max="9011" width="7.42578125" style="2" customWidth="1"/>
    <col min="9012" max="9015" width="7.7109375" style="2" customWidth="1"/>
    <col min="9016" max="9023" width="5" style="2" customWidth="1"/>
    <col min="9024" max="9025" width="0" style="2" hidden="1" customWidth="1"/>
    <col min="9026" max="9026" width="1.7109375" style="2" customWidth="1"/>
    <col min="9027" max="9027" width="4.7109375" style="2" customWidth="1"/>
    <col min="9028" max="9028" width="8" style="2" bestFit="1" customWidth="1"/>
    <col min="9029" max="9029" width="5.7109375" style="2" customWidth="1"/>
    <col min="9030" max="9030" width="7.28515625" style="2" customWidth="1"/>
    <col min="9031" max="9045" width="5.7109375" style="2" customWidth="1"/>
    <col min="9046" max="9047" width="0" style="2" hidden="1" customWidth="1"/>
    <col min="9048" max="9217" width="9.140625" style="2"/>
    <col min="9218" max="9218" width="54.140625" style="2" bestFit="1" customWidth="1"/>
    <col min="9219" max="9223" width="4.7109375" style="2" customWidth="1"/>
    <col min="9224" max="9224" width="6" style="2" customWidth="1"/>
    <col min="9225" max="9236" width="4.7109375" style="2" customWidth="1"/>
    <col min="9237" max="9238" width="0" style="2" hidden="1" customWidth="1"/>
    <col min="9239" max="9239" width="2.7109375" style="2" customWidth="1"/>
    <col min="9240" max="9257" width="4.7109375" style="2" customWidth="1"/>
    <col min="9258" max="9259" width="0" style="2" hidden="1" customWidth="1"/>
    <col min="9260" max="9260" width="1.5703125" style="2" customWidth="1"/>
    <col min="9261" max="9261" width="7.7109375" style="2" customWidth="1"/>
    <col min="9262" max="9262" width="9.42578125" style="2" bestFit="1" customWidth="1"/>
    <col min="9263" max="9263" width="7.7109375" style="2" customWidth="1"/>
    <col min="9264" max="9264" width="6.140625" style="2" customWidth="1"/>
    <col min="9265" max="9266" width="7.7109375" style="2" customWidth="1"/>
    <col min="9267" max="9267" width="7.42578125" style="2" customWidth="1"/>
    <col min="9268" max="9271" width="7.7109375" style="2" customWidth="1"/>
    <col min="9272" max="9279" width="5" style="2" customWidth="1"/>
    <col min="9280" max="9281" width="0" style="2" hidden="1" customWidth="1"/>
    <col min="9282" max="9282" width="1.7109375" style="2" customWidth="1"/>
    <col min="9283" max="9283" width="4.7109375" style="2" customWidth="1"/>
    <col min="9284" max="9284" width="8" style="2" bestFit="1" customWidth="1"/>
    <col min="9285" max="9285" width="5.7109375" style="2" customWidth="1"/>
    <col min="9286" max="9286" width="7.28515625" style="2" customWidth="1"/>
    <col min="9287" max="9301" width="5.7109375" style="2" customWidth="1"/>
    <col min="9302" max="9303" width="0" style="2" hidden="1" customWidth="1"/>
    <col min="9304" max="9473" width="9.140625" style="2"/>
    <col min="9474" max="9474" width="54.140625" style="2" bestFit="1" customWidth="1"/>
    <col min="9475" max="9479" width="4.7109375" style="2" customWidth="1"/>
    <col min="9480" max="9480" width="6" style="2" customWidth="1"/>
    <col min="9481" max="9492" width="4.7109375" style="2" customWidth="1"/>
    <col min="9493" max="9494" width="0" style="2" hidden="1" customWidth="1"/>
    <col min="9495" max="9495" width="2.7109375" style="2" customWidth="1"/>
    <col min="9496" max="9513" width="4.7109375" style="2" customWidth="1"/>
    <col min="9514" max="9515" width="0" style="2" hidden="1" customWidth="1"/>
    <col min="9516" max="9516" width="1.5703125" style="2" customWidth="1"/>
    <col min="9517" max="9517" width="7.7109375" style="2" customWidth="1"/>
    <col min="9518" max="9518" width="9.42578125" style="2" bestFit="1" customWidth="1"/>
    <col min="9519" max="9519" width="7.7109375" style="2" customWidth="1"/>
    <col min="9520" max="9520" width="6.140625" style="2" customWidth="1"/>
    <col min="9521" max="9522" width="7.7109375" style="2" customWidth="1"/>
    <col min="9523" max="9523" width="7.42578125" style="2" customWidth="1"/>
    <col min="9524" max="9527" width="7.7109375" style="2" customWidth="1"/>
    <col min="9528" max="9535" width="5" style="2" customWidth="1"/>
    <col min="9536" max="9537" width="0" style="2" hidden="1" customWidth="1"/>
    <col min="9538" max="9538" width="1.7109375" style="2" customWidth="1"/>
    <col min="9539" max="9539" width="4.7109375" style="2" customWidth="1"/>
    <col min="9540" max="9540" width="8" style="2" bestFit="1" customWidth="1"/>
    <col min="9541" max="9541" width="5.7109375" style="2" customWidth="1"/>
    <col min="9542" max="9542" width="7.28515625" style="2" customWidth="1"/>
    <col min="9543" max="9557" width="5.7109375" style="2" customWidth="1"/>
    <col min="9558" max="9559" width="0" style="2" hidden="1" customWidth="1"/>
    <col min="9560" max="9729" width="9.140625" style="2"/>
    <col min="9730" max="9730" width="54.140625" style="2" bestFit="1" customWidth="1"/>
    <col min="9731" max="9735" width="4.7109375" style="2" customWidth="1"/>
    <col min="9736" max="9736" width="6" style="2" customWidth="1"/>
    <col min="9737" max="9748" width="4.7109375" style="2" customWidth="1"/>
    <col min="9749" max="9750" width="0" style="2" hidden="1" customWidth="1"/>
    <col min="9751" max="9751" width="2.7109375" style="2" customWidth="1"/>
    <col min="9752" max="9769" width="4.7109375" style="2" customWidth="1"/>
    <col min="9770" max="9771" width="0" style="2" hidden="1" customWidth="1"/>
    <col min="9772" max="9772" width="1.5703125" style="2" customWidth="1"/>
    <col min="9773" max="9773" width="7.7109375" style="2" customWidth="1"/>
    <col min="9774" max="9774" width="9.42578125" style="2" bestFit="1" customWidth="1"/>
    <col min="9775" max="9775" width="7.7109375" style="2" customWidth="1"/>
    <col min="9776" max="9776" width="6.140625" style="2" customWidth="1"/>
    <col min="9777" max="9778" width="7.7109375" style="2" customWidth="1"/>
    <col min="9779" max="9779" width="7.42578125" style="2" customWidth="1"/>
    <col min="9780" max="9783" width="7.7109375" style="2" customWidth="1"/>
    <col min="9784" max="9791" width="5" style="2" customWidth="1"/>
    <col min="9792" max="9793" width="0" style="2" hidden="1" customWidth="1"/>
    <col min="9794" max="9794" width="1.7109375" style="2" customWidth="1"/>
    <col min="9795" max="9795" width="4.7109375" style="2" customWidth="1"/>
    <col min="9796" max="9796" width="8" style="2" bestFit="1" customWidth="1"/>
    <col min="9797" max="9797" width="5.7109375" style="2" customWidth="1"/>
    <col min="9798" max="9798" width="7.28515625" style="2" customWidth="1"/>
    <col min="9799" max="9813" width="5.7109375" style="2" customWidth="1"/>
    <col min="9814" max="9815" width="0" style="2" hidden="1" customWidth="1"/>
    <col min="9816" max="9985" width="9.140625" style="2"/>
    <col min="9986" max="9986" width="54.140625" style="2" bestFit="1" customWidth="1"/>
    <col min="9987" max="9991" width="4.7109375" style="2" customWidth="1"/>
    <col min="9992" max="9992" width="6" style="2" customWidth="1"/>
    <col min="9993" max="10004" width="4.7109375" style="2" customWidth="1"/>
    <col min="10005" max="10006" width="0" style="2" hidden="1" customWidth="1"/>
    <col min="10007" max="10007" width="2.7109375" style="2" customWidth="1"/>
    <col min="10008" max="10025" width="4.7109375" style="2" customWidth="1"/>
    <col min="10026" max="10027" width="0" style="2" hidden="1" customWidth="1"/>
    <col min="10028" max="10028" width="1.5703125" style="2" customWidth="1"/>
    <col min="10029" max="10029" width="7.7109375" style="2" customWidth="1"/>
    <col min="10030" max="10030" width="9.42578125" style="2" bestFit="1" customWidth="1"/>
    <col min="10031" max="10031" width="7.7109375" style="2" customWidth="1"/>
    <col min="10032" max="10032" width="6.140625" style="2" customWidth="1"/>
    <col min="10033" max="10034" width="7.7109375" style="2" customWidth="1"/>
    <col min="10035" max="10035" width="7.42578125" style="2" customWidth="1"/>
    <col min="10036" max="10039" width="7.7109375" style="2" customWidth="1"/>
    <col min="10040" max="10047" width="5" style="2" customWidth="1"/>
    <col min="10048" max="10049" width="0" style="2" hidden="1" customWidth="1"/>
    <col min="10050" max="10050" width="1.7109375" style="2" customWidth="1"/>
    <col min="10051" max="10051" width="4.7109375" style="2" customWidth="1"/>
    <col min="10052" max="10052" width="8" style="2" bestFit="1" customWidth="1"/>
    <col min="10053" max="10053" width="5.7109375" style="2" customWidth="1"/>
    <col min="10054" max="10054" width="7.28515625" style="2" customWidth="1"/>
    <col min="10055" max="10069" width="5.7109375" style="2" customWidth="1"/>
    <col min="10070" max="10071" width="0" style="2" hidden="1" customWidth="1"/>
    <col min="10072" max="10241" width="9.140625" style="2"/>
    <col min="10242" max="10242" width="54.140625" style="2" bestFit="1" customWidth="1"/>
    <col min="10243" max="10247" width="4.7109375" style="2" customWidth="1"/>
    <col min="10248" max="10248" width="6" style="2" customWidth="1"/>
    <col min="10249" max="10260" width="4.7109375" style="2" customWidth="1"/>
    <col min="10261" max="10262" width="0" style="2" hidden="1" customWidth="1"/>
    <col min="10263" max="10263" width="2.7109375" style="2" customWidth="1"/>
    <col min="10264" max="10281" width="4.7109375" style="2" customWidth="1"/>
    <col min="10282" max="10283" width="0" style="2" hidden="1" customWidth="1"/>
    <col min="10284" max="10284" width="1.5703125" style="2" customWidth="1"/>
    <col min="10285" max="10285" width="7.7109375" style="2" customWidth="1"/>
    <col min="10286" max="10286" width="9.42578125" style="2" bestFit="1" customWidth="1"/>
    <col min="10287" max="10287" width="7.7109375" style="2" customWidth="1"/>
    <col min="10288" max="10288" width="6.140625" style="2" customWidth="1"/>
    <col min="10289" max="10290" width="7.7109375" style="2" customWidth="1"/>
    <col min="10291" max="10291" width="7.42578125" style="2" customWidth="1"/>
    <col min="10292" max="10295" width="7.7109375" style="2" customWidth="1"/>
    <col min="10296" max="10303" width="5" style="2" customWidth="1"/>
    <col min="10304" max="10305" width="0" style="2" hidden="1" customWidth="1"/>
    <col min="10306" max="10306" width="1.7109375" style="2" customWidth="1"/>
    <col min="10307" max="10307" width="4.7109375" style="2" customWidth="1"/>
    <col min="10308" max="10308" width="8" style="2" bestFit="1" customWidth="1"/>
    <col min="10309" max="10309" width="5.7109375" style="2" customWidth="1"/>
    <col min="10310" max="10310" width="7.28515625" style="2" customWidth="1"/>
    <col min="10311" max="10325" width="5.7109375" style="2" customWidth="1"/>
    <col min="10326" max="10327" width="0" style="2" hidden="1" customWidth="1"/>
    <col min="10328" max="10497" width="9.140625" style="2"/>
    <col min="10498" max="10498" width="54.140625" style="2" bestFit="1" customWidth="1"/>
    <col min="10499" max="10503" width="4.7109375" style="2" customWidth="1"/>
    <col min="10504" max="10504" width="6" style="2" customWidth="1"/>
    <col min="10505" max="10516" width="4.7109375" style="2" customWidth="1"/>
    <col min="10517" max="10518" width="0" style="2" hidden="1" customWidth="1"/>
    <col min="10519" max="10519" width="2.7109375" style="2" customWidth="1"/>
    <col min="10520" max="10537" width="4.7109375" style="2" customWidth="1"/>
    <col min="10538" max="10539" width="0" style="2" hidden="1" customWidth="1"/>
    <col min="10540" max="10540" width="1.5703125" style="2" customWidth="1"/>
    <col min="10541" max="10541" width="7.7109375" style="2" customWidth="1"/>
    <col min="10542" max="10542" width="9.42578125" style="2" bestFit="1" customWidth="1"/>
    <col min="10543" max="10543" width="7.7109375" style="2" customWidth="1"/>
    <col min="10544" max="10544" width="6.140625" style="2" customWidth="1"/>
    <col min="10545" max="10546" width="7.7109375" style="2" customWidth="1"/>
    <col min="10547" max="10547" width="7.42578125" style="2" customWidth="1"/>
    <col min="10548" max="10551" width="7.7109375" style="2" customWidth="1"/>
    <col min="10552" max="10559" width="5" style="2" customWidth="1"/>
    <col min="10560" max="10561" width="0" style="2" hidden="1" customWidth="1"/>
    <col min="10562" max="10562" width="1.7109375" style="2" customWidth="1"/>
    <col min="10563" max="10563" width="4.7109375" style="2" customWidth="1"/>
    <col min="10564" max="10564" width="8" style="2" bestFit="1" customWidth="1"/>
    <col min="10565" max="10565" width="5.7109375" style="2" customWidth="1"/>
    <col min="10566" max="10566" width="7.28515625" style="2" customWidth="1"/>
    <col min="10567" max="10581" width="5.7109375" style="2" customWidth="1"/>
    <col min="10582" max="10583" width="0" style="2" hidden="1" customWidth="1"/>
    <col min="10584" max="10753" width="9.140625" style="2"/>
    <col min="10754" max="10754" width="54.140625" style="2" bestFit="1" customWidth="1"/>
    <col min="10755" max="10759" width="4.7109375" style="2" customWidth="1"/>
    <col min="10760" max="10760" width="6" style="2" customWidth="1"/>
    <col min="10761" max="10772" width="4.7109375" style="2" customWidth="1"/>
    <col min="10773" max="10774" width="0" style="2" hidden="1" customWidth="1"/>
    <col min="10775" max="10775" width="2.7109375" style="2" customWidth="1"/>
    <col min="10776" max="10793" width="4.7109375" style="2" customWidth="1"/>
    <col min="10794" max="10795" width="0" style="2" hidden="1" customWidth="1"/>
    <col min="10796" max="10796" width="1.5703125" style="2" customWidth="1"/>
    <col min="10797" max="10797" width="7.7109375" style="2" customWidth="1"/>
    <col min="10798" max="10798" width="9.42578125" style="2" bestFit="1" customWidth="1"/>
    <col min="10799" max="10799" width="7.7109375" style="2" customWidth="1"/>
    <col min="10800" max="10800" width="6.140625" style="2" customWidth="1"/>
    <col min="10801" max="10802" width="7.7109375" style="2" customWidth="1"/>
    <col min="10803" max="10803" width="7.42578125" style="2" customWidth="1"/>
    <col min="10804" max="10807" width="7.7109375" style="2" customWidth="1"/>
    <col min="10808" max="10815" width="5" style="2" customWidth="1"/>
    <col min="10816" max="10817" width="0" style="2" hidden="1" customWidth="1"/>
    <col min="10818" max="10818" width="1.7109375" style="2" customWidth="1"/>
    <col min="10819" max="10819" width="4.7109375" style="2" customWidth="1"/>
    <col min="10820" max="10820" width="8" style="2" bestFit="1" customWidth="1"/>
    <col min="10821" max="10821" width="5.7109375" style="2" customWidth="1"/>
    <col min="10822" max="10822" width="7.28515625" style="2" customWidth="1"/>
    <col min="10823" max="10837" width="5.7109375" style="2" customWidth="1"/>
    <col min="10838" max="10839" width="0" style="2" hidden="1" customWidth="1"/>
    <col min="10840" max="11009" width="9.140625" style="2"/>
    <col min="11010" max="11010" width="54.140625" style="2" bestFit="1" customWidth="1"/>
    <col min="11011" max="11015" width="4.7109375" style="2" customWidth="1"/>
    <col min="11016" max="11016" width="6" style="2" customWidth="1"/>
    <col min="11017" max="11028" width="4.7109375" style="2" customWidth="1"/>
    <col min="11029" max="11030" width="0" style="2" hidden="1" customWidth="1"/>
    <col min="11031" max="11031" width="2.7109375" style="2" customWidth="1"/>
    <col min="11032" max="11049" width="4.7109375" style="2" customWidth="1"/>
    <col min="11050" max="11051" width="0" style="2" hidden="1" customWidth="1"/>
    <col min="11052" max="11052" width="1.5703125" style="2" customWidth="1"/>
    <col min="11053" max="11053" width="7.7109375" style="2" customWidth="1"/>
    <col min="11054" max="11054" width="9.42578125" style="2" bestFit="1" customWidth="1"/>
    <col min="11055" max="11055" width="7.7109375" style="2" customWidth="1"/>
    <col min="11056" max="11056" width="6.140625" style="2" customWidth="1"/>
    <col min="11057" max="11058" width="7.7109375" style="2" customWidth="1"/>
    <col min="11059" max="11059" width="7.42578125" style="2" customWidth="1"/>
    <col min="11060" max="11063" width="7.7109375" style="2" customWidth="1"/>
    <col min="11064" max="11071" width="5" style="2" customWidth="1"/>
    <col min="11072" max="11073" width="0" style="2" hidden="1" customWidth="1"/>
    <col min="11074" max="11074" width="1.7109375" style="2" customWidth="1"/>
    <col min="11075" max="11075" width="4.7109375" style="2" customWidth="1"/>
    <col min="11076" max="11076" width="8" style="2" bestFit="1" customWidth="1"/>
    <col min="11077" max="11077" width="5.7109375" style="2" customWidth="1"/>
    <col min="11078" max="11078" width="7.28515625" style="2" customWidth="1"/>
    <col min="11079" max="11093" width="5.7109375" style="2" customWidth="1"/>
    <col min="11094" max="11095" width="0" style="2" hidden="1" customWidth="1"/>
    <col min="11096" max="11265" width="9.140625" style="2"/>
    <col min="11266" max="11266" width="54.140625" style="2" bestFit="1" customWidth="1"/>
    <col min="11267" max="11271" width="4.7109375" style="2" customWidth="1"/>
    <col min="11272" max="11272" width="6" style="2" customWidth="1"/>
    <col min="11273" max="11284" width="4.7109375" style="2" customWidth="1"/>
    <col min="11285" max="11286" width="0" style="2" hidden="1" customWidth="1"/>
    <col min="11287" max="11287" width="2.7109375" style="2" customWidth="1"/>
    <col min="11288" max="11305" width="4.7109375" style="2" customWidth="1"/>
    <col min="11306" max="11307" width="0" style="2" hidden="1" customWidth="1"/>
    <col min="11308" max="11308" width="1.5703125" style="2" customWidth="1"/>
    <col min="11309" max="11309" width="7.7109375" style="2" customWidth="1"/>
    <col min="11310" max="11310" width="9.42578125" style="2" bestFit="1" customWidth="1"/>
    <col min="11311" max="11311" width="7.7109375" style="2" customWidth="1"/>
    <col min="11312" max="11312" width="6.140625" style="2" customWidth="1"/>
    <col min="11313" max="11314" width="7.7109375" style="2" customWidth="1"/>
    <col min="11315" max="11315" width="7.42578125" style="2" customWidth="1"/>
    <col min="11316" max="11319" width="7.7109375" style="2" customWidth="1"/>
    <col min="11320" max="11327" width="5" style="2" customWidth="1"/>
    <col min="11328" max="11329" width="0" style="2" hidden="1" customWidth="1"/>
    <col min="11330" max="11330" width="1.7109375" style="2" customWidth="1"/>
    <col min="11331" max="11331" width="4.7109375" style="2" customWidth="1"/>
    <col min="11332" max="11332" width="8" style="2" bestFit="1" customWidth="1"/>
    <col min="11333" max="11333" width="5.7109375" style="2" customWidth="1"/>
    <col min="11334" max="11334" width="7.28515625" style="2" customWidth="1"/>
    <col min="11335" max="11349" width="5.7109375" style="2" customWidth="1"/>
    <col min="11350" max="11351" width="0" style="2" hidden="1" customWidth="1"/>
    <col min="11352" max="11521" width="9.140625" style="2"/>
    <col min="11522" max="11522" width="54.140625" style="2" bestFit="1" customWidth="1"/>
    <col min="11523" max="11527" width="4.7109375" style="2" customWidth="1"/>
    <col min="11528" max="11528" width="6" style="2" customWidth="1"/>
    <col min="11529" max="11540" width="4.7109375" style="2" customWidth="1"/>
    <col min="11541" max="11542" width="0" style="2" hidden="1" customWidth="1"/>
    <col min="11543" max="11543" width="2.7109375" style="2" customWidth="1"/>
    <col min="11544" max="11561" width="4.7109375" style="2" customWidth="1"/>
    <col min="11562" max="11563" width="0" style="2" hidden="1" customWidth="1"/>
    <col min="11564" max="11564" width="1.5703125" style="2" customWidth="1"/>
    <col min="11565" max="11565" width="7.7109375" style="2" customWidth="1"/>
    <col min="11566" max="11566" width="9.42578125" style="2" bestFit="1" customWidth="1"/>
    <col min="11567" max="11567" width="7.7109375" style="2" customWidth="1"/>
    <col min="11568" max="11568" width="6.140625" style="2" customWidth="1"/>
    <col min="11569" max="11570" width="7.7109375" style="2" customWidth="1"/>
    <col min="11571" max="11571" width="7.42578125" style="2" customWidth="1"/>
    <col min="11572" max="11575" width="7.7109375" style="2" customWidth="1"/>
    <col min="11576" max="11583" width="5" style="2" customWidth="1"/>
    <col min="11584" max="11585" width="0" style="2" hidden="1" customWidth="1"/>
    <col min="11586" max="11586" width="1.7109375" style="2" customWidth="1"/>
    <col min="11587" max="11587" width="4.7109375" style="2" customWidth="1"/>
    <col min="11588" max="11588" width="8" style="2" bestFit="1" customWidth="1"/>
    <col min="11589" max="11589" width="5.7109375" style="2" customWidth="1"/>
    <col min="11590" max="11590" width="7.28515625" style="2" customWidth="1"/>
    <col min="11591" max="11605" width="5.7109375" style="2" customWidth="1"/>
    <col min="11606" max="11607" width="0" style="2" hidden="1" customWidth="1"/>
    <col min="11608" max="11777" width="9.140625" style="2"/>
    <col min="11778" max="11778" width="54.140625" style="2" bestFit="1" customWidth="1"/>
    <col min="11779" max="11783" width="4.7109375" style="2" customWidth="1"/>
    <col min="11784" max="11784" width="6" style="2" customWidth="1"/>
    <col min="11785" max="11796" width="4.7109375" style="2" customWidth="1"/>
    <col min="11797" max="11798" width="0" style="2" hidden="1" customWidth="1"/>
    <col min="11799" max="11799" width="2.7109375" style="2" customWidth="1"/>
    <col min="11800" max="11817" width="4.7109375" style="2" customWidth="1"/>
    <col min="11818" max="11819" width="0" style="2" hidden="1" customWidth="1"/>
    <col min="11820" max="11820" width="1.5703125" style="2" customWidth="1"/>
    <col min="11821" max="11821" width="7.7109375" style="2" customWidth="1"/>
    <col min="11822" max="11822" width="9.42578125" style="2" bestFit="1" customWidth="1"/>
    <col min="11823" max="11823" width="7.7109375" style="2" customWidth="1"/>
    <col min="11824" max="11824" width="6.140625" style="2" customWidth="1"/>
    <col min="11825" max="11826" width="7.7109375" style="2" customWidth="1"/>
    <col min="11827" max="11827" width="7.42578125" style="2" customWidth="1"/>
    <col min="11828" max="11831" width="7.7109375" style="2" customWidth="1"/>
    <col min="11832" max="11839" width="5" style="2" customWidth="1"/>
    <col min="11840" max="11841" width="0" style="2" hidden="1" customWidth="1"/>
    <col min="11842" max="11842" width="1.7109375" style="2" customWidth="1"/>
    <col min="11843" max="11843" width="4.7109375" style="2" customWidth="1"/>
    <col min="11844" max="11844" width="8" style="2" bestFit="1" customWidth="1"/>
    <col min="11845" max="11845" width="5.7109375" style="2" customWidth="1"/>
    <col min="11846" max="11846" width="7.28515625" style="2" customWidth="1"/>
    <col min="11847" max="11861" width="5.7109375" style="2" customWidth="1"/>
    <col min="11862" max="11863" width="0" style="2" hidden="1" customWidth="1"/>
    <col min="11864" max="12033" width="9.140625" style="2"/>
    <col min="12034" max="12034" width="54.140625" style="2" bestFit="1" customWidth="1"/>
    <col min="12035" max="12039" width="4.7109375" style="2" customWidth="1"/>
    <col min="12040" max="12040" width="6" style="2" customWidth="1"/>
    <col min="12041" max="12052" width="4.7109375" style="2" customWidth="1"/>
    <col min="12053" max="12054" width="0" style="2" hidden="1" customWidth="1"/>
    <col min="12055" max="12055" width="2.7109375" style="2" customWidth="1"/>
    <col min="12056" max="12073" width="4.7109375" style="2" customWidth="1"/>
    <col min="12074" max="12075" width="0" style="2" hidden="1" customWidth="1"/>
    <col min="12076" max="12076" width="1.5703125" style="2" customWidth="1"/>
    <col min="12077" max="12077" width="7.7109375" style="2" customWidth="1"/>
    <col min="12078" max="12078" width="9.42578125" style="2" bestFit="1" customWidth="1"/>
    <col min="12079" max="12079" width="7.7109375" style="2" customWidth="1"/>
    <col min="12080" max="12080" width="6.140625" style="2" customWidth="1"/>
    <col min="12081" max="12082" width="7.7109375" style="2" customWidth="1"/>
    <col min="12083" max="12083" width="7.42578125" style="2" customWidth="1"/>
    <col min="12084" max="12087" width="7.7109375" style="2" customWidth="1"/>
    <col min="12088" max="12095" width="5" style="2" customWidth="1"/>
    <col min="12096" max="12097" width="0" style="2" hidden="1" customWidth="1"/>
    <col min="12098" max="12098" width="1.7109375" style="2" customWidth="1"/>
    <col min="12099" max="12099" width="4.7109375" style="2" customWidth="1"/>
    <col min="12100" max="12100" width="8" style="2" bestFit="1" customWidth="1"/>
    <col min="12101" max="12101" width="5.7109375" style="2" customWidth="1"/>
    <col min="12102" max="12102" width="7.28515625" style="2" customWidth="1"/>
    <col min="12103" max="12117" width="5.7109375" style="2" customWidth="1"/>
    <col min="12118" max="12119" width="0" style="2" hidden="1" customWidth="1"/>
    <col min="12120" max="12289" width="9.140625" style="2"/>
    <col min="12290" max="12290" width="54.140625" style="2" bestFit="1" customWidth="1"/>
    <col min="12291" max="12295" width="4.7109375" style="2" customWidth="1"/>
    <col min="12296" max="12296" width="6" style="2" customWidth="1"/>
    <col min="12297" max="12308" width="4.7109375" style="2" customWidth="1"/>
    <col min="12309" max="12310" width="0" style="2" hidden="1" customWidth="1"/>
    <col min="12311" max="12311" width="2.7109375" style="2" customWidth="1"/>
    <col min="12312" max="12329" width="4.7109375" style="2" customWidth="1"/>
    <col min="12330" max="12331" width="0" style="2" hidden="1" customWidth="1"/>
    <col min="12332" max="12332" width="1.5703125" style="2" customWidth="1"/>
    <col min="12333" max="12333" width="7.7109375" style="2" customWidth="1"/>
    <col min="12334" max="12334" width="9.42578125" style="2" bestFit="1" customWidth="1"/>
    <col min="12335" max="12335" width="7.7109375" style="2" customWidth="1"/>
    <col min="12336" max="12336" width="6.140625" style="2" customWidth="1"/>
    <col min="12337" max="12338" width="7.7109375" style="2" customWidth="1"/>
    <col min="12339" max="12339" width="7.42578125" style="2" customWidth="1"/>
    <col min="12340" max="12343" width="7.7109375" style="2" customWidth="1"/>
    <col min="12344" max="12351" width="5" style="2" customWidth="1"/>
    <col min="12352" max="12353" width="0" style="2" hidden="1" customWidth="1"/>
    <col min="12354" max="12354" width="1.7109375" style="2" customWidth="1"/>
    <col min="12355" max="12355" width="4.7109375" style="2" customWidth="1"/>
    <col min="12356" max="12356" width="8" style="2" bestFit="1" customWidth="1"/>
    <col min="12357" max="12357" width="5.7109375" style="2" customWidth="1"/>
    <col min="12358" max="12358" width="7.28515625" style="2" customWidth="1"/>
    <col min="12359" max="12373" width="5.7109375" style="2" customWidth="1"/>
    <col min="12374" max="12375" width="0" style="2" hidden="1" customWidth="1"/>
    <col min="12376" max="12545" width="9.140625" style="2"/>
    <col min="12546" max="12546" width="54.140625" style="2" bestFit="1" customWidth="1"/>
    <col min="12547" max="12551" width="4.7109375" style="2" customWidth="1"/>
    <col min="12552" max="12552" width="6" style="2" customWidth="1"/>
    <col min="12553" max="12564" width="4.7109375" style="2" customWidth="1"/>
    <col min="12565" max="12566" width="0" style="2" hidden="1" customWidth="1"/>
    <col min="12567" max="12567" width="2.7109375" style="2" customWidth="1"/>
    <col min="12568" max="12585" width="4.7109375" style="2" customWidth="1"/>
    <col min="12586" max="12587" width="0" style="2" hidden="1" customWidth="1"/>
    <col min="12588" max="12588" width="1.5703125" style="2" customWidth="1"/>
    <col min="12589" max="12589" width="7.7109375" style="2" customWidth="1"/>
    <col min="12590" max="12590" width="9.42578125" style="2" bestFit="1" customWidth="1"/>
    <col min="12591" max="12591" width="7.7109375" style="2" customWidth="1"/>
    <col min="12592" max="12592" width="6.140625" style="2" customWidth="1"/>
    <col min="12593" max="12594" width="7.7109375" style="2" customWidth="1"/>
    <col min="12595" max="12595" width="7.42578125" style="2" customWidth="1"/>
    <col min="12596" max="12599" width="7.7109375" style="2" customWidth="1"/>
    <col min="12600" max="12607" width="5" style="2" customWidth="1"/>
    <col min="12608" max="12609" width="0" style="2" hidden="1" customWidth="1"/>
    <col min="12610" max="12610" width="1.7109375" style="2" customWidth="1"/>
    <col min="12611" max="12611" width="4.7109375" style="2" customWidth="1"/>
    <col min="12612" max="12612" width="8" style="2" bestFit="1" customWidth="1"/>
    <col min="12613" max="12613" width="5.7109375" style="2" customWidth="1"/>
    <col min="12614" max="12614" width="7.28515625" style="2" customWidth="1"/>
    <col min="12615" max="12629" width="5.7109375" style="2" customWidth="1"/>
    <col min="12630" max="12631" width="0" style="2" hidden="1" customWidth="1"/>
    <col min="12632" max="12801" width="9.140625" style="2"/>
    <col min="12802" max="12802" width="54.140625" style="2" bestFit="1" customWidth="1"/>
    <col min="12803" max="12807" width="4.7109375" style="2" customWidth="1"/>
    <col min="12808" max="12808" width="6" style="2" customWidth="1"/>
    <col min="12809" max="12820" width="4.7109375" style="2" customWidth="1"/>
    <col min="12821" max="12822" width="0" style="2" hidden="1" customWidth="1"/>
    <col min="12823" max="12823" width="2.7109375" style="2" customWidth="1"/>
    <col min="12824" max="12841" width="4.7109375" style="2" customWidth="1"/>
    <col min="12842" max="12843" width="0" style="2" hidden="1" customWidth="1"/>
    <col min="12844" max="12844" width="1.5703125" style="2" customWidth="1"/>
    <col min="12845" max="12845" width="7.7109375" style="2" customWidth="1"/>
    <col min="12846" max="12846" width="9.42578125" style="2" bestFit="1" customWidth="1"/>
    <col min="12847" max="12847" width="7.7109375" style="2" customWidth="1"/>
    <col min="12848" max="12848" width="6.140625" style="2" customWidth="1"/>
    <col min="12849" max="12850" width="7.7109375" style="2" customWidth="1"/>
    <col min="12851" max="12851" width="7.42578125" style="2" customWidth="1"/>
    <col min="12852" max="12855" width="7.7109375" style="2" customWidth="1"/>
    <col min="12856" max="12863" width="5" style="2" customWidth="1"/>
    <col min="12864" max="12865" width="0" style="2" hidden="1" customWidth="1"/>
    <col min="12866" max="12866" width="1.7109375" style="2" customWidth="1"/>
    <col min="12867" max="12867" width="4.7109375" style="2" customWidth="1"/>
    <col min="12868" max="12868" width="8" style="2" bestFit="1" customWidth="1"/>
    <col min="12869" max="12869" width="5.7109375" style="2" customWidth="1"/>
    <col min="12870" max="12870" width="7.28515625" style="2" customWidth="1"/>
    <col min="12871" max="12885" width="5.7109375" style="2" customWidth="1"/>
    <col min="12886" max="12887" width="0" style="2" hidden="1" customWidth="1"/>
    <col min="12888" max="13057" width="9.140625" style="2"/>
    <col min="13058" max="13058" width="54.140625" style="2" bestFit="1" customWidth="1"/>
    <col min="13059" max="13063" width="4.7109375" style="2" customWidth="1"/>
    <col min="13064" max="13064" width="6" style="2" customWidth="1"/>
    <col min="13065" max="13076" width="4.7109375" style="2" customWidth="1"/>
    <col min="13077" max="13078" width="0" style="2" hidden="1" customWidth="1"/>
    <col min="13079" max="13079" width="2.7109375" style="2" customWidth="1"/>
    <col min="13080" max="13097" width="4.7109375" style="2" customWidth="1"/>
    <col min="13098" max="13099" width="0" style="2" hidden="1" customWidth="1"/>
    <col min="13100" max="13100" width="1.5703125" style="2" customWidth="1"/>
    <col min="13101" max="13101" width="7.7109375" style="2" customWidth="1"/>
    <col min="13102" max="13102" width="9.42578125" style="2" bestFit="1" customWidth="1"/>
    <col min="13103" max="13103" width="7.7109375" style="2" customWidth="1"/>
    <col min="13104" max="13104" width="6.140625" style="2" customWidth="1"/>
    <col min="13105" max="13106" width="7.7109375" style="2" customWidth="1"/>
    <col min="13107" max="13107" width="7.42578125" style="2" customWidth="1"/>
    <col min="13108" max="13111" width="7.7109375" style="2" customWidth="1"/>
    <col min="13112" max="13119" width="5" style="2" customWidth="1"/>
    <col min="13120" max="13121" width="0" style="2" hidden="1" customWidth="1"/>
    <col min="13122" max="13122" width="1.7109375" style="2" customWidth="1"/>
    <col min="13123" max="13123" width="4.7109375" style="2" customWidth="1"/>
    <col min="13124" max="13124" width="8" style="2" bestFit="1" customWidth="1"/>
    <col min="13125" max="13125" width="5.7109375" style="2" customWidth="1"/>
    <col min="13126" max="13126" width="7.28515625" style="2" customWidth="1"/>
    <col min="13127" max="13141" width="5.7109375" style="2" customWidth="1"/>
    <col min="13142" max="13143" width="0" style="2" hidden="1" customWidth="1"/>
    <col min="13144" max="13313" width="9.140625" style="2"/>
    <col min="13314" max="13314" width="54.140625" style="2" bestFit="1" customWidth="1"/>
    <col min="13315" max="13319" width="4.7109375" style="2" customWidth="1"/>
    <col min="13320" max="13320" width="6" style="2" customWidth="1"/>
    <col min="13321" max="13332" width="4.7109375" style="2" customWidth="1"/>
    <col min="13333" max="13334" width="0" style="2" hidden="1" customWidth="1"/>
    <col min="13335" max="13335" width="2.7109375" style="2" customWidth="1"/>
    <col min="13336" max="13353" width="4.7109375" style="2" customWidth="1"/>
    <col min="13354" max="13355" width="0" style="2" hidden="1" customWidth="1"/>
    <col min="13356" max="13356" width="1.5703125" style="2" customWidth="1"/>
    <col min="13357" max="13357" width="7.7109375" style="2" customWidth="1"/>
    <col min="13358" max="13358" width="9.42578125" style="2" bestFit="1" customWidth="1"/>
    <col min="13359" max="13359" width="7.7109375" style="2" customWidth="1"/>
    <col min="13360" max="13360" width="6.140625" style="2" customWidth="1"/>
    <col min="13361" max="13362" width="7.7109375" style="2" customWidth="1"/>
    <col min="13363" max="13363" width="7.42578125" style="2" customWidth="1"/>
    <col min="13364" max="13367" width="7.7109375" style="2" customWidth="1"/>
    <col min="13368" max="13375" width="5" style="2" customWidth="1"/>
    <col min="13376" max="13377" width="0" style="2" hidden="1" customWidth="1"/>
    <col min="13378" max="13378" width="1.7109375" style="2" customWidth="1"/>
    <col min="13379" max="13379" width="4.7109375" style="2" customWidth="1"/>
    <col min="13380" max="13380" width="8" style="2" bestFit="1" customWidth="1"/>
    <col min="13381" max="13381" width="5.7109375" style="2" customWidth="1"/>
    <col min="13382" max="13382" width="7.28515625" style="2" customWidth="1"/>
    <col min="13383" max="13397" width="5.7109375" style="2" customWidth="1"/>
    <col min="13398" max="13399" width="0" style="2" hidden="1" customWidth="1"/>
    <col min="13400" max="13569" width="9.140625" style="2"/>
    <col min="13570" max="13570" width="54.140625" style="2" bestFit="1" customWidth="1"/>
    <col min="13571" max="13575" width="4.7109375" style="2" customWidth="1"/>
    <col min="13576" max="13576" width="6" style="2" customWidth="1"/>
    <col min="13577" max="13588" width="4.7109375" style="2" customWidth="1"/>
    <col min="13589" max="13590" width="0" style="2" hidden="1" customWidth="1"/>
    <col min="13591" max="13591" width="2.7109375" style="2" customWidth="1"/>
    <col min="13592" max="13609" width="4.7109375" style="2" customWidth="1"/>
    <col min="13610" max="13611" width="0" style="2" hidden="1" customWidth="1"/>
    <col min="13612" max="13612" width="1.5703125" style="2" customWidth="1"/>
    <col min="13613" max="13613" width="7.7109375" style="2" customWidth="1"/>
    <col min="13614" max="13614" width="9.42578125" style="2" bestFit="1" customWidth="1"/>
    <col min="13615" max="13615" width="7.7109375" style="2" customWidth="1"/>
    <col min="13616" max="13616" width="6.140625" style="2" customWidth="1"/>
    <col min="13617" max="13618" width="7.7109375" style="2" customWidth="1"/>
    <col min="13619" max="13619" width="7.42578125" style="2" customWidth="1"/>
    <col min="13620" max="13623" width="7.7109375" style="2" customWidth="1"/>
    <col min="13624" max="13631" width="5" style="2" customWidth="1"/>
    <col min="13632" max="13633" width="0" style="2" hidden="1" customWidth="1"/>
    <col min="13634" max="13634" width="1.7109375" style="2" customWidth="1"/>
    <col min="13635" max="13635" width="4.7109375" style="2" customWidth="1"/>
    <col min="13636" max="13636" width="8" style="2" bestFit="1" customWidth="1"/>
    <col min="13637" max="13637" width="5.7109375" style="2" customWidth="1"/>
    <col min="13638" max="13638" width="7.28515625" style="2" customWidth="1"/>
    <col min="13639" max="13653" width="5.7109375" style="2" customWidth="1"/>
    <col min="13654" max="13655" width="0" style="2" hidden="1" customWidth="1"/>
    <col min="13656" max="13825" width="9.140625" style="2"/>
    <col min="13826" max="13826" width="54.140625" style="2" bestFit="1" customWidth="1"/>
    <col min="13827" max="13831" width="4.7109375" style="2" customWidth="1"/>
    <col min="13832" max="13832" width="6" style="2" customWidth="1"/>
    <col min="13833" max="13844" width="4.7109375" style="2" customWidth="1"/>
    <col min="13845" max="13846" width="0" style="2" hidden="1" customWidth="1"/>
    <col min="13847" max="13847" width="2.7109375" style="2" customWidth="1"/>
    <col min="13848" max="13865" width="4.7109375" style="2" customWidth="1"/>
    <col min="13866" max="13867" width="0" style="2" hidden="1" customWidth="1"/>
    <col min="13868" max="13868" width="1.5703125" style="2" customWidth="1"/>
    <col min="13869" max="13869" width="7.7109375" style="2" customWidth="1"/>
    <col min="13870" max="13870" width="9.42578125" style="2" bestFit="1" customWidth="1"/>
    <col min="13871" max="13871" width="7.7109375" style="2" customWidth="1"/>
    <col min="13872" max="13872" width="6.140625" style="2" customWidth="1"/>
    <col min="13873" max="13874" width="7.7109375" style="2" customWidth="1"/>
    <col min="13875" max="13875" width="7.42578125" style="2" customWidth="1"/>
    <col min="13876" max="13879" width="7.7109375" style="2" customWidth="1"/>
    <col min="13880" max="13887" width="5" style="2" customWidth="1"/>
    <col min="13888" max="13889" width="0" style="2" hidden="1" customWidth="1"/>
    <col min="13890" max="13890" width="1.7109375" style="2" customWidth="1"/>
    <col min="13891" max="13891" width="4.7109375" style="2" customWidth="1"/>
    <col min="13892" max="13892" width="8" style="2" bestFit="1" customWidth="1"/>
    <col min="13893" max="13893" width="5.7109375" style="2" customWidth="1"/>
    <col min="13894" max="13894" width="7.28515625" style="2" customWidth="1"/>
    <col min="13895" max="13909" width="5.7109375" style="2" customWidth="1"/>
    <col min="13910" max="13911" width="0" style="2" hidden="1" customWidth="1"/>
    <col min="13912" max="14081" width="9.140625" style="2"/>
    <col min="14082" max="14082" width="54.140625" style="2" bestFit="1" customWidth="1"/>
    <col min="14083" max="14087" width="4.7109375" style="2" customWidth="1"/>
    <col min="14088" max="14088" width="6" style="2" customWidth="1"/>
    <col min="14089" max="14100" width="4.7109375" style="2" customWidth="1"/>
    <col min="14101" max="14102" width="0" style="2" hidden="1" customWidth="1"/>
    <col min="14103" max="14103" width="2.7109375" style="2" customWidth="1"/>
    <col min="14104" max="14121" width="4.7109375" style="2" customWidth="1"/>
    <col min="14122" max="14123" width="0" style="2" hidden="1" customWidth="1"/>
    <col min="14124" max="14124" width="1.5703125" style="2" customWidth="1"/>
    <col min="14125" max="14125" width="7.7109375" style="2" customWidth="1"/>
    <col min="14126" max="14126" width="9.42578125" style="2" bestFit="1" customWidth="1"/>
    <col min="14127" max="14127" width="7.7109375" style="2" customWidth="1"/>
    <col min="14128" max="14128" width="6.140625" style="2" customWidth="1"/>
    <col min="14129" max="14130" width="7.7109375" style="2" customWidth="1"/>
    <col min="14131" max="14131" width="7.42578125" style="2" customWidth="1"/>
    <col min="14132" max="14135" width="7.7109375" style="2" customWidth="1"/>
    <col min="14136" max="14143" width="5" style="2" customWidth="1"/>
    <col min="14144" max="14145" width="0" style="2" hidden="1" customWidth="1"/>
    <col min="14146" max="14146" width="1.7109375" style="2" customWidth="1"/>
    <col min="14147" max="14147" width="4.7109375" style="2" customWidth="1"/>
    <col min="14148" max="14148" width="8" style="2" bestFit="1" customWidth="1"/>
    <col min="14149" max="14149" width="5.7109375" style="2" customWidth="1"/>
    <col min="14150" max="14150" width="7.28515625" style="2" customWidth="1"/>
    <col min="14151" max="14165" width="5.7109375" style="2" customWidth="1"/>
    <col min="14166" max="14167" width="0" style="2" hidden="1" customWidth="1"/>
    <col min="14168" max="14337" width="9.140625" style="2"/>
    <col min="14338" max="14338" width="54.140625" style="2" bestFit="1" customWidth="1"/>
    <col min="14339" max="14343" width="4.7109375" style="2" customWidth="1"/>
    <col min="14344" max="14344" width="6" style="2" customWidth="1"/>
    <col min="14345" max="14356" width="4.7109375" style="2" customWidth="1"/>
    <col min="14357" max="14358" width="0" style="2" hidden="1" customWidth="1"/>
    <col min="14359" max="14359" width="2.7109375" style="2" customWidth="1"/>
    <col min="14360" max="14377" width="4.7109375" style="2" customWidth="1"/>
    <col min="14378" max="14379" width="0" style="2" hidden="1" customWidth="1"/>
    <col min="14380" max="14380" width="1.5703125" style="2" customWidth="1"/>
    <col min="14381" max="14381" width="7.7109375" style="2" customWidth="1"/>
    <col min="14382" max="14382" width="9.42578125" style="2" bestFit="1" customWidth="1"/>
    <col min="14383" max="14383" width="7.7109375" style="2" customWidth="1"/>
    <col min="14384" max="14384" width="6.140625" style="2" customWidth="1"/>
    <col min="14385" max="14386" width="7.7109375" style="2" customWidth="1"/>
    <col min="14387" max="14387" width="7.42578125" style="2" customWidth="1"/>
    <col min="14388" max="14391" width="7.7109375" style="2" customWidth="1"/>
    <col min="14392" max="14399" width="5" style="2" customWidth="1"/>
    <col min="14400" max="14401" width="0" style="2" hidden="1" customWidth="1"/>
    <col min="14402" max="14402" width="1.7109375" style="2" customWidth="1"/>
    <col min="14403" max="14403" width="4.7109375" style="2" customWidth="1"/>
    <col min="14404" max="14404" width="8" style="2" bestFit="1" customWidth="1"/>
    <col min="14405" max="14405" width="5.7109375" style="2" customWidth="1"/>
    <col min="14406" max="14406" width="7.28515625" style="2" customWidth="1"/>
    <col min="14407" max="14421" width="5.7109375" style="2" customWidth="1"/>
    <col min="14422" max="14423" width="0" style="2" hidden="1" customWidth="1"/>
    <col min="14424" max="14593" width="9.140625" style="2"/>
    <col min="14594" max="14594" width="54.140625" style="2" bestFit="1" customWidth="1"/>
    <col min="14595" max="14599" width="4.7109375" style="2" customWidth="1"/>
    <col min="14600" max="14600" width="6" style="2" customWidth="1"/>
    <col min="14601" max="14612" width="4.7109375" style="2" customWidth="1"/>
    <col min="14613" max="14614" width="0" style="2" hidden="1" customWidth="1"/>
    <col min="14615" max="14615" width="2.7109375" style="2" customWidth="1"/>
    <col min="14616" max="14633" width="4.7109375" style="2" customWidth="1"/>
    <col min="14634" max="14635" width="0" style="2" hidden="1" customWidth="1"/>
    <col min="14636" max="14636" width="1.5703125" style="2" customWidth="1"/>
    <col min="14637" max="14637" width="7.7109375" style="2" customWidth="1"/>
    <col min="14638" max="14638" width="9.42578125" style="2" bestFit="1" customWidth="1"/>
    <col min="14639" max="14639" width="7.7109375" style="2" customWidth="1"/>
    <col min="14640" max="14640" width="6.140625" style="2" customWidth="1"/>
    <col min="14641" max="14642" width="7.7109375" style="2" customWidth="1"/>
    <col min="14643" max="14643" width="7.42578125" style="2" customWidth="1"/>
    <col min="14644" max="14647" width="7.7109375" style="2" customWidth="1"/>
    <col min="14648" max="14655" width="5" style="2" customWidth="1"/>
    <col min="14656" max="14657" width="0" style="2" hidden="1" customWidth="1"/>
    <col min="14658" max="14658" width="1.7109375" style="2" customWidth="1"/>
    <col min="14659" max="14659" width="4.7109375" style="2" customWidth="1"/>
    <col min="14660" max="14660" width="8" style="2" bestFit="1" customWidth="1"/>
    <col min="14661" max="14661" width="5.7109375" style="2" customWidth="1"/>
    <col min="14662" max="14662" width="7.28515625" style="2" customWidth="1"/>
    <col min="14663" max="14677" width="5.7109375" style="2" customWidth="1"/>
    <col min="14678" max="14679" width="0" style="2" hidden="1" customWidth="1"/>
    <col min="14680" max="14849" width="9.140625" style="2"/>
    <col min="14850" max="14850" width="54.140625" style="2" bestFit="1" customWidth="1"/>
    <col min="14851" max="14855" width="4.7109375" style="2" customWidth="1"/>
    <col min="14856" max="14856" width="6" style="2" customWidth="1"/>
    <col min="14857" max="14868" width="4.7109375" style="2" customWidth="1"/>
    <col min="14869" max="14870" width="0" style="2" hidden="1" customWidth="1"/>
    <col min="14871" max="14871" width="2.7109375" style="2" customWidth="1"/>
    <col min="14872" max="14889" width="4.7109375" style="2" customWidth="1"/>
    <col min="14890" max="14891" width="0" style="2" hidden="1" customWidth="1"/>
    <col min="14892" max="14892" width="1.5703125" style="2" customWidth="1"/>
    <col min="14893" max="14893" width="7.7109375" style="2" customWidth="1"/>
    <col min="14894" max="14894" width="9.42578125" style="2" bestFit="1" customWidth="1"/>
    <col min="14895" max="14895" width="7.7109375" style="2" customWidth="1"/>
    <col min="14896" max="14896" width="6.140625" style="2" customWidth="1"/>
    <col min="14897" max="14898" width="7.7109375" style="2" customWidth="1"/>
    <col min="14899" max="14899" width="7.42578125" style="2" customWidth="1"/>
    <col min="14900" max="14903" width="7.7109375" style="2" customWidth="1"/>
    <col min="14904" max="14911" width="5" style="2" customWidth="1"/>
    <col min="14912" max="14913" width="0" style="2" hidden="1" customWidth="1"/>
    <col min="14914" max="14914" width="1.7109375" style="2" customWidth="1"/>
    <col min="14915" max="14915" width="4.7109375" style="2" customWidth="1"/>
    <col min="14916" max="14916" width="8" style="2" bestFit="1" customWidth="1"/>
    <col min="14917" max="14917" width="5.7109375" style="2" customWidth="1"/>
    <col min="14918" max="14918" width="7.28515625" style="2" customWidth="1"/>
    <col min="14919" max="14933" width="5.7109375" style="2" customWidth="1"/>
    <col min="14934" max="14935" width="0" style="2" hidden="1" customWidth="1"/>
    <col min="14936" max="15105" width="9.140625" style="2"/>
    <col min="15106" max="15106" width="54.140625" style="2" bestFit="1" customWidth="1"/>
    <col min="15107" max="15111" width="4.7109375" style="2" customWidth="1"/>
    <col min="15112" max="15112" width="6" style="2" customWidth="1"/>
    <col min="15113" max="15124" width="4.7109375" style="2" customWidth="1"/>
    <col min="15125" max="15126" width="0" style="2" hidden="1" customWidth="1"/>
    <col min="15127" max="15127" width="2.7109375" style="2" customWidth="1"/>
    <col min="15128" max="15145" width="4.7109375" style="2" customWidth="1"/>
    <col min="15146" max="15147" width="0" style="2" hidden="1" customWidth="1"/>
    <col min="15148" max="15148" width="1.5703125" style="2" customWidth="1"/>
    <col min="15149" max="15149" width="7.7109375" style="2" customWidth="1"/>
    <col min="15150" max="15150" width="9.42578125" style="2" bestFit="1" customWidth="1"/>
    <col min="15151" max="15151" width="7.7109375" style="2" customWidth="1"/>
    <col min="15152" max="15152" width="6.140625" style="2" customWidth="1"/>
    <col min="15153" max="15154" width="7.7109375" style="2" customWidth="1"/>
    <col min="15155" max="15155" width="7.42578125" style="2" customWidth="1"/>
    <col min="15156" max="15159" width="7.7109375" style="2" customWidth="1"/>
    <col min="15160" max="15167" width="5" style="2" customWidth="1"/>
    <col min="15168" max="15169" width="0" style="2" hidden="1" customWidth="1"/>
    <col min="15170" max="15170" width="1.7109375" style="2" customWidth="1"/>
    <col min="15171" max="15171" width="4.7109375" style="2" customWidth="1"/>
    <col min="15172" max="15172" width="8" style="2" bestFit="1" customWidth="1"/>
    <col min="15173" max="15173" width="5.7109375" style="2" customWidth="1"/>
    <col min="15174" max="15174" width="7.28515625" style="2" customWidth="1"/>
    <col min="15175" max="15189" width="5.7109375" style="2" customWidth="1"/>
    <col min="15190" max="15191" width="0" style="2" hidden="1" customWidth="1"/>
    <col min="15192" max="15361" width="9.140625" style="2"/>
    <col min="15362" max="15362" width="54.140625" style="2" bestFit="1" customWidth="1"/>
    <col min="15363" max="15367" width="4.7109375" style="2" customWidth="1"/>
    <col min="15368" max="15368" width="6" style="2" customWidth="1"/>
    <col min="15369" max="15380" width="4.7109375" style="2" customWidth="1"/>
    <col min="15381" max="15382" width="0" style="2" hidden="1" customWidth="1"/>
    <col min="15383" max="15383" width="2.7109375" style="2" customWidth="1"/>
    <col min="15384" max="15401" width="4.7109375" style="2" customWidth="1"/>
    <col min="15402" max="15403" width="0" style="2" hidden="1" customWidth="1"/>
    <col min="15404" max="15404" width="1.5703125" style="2" customWidth="1"/>
    <col min="15405" max="15405" width="7.7109375" style="2" customWidth="1"/>
    <col min="15406" max="15406" width="9.42578125" style="2" bestFit="1" customWidth="1"/>
    <col min="15407" max="15407" width="7.7109375" style="2" customWidth="1"/>
    <col min="15408" max="15408" width="6.140625" style="2" customWidth="1"/>
    <col min="15409" max="15410" width="7.7109375" style="2" customWidth="1"/>
    <col min="15411" max="15411" width="7.42578125" style="2" customWidth="1"/>
    <col min="15412" max="15415" width="7.7109375" style="2" customWidth="1"/>
    <col min="15416" max="15423" width="5" style="2" customWidth="1"/>
    <col min="15424" max="15425" width="0" style="2" hidden="1" customWidth="1"/>
    <col min="15426" max="15426" width="1.7109375" style="2" customWidth="1"/>
    <col min="15427" max="15427" width="4.7109375" style="2" customWidth="1"/>
    <col min="15428" max="15428" width="8" style="2" bestFit="1" customWidth="1"/>
    <col min="15429" max="15429" width="5.7109375" style="2" customWidth="1"/>
    <col min="15430" max="15430" width="7.28515625" style="2" customWidth="1"/>
    <col min="15431" max="15445" width="5.7109375" style="2" customWidth="1"/>
    <col min="15446" max="15447" width="0" style="2" hidden="1" customWidth="1"/>
    <col min="15448" max="15617" width="9.140625" style="2"/>
    <col min="15618" max="15618" width="54.140625" style="2" bestFit="1" customWidth="1"/>
    <col min="15619" max="15623" width="4.7109375" style="2" customWidth="1"/>
    <col min="15624" max="15624" width="6" style="2" customWidth="1"/>
    <col min="15625" max="15636" width="4.7109375" style="2" customWidth="1"/>
    <col min="15637" max="15638" width="0" style="2" hidden="1" customWidth="1"/>
    <col min="15639" max="15639" width="2.7109375" style="2" customWidth="1"/>
    <col min="15640" max="15657" width="4.7109375" style="2" customWidth="1"/>
    <col min="15658" max="15659" width="0" style="2" hidden="1" customWidth="1"/>
    <col min="15660" max="15660" width="1.5703125" style="2" customWidth="1"/>
    <col min="15661" max="15661" width="7.7109375" style="2" customWidth="1"/>
    <col min="15662" max="15662" width="9.42578125" style="2" bestFit="1" customWidth="1"/>
    <col min="15663" max="15663" width="7.7109375" style="2" customWidth="1"/>
    <col min="15664" max="15664" width="6.140625" style="2" customWidth="1"/>
    <col min="15665" max="15666" width="7.7109375" style="2" customWidth="1"/>
    <col min="15667" max="15667" width="7.42578125" style="2" customWidth="1"/>
    <col min="15668" max="15671" width="7.7109375" style="2" customWidth="1"/>
    <col min="15672" max="15679" width="5" style="2" customWidth="1"/>
    <col min="15680" max="15681" width="0" style="2" hidden="1" customWidth="1"/>
    <col min="15682" max="15682" width="1.7109375" style="2" customWidth="1"/>
    <col min="15683" max="15683" width="4.7109375" style="2" customWidth="1"/>
    <col min="15684" max="15684" width="8" style="2" bestFit="1" customWidth="1"/>
    <col min="15685" max="15685" width="5.7109375" style="2" customWidth="1"/>
    <col min="15686" max="15686" width="7.28515625" style="2" customWidth="1"/>
    <col min="15687" max="15701" width="5.7109375" style="2" customWidth="1"/>
    <col min="15702" max="15703" width="0" style="2" hidden="1" customWidth="1"/>
    <col min="15704" max="15873" width="9.140625" style="2"/>
    <col min="15874" max="15874" width="54.140625" style="2" bestFit="1" customWidth="1"/>
    <col min="15875" max="15879" width="4.7109375" style="2" customWidth="1"/>
    <col min="15880" max="15880" width="6" style="2" customWidth="1"/>
    <col min="15881" max="15892" width="4.7109375" style="2" customWidth="1"/>
    <col min="15893" max="15894" width="0" style="2" hidden="1" customWidth="1"/>
    <col min="15895" max="15895" width="2.7109375" style="2" customWidth="1"/>
    <col min="15896" max="15913" width="4.7109375" style="2" customWidth="1"/>
    <col min="15914" max="15915" width="0" style="2" hidden="1" customWidth="1"/>
    <col min="15916" max="15916" width="1.5703125" style="2" customWidth="1"/>
    <col min="15917" max="15917" width="7.7109375" style="2" customWidth="1"/>
    <col min="15918" max="15918" width="9.42578125" style="2" bestFit="1" customWidth="1"/>
    <col min="15919" max="15919" width="7.7109375" style="2" customWidth="1"/>
    <col min="15920" max="15920" width="6.140625" style="2" customWidth="1"/>
    <col min="15921" max="15922" width="7.7109375" style="2" customWidth="1"/>
    <col min="15923" max="15923" width="7.42578125" style="2" customWidth="1"/>
    <col min="15924" max="15927" width="7.7109375" style="2" customWidth="1"/>
    <col min="15928" max="15935" width="5" style="2" customWidth="1"/>
    <col min="15936" max="15937" width="0" style="2" hidden="1" customWidth="1"/>
    <col min="15938" max="15938" width="1.7109375" style="2" customWidth="1"/>
    <col min="15939" max="15939" width="4.7109375" style="2" customWidth="1"/>
    <col min="15940" max="15940" width="8" style="2" bestFit="1" customWidth="1"/>
    <col min="15941" max="15941" width="5.7109375" style="2" customWidth="1"/>
    <col min="15942" max="15942" width="7.28515625" style="2" customWidth="1"/>
    <col min="15943" max="15957" width="5.7109375" style="2" customWidth="1"/>
    <col min="15958" max="15959" width="0" style="2" hidden="1" customWidth="1"/>
    <col min="15960" max="16129" width="9.140625" style="2"/>
    <col min="16130" max="16130" width="54.140625" style="2" bestFit="1" customWidth="1"/>
    <col min="16131" max="16135" width="4.7109375" style="2" customWidth="1"/>
    <col min="16136" max="16136" width="6" style="2" customWidth="1"/>
    <col min="16137" max="16148" width="4.7109375" style="2" customWidth="1"/>
    <col min="16149" max="16150" width="0" style="2" hidden="1" customWidth="1"/>
    <col min="16151" max="16151" width="2.7109375" style="2" customWidth="1"/>
    <col min="16152" max="16169" width="4.7109375" style="2" customWidth="1"/>
    <col min="16170" max="16171" width="0" style="2" hidden="1" customWidth="1"/>
    <col min="16172" max="16172" width="1.5703125" style="2" customWidth="1"/>
    <col min="16173" max="16173" width="7.7109375" style="2" customWidth="1"/>
    <col min="16174" max="16174" width="9.42578125" style="2" bestFit="1" customWidth="1"/>
    <col min="16175" max="16175" width="7.7109375" style="2" customWidth="1"/>
    <col min="16176" max="16176" width="6.140625" style="2" customWidth="1"/>
    <col min="16177" max="16178" width="7.7109375" style="2" customWidth="1"/>
    <col min="16179" max="16179" width="7.42578125" style="2" customWidth="1"/>
    <col min="16180" max="16183" width="7.7109375" style="2" customWidth="1"/>
    <col min="16184" max="16191" width="5" style="2" customWidth="1"/>
    <col min="16192" max="16193" width="0" style="2" hidden="1" customWidth="1"/>
    <col min="16194" max="16194" width="1.7109375" style="2" customWidth="1"/>
    <col min="16195" max="16195" width="4.7109375" style="2" customWidth="1"/>
    <col min="16196" max="16196" width="8" style="2" bestFit="1" customWidth="1"/>
    <col min="16197" max="16197" width="5.7109375" style="2" customWidth="1"/>
    <col min="16198" max="16198" width="7.28515625" style="2" customWidth="1"/>
    <col min="16199" max="16213" width="5.7109375" style="2" customWidth="1"/>
    <col min="16214" max="16215" width="0" style="2" hidden="1" customWidth="1"/>
    <col min="16216" max="16384" width="9.140625" style="2"/>
  </cols>
  <sheetData>
    <row r="1" spans="1:89" x14ac:dyDescent="0.25">
      <c r="A1" s="46" t="s">
        <v>0</v>
      </c>
      <c r="B1" s="1" t="s">
        <v>1</v>
      </c>
      <c r="AS1" s="48" t="s">
        <v>2</v>
      </c>
      <c r="AT1" s="42">
        <v>0.5</v>
      </c>
      <c r="AU1" s="42">
        <v>0.05</v>
      </c>
      <c r="AV1" s="42">
        <v>0.25</v>
      </c>
      <c r="AW1" s="42">
        <v>0.25</v>
      </c>
      <c r="AX1" s="42">
        <v>0.1</v>
      </c>
      <c r="AY1" s="42">
        <v>0.05</v>
      </c>
      <c r="AZ1" s="42">
        <v>0.05</v>
      </c>
      <c r="BA1" s="42">
        <v>0.1</v>
      </c>
      <c r="BB1" s="42">
        <v>0.1</v>
      </c>
      <c r="BC1" s="42">
        <v>0.25</v>
      </c>
      <c r="BD1" s="42">
        <v>0.2</v>
      </c>
      <c r="BE1" s="42">
        <v>0.1</v>
      </c>
      <c r="BF1" s="42">
        <v>0.05</v>
      </c>
      <c r="BG1" s="42">
        <v>0</v>
      </c>
      <c r="BH1" s="42">
        <v>0</v>
      </c>
      <c r="BI1" s="42">
        <v>0</v>
      </c>
      <c r="BJ1" s="42">
        <v>0</v>
      </c>
      <c r="BK1" s="42">
        <v>0</v>
      </c>
      <c r="BL1" s="42">
        <v>0</v>
      </c>
      <c r="BM1" s="42">
        <v>0</v>
      </c>
      <c r="BN1" s="35"/>
    </row>
    <row r="2" spans="1:89" x14ac:dyDescent="0.25">
      <c r="A2" s="47"/>
      <c r="B2" s="4" t="s">
        <v>3</v>
      </c>
      <c r="AS2" s="48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35"/>
    </row>
    <row r="3" spans="1:89" ht="15.75" thickBot="1" x14ac:dyDescent="0.3">
      <c r="A3" s="47"/>
      <c r="B3" s="4" t="s">
        <v>0</v>
      </c>
      <c r="C3" s="5"/>
      <c r="D3" s="5"/>
      <c r="E3" s="5"/>
      <c r="F3" s="5"/>
      <c r="G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AS3" s="48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35"/>
    </row>
    <row r="4" spans="1:89" x14ac:dyDescent="0.25">
      <c r="A4" s="43" t="s">
        <v>61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6"/>
      <c r="X4" s="44" t="s">
        <v>62</v>
      </c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5"/>
      <c r="AS4" s="7" t="s">
        <v>4</v>
      </c>
      <c r="BI4" s="8"/>
    </row>
    <row r="5" spans="1:89" x14ac:dyDescent="0.25">
      <c r="A5" s="39" t="s">
        <v>5</v>
      </c>
      <c r="B5" s="40"/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X5" s="2" t="s">
        <v>26</v>
      </c>
      <c r="Y5" s="2" t="s">
        <v>27</v>
      </c>
      <c r="Z5" s="2" t="s">
        <v>28</v>
      </c>
      <c r="AA5" s="2" t="s">
        <v>29</v>
      </c>
      <c r="AB5" s="2" t="s">
        <v>30</v>
      </c>
      <c r="AC5" s="2" t="s">
        <v>31</v>
      </c>
      <c r="AD5" s="2" t="s">
        <v>32</v>
      </c>
      <c r="AE5" s="2" t="s">
        <v>33</v>
      </c>
      <c r="AF5" s="2" t="s">
        <v>34</v>
      </c>
      <c r="AG5" s="2" t="s">
        <v>35</v>
      </c>
      <c r="AH5" s="2" t="s">
        <v>36</v>
      </c>
      <c r="AI5" s="2" t="s">
        <v>37</v>
      </c>
      <c r="AJ5" s="2" t="s">
        <v>38</v>
      </c>
      <c r="AK5" s="2" t="s">
        <v>39</v>
      </c>
      <c r="AL5" s="2" t="s">
        <v>40</v>
      </c>
      <c r="AM5" s="2" t="s">
        <v>41</v>
      </c>
      <c r="AN5" s="2" t="s">
        <v>42</v>
      </c>
      <c r="AO5" s="2" t="s">
        <v>43</v>
      </c>
      <c r="AP5" s="2" t="s">
        <v>44</v>
      </c>
      <c r="AQ5" s="9" t="s">
        <v>45</v>
      </c>
      <c r="AS5" s="7">
        <v>0.1</v>
      </c>
      <c r="AT5" s="2" t="str">
        <f>C5</f>
        <v>x1</v>
      </c>
      <c r="AU5" s="2" t="str">
        <f t="shared" ref="AU5:BJ6" si="0">D5</f>
        <v>x2</v>
      </c>
      <c r="AV5" s="2" t="str">
        <f t="shared" si="0"/>
        <v>x3</v>
      </c>
      <c r="AW5" s="2" t="str">
        <f t="shared" si="0"/>
        <v>x4</v>
      </c>
      <c r="AX5" s="2" t="str">
        <f t="shared" si="0"/>
        <v>x5</v>
      </c>
      <c r="AY5" s="2" t="str">
        <f t="shared" si="0"/>
        <v>x6</v>
      </c>
      <c r="AZ5" s="2" t="str">
        <f t="shared" si="0"/>
        <v>x7</v>
      </c>
      <c r="BA5" s="2" t="str">
        <f t="shared" si="0"/>
        <v>x8</v>
      </c>
      <c r="BB5" s="2" t="str">
        <f t="shared" si="0"/>
        <v>x9</v>
      </c>
      <c r="BC5" s="2" t="str">
        <f t="shared" si="0"/>
        <v>x10</v>
      </c>
      <c r="BD5" s="2" t="str">
        <f t="shared" si="0"/>
        <v>x11</v>
      </c>
      <c r="BE5" s="2" t="str">
        <f t="shared" si="0"/>
        <v>x12</v>
      </c>
      <c r="BF5" s="2" t="str">
        <f t="shared" si="0"/>
        <v>x13</v>
      </c>
      <c r="BG5" s="2" t="str">
        <f t="shared" si="0"/>
        <v>x14</v>
      </c>
      <c r="BH5" s="2" t="str">
        <f t="shared" si="0"/>
        <v>x15</v>
      </c>
      <c r="BI5" s="2" t="str">
        <f t="shared" si="0"/>
        <v>x16</v>
      </c>
      <c r="BJ5" s="2" t="str">
        <f t="shared" si="0"/>
        <v>x17</v>
      </c>
      <c r="BK5" s="2" t="str">
        <f>T5</f>
        <v>x18</v>
      </c>
      <c r="BL5" s="2" t="str">
        <f>U5</f>
        <v>x19</v>
      </c>
      <c r="BM5" s="2" t="str">
        <f>V5</f>
        <v>x20</v>
      </c>
      <c r="BP5" s="2" t="str">
        <f t="shared" ref="BP5:CE6" si="1">X5</f>
        <v>Dx1</v>
      </c>
      <c r="BQ5" s="2" t="str">
        <f t="shared" si="1"/>
        <v>Dx2</v>
      </c>
      <c r="BR5" s="2" t="str">
        <f t="shared" si="1"/>
        <v>Dx3</v>
      </c>
      <c r="BS5" s="2" t="str">
        <f t="shared" si="1"/>
        <v>Dx4</v>
      </c>
      <c r="BT5" s="2" t="str">
        <f t="shared" si="1"/>
        <v>Dx5</v>
      </c>
      <c r="BU5" s="2" t="str">
        <f t="shared" si="1"/>
        <v>Dx6</v>
      </c>
      <c r="BV5" s="2" t="str">
        <f t="shared" si="1"/>
        <v>Dx7</v>
      </c>
      <c r="BW5" s="2" t="str">
        <f t="shared" si="1"/>
        <v>Dx8</v>
      </c>
      <c r="BX5" s="2" t="str">
        <f t="shared" si="1"/>
        <v>Dx9</v>
      </c>
      <c r="BY5" s="2" t="str">
        <f t="shared" si="1"/>
        <v>Dx10</v>
      </c>
      <c r="BZ5" s="2" t="str">
        <f t="shared" si="1"/>
        <v>Dx11</v>
      </c>
      <c r="CA5" s="2" t="str">
        <f t="shared" si="1"/>
        <v>Dx12</v>
      </c>
      <c r="CB5" s="2" t="str">
        <f t="shared" si="1"/>
        <v>Dx13</v>
      </c>
      <c r="CC5" s="2" t="str">
        <f t="shared" si="1"/>
        <v>Dx14</v>
      </c>
      <c r="CD5" s="2" t="str">
        <f t="shared" si="1"/>
        <v>Dx15</v>
      </c>
      <c r="CE5" s="2" t="str">
        <f t="shared" si="1"/>
        <v>Dx16</v>
      </c>
      <c r="CF5" s="2" t="str">
        <f>AN5</f>
        <v>Dx17</v>
      </c>
      <c r="CG5" s="2" t="str">
        <f>AO5</f>
        <v>Dx18</v>
      </c>
      <c r="CH5" s="2" t="str">
        <f t="shared" ref="CH5:CI5" si="2">AP5</f>
        <v>Dx19</v>
      </c>
      <c r="CI5" s="2" t="str">
        <f t="shared" si="2"/>
        <v>Dx20</v>
      </c>
      <c r="CJ5" s="2" t="s">
        <v>44</v>
      </c>
      <c r="CK5" s="2" t="s">
        <v>47</v>
      </c>
    </row>
    <row r="6" spans="1:89" ht="76.5" customHeight="1" x14ac:dyDescent="0.25">
      <c r="A6" s="39"/>
      <c r="B6" s="40"/>
      <c r="C6" s="27" t="str">
        <f>B7</f>
        <v>Unidades de recursos</v>
      </c>
      <c r="D6" s="27" t="str">
        <f>B8</f>
        <v>Volumen de corta</v>
      </c>
      <c r="E6" s="27" t="str">
        <f>B9</f>
        <v>Precio</v>
      </c>
      <c r="F6" s="27" t="str">
        <f>B10</f>
        <v>Acuerdos de venta</v>
      </c>
      <c r="G6" s="27" t="str">
        <f>B11</f>
        <v>Ingresos</v>
      </c>
      <c r="H6" s="27" t="str">
        <f>B12</f>
        <v>Ganancias</v>
      </c>
      <c r="I6" s="27" t="str">
        <f>B13</f>
        <v>Sanciones</v>
      </c>
      <c r="J6" s="27" t="str">
        <f>B14</f>
        <v>Trabajo comunitario</v>
      </c>
      <c r="K6" s="27" t="str">
        <f>B15</f>
        <v>Eficiencia de aprovechamiento</v>
      </c>
      <c r="L6" s="27" t="str">
        <f>B16</f>
        <v>Regeneración artificial</v>
      </c>
      <c r="M6" s="27" t="str">
        <f>B17</f>
        <v>Esfuerzo de reforestación</v>
      </c>
      <c r="N6" s="27" t="str">
        <f>B18</f>
        <v>Regeneración natural</v>
      </c>
      <c r="O6" s="27" t="str">
        <f>B19</f>
        <v>Productividad</v>
      </c>
      <c r="P6" s="27">
        <f>B20</f>
        <v>0</v>
      </c>
      <c r="Q6" s="27">
        <f>B21</f>
        <v>0</v>
      </c>
      <c r="R6" s="27">
        <f>B22</f>
        <v>0</v>
      </c>
      <c r="S6" s="27">
        <f>B23</f>
        <v>0</v>
      </c>
      <c r="T6" s="27">
        <f>B24</f>
        <v>0</v>
      </c>
      <c r="U6" s="27"/>
      <c r="V6" s="27"/>
      <c r="W6" s="28"/>
      <c r="X6" s="27" t="str">
        <f>C6</f>
        <v>Unidades de recursos</v>
      </c>
      <c r="Y6" s="27" t="str">
        <f t="shared" ref="Y6:AO6" si="3">D6</f>
        <v>Volumen de corta</v>
      </c>
      <c r="Z6" s="27" t="str">
        <f t="shared" si="3"/>
        <v>Precio</v>
      </c>
      <c r="AA6" s="27" t="str">
        <f t="shared" si="3"/>
        <v>Acuerdos de venta</v>
      </c>
      <c r="AB6" s="27" t="str">
        <f t="shared" si="3"/>
        <v>Ingresos</v>
      </c>
      <c r="AC6" s="27" t="str">
        <f t="shared" si="3"/>
        <v>Ganancias</v>
      </c>
      <c r="AD6" s="27" t="str">
        <f t="shared" si="3"/>
        <v>Sanciones</v>
      </c>
      <c r="AE6" s="27" t="str">
        <f t="shared" si="3"/>
        <v>Trabajo comunitario</v>
      </c>
      <c r="AF6" s="27" t="str">
        <f t="shared" si="3"/>
        <v>Eficiencia de aprovechamiento</v>
      </c>
      <c r="AG6" s="27" t="str">
        <f t="shared" si="3"/>
        <v>Regeneración artificial</v>
      </c>
      <c r="AH6" s="27" t="str">
        <f t="shared" si="3"/>
        <v>Esfuerzo de reforestación</v>
      </c>
      <c r="AI6" s="27" t="str">
        <f t="shared" si="3"/>
        <v>Regeneración natural</v>
      </c>
      <c r="AJ6" s="27" t="str">
        <f t="shared" si="3"/>
        <v>Productividad</v>
      </c>
      <c r="AK6" s="27">
        <f t="shared" si="3"/>
        <v>0</v>
      </c>
      <c r="AL6" s="27">
        <f t="shared" si="3"/>
        <v>0</v>
      </c>
      <c r="AM6" s="27">
        <f t="shared" si="3"/>
        <v>0</v>
      </c>
      <c r="AN6" s="27">
        <f t="shared" si="3"/>
        <v>0</v>
      </c>
      <c r="AO6" s="27">
        <f t="shared" si="3"/>
        <v>0</v>
      </c>
      <c r="AP6" s="27"/>
      <c r="AQ6" s="29"/>
      <c r="AS6" s="11" t="s">
        <v>46</v>
      </c>
      <c r="AT6" s="27" t="str">
        <f>C6</f>
        <v>Unidades de recursos</v>
      </c>
      <c r="AU6" s="27" t="str">
        <f t="shared" si="0"/>
        <v>Volumen de corta</v>
      </c>
      <c r="AV6" s="27" t="str">
        <f t="shared" si="0"/>
        <v>Precio</v>
      </c>
      <c r="AW6" s="27" t="str">
        <f t="shared" si="0"/>
        <v>Acuerdos de venta</v>
      </c>
      <c r="AX6" s="27" t="str">
        <f t="shared" si="0"/>
        <v>Ingresos</v>
      </c>
      <c r="AY6" s="27" t="str">
        <f t="shared" si="0"/>
        <v>Ganancias</v>
      </c>
      <c r="AZ6" s="27" t="str">
        <f t="shared" si="0"/>
        <v>Sanciones</v>
      </c>
      <c r="BA6" s="27" t="str">
        <f t="shared" si="0"/>
        <v>Trabajo comunitario</v>
      </c>
      <c r="BB6" s="27" t="str">
        <f t="shared" si="0"/>
        <v>Eficiencia de aprovechamiento</v>
      </c>
      <c r="BC6" s="27" t="str">
        <f t="shared" si="0"/>
        <v>Regeneración artificial</v>
      </c>
      <c r="BD6" s="27" t="str">
        <f>M6</f>
        <v>Esfuerzo de reforestación</v>
      </c>
      <c r="BE6" s="27" t="str">
        <f>N6</f>
        <v>Regeneración natural</v>
      </c>
      <c r="BF6" s="27" t="str">
        <f>O6</f>
        <v>Productividad</v>
      </c>
      <c r="BG6" s="27">
        <f>P6</f>
        <v>0</v>
      </c>
      <c r="BH6" s="27">
        <f t="shared" si="0"/>
        <v>0</v>
      </c>
      <c r="BI6" s="27">
        <f t="shared" si="0"/>
        <v>0</v>
      </c>
      <c r="BJ6" s="27">
        <f t="shared" si="0"/>
        <v>0</v>
      </c>
      <c r="BK6" s="27">
        <f>T6</f>
        <v>0</v>
      </c>
      <c r="BL6" s="27"/>
      <c r="BM6" s="27"/>
      <c r="BN6" s="10"/>
      <c r="BO6" s="11" t="s">
        <v>46</v>
      </c>
      <c r="BP6" s="27" t="str">
        <f t="shared" si="1"/>
        <v>Unidades de recursos</v>
      </c>
      <c r="BQ6" s="27" t="str">
        <f t="shared" si="1"/>
        <v>Volumen de corta</v>
      </c>
      <c r="BR6" s="27" t="str">
        <f t="shared" si="1"/>
        <v>Precio</v>
      </c>
      <c r="BS6" s="27" t="str">
        <f t="shared" si="1"/>
        <v>Acuerdos de venta</v>
      </c>
      <c r="BT6" s="27" t="str">
        <f t="shared" si="1"/>
        <v>Ingresos</v>
      </c>
      <c r="BU6" s="27" t="str">
        <f t="shared" si="1"/>
        <v>Ganancias</v>
      </c>
      <c r="BV6" s="27" t="str">
        <f t="shared" si="1"/>
        <v>Sanciones</v>
      </c>
      <c r="BW6" s="27" t="str">
        <f t="shared" si="1"/>
        <v>Trabajo comunitario</v>
      </c>
      <c r="BX6" s="27" t="str">
        <f t="shared" si="1"/>
        <v>Eficiencia de aprovechamiento</v>
      </c>
      <c r="BY6" s="27" t="str">
        <f t="shared" si="1"/>
        <v>Regeneración artificial</v>
      </c>
      <c r="BZ6" s="27" t="str">
        <f>AH6</f>
        <v>Esfuerzo de reforestación</v>
      </c>
      <c r="CA6" s="27" t="str">
        <f>AI6</f>
        <v>Regeneración natural</v>
      </c>
      <c r="CB6" s="27" t="str">
        <f>AJ6</f>
        <v>Productividad</v>
      </c>
      <c r="CC6" s="27">
        <f>AK6</f>
        <v>0</v>
      </c>
      <c r="CD6" s="27">
        <f t="shared" si="1"/>
        <v>0</v>
      </c>
      <c r="CE6" s="27">
        <f t="shared" si="1"/>
        <v>0</v>
      </c>
      <c r="CF6" s="27">
        <f>AN6</f>
        <v>0</v>
      </c>
      <c r="CG6" s="27">
        <f>AO6</f>
        <v>0</v>
      </c>
    </row>
    <row r="7" spans="1:89" x14ac:dyDescent="0.25">
      <c r="A7" s="12" t="s">
        <v>6</v>
      </c>
      <c r="B7" s="13" t="s">
        <v>54</v>
      </c>
      <c r="C7" s="31">
        <v>0</v>
      </c>
      <c r="D7" s="30">
        <v>0</v>
      </c>
      <c r="E7" s="2">
        <v>0</v>
      </c>
      <c r="F7" s="2">
        <v>0</v>
      </c>
      <c r="G7" s="2">
        <v>0</v>
      </c>
      <c r="H7" s="14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0">
        <v>9</v>
      </c>
      <c r="X7" s="2">
        <v>0</v>
      </c>
      <c r="Y7" s="30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30">
        <v>0</v>
      </c>
      <c r="AQ7" s="9"/>
      <c r="AS7" s="2">
        <v>0</v>
      </c>
      <c r="AT7" s="5">
        <f>AT1</f>
        <v>0.5</v>
      </c>
      <c r="AU7" s="5">
        <f t="shared" ref="AU7:BM7" si="4">AU1</f>
        <v>0.05</v>
      </c>
      <c r="AV7" s="5">
        <f>AV1</f>
        <v>0.25</v>
      </c>
      <c r="AW7" s="5">
        <f t="shared" si="4"/>
        <v>0.25</v>
      </c>
      <c r="AX7" s="5">
        <f>AX1</f>
        <v>0.1</v>
      </c>
      <c r="AY7" s="5">
        <f t="shared" si="4"/>
        <v>0.05</v>
      </c>
      <c r="AZ7" s="5">
        <f t="shared" si="4"/>
        <v>0.05</v>
      </c>
      <c r="BA7" s="5">
        <f t="shared" si="4"/>
        <v>0.1</v>
      </c>
      <c r="BB7" s="5">
        <f t="shared" si="4"/>
        <v>0.1</v>
      </c>
      <c r="BC7" s="5">
        <f t="shared" si="4"/>
        <v>0.25</v>
      </c>
      <c r="BD7" s="5">
        <f t="shared" si="4"/>
        <v>0.2</v>
      </c>
      <c r="BE7" s="5">
        <f t="shared" si="4"/>
        <v>0.1</v>
      </c>
      <c r="BF7" s="5">
        <f>BF1</f>
        <v>0.05</v>
      </c>
      <c r="BG7" s="5">
        <f>BG1</f>
        <v>0</v>
      </c>
      <c r="BH7" s="5">
        <f t="shared" si="4"/>
        <v>0</v>
      </c>
      <c r="BI7" s="5">
        <f t="shared" si="4"/>
        <v>0</v>
      </c>
      <c r="BJ7" s="5">
        <f t="shared" si="4"/>
        <v>0</v>
      </c>
      <c r="BK7" s="5">
        <f t="shared" si="4"/>
        <v>0</v>
      </c>
      <c r="BL7" s="5">
        <f t="shared" si="4"/>
        <v>0</v>
      </c>
      <c r="BM7" s="5">
        <f t="shared" si="4"/>
        <v>0</v>
      </c>
      <c r="BN7" s="5"/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</row>
    <row r="8" spans="1:89" x14ac:dyDescent="0.25">
      <c r="A8" s="12" t="s">
        <v>7</v>
      </c>
      <c r="B8" s="13" t="s">
        <v>55</v>
      </c>
      <c r="C8" s="30">
        <v>0</v>
      </c>
      <c r="D8" s="2">
        <v>0</v>
      </c>
      <c r="E8" s="2">
        <v>0</v>
      </c>
      <c r="F8" s="2">
        <v>0</v>
      </c>
      <c r="G8" s="30">
        <v>0</v>
      </c>
      <c r="H8" s="2">
        <v>0</v>
      </c>
      <c r="I8" s="2">
        <v>0</v>
      </c>
      <c r="J8" s="2">
        <v>0</v>
      </c>
      <c r="K8" s="30">
        <v>0</v>
      </c>
      <c r="L8" s="2">
        <v>0</v>
      </c>
      <c r="M8" s="2">
        <v>0</v>
      </c>
      <c r="N8" s="2">
        <v>0</v>
      </c>
      <c r="O8" s="2">
        <v>0</v>
      </c>
      <c r="X8" s="30">
        <v>3</v>
      </c>
      <c r="Y8" s="2">
        <v>0</v>
      </c>
      <c r="Z8" s="2">
        <v>0</v>
      </c>
      <c r="AA8" s="2">
        <v>0</v>
      </c>
      <c r="AB8" s="30">
        <v>0</v>
      </c>
      <c r="AC8" s="15">
        <v>0</v>
      </c>
      <c r="AD8" s="15">
        <v>0</v>
      </c>
      <c r="AE8" s="15">
        <v>0</v>
      </c>
      <c r="AF8" s="30">
        <v>0</v>
      </c>
      <c r="AG8" s="15">
        <v>0</v>
      </c>
      <c r="AH8" s="15">
        <v>0</v>
      </c>
      <c r="AI8" s="15">
        <v>0</v>
      </c>
      <c r="AJ8" s="15">
        <v>0</v>
      </c>
      <c r="AQ8" s="9"/>
      <c r="AS8" s="2">
        <v>1</v>
      </c>
      <c r="AT8" s="5">
        <f>IF(AT7+BP8&lt;=0.001,0.001,IF(AT7+BP8&gt;=0.999,0.999,AT7+BP8))</f>
        <v>0.51559581156259882</v>
      </c>
      <c r="AU8" s="5">
        <f t="shared" ref="AT8:AY23" si="5">IF(AU7+BQ8&lt;=0.001,0.001,IF(AU7+BQ8&gt;=0.999,0.999,AU7+BQ8))</f>
        <v>0.05</v>
      </c>
      <c r="AV8" s="5">
        <f>IF(AV7+BR8&lt;=0.001,0.001,IF(AV7+BR8&gt;=0.999,0.999,AV7+BR8))</f>
        <v>0.25</v>
      </c>
      <c r="AW8" s="5">
        <f t="shared" si="5"/>
        <v>0.32797905781299386</v>
      </c>
      <c r="AX8" s="5">
        <f>IF(AX7+BT8&lt;=0.001,0.001,IF(AX7+BT8&gt;=0.999,0.999,AX7+BT8))</f>
        <v>0.14835428695287498</v>
      </c>
      <c r="AY8" s="5">
        <f>IF(AY7+BU8&lt;=0.001,0.001,IF(AY7+BU8&gt;=0.999,0.999,AY7+BU8))</f>
        <v>0.05</v>
      </c>
      <c r="AZ8" s="5">
        <f t="shared" ref="AZ8:BC23" si="6">IF(AZ7+BV8&lt;=0.001,0.001,IF(AZ7+BV8&gt;=0.999,0.999,AZ7+BV8))</f>
        <v>0.05</v>
      </c>
      <c r="BA8" s="5">
        <f t="shared" si="6"/>
        <v>0.1</v>
      </c>
      <c r="BB8" s="5">
        <f t="shared" si="6"/>
        <v>0.1</v>
      </c>
      <c r="BC8" s="5">
        <f t="shared" si="6"/>
        <v>0.32278045395879429</v>
      </c>
      <c r="BD8" s="5">
        <f t="shared" ref="BD8:BE23" si="7">IF(BD7+BZ8&lt;=0,0.001,IF(BD7+BZ8&gt;=1,0.999,BD7+BZ8))</f>
        <v>0.2</v>
      </c>
      <c r="BE8" s="5">
        <f>IF(BE7+CA8&lt;=0,0.001,IF(BE7+CA8&gt;=1,0.999,BE7+CA8))</f>
        <v>0.1</v>
      </c>
      <c r="BF8" s="5">
        <f>IF(BF7+CB8&lt;=0,0.001,IF(BF7+CB8&gt;=1,0.999,BF7+CB8))</f>
        <v>9.7182783308475365E-2</v>
      </c>
      <c r="BG8" s="5"/>
      <c r="BH8" s="5"/>
      <c r="BI8" s="5"/>
      <c r="BJ8" s="5"/>
      <c r="BK8" s="5"/>
      <c r="BL8" s="5"/>
      <c r="BM8" s="5"/>
      <c r="BN8" s="5"/>
      <c r="BO8" s="2">
        <v>1</v>
      </c>
      <c r="BP8" s="5">
        <f>((-AT7*LN(AT7))*SUMPRODUCT($C$7:$O$7,$AT7:$BF7)+SUMPRODUCT($X$7:$AJ$7,$BP7:$CB7))*$AS$5</f>
        <v>1.5595811562598769E-2</v>
      </c>
      <c r="BQ8" s="5">
        <f>((-AU7*LN(AU7))*SUMPRODUCT($C$8:$O$8,$AT7:$BF7)+SUMPRODUCT($X$8:$AJ$8,$BP7:$CB7))*$AS$5</f>
        <v>0</v>
      </c>
      <c r="BR8" s="5">
        <f>((-AV7*LN(AV7))*SUMPRODUCT($C$9:$O$9,$AT7:$BF7)+SUMPRODUCT($X$9:$AJ$9,$BP7:$CB7))*$AS$5</f>
        <v>0</v>
      </c>
      <c r="BS8" s="5">
        <f>((-AW7*LN(AW7))*SUMPRODUCT($C$10:$O$10,$AT7:$BF7)+SUMPRODUCT($X$10:$AJ$10,$BP7:$CB7))*$AS$5</f>
        <v>7.7979057812993857E-2</v>
      </c>
      <c r="BT8" s="5">
        <f>((-AX7*LN(AX7))*SUMPRODUCT($C$11:$O$11,$AT7:$BF7)+SUMPRODUCT($X$11:$AJ$11,$BP7:$CB7))*$AS$5</f>
        <v>4.8354286952874963E-2</v>
      </c>
      <c r="BU8" s="5">
        <f>((-AY7*LN(AY7))*SUMPRODUCT($C$12:$O$12,$AT7:$BF7)+SUMPRODUCT($X$12:$AJ$12,$BP7:$CB7))*$AS$5</f>
        <v>0</v>
      </c>
      <c r="BV8" s="5">
        <f>((-AZ7*LN(AZ7))*SUMPRODUCT($C$13:$O$13,$AT7:$BF7)+SUMPRODUCT($X$13:$AJ$13,$BP7:$CB7))*$AS$5</f>
        <v>0</v>
      </c>
      <c r="BW8" s="5">
        <f>((-BA7*LN(BA7))*SUMPRODUCT($C$14:$O$14,$AT7:$BF7)+SUMPRODUCT($X$14:$AJ$14,$BP7:$CB7))*$AS$5</f>
        <v>0</v>
      </c>
      <c r="BX8" s="5">
        <f>((-BB7*LN(BB7))*SUMPRODUCT($C$15:$O$15,$AT7:$BF7)+SUMPRODUCT($X$15:$AJ$15,$BP7:$CB7))*$AS$5</f>
        <v>0</v>
      </c>
      <c r="BY8" s="5">
        <f>((-BC7*LN(BC7))*SUMPRODUCT($C$16:$O$16,$AT7:$BF7)+SUMPRODUCT($X$16:$AJ$16,$BP7:$CB7))*$AS$5</f>
        <v>7.2780453958794261E-2</v>
      </c>
      <c r="BZ8" s="5">
        <f>((-BD7*LN(BD7))*SUMPRODUCT($C$17:$O$17,$AT7:$BF7)+SUMPRODUCT($X$17:$AJ$17,$BP7:$CB7))*$AS$5</f>
        <v>0</v>
      </c>
      <c r="CA8" s="5">
        <f>((-BE7*LN(BE7))*SUMPRODUCT($C$18:$O$18,$AT7:$BF7)+SUMPRODUCT($X$18:$AJ$18,$BP7:$CB7))*$AS$5</f>
        <v>0</v>
      </c>
      <c r="CB8" s="5">
        <f>((-BF7*LN(BF7))*SUMPRODUCT($C$19:$O$19,$AT7:$BF7)+SUMPRODUCT($X$19:$AJ$19,$BP7:$CB7))*$AS$5</f>
        <v>4.7182783308475362E-2</v>
      </c>
      <c r="CC8" s="5"/>
      <c r="CD8" s="5"/>
      <c r="CE8" s="5"/>
      <c r="CF8" s="5"/>
      <c r="CG8" s="5"/>
      <c r="CH8" s="5" t="e">
        <f>((-BL7*LN(BL7))*SUMPRODUCT($C25:$V25,$AT7:$BM7)+SUMPRODUCT($X25:$AQ25,$BP7:$CI7))*$AS$5</f>
        <v>#NUM!</v>
      </c>
      <c r="CI8" s="5" t="e">
        <f>((-BM7*LN(BM7))*SUMPRODUCT($C26:$V26,$AT7:$BM7)+SUMPRODUCT($X26:$AQ26,$BP7:$CI7))*$AS$5</f>
        <v>#NUM!</v>
      </c>
    </row>
    <row r="9" spans="1:89" s="31" customFormat="1" x14ac:dyDescent="0.25">
      <c r="A9" s="49" t="s">
        <v>8</v>
      </c>
      <c r="B9" s="50" t="s">
        <v>52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Q9" s="52"/>
      <c r="AS9" s="31">
        <v>2</v>
      </c>
      <c r="AT9" s="53">
        <f>IF(AT8+BP9&lt;=0.001,0.001,IF(AT8+BP9&gt;=0.999,0.999,AT8+BP9))</f>
        <v>0.54546907116927812</v>
      </c>
      <c r="AU9" s="53">
        <f t="shared" si="5"/>
        <v>5.4678743468779635E-2</v>
      </c>
      <c r="AV9" s="53">
        <f t="shared" si="5"/>
        <v>0.25</v>
      </c>
      <c r="AW9" s="53">
        <f>IF(AW8+BS9&lt;=0.001,0.001,IF(AW8+BS9&gt;=0.999,0.999,AW8+BS9))</f>
        <v>0.41024645229085394</v>
      </c>
      <c r="AX9" s="53">
        <f>IF(AX8+BT9&lt;=0.001,0.001,IF(AX8+BT9&gt;=0.999,0.999,AX8+BT9))</f>
        <v>0.22325377574174474</v>
      </c>
      <c r="AY9" s="53">
        <f>IF(AY8+BU9&lt;=0.001,0.001,IF(AY8+BU9&gt;=0.999,0.999,AY8+BU9))</f>
        <v>9.3518858257587476E-2</v>
      </c>
      <c r="AZ9" s="53">
        <f t="shared" si="6"/>
        <v>0.05</v>
      </c>
      <c r="BA9" s="53">
        <f t="shared" si="6"/>
        <v>0.1</v>
      </c>
      <c r="BB9" s="53">
        <f t="shared" si="6"/>
        <v>0.1</v>
      </c>
      <c r="BC9" s="53">
        <f t="shared" si="6"/>
        <v>0.39942932342186088</v>
      </c>
      <c r="BD9" s="53">
        <f t="shared" si="7"/>
        <v>0.2</v>
      </c>
      <c r="BE9" s="53">
        <f t="shared" si="7"/>
        <v>0.1</v>
      </c>
      <c r="BF9" s="53">
        <f>IF(BF8+CB9&lt;=0,0.001,IF(BF8+CB9&gt;=1,0.999,BF8+CB9))</f>
        <v>0.18338514100615824</v>
      </c>
      <c r="BG9" s="53"/>
      <c r="BH9" s="53"/>
      <c r="BI9" s="53"/>
      <c r="BJ9" s="53"/>
      <c r="BK9" s="53"/>
      <c r="BL9" s="53"/>
      <c r="BM9" s="53"/>
      <c r="BN9" s="53"/>
      <c r="BO9" s="31">
        <v>2</v>
      </c>
      <c r="BP9" s="53">
        <f>((-AT8*LN(AT8))*SUMPRODUCT($C$7:$O$7,$AT8:$BF8)+SUMPRODUCT($X$7:$AJ$7,$BP8:$CB8))*$AS$5</f>
        <v>2.9873259606679303E-2</v>
      </c>
      <c r="BQ9" s="53">
        <f>((-AU8*LN(AU8))*SUMPRODUCT($C$8:$O$8,$AT8:$BF8)+SUMPRODUCT($X$8:$AJ$8,$BP8:$CB8))*$AS$5</f>
        <v>4.6787434687796314E-3</v>
      </c>
      <c r="BR9" s="53">
        <f>((-AV8*LN(AV8))*SUMPRODUCT($C$9:$O$9,$AT8:$BF8)+SUMPRODUCT($X$9:$AJ$9,$BP8:$CB8))*$AS$5</f>
        <v>0</v>
      </c>
      <c r="BS9" s="53">
        <f>((-AW8*LN(AW8))*SUMPRODUCT($C$10:$O$10,$AT8:$BF8)+SUMPRODUCT($X$10:$AJ$10,$BP8:$CB8))*$AS$5</f>
        <v>8.2267394477860079E-2</v>
      </c>
      <c r="BT9" s="53">
        <f>((-AX8*LN(AX8))*SUMPRODUCT($C$11:$O$11,$AT8:$BF8)+SUMPRODUCT($X$11:$AJ$11,$BP8:$CB8))*$AS$5</f>
        <v>7.4899488788869761E-2</v>
      </c>
      <c r="BU9" s="53">
        <f>((-AY8*LN(AY8))*SUMPRODUCT($C$12:$O$12,$AT8:$BF8)+SUMPRODUCT($X$12:$AJ$12,$BP8:$CB8))*$AS$5</f>
        <v>4.3518858257587473E-2</v>
      </c>
      <c r="BV9" s="53">
        <f>((-AZ8*LN(AZ8))*SUMPRODUCT($C$13:$O$13,$AT8:$BF8)+SUMPRODUCT($X$13:$AJ$13,$BP8:$CB8))*$AS$5</f>
        <v>0</v>
      </c>
      <c r="BW9" s="53">
        <f>((-BA8*LN(BA8))*SUMPRODUCT($C$14:$O$14,$AT8:$BF8)+SUMPRODUCT($X$14:$AJ$14,$BP8:$CB8))*$AS$5</f>
        <v>0</v>
      </c>
      <c r="BX9" s="53">
        <f>((-BB8*LN(BB8))*SUMPRODUCT($C$15:$O$15,$AT8:$BF8)+SUMPRODUCT($X$15:$AJ$15,$BP8:$CB8))*$AS$5</f>
        <v>0</v>
      </c>
      <c r="BY9" s="53">
        <f>((-BC8*LN(BC8))*SUMPRODUCT($C$16:$O$16,$AT8:$BF8)+SUMPRODUCT($X$16:$AJ$16,$BP8:$CB8))*$AS$5</f>
        <v>7.6648869463066621E-2</v>
      </c>
      <c r="BZ9" s="53">
        <f>((-BD8*LN(BD8))*SUMPRODUCT($C$17:$O$17,$AT8:$BF8)+SUMPRODUCT($X$17:$AJ$17,$BP8:$CB8))*$AS$5</f>
        <v>0</v>
      </c>
      <c r="CA9" s="53">
        <f>((-BE8*LN(BE8))*SUMPRODUCT($C$18:$O$18,$AT8:$BF8)+SUMPRODUCT($X$18:$AJ$18,$BP8:$CB8))*$AS$5</f>
        <v>0</v>
      </c>
      <c r="CB9" s="53">
        <f>((-BF8*LN(BF8))*SUMPRODUCT($C$19:$O$19,$AT8:$BF8)+SUMPRODUCT($X$19:$AJ$19,$BP8:$CB8))*$AS$5</f>
        <v>8.6202357697682877E-2</v>
      </c>
      <c r="CC9" s="53"/>
      <c r="CD9" s="53"/>
      <c r="CE9" s="53"/>
      <c r="CF9" s="53"/>
      <c r="CG9" s="53"/>
      <c r="CH9" s="53" t="e">
        <f>((-BL8*LN(BL8))*SUMPRODUCT($C47:$V47,$AT8:$BM8)+SUMPRODUCT($X47:$AQ47,$BP8:$CI8))*$AS$5</f>
        <v>#NUM!</v>
      </c>
      <c r="CI9" s="53" t="e">
        <f>((-BM8*LN(BM8))*SUMPRODUCT($C48:$V48,$AT8:$BM8)+SUMPRODUCT($X48:$AQ48,$BP8:$CI8))*$AS$5</f>
        <v>#NUM!</v>
      </c>
    </row>
    <row r="10" spans="1:89" s="31" customFormat="1" x14ac:dyDescent="0.25">
      <c r="A10" s="49" t="s">
        <v>9</v>
      </c>
      <c r="B10" s="50" t="s">
        <v>53</v>
      </c>
      <c r="C10" s="31">
        <v>0</v>
      </c>
      <c r="D10" s="31">
        <v>0</v>
      </c>
      <c r="E10" s="31">
        <v>9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Q10" s="52"/>
      <c r="AS10" s="31">
        <v>3</v>
      </c>
      <c r="AT10" s="53">
        <f>IF(AT9+BP10&lt;=0.001,0.001,IF(AT9+BP10&gt;=0.999,0.999,AT9+BP10))</f>
        <v>0.60003576496625555</v>
      </c>
      <c r="AU10" s="53">
        <f>IF(AU9+BQ10&lt;=0.001,0.001,IF(AU9+BQ10&gt;=0.999,0.999,AU9+BQ10))</f>
        <v>6.3640721350783427E-2</v>
      </c>
      <c r="AV10" s="53">
        <f>IF(AV9+BR10&lt;=0.001,0.001,IF(AV9+BR10&gt;=0.999,0.999,AV9+BR10))</f>
        <v>0.25</v>
      </c>
      <c r="AW10" s="53">
        <f>IF(AW9+BS10&lt;=0.001,0.001,IF(AW9+BS10&gt;=0.999,0.999,AW9+BS10))</f>
        <v>0.49249035105634298</v>
      </c>
      <c r="AX10" s="53">
        <f t="shared" ref="AX10:AX32" si="8">IF(AX9+BT10&lt;=0.001,0.001,IF(AX9+BT10&gt;=0.999,0.999,AX9+BT10))</f>
        <v>0.33219965485745051</v>
      </c>
      <c r="AY10" s="53">
        <f t="shared" si="5"/>
        <v>0.16092839816757026</v>
      </c>
      <c r="AZ10" s="53">
        <f t="shared" si="6"/>
        <v>0.05</v>
      </c>
      <c r="BA10" s="53">
        <f t="shared" si="6"/>
        <v>0.1</v>
      </c>
      <c r="BB10" s="53">
        <f t="shared" si="6"/>
        <v>9.9532125653122042E-2</v>
      </c>
      <c r="BC10" s="53">
        <f t="shared" si="6"/>
        <v>0.47640769126269478</v>
      </c>
      <c r="BD10" s="53">
        <f t="shared" si="7"/>
        <v>0.2</v>
      </c>
      <c r="BE10" s="53">
        <f>IF(BE9+CA10&lt;=0,0.001,IF(BE9+CA10&gt;=1,0.999,BE9+CA10))</f>
        <v>0.1</v>
      </c>
      <c r="BF10" s="53">
        <f t="shared" ref="BF10:BF32" si="9">IF(BF9+CB10&lt;=0,0.001,IF(BF9+CB10&gt;=1,0.999,BF9+CB10))</f>
        <v>0.32319868176006822</v>
      </c>
      <c r="BG10" s="53"/>
      <c r="BH10" s="53"/>
      <c r="BI10" s="53"/>
      <c r="BJ10" s="53"/>
      <c r="BK10" s="53"/>
      <c r="BL10" s="53"/>
      <c r="BM10" s="53"/>
      <c r="BN10" s="53"/>
      <c r="BO10" s="31">
        <v>3</v>
      </c>
      <c r="BP10" s="53">
        <f>((-AT9*LN(AT9))*SUMPRODUCT($C$7:$O$7,$AT9:$BF9)+SUMPRODUCT($X$7:$AJ$7,$BP9:$CB9))*$AS$5</f>
        <v>5.4566693796977421E-2</v>
      </c>
      <c r="BQ10" s="53">
        <f>((-AU9*LN(AU9))*SUMPRODUCT($C$8:$O$8,$AT9:$BF9)+SUMPRODUCT($X$8:$AJ$8,$BP9:$CB9))*$AS$5</f>
        <v>8.9619778820037906E-3</v>
      </c>
      <c r="BR10" s="53">
        <f>((-AV9*LN(AV9))*SUMPRODUCT($C$9:$O$9,$AT9:$BF9)+SUMPRODUCT($X$9:$AJ$9,$BP9:$CB9))*$AS$5</f>
        <v>0</v>
      </c>
      <c r="BS10" s="53">
        <f>((-AW9*LN(AW9))*SUMPRODUCT($C$10:$O$10,$AT9:$BF9)+SUMPRODUCT($X$10:$AJ$10,$BP9:$CB9))*$AS$5</f>
        <v>8.2243898765489029E-2</v>
      </c>
      <c r="BT10" s="53">
        <f>((-AX9*LN(AX9))*SUMPRODUCT($C$11:$O$11,$AT9:$BF9)+SUMPRODUCT($X$11:$AJ$11,$BP9:$CB9))*$AS$5</f>
        <v>0.10894587911570577</v>
      </c>
      <c r="BU10" s="53">
        <f>((-AY9*LN(AY9))*SUMPRODUCT($C$12:$O$12,$AT9:$BF9)+SUMPRODUCT($X$12:$AJ$12,$BP9:$CB9))*$AS$5</f>
        <v>6.7409539909982788E-2</v>
      </c>
      <c r="BV10" s="53">
        <f>((-AZ9*LN(AZ9))*SUMPRODUCT($C$13:$O$13,$AT9:$BF9)+SUMPRODUCT($X$13:$AJ$13,$BP9:$CB9))*$AS$5</f>
        <v>0</v>
      </c>
      <c r="BW10" s="53">
        <f>((-BA9*LN(BA9))*SUMPRODUCT($C$14:$O$14,$AT9:$BF9)+SUMPRODUCT($X$14:$AJ$14,$BP9:$CB9))*$AS$5</f>
        <v>0</v>
      </c>
      <c r="BX10" s="53">
        <f>((-BB9*LN(BB9))*SUMPRODUCT($C$15:$O$15,$AT9:$BF9)+SUMPRODUCT($X$15:$AJ$15,$BP9:$CB9))*$AS$5</f>
        <v>-4.6787434687796316E-4</v>
      </c>
      <c r="BY10" s="53">
        <f>((-BC9*LN(BC9))*SUMPRODUCT($C$16:$O$16,$AT9:$BF9)+SUMPRODUCT($X$16:$AJ$16,$BP9:$CB9))*$AS$5</f>
        <v>7.6978367840833894E-2</v>
      </c>
      <c r="BZ10" s="53">
        <f>((-BD9*LN(BD9))*SUMPRODUCT($C$17:$O$17,$AT9:$BF9)+SUMPRODUCT($X$17:$AJ$17,$BP9:$CB9))*$AS$5</f>
        <v>0</v>
      </c>
      <c r="CA10" s="53">
        <f>((-BE9*LN(BE9))*SUMPRODUCT($C$18:$O$18,$AT9:$BF9)+SUMPRODUCT($X$18:$AJ$18,$BP9:$CB9))*$AS$5</f>
        <v>0</v>
      </c>
      <c r="CB10" s="53">
        <f>((-BF9*LN(BF9))*SUMPRODUCT($C$19:$O$19,$AT9:$BF9)+SUMPRODUCT($X$19:$AJ$19,$BP9:$CB9))*$AS$5</f>
        <v>0.13981354075390998</v>
      </c>
      <c r="CC10" s="53"/>
      <c r="CD10" s="53"/>
      <c r="CE10" s="53"/>
      <c r="CF10" s="53"/>
      <c r="CG10" s="53"/>
      <c r="CH10" s="53" t="e">
        <f>((-BL9*LN(BL9))*SUMPRODUCT($C69:$V69,$AT9:$BM9)+SUMPRODUCT($X69:$AQ69,$BP9:$CI9))*$AS$5</f>
        <v>#NUM!</v>
      </c>
      <c r="CI10" s="53" t="e">
        <f>((-BM9*LN(BM9))*SUMPRODUCT($C70:$V70,$AT9:$BM9)+SUMPRODUCT($X70:$AQ70,$BP9:$CI9))*$AS$5</f>
        <v>#NUM!</v>
      </c>
    </row>
    <row r="11" spans="1:89" s="31" customFormat="1" x14ac:dyDescent="0.25">
      <c r="A11" s="49" t="s">
        <v>10</v>
      </c>
      <c r="B11" s="50" t="s">
        <v>48</v>
      </c>
      <c r="C11" s="31">
        <v>0</v>
      </c>
      <c r="D11" s="31">
        <v>7</v>
      </c>
      <c r="E11" s="31">
        <v>0</v>
      </c>
      <c r="F11" s="31">
        <v>7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Q11" s="52"/>
      <c r="AS11" s="31">
        <v>4</v>
      </c>
      <c r="AT11" s="53">
        <f t="shared" si="5"/>
        <v>0.68918368647625594</v>
      </c>
      <c r="AU11" s="53">
        <f t="shared" si="5"/>
        <v>8.0010729489876656E-2</v>
      </c>
      <c r="AV11" s="53">
        <f t="shared" si="5"/>
        <v>0.25</v>
      </c>
      <c r="AW11" s="53">
        <f t="shared" si="5"/>
        <v>0.57097513634005914</v>
      </c>
      <c r="AX11" s="53">
        <f t="shared" si="8"/>
        <v>0.47471561651250915</v>
      </c>
      <c r="AY11" s="53">
        <f t="shared" si="5"/>
        <v>0.25897968937170546</v>
      </c>
      <c r="AZ11" s="53">
        <f t="shared" si="6"/>
        <v>0.05</v>
      </c>
      <c r="BA11" s="53">
        <f t="shared" si="6"/>
        <v>0.1</v>
      </c>
      <c r="BB11" s="53">
        <f t="shared" si="6"/>
        <v>9.863592786492166E-2</v>
      </c>
      <c r="BC11" s="53">
        <f t="shared" si="6"/>
        <v>0.55058964376285424</v>
      </c>
      <c r="BD11" s="53">
        <f t="shared" si="7"/>
        <v>0.2</v>
      </c>
      <c r="BE11" s="53">
        <f>IF(BE10+CA11&lt;=0,0.001,IF(BE10+CA11&gt;=1,0.999,BE10+CA11))</f>
        <v>0.1</v>
      </c>
      <c r="BF11" s="53">
        <f t="shared" si="9"/>
        <v>0.51257405007098233</v>
      </c>
      <c r="BG11" s="53"/>
      <c r="BH11" s="53"/>
      <c r="BI11" s="53"/>
      <c r="BJ11" s="53"/>
      <c r="BK11" s="53"/>
      <c r="BL11" s="53"/>
      <c r="BM11" s="53"/>
      <c r="BN11" s="53"/>
      <c r="BO11" s="31">
        <v>4</v>
      </c>
      <c r="BP11" s="53">
        <f>((-AT10*LN(AT10))*SUMPRODUCT($C$7:$O$7,$AT10:$BF10)+SUMPRODUCT($X$7:$AJ$7,$BP10:$CB10))*$AS$5</f>
        <v>8.914792151000045E-2</v>
      </c>
      <c r="BQ11" s="53">
        <f>((-AU10*LN(AU10))*SUMPRODUCT($C$8:$O$8,$AT10:$BF10)+SUMPRODUCT($X$8:$AJ$8,$BP10:$CB10))*$AS$5</f>
        <v>1.6370008139093225E-2</v>
      </c>
      <c r="BR11" s="53">
        <f>((-AV10*LN(AV10))*SUMPRODUCT($C$9:$O$9,$AT10:$BF10)+SUMPRODUCT($X$9:$AJ$9,$BP10:$CB10))*$AS$5</f>
        <v>0</v>
      </c>
      <c r="BS11" s="53">
        <f>((-AW10*LN(AW10))*SUMPRODUCT($C$10:$O$10,$AT10:$BF10)+SUMPRODUCT($X$10:$AJ$10,$BP10:$CB10))*$AS$5</f>
        <v>7.8484785283716163E-2</v>
      </c>
      <c r="BT11" s="53">
        <f>((-AX10*LN(AX10))*SUMPRODUCT($C$11:$O$11,$AT10:$BF10)+SUMPRODUCT($X$11:$AJ$11,$BP10:$CB10))*$AS$5</f>
        <v>0.14251596165505867</v>
      </c>
      <c r="BU11" s="53">
        <f>((-AY10*LN(AY10))*SUMPRODUCT($C$12:$O$12,$AT10:$BF10)+SUMPRODUCT($X$12:$AJ$12,$BP10:$CB10))*$AS$5</f>
        <v>9.8051291204135194E-2</v>
      </c>
      <c r="BV11" s="53">
        <f>((-AZ10*LN(AZ10))*SUMPRODUCT($C$13:$O$13,$AT10:$BF10)+SUMPRODUCT($X$13:$AJ$13,$BP10:$CB10))*$AS$5</f>
        <v>0</v>
      </c>
      <c r="BW11" s="53">
        <f>((-BA10*LN(BA10))*SUMPRODUCT($C$14:$O$14,$AT10:$BF10)+SUMPRODUCT($X$14:$AJ$14,$BP10:$CB10))*$AS$5</f>
        <v>0</v>
      </c>
      <c r="BX11" s="53">
        <f>((-BB10*LN(BB10))*SUMPRODUCT($C$15:$O$15,$AT10:$BF10)+SUMPRODUCT($X$15:$AJ$15,$BP10:$CB10))*$AS$5</f>
        <v>-8.9619778820037915E-4</v>
      </c>
      <c r="BY11" s="53">
        <f>((-BC10*LN(BC10))*SUMPRODUCT($C$16:$O$16,$AT10:$BF10)+SUMPRODUCT($X$16:$AJ$16,$BP10:$CB10))*$AS$5</f>
        <v>7.4181952500159479E-2</v>
      </c>
      <c r="BZ11" s="53">
        <f>((-BD10*LN(BD10))*SUMPRODUCT($C$17:$O$17,$AT10:$BF10)+SUMPRODUCT($X$17:$AJ$17,$BP10:$CB10))*$AS$5</f>
        <v>0</v>
      </c>
      <c r="CA11" s="53">
        <f>((-BE10*LN(BE10))*SUMPRODUCT($C$18:$O$18,$AT10:$BF10)+SUMPRODUCT($X$18:$AJ$18,$BP10:$CB10))*$AS$5</f>
        <v>0</v>
      </c>
      <c r="CB11" s="53">
        <f>((-BF10*LN(BF10))*SUMPRODUCT($C$19:$O$19,$AT10:$BF10)+SUMPRODUCT($X$19:$AJ$19,$BP10:$CB10))*$AS$5</f>
        <v>0.18937536831091414</v>
      </c>
      <c r="CC11" s="53"/>
      <c r="CD11" s="53"/>
      <c r="CE11" s="53"/>
      <c r="CF11" s="53"/>
      <c r="CG11" s="53"/>
      <c r="CH11" s="53" t="e">
        <f>((-BL10*LN(BL10))*SUMPRODUCT($C91:$V91,$AT10:$BM10)+SUMPRODUCT($X91:$AQ91,$BP10:$CI10))*$AS$5</f>
        <v>#NUM!</v>
      </c>
      <c r="CI11" s="53" t="e">
        <f>((-BM10*LN(BM10))*SUMPRODUCT($C92:$V92,$AT10:$BM10)+SUMPRODUCT($X92:$AQ92,$BP10:$CI10))*$AS$5</f>
        <v>#NUM!</v>
      </c>
    </row>
    <row r="12" spans="1:89" x14ac:dyDescent="0.25">
      <c r="A12" s="12" t="s">
        <v>11</v>
      </c>
      <c r="B12" s="13" t="s">
        <v>56</v>
      </c>
      <c r="C12" s="2">
        <v>0</v>
      </c>
      <c r="D12" s="2">
        <v>0</v>
      </c>
      <c r="E12" s="2">
        <v>0</v>
      </c>
      <c r="F12" s="2">
        <v>0</v>
      </c>
      <c r="G12" s="32">
        <v>0</v>
      </c>
      <c r="H12" s="2">
        <v>0</v>
      </c>
      <c r="I12" s="30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X12" s="2">
        <v>0</v>
      </c>
      <c r="Y12" s="2">
        <v>0</v>
      </c>
      <c r="Z12" s="2">
        <v>0</v>
      </c>
      <c r="AA12" s="2">
        <v>0</v>
      </c>
      <c r="AB12" s="32">
        <v>9</v>
      </c>
      <c r="AC12" s="2">
        <v>0</v>
      </c>
      <c r="AD12" s="30">
        <v>-5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Q12" s="9"/>
      <c r="AS12" s="2">
        <v>5</v>
      </c>
      <c r="AT12" s="5">
        <f t="shared" si="5"/>
        <v>0.80753302614698896</v>
      </c>
      <c r="AU12" s="5">
        <f t="shared" si="5"/>
        <v>0.10675510594287679</v>
      </c>
      <c r="AV12" s="5">
        <f t="shared" si="5"/>
        <v>0.25</v>
      </c>
      <c r="AW12" s="5">
        <f t="shared" si="5"/>
        <v>0.64297062642935565</v>
      </c>
      <c r="AX12" s="5">
        <f t="shared" si="8"/>
        <v>0.63588492138490782</v>
      </c>
      <c r="AY12" s="5">
        <f t="shared" si="5"/>
        <v>0.38724405486125824</v>
      </c>
      <c r="AZ12" s="5">
        <f t="shared" si="6"/>
        <v>0.05</v>
      </c>
      <c r="BA12" s="5">
        <f t="shared" si="6"/>
        <v>0.1</v>
      </c>
      <c r="BB12" s="5">
        <f t="shared" si="6"/>
        <v>9.6998927051012332E-2</v>
      </c>
      <c r="BC12" s="5">
        <f t="shared" si="6"/>
        <v>0.61958995308873466</v>
      </c>
      <c r="BD12" s="5">
        <f t="shared" si="7"/>
        <v>0.2</v>
      </c>
      <c r="BE12" s="5">
        <f t="shared" si="7"/>
        <v>0.1</v>
      </c>
      <c r="BF12" s="5">
        <f t="shared" si="9"/>
        <v>0.7131525084744913</v>
      </c>
      <c r="BG12" s="5"/>
      <c r="BH12" s="5"/>
      <c r="BI12" s="5"/>
      <c r="BJ12" s="5"/>
      <c r="BK12" s="5"/>
      <c r="BL12" s="5"/>
      <c r="BM12" s="5"/>
      <c r="BN12" s="5"/>
      <c r="BO12" s="2">
        <v>5</v>
      </c>
      <c r="BP12" s="5">
        <f>((-AT11*LN(AT11))*SUMPRODUCT($C$7:$O$7,$AT11:$BF11)+SUMPRODUCT($X$7:$AJ$7,$BP11:$CB11))*$AS$5</f>
        <v>0.11834933967073301</v>
      </c>
      <c r="BQ12" s="5">
        <f t="shared" ref="BQ12:BQ32" si="10">((-AU11*LN(AU11))*SUMPRODUCT($C$8:$O$8,$AT11:$BF11)+SUMPRODUCT($X$8:$AJ$8,$BP11:$CB11))*$AS$5</f>
        <v>2.6744376453000138E-2</v>
      </c>
      <c r="BR12" s="5">
        <f t="shared" ref="BR12:BR32" si="11">((-AV11*LN(AV11))*SUMPRODUCT($C$9:$O$9,$AT11:$BF11)+SUMPRODUCT($X$9:$AJ$9,$BP11:$CB11))*$AS$5</f>
        <v>0</v>
      </c>
      <c r="BS12" s="5">
        <f>((-AW11*LN(AW11))*SUMPRODUCT($C$10:$O$10,$AT11:$BF11)+SUMPRODUCT($X$10:$AJ$10,$BP11:$CB11))*$AS$5</f>
        <v>7.1995490089296496E-2</v>
      </c>
      <c r="BT12" s="5">
        <f t="shared" ref="BT12:BT32" si="12">((-AX11*LN(AX11))*SUMPRODUCT($C$11:$O$11,$AT11:$BF11)+SUMPRODUCT($X$11:$AJ$11,$BP11:$CB11))*$AS$5</f>
        <v>0.16116930487239861</v>
      </c>
      <c r="BU12" s="5">
        <f t="shared" ref="BU12:BU32" si="13">((-AY11*LN(AY11))*SUMPRODUCT($C$12:$O$12,$AT11:$BF11)+SUMPRODUCT($X$12:$AJ$12,$BP11:$CB11))*$AS$5</f>
        <v>0.12826436548955281</v>
      </c>
      <c r="BV12" s="5">
        <f t="shared" ref="BV12:BV32" si="14">((-AZ11*LN(AZ11))*SUMPRODUCT($C$13:$O$13,$AT11:$BF11)+SUMPRODUCT($X$13:$AJ$13,$BP11:$CB11))*$AS$5</f>
        <v>0</v>
      </c>
      <c r="BW12" s="5">
        <f t="shared" ref="BW12:BW32" si="15">((-BA11*LN(BA11))*SUMPRODUCT($C$14:$O$14,$AT11:$BF11)+SUMPRODUCT($X$14:$AJ$14,$BP11:$CB11))*$AS$5</f>
        <v>0</v>
      </c>
      <c r="BX12" s="5">
        <f t="shared" ref="BX12:BX32" si="16">((-BB11*LN(BB11))*SUMPRODUCT($C$15:$O$15,$AT11:$BF11)+SUMPRODUCT($X$15:$AJ$15,$BP11:$CB11))*$AS$5</f>
        <v>-1.6370008139093225E-3</v>
      </c>
      <c r="BY12" s="5">
        <f t="shared" ref="BY12:BY32" si="17">((-BC11*LN(BC11))*SUMPRODUCT($C$16:$O$16,$AT11:$BF11)+SUMPRODUCT($X$16:$AJ$16,$BP11:$CB11))*$AS$5</f>
        <v>6.9000309325880457E-2</v>
      </c>
      <c r="BZ12" s="5">
        <f t="shared" ref="BZ12:BZ32" si="18">((-BD11*LN(BD11))*SUMPRODUCT($C$17:$O$17,$AT11:$BF11)+SUMPRODUCT($X$17:$AJ$17,$BP11:$CB11))*$AS$5</f>
        <v>0</v>
      </c>
      <c r="CA12" s="5">
        <f>((-BE11*LN(BE11))*SUMPRODUCT($C$18:$O$18,$AT11:$BF11)+SUMPRODUCT($X$18:$AJ$18,$BP11:$CB11))*$AS$5</f>
        <v>0</v>
      </c>
      <c r="CB12" s="5">
        <f t="shared" ref="CB12:CB32" si="19">((-BF11*LN(BF11))*SUMPRODUCT($C$19:$O$19,$AT11:$BF11)+SUMPRODUCT($X$19:$AJ$19,$BP11:$CB11))*$AS$5</f>
        <v>0.20057845840350899</v>
      </c>
      <c r="CC12" s="5"/>
      <c r="CD12" s="5"/>
      <c r="CE12" s="5"/>
      <c r="CF12" s="5"/>
      <c r="CG12" s="5"/>
      <c r="CH12" s="5" t="e">
        <f>((-BL11*LN(BL11))*SUMPRODUCT($C113:$V113,$AT11:$BM11)+SUMPRODUCT($X113:$AQ113,$BP11:$CI11))*$AS$5</f>
        <v>#NUM!</v>
      </c>
      <c r="CI12" s="5" t="e">
        <f>((-BM11*LN(BM11))*SUMPRODUCT($C114:$V114,$AT11:$BM11)+SUMPRODUCT($X114:$AQ114,$BP11:$CI11))*$AS$5</f>
        <v>#NUM!</v>
      </c>
    </row>
    <row r="13" spans="1:89" x14ac:dyDescent="0.25">
      <c r="A13" s="12" t="s">
        <v>12</v>
      </c>
      <c r="B13" s="13" t="s">
        <v>50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30">
        <v>0</v>
      </c>
      <c r="I13" s="2">
        <v>0</v>
      </c>
      <c r="J13" s="30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0">
        <v>0</v>
      </c>
      <c r="AD13" s="2">
        <v>0</v>
      </c>
      <c r="AE13" s="30">
        <v>-5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Q13" s="9"/>
      <c r="AS13" s="2">
        <v>6</v>
      </c>
      <c r="AT13" s="5">
        <f t="shared" si="5"/>
        <v>0.91833172659386986</v>
      </c>
      <c r="AU13" s="5">
        <f t="shared" si="5"/>
        <v>0.1422599078440967</v>
      </c>
      <c r="AV13" s="5">
        <f t="shared" si="5"/>
        <v>0.25</v>
      </c>
      <c r="AW13" s="5">
        <f t="shared" si="5"/>
        <v>0.7068643237117177</v>
      </c>
      <c r="AX13" s="5">
        <f t="shared" si="8"/>
        <v>0.78697140669979293</v>
      </c>
      <c r="AY13" s="5">
        <f t="shared" si="5"/>
        <v>0.53229642924641696</v>
      </c>
      <c r="AZ13" s="5">
        <f>IF(AZ12+BV13&lt;=0.001,0.001,IF(AZ12+BV13&gt;=0.999,0.999,AZ12+BV13))</f>
        <v>0.05</v>
      </c>
      <c r="BA13" s="5">
        <f t="shared" si="6"/>
        <v>0.1</v>
      </c>
      <c r="BB13" s="5">
        <f t="shared" si="6"/>
        <v>9.4324489405712322E-2</v>
      </c>
      <c r="BC13" s="5">
        <f t="shared" si="6"/>
        <v>0.68187513214976936</v>
      </c>
      <c r="BD13" s="5">
        <f t="shared" si="7"/>
        <v>0.2</v>
      </c>
      <c r="BE13" s="5">
        <f t="shared" si="7"/>
        <v>0.1</v>
      </c>
      <c r="BF13" s="5">
        <f t="shared" si="9"/>
        <v>0.86928877195473664</v>
      </c>
      <c r="BG13" s="5"/>
      <c r="BH13" s="5"/>
      <c r="BI13" s="5"/>
      <c r="BJ13" s="5"/>
      <c r="BK13" s="5"/>
      <c r="BL13" s="5"/>
      <c r="BM13" s="5"/>
      <c r="BN13" s="5"/>
      <c r="BO13" s="2">
        <v>6</v>
      </c>
      <c r="BP13" s="5">
        <f t="shared" ref="BP13:CB28" si="20">((-AT12*LN(AT12))*SUMPRODUCT($C$7:$O$7,$AT12:$BF12)+SUMPRODUCT($X$7:$AJ$7,$BP12:$CB12))*$AS$5</f>
        <v>0.11079870044688092</v>
      </c>
      <c r="BQ13" s="5">
        <f t="shared" si="10"/>
        <v>3.55048019012199E-2</v>
      </c>
      <c r="BR13" s="5">
        <f t="shared" si="11"/>
        <v>0</v>
      </c>
      <c r="BS13" s="5">
        <f t="shared" ref="BS10:BS32" si="21">((-AW12*LN(AW12))*SUMPRODUCT($C$10:$O$10,$AT12:$BF12)+SUMPRODUCT($X$10:$AJ$10,$BP12:$CB12))*$AS$5</f>
        <v>6.3893697282362064E-2</v>
      </c>
      <c r="BT13" s="5">
        <f t="shared" si="12"/>
        <v>0.15108648531488514</v>
      </c>
      <c r="BU13" s="5">
        <f t="shared" si="13"/>
        <v>0.14505237438515875</v>
      </c>
      <c r="BV13" s="5">
        <f t="shared" si="14"/>
        <v>0</v>
      </c>
      <c r="BW13" s="5">
        <f t="shared" si="15"/>
        <v>0</v>
      </c>
      <c r="BX13" s="5">
        <f t="shared" si="16"/>
        <v>-2.6744376453000139E-3</v>
      </c>
      <c r="BY13" s="5">
        <f t="shared" si="17"/>
        <v>6.2285179061034673E-2</v>
      </c>
      <c r="BZ13" s="5">
        <f t="shared" si="18"/>
        <v>0</v>
      </c>
      <c r="CA13" s="5">
        <f t="shared" ref="CA11:CA32" si="22">((-BE12*LN(BE12))*SUMPRODUCT($C$18:$O$18,$AT12:$BF12)+SUMPRODUCT($X$18:$AJ$18,$BP12:$CB12))*$AS$5</f>
        <v>0</v>
      </c>
      <c r="CB13" s="5">
        <f t="shared" si="19"/>
        <v>0.15613626348024534</v>
      </c>
      <c r="CC13" s="5"/>
      <c r="CD13" s="5"/>
      <c r="CE13" s="5"/>
      <c r="CF13" s="5"/>
      <c r="CG13" s="5"/>
      <c r="CH13" s="5" t="e">
        <f>((-BL12*LN(BL12))*SUMPRODUCT($C135:$V135,$AT12:$BM12)+SUMPRODUCT($X135:$AQ135,$BP12:$CI12))*$AS$5</f>
        <v>#NUM!</v>
      </c>
      <c r="CI13" s="5" t="e">
        <f>((-BM12*LN(BM12))*SUMPRODUCT($C136:$V136,$AT12:$BM12)+SUMPRODUCT($X136:$AQ136,$BP12:$CI12))*$AS$5</f>
        <v>#NUM!</v>
      </c>
    </row>
    <row r="14" spans="1:89" x14ac:dyDescent="0.25">
      <c r="A14" s="12" t="s">
        <v>13</v>
      </c>
      <c r="B14" s="13" t="s">
        <v>49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30">
        <v>0</v>
      </c>
      <c r="J14" s="2">
        <v>0</v>
      </c>
      <c r="K14" s="30">
        <v>0</v>
      </c>
      <c r="L14" s="30">
        <v>0</v>
      </c>
      <c r="M14" s="2">
        <v>0</v>
      </c>
      <c r="N14" s="2">
        <v>0</v>
      </c>
      <c r="O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30">
        <v>0</v>
      </c>
      <c r="AE14" s="2">
        <v>0</v>
      </c>
      <c r="AF14" s="30">
        <v>0</v>
      </c>
      <c r="AG14" s="30">
        <v>0</v>
      </c>
      <c r="AH14" s="15">
        <v>0</v>
      </c>
      <c r="AI14" s="15">
        <v>0</v>
      </c>
      <c r="AJ14" s="15">
        <v>0</v>
      </c>
      <c r="AQ14" s="9"/>
      <c r="AS14" s="2">
        <v>7</v>
      </c>
      <c r="AT14" s="5">
        <f t="shared" si="5"/>
        <v>0.97954257649862275</v>
      </c>
      <c r="AU14" s="5">
        <f t="shared" si="5"/>
        <v>0.17549951797816099</v>
      </c>
      <c r="AV14" s="5">
        <f t="shared" si="5"/>
        <v>0.25</v>
      </c>
      <c r="AW14" s="5">
        <f t="shared" si="5"/>
        <v>0.76203948125440812</v>
      </c>
      <c r="AX14" s="5">
        <f t="shared" si="8"/>
        <v>0.89903089355388477</v>
      </c>
      <c r="AY14" s="5">
        <f t="shared" si="5"/>
        <v>0.66827426602981355</v>
      </c>
      <c r="AZ14" s="5">
        <f t="shared" si="6"/>
        <v>0.05</v>
      </c>
      <c r="BA14" s="5">
        <f t="shared" si="6"/>
        <v>0.1</v>
      </c>
      <c r="BB14" s="5">
        <f t="shared" si="6"/>
        <v>9.0774009215590326E-2</v>
      </c>
      <c r="BC14" s="5">
        <f t="shared" si="6"/>
        <v>0.73670527953076415</v>
      </c>
      <c r="BD14" s="5">
        <f t="shared" si="7"/>
        <v>0.2</v>
      </c>
      <c r="BE14" s="5">
        <f t="shared" si="7"/>
        <v>0.1</v>
      </c>
      <c r="BF14" s="5">
        <f t="shared" si="9"/>
        <v>0.95497673502191871</v>
      </c>
      <c r="BG14" s="5"/>
      <c r="BH14" s="5"/>
      <c r="BI14" s="5"/>
      <c r="BJ14" s="5"/>
      <c r="BK14" s="5"/>
      <c r="BL14" s="5"/>
      <c r="BM14" s="5"/>
      <c r="BN14" s="5"/>
      <c r="BO14" s="2">
        <v>7</v>
      </c>
      <c r="BP14" s="5">
        <f t="shared" si="20"/>
        <v>6.121084990475293E-2</v>
      </c>
      <c r="BQ14" s="5">
        <f t="shared" si="10"/>
        <v>3.3239610134064283E-2</v>
      </c>
      <c r="BR14" s="5">
        <f t="shared" si="11"/>
        <v>0</v>
      </c>
      <c r="BS14" s="5">
        <f t="shared" si="21"/>
        <v>5.5175157542690381E-2</v>
      </c>
      <c r="BT14" s="5">
        <f t="shared" si="12"/>
        <v>0.11205948685409182</v>
      </c>
      <c r="BU14" s="5">
        <f t="shared" si="13"/>
        <v>0.13597783678339664</v>
      </c>
      <c r="BV14" s="5">
        <f t="shared" si="14"/>
        <v>0</v>
      </c>
      <c r="BW14" s="5">
        <f t="shared" si="15"/>
        <v>0</v>
      </c>
      <c r="BX14" s="5">
        <f t="shared" si="16"/>
        <v>-3.5504801901219902E-3</v>
      </c>
      <c r="BY14" s="5">
        <f t="shared" si="17"/>
        <v>5.4830147380994815E-2</v>
      </c>
      <c r="BZ14" s="5">
        <f t="shared" si="18"/>
        <v>0</v>
      </c>
      <c r="CA14" s="5">
        <f t="shared" si="22"/>
        <v>0</v>
      </c>
      <c r="CB14" s="5">
        <f t="shared" si="19"/>
        <v>8.5687963067182044E-2</v>
      </c>
      <c r="CC14" s="5"/>
      <c r="CD14" s="5"/>
      <c r="CE14" s="5"/>
      <c r="CF14" s="5"/>
      <c r="CG14" s="5"/>
      <c r="CH14" s="5" t="e">
        <f>((-BL13*LN(BL13))*SUMPRODUCT($C157:$V157,$AT13:$BM13)+SUMPRODUCT($X157:$AQ157,$BP13:$CI13))*$AS$5</f>
        <v>#NUM!</v>
      </c>
      <c r="CI14" s="5" t="e">
        <f>((-BM13*LN(BM13))*SUMPRODUCT($C158:$V158,$AT13:$BM13)+SUMPRODUCT($X158:$AQ158,$BP13:$CI13))*$AS$5</f>
        <v>#NUM!</v>
      </c>
    </row>
    <row r="15" spans="1:89" x14ac:dyDescent="0.25">
      <c r="A15" s="12" t="s">
        <v>14</v>
      </c>
      <c r="B15" s="13" t="s">
        <v>57</v>
      </c>
      <c r="C15" s="2">
        <v>0</v>
      </c>
      <c r="D15" s="3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0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X15" s="2">
        <v>0</v>
      </c>
      <c r="Y15" s="30">
        <v>-1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30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Q15" s="9"/>
      <c r="AS15" s="2">
        <v>8</v>
      </c>
      <c r="AT15" s="5">
        <f t="shared" si="5"/>
        <v>0.99694421588881232</v>
      </c>
      <c r="AU15" s="5">
        <f t="shared" si="5"/>
        <v>0.19386277294958687</v>
      </c>
      <c r="AV15" s="5">
        <f t="shared" si="5"/>
        <v>0.25</v>
      </c>
      <c r="AW15" s="5">
        <f t="shared" si="5"/>
        <v>0.80863461790465374</v>
      </c>
      <c r="AX15" s="5">
        <f t="shared" si="8"/>
        <v>0.96183068723278331</v>
      </c>
      <c r="AY15" s="5">
        <f t="shared" si="5"/>
        <v>0.76912780419849613</v>
      </c>
      <c r="AZ15" s="5">
        <f t="shared" si="6"/>
        <v>0.05</v>
      </c>
      <c r="BA15" s="5">
        <f t="shared" si="6"/>
        <v>0.1</v>
      </c>
      <c r="BB15" s="5">
        <f t="shared" si="6"/>
        <v>8.7450048202183897E-2</v>
      </c>
      <c r="BC15" s="5">
        <f t="shared" si="6"/>
        <v>0.78397902770081473</v>
      </c>
      <c r="BD15" s="5">
        <f t="shared" si="7"/>
        <v>0.2</v>
      </c>
      <c r="BE15" s="5">
        <f t="shared" si="7"/>
        <v>0.1</v>
      </c>
      <c r="BF15" s="5">
        <f t="shared" si="9"/>
        <v>0.98810586241670284</v>
      </c>
      <c r="BG15" s="5"/>
      <c r="BH15" s="5"/>
      <c r="BI15" s="5"/>
      <c r="BJ15" s="5"/>
      <c r="BK15" s="5"/>
      <c r="BL15" s="5"/>
      <c r="BM15" s="5"/>
      <c r="BN15" s="5"/>
      <c r="BO15" s="2">
        <v>8</v>
      </c>
      <c r="BP15" s="5">
        <f t="shared" si="20"/>
        <v>1.740163939018952E-2</v>
      </c>
      <c r="BQ15" s="5">
        <f t="shared" si="10"/>
        <v>1.836325497142588E-2</v>
      </c>
      <c r="BR15" s="5">
        <f t="shared" si="11"/>
        <v>0</v>
      </c>
      <c r="BS15" s="5">
        <f t="shared" si="21"/>
        <v>4.6595136650245582E-2</v>
      </c>
      <c r="BT15" s="5">
        <f t="shared" si="12"/>
        <v>6.2799793678898583E-2</v>
      </c>
      <c r="BU15" s="5">
        <f t="shared" si="13"/>
        <v>0.10085353816868264</v>
      </c>
      <c r="BV15" s="5">
        <f t="shared" si="14"/>
        <v>0</v>
      </c>
      <c r="BW15" s="5">
        <f t="shared" si="15"/>
        <v>0</v>
      </c>
      <c r="BX15" s="5">
        <f t="shared" si="16"/>
        <v>-3.3239610134064286E-3</v>
      </c>
      <c r="BY15" s="5">
        <f t="shared" si="17"/>
        <v>4.7273748170050547E-2</v>
      </c>
      <c r="BZ15" s="5">
        <f t="shared" si="18"/>
        <v>0</v>
      </c>
      <c r="CA15" s="5">
        <f t="shared" si="22"/>
        <v>0</v>
      </c>
      <c r="CB15" s="5">
        <f t="shared" si="19"/>
        <v>3.3129127394784165E-2</v>
      </c>
      <c r="CC15" s="5"/>
      <c r="CD15" s="5"/>
      <c r="CE15" s="5"/>
      <c r="CF15" s="5"/>
      <c r="CG15" s="5"/>
      <c r="CH15" s="5" t="e">
        <f>((-BL14*LN(BL14))*SUMPRODUCT($C179:$V179,$AT14:$BM14)+SUMPRODUCT($X179:$AQ179,$BP14:$CI14))*$AS$5</f>
        <v>#NUM!</v>
      </c>
      <c r="CI15" s="5" t="e">
        <f>((-BM14*LN(BM14))*SUMPRODUCT($C180:$V180,$AT14:$BM14)+SUMPRODUCT($X180:$AQ180,$BP14:$CI14))*$AS$5</f>
        <v>#NUM!</v>
      </c>
    </row>
    <row r="16" spans="1:89" x14ac:dyDescent="0.25">
      <c r="A16" s="12" t="s">
        <v>15</v>
      </c>
      <c r="B16" s="13" t="s">
        <v>58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0">
        <v>3</v>
      </c>
      <c r="K16" s="2">
        <v>0</v>
      </c>
      <c r="L16" s="2">
        <v>0</v>
      </c>
      <c r="M16" s="30">
        <v>9</v>
      </c>
      <c r="N16" s="30">
        <v>0</v>
      </c>
      <c r="O16" s="30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30">
        <v>0</v>
      </c>
      <c r="AF16" s="15">
        <v>0</v>
      </c>
      <c r="AG16" s="15">
        <v>0</v>
      </c>
      <c r="AH16" s="30">
        <v>0</v>
      </c>
      <c r="AI16" s="30">
        <v>-5</v>
      </c>
      <c r="AJ16" s="30">
        <v>0</v>
      </c>
      <c r="AQ16" s="9"/>
      <c r="AS16" s="2">
        <v>9</v>
      </c>
      <c r="AT16" s="5">
        <f t="shared" si="5"/>
        <v>0.999</v>
      </c>
      <c r="AU16" s="5">
        <f t="shared" si="5"/>
        <v>0.19908326476664373</v>
      </c>
      <c r="AV16" s="5">
        <f t="shared" si="5"/>
        <v>0.25</v>
      </c>
      <c r="AW16" s="5">
        <f t="shared" si="5"/>
        <v>0.84728074194889058</v>
      </c>
      <c r="AX16" s="5">
        <f t="shared" si="8"/>
        <v>0.98809811461812103</v>
      </c>
      <c r="AY16" s="5">
        <f t="shared" si="5"/>
        <v>0.82564761850950485</v>
      </c>
      <c r="AZ16" s="5">
        <f t="shared" si="6"/>
        <v>0.05</v>
      </c>
      <c r="BA16" s="5">
        <f t="shared" si="6"/>
        <v>0.1</v>
      </c>
      <c r="BB16" s="5">
        <f t="shared" si="6"/>
        <v>8.5613722705041306E-2</v>
      </c>
      <c r="BC16" s="5">
        <f t="shared" si="6"/>
        <v>0.82404688810445048</v>
      </c>
      <c r="BD16" s="5">
        <f t="shared" si="7"/>
        <v>0.2</v>
      </c>
      <c r="BE16" s="5">
        <f t="shared" si="7"/>
        <v>0.1</v>
      </c>
      <c r="BF16" s="5">
        <f t="shared" si="9"/>
        <v>0.99751211368887172</v>
      </c>
      <c r="BG16" s="5"/>
      <c r="BH16" s="5"/>
      <c r="BI16" s="5"/>
      <c r="BJ16" s="5"/>
      <c r="BK16" s="5"/>
      <c r="BL16" s="5"/>
      <c r="BM16" s="5"/>
      <c r="BN16" s="5"/>
      <c r="BO16" s="2">
        <v>9</v>
      </c>
      <c r="BP16" s="5">
        <f t="shared" si="20"/>
        <v>2.7133381013054155E-3</v>
      </c>
      <c r="BQ16" s="5">
        <f t="shared" si="10"/>
        <v>5.2204918170568569E-3</v>
      </c>
      <c r="BR16" s="5">
        <f t="shared" si="11"/>
        <v>0</v>
      </c>
      <c r="BS16" s="5">
        <f t="shared" si="21"/>
        <v>3.8646124044236833E-2</v>
      </c>
      <c r="BT16" s="5">
        <f t="shared" si="12"/>
        <v>2.6267427385337733E-2</v>
      </c>
      <c r="BU16" s="5">
        <f t="shared" si="13"/>
        <v>5.651981431100872E-2</v>
      </c>
      <c r="BV16" s="5">
        <f t="shared" si="14"/>
        <v>0</v>
      </c>
      <c r="BW16" s="5">
        <f t="shared" si="15"/>
        <v>0</v>
      </c>
      <c r="BX16" s="5">
        <f t="shared" si="16"/>
        <v>-1.8363254971425881E-3</v>
      </c>
      <c r="BY16" s="5">
        <f t="shared" si="17"/>
        <v>4.0067860403635747E-2</v>
      </c>
      <c r="BZ16" s="5">
        <f t="shared" si="18"/>
        <v>0</v>
      </c>
      <c r="CA16" s="5">
        <f t="shared" si="22"/>
        <v>0</v>
      </c>
      <c r="CB16" s="5">
        <f t="shared" si="19"/>
        <v>9.4062512721688266E-3</v>
      </c>
      <c r="CC16" s="5"/>
      <c r="CD16" s="5"/>
      <c r="CE16" s="5"/>
      <c r="CF16" s="5"/>
      <c r="CG16" s="5"/>
      <c r="CH16" s="5" t="e">
        <f>((-BL15*LN(BL15))*SUMPRODUCT($C201:$V201,$AT15:$BM15)+SUMPRODUCT($X201:$AQ201,$BP15:$CI15))*$AS$5</f>
        <v>#NUM!</v>
      </c>
      <c r="CI16" s="5" t="e">
        <f>((-BM15*LN(BM15))*SUMPRODUCT($C202:$V202,$AT15:$BM15)+SUMPRODUCT($X202:$AQ202,$BP15:$CI15))*$AS$5</f>
        <v>#NUM!</v>
      </c>
    </row>
    <row r="17" spans="1:87" x14ac:dyDescent="0.25">
      <c r="A17" s="12" t="s">
        <v>16</v>
      </c>
      <c r="B17" s="13" t="s">
        <v>59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30">
        <v>0</v>
      </c>
      <c r="M17" s="2">
        <v>0</v>
      </c>
      <c r="N17" s="2">
        <v>0</v>
      </c>
      <c r="O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30">
        <v>0</v>
      </c>
      <c r="AH17" s="2">
        <v>0</v>
      </c>
      <c r="AI17" s="2">
        <v>0</v>
      </c>
      <c r="AJ17" s="2">
        <v>0</v>
      </c>
      <c r="AQ17" s="9"/>
      <c r="AS17" s="2">
        <v>10</v>
      </c>
      <c r="AT17" s="5">
        <f t="shared" si="5"/>
        <v>0.999</v>
      </c>
      <c r="AU17" s="5">
        <f t="shared" si="5"/>
        <v>0.19989726619703535</v>
      </c>
      <c r="AV17" s="5">
        <f t="shared" si="5"/>
        <v>0.25</v>
      </c>
      <c r="AW17" s="5">
        <f t="shared" si="5"/>
        <v>0.87887390611148564</v>
      </c>
      <c r="AX17" s="5">
        <f t="shared" si="8"/>
        <v>0.99676362280540243</v>
      </c>
      <c r="AY17" s="5">
        <f t="shared" si="5"/>
        <v>0.84928830315630877</v>
      </c>
      <c r="AZ17" s="5">
        <f t="shared" si="6"/>
        <v>0.05</v>
      </c>
      <c r="BA17" s="5">
        <f t="shared" si="6"/>
        <v>0.1</v>
      </c>
      <c r="BB17" s="5">
        <f t="shared" si="6"/>
        <v>8.5091673523335618E-2</v>
      </c>
      <c r="BC17" s="5">
        <f t="shared" si="6"/>
        <v>0.8575368524345135</v>
      </c>
      <c r="BD17" s="5">
        <f t="shared" si="7"/>
        <v>0.2</v>
      </c>
      <c r="BE17" s="5">
        <f t="shared" si="7"/>
        <v>0.1</v>
      </c>
      <c r="BF17" s="5">
        <f t="shared" si="9"/>
        <v>0.99957856903793385</v>
      </c>
      <c r="BG17" s="5"/>
      <c r="BH17" s="5"/>
      <c r="BI17" s="5"/>
      <c r="BJ17" s="5"/>
      <c r="BK17" s="5"/>
      <c r="BL17" s="5"/>
      <c r="BM17" s="5"/>
      <c r="BN17" s="5"/>
      <c r="BO17" s="2">
        <v>10</v>
      </c>
      <c r="BP17" s="5">
        <f t="shared" si="20"/>
        <v>8.9731187216714994E-4</v>
      </c>
      <c r="BQ17" s="5">
        <f t="shared" si="10"/>
        <v>8.1400143039162475E-4</v>
      </c>
      <c r="BR17" s="5">
        <f t="shared" si="11"/>
        <v>0</v>
      </c>
      <c r="BS17" s="5">
        <f t="shared" si="21"/>
        <v>3.159316416259509E-2</v>
      </c>
      <c r="BT17" s="5">
        <f t="shared" si="12"/>
        <v>8.6655081872814288E-3</v>
      </c>
      <c r="BU17" s="5">
        <f t="shared" si="13"/>
        <v>2.3640684646803963E-2</v>
      </c>
      <c r="BV17" s="5">
        <f t="shared" si="14"/>
        <v>0</v>
      </c>
      <c r="BW17" s="5">
        <f t="shared" si="15"/>
        <v>0</v>
      </c>
      <c r="BX17" s="5">
        <f t="shared" si="16"/>
        <v>-5.2204918170568567E-4</v>
      </c>
      <c r="BY17" s="5">
        <f t="shared" si="17"/>
        <v>3.3489964330063036E-2</v>
      </c>
      <c r="BZ17" s="5">
        <f t="shared" si="18"/>
        <v>0</v>
      </c>
      <c r="CA17" s="5">
        <f t="shared" si="22"/>
        <v>0</v>
      </c>
      <c r="CB17" s="5">
        <f t="shared" si="19"/>
        <v>2.0664553490621304E-3</v>
      </c>
      <c r="CC17" s="5"/>
      <c r="CD17" s="5"/>
      <c r="CE17" s="5"/>
      <c r="CF17" s="5"/>
      <c r="CG17" s="5"/>
      <c r="CH17" s="5" t="e">
        <f>((-BL16*LN(BL16))*SUMPRODUCT($C223:$V223,$AT16:$BM16)+SUMPRODUCT($X223:$AQ223,$BP16:$CI16))*$AS$5</f>
        <v>#NUM!</v>
      </c>
      <c r="CI17" s="5" t="e">
        <f>((-BM16*LN(BM16))*SUMPRODUCT($C224:$V224,$AT16:$BM16)+SUMPRODUCT($X224:$AQ224,$BP16:$CI16))*$AS$5</f>
        <v>#NUM!</v>
      </c>
    </row>
    <row r="18" spans="1:87" x14ac:dyDescent="0.25">
      <c r="A18" s="12" t="s">
        <v>17</v>
      </c>
      <c r="B18" s="13" t="s">
        <v>60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0">
        <v>0</v>
      </c>
      <c r="M18" s="2">
        <v>0</v>
      </c>
      <c r="N18" s="2">
        <v>0</v>
      </c>
      <c r="O18" s="30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30">
        <v>0</v>
      </c>
      <c r="AH18" s="2">
        <v>0</v>
      </c>
      <c r="AI18" s="2">
        <v>0</v>
      </c>
      <c r="AJ18" s="30">
        <v>0</v>
      </c>
      <c r="AQ18" s="9"/>
      <c r="AS18" s="2">
        <v>11</v>
      </c>
      <c r="AT18" s="5">
        <f t="shared" si="5"/>
        <v>0.999</v>
      </c>
      <c r="AU18" s="5">
        <f t="shared" si="5"/>
        <v>0.20016645975868549</v>
      </c>
      <c r="AV18" s="5">
        <f t="shared" si="5"/>
        <v>0.25</v>
      </c>
      <c r="AW18" s="5">
        <f t="shared" si="5"/>
        <v>0.90440573332757157</v>
      </c>
      <c r="AX18" s="5">
        <f t="shared" si="8"/>
        <v>0.999</v>
      </c>
      <c r="AY18" s="5">
        <f t="shared" si="5"/>
        <v>0.85708726052486206</v>
      </c>
      <c r="AZ18" s="5">
        <f t="shared" si="6"/>
        <v>0.05</v>
      </c>
      <c r="BA18" s="5">
        <f t="shared" si="6"/>
        <v>0.1</v>
      </c>
      <c r="BB18" s="5">
        <f t="shared" si="6"/>
        <v>8.5010273380296458E-2</v>
      </c>
      <c r="BC18" s="5">
        <f t="shared" si="6"/>
        <v>0.88521397105396171</v>
      </c>
      <c r="BD18" s="5">
        <f t="shared" si="7"/>
        <v>0.2</v>
      </c>
      <c r="BE18" s="5">
        <f t="shared" si="7"/>
        <v>0.1</v>
      </c>
      <c r="BF18" s="5">
        <f t="shared" si="9"/>
        <v>0.99994167460833006</v>
      </c>
      <c r="BG18" s="5"/>
      <c r="BH18" s="5"/>
      <c r="BI18" s="5"/>
      <c r="BJ18" s="5"/>
      <c r="BK18" s="5"/>
      <c r="BL18" s="5"/>
      <c r="BM18" s="5"/>
      <c r="BN18" s="5"/>
      <c r="BO18" s="2">
        <v>11</v>
      </c>
      <c r="BP18" s="5">
        <f t="shared" si="20"/>
        <v>8.9917075176627545E-4</v>
      </c>
      <c r="BQ18" s="5">
        <f t="shared" si="10"/>
        <v>2.6919356165014499E-4</v>
      </c>
      <c r="BR18" s="5">
        <f t="shared" si="11"/>
        <v>0</v>
      </c>
      <c r="BS18" s="5">
        <f t="shared" si="21"/>
        <v>2.5531827216085958E-2</v>
      </c>
      <c r="BT18" s="5">
        <f t="shared" si="12"/>
        <v>2.4399583018377899E-3</v>
      </c>
      <c r="BU18" s="5">
        <f t="shared" si="13"/>
        <v>7.7989573685532864E-3</v>
      </c>
      <c r="BV18" s="5">
        <f t="shared" si="14"/>
        <v>0</v>
      </c>
      <c r="BW18" s="5">
        <f t="shared" si="15"/>
        <v>0</v>
      </c>
      <c r="BX18" s="5">
        <f t="shared" si="16"/>
        <v>-8.1400143039162478E-5</v>
      </c>
      <c r="BY18" s="5">
        <f t="shared" si="17"/>
        <v>2.7677118619448205E-2</v>
      </c>
      <c r="BZ18" s="5">
        <f t="shared" si="18"/>
        <v>0</v>
      </c>
      <c r="CA18" s="5">
        <f t="shared" si="22"/>
        <v>0</v>
      </c>
      <c r="CB18" s="5">
        <f t="shared" si="19"/>
        <v>3.6310557039618933E-4</v>
      </c>
      <c r="CC18" s="5"/>
      <c r="CD18" s="5"/>
      <c r="CE18" s="5"/>
      <c r="CF18" s="5"/>
      <c r="CG18" s="5"/>
      <c r="CH18" s="5" t="e">
        <f>((-BL17*LN(BL17))*SUMPRODUCT($C245:$V245,$AT17:$BM17)+SUMPRODUCT($X245:$AQ245,$BP17:$CI17))*$AS$5</f>
        <v>#NUM!</v>
      </c>
      <c r="CI18" s="5" t="e">
        <f>((-BM17*LN(BM17))*SUMPRODUCT($C246:$V246,$AT17:$BM17)+SUMPRODUCT($X246:$AQ246,$BP17:$CI17))*$AS$5</f>
        <v>#NUM!</v>
      </c>
    </row>
    <row r="19" spans="1:87" x14ac:dyDescent="0.25">
      <c r="A19" s="12" t="s">
        <v>18</v>
      </c>
      <c r="B19" s="13" t="s">
        <v>51</v>
      </c>
      <c r="C19" s="30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30">
        <v>9</v>
      </c>
      <c r="M19" s="2">
        <v>0</v>
      </c>
      <c r="N19" s="30">
        <v>9</v>
      </c>
      <c r="O19" s="2">
        <v>0</v>
      </c>
      <c r="X19" s="30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30">
        <v>0</v>
      </c>
      <c r="AH19" s="2">
        <v>0</v>
      </c>
      <c r="AI19" s="30">
        <v>0</v>
      </c>
      <c r="AJ19" s="2">
        <v>0</v>
      </c>
      <c r="AQ19" s="9"/>
      <c r="AS19" s="2">
        <v>12</v>
      </c>
      <c r="AT19" s="5">
        <f t="shared" si="5"/>
        <v>0.999</v>
      </c>
      <c r="AU19" s="5">
        <f t="shared" si="5"/>
        <v>0.20043621098421538</v>
      </c>
      <c r="AV19" s="5">
        <f t="shared" si="5"/>
        <v>0.25</v>
      </c>
      <c r="AW19" s="5">
        <f t="shared" si="5"/>
        <v>0.9248519682137164</v>
      </c>
      <c r="AX19" s="5">
        <f t="shared" si="8"/>
        <v>0.999</v>
      </c>
      <c r="AY19" s="5">
        <f t="shared" si="5"/>
        <v>0.85928322299651605</v>
      </c>
      <c r="AZ19" s="5">
        <f t="shared" si="6"/>
        <v>0.05</v>
      </c>
      <c r="BA19" s="5">
        <f t="shared" si="6"/>
        <v>0.1</v>
      </c>
      <c r="BB19" s="5">
        <f t="shared" si="6"/>
        <v>8.4983354024131444E-2</v>
      </c>
      <c r="BC19" s="5">
        <f t="shared" si="6"/>
        <v>0.90787937594607426</v>
      </c>
      <c r="BD19" s="5">
        <f t="shared" si="7"/>
        <v>0.2</v>
      </c>
      <c r="BE19" s="5">
        <f t="shared" si="7"/>
        <v>0.1</v>
      </c>
      <c r="BF19" s="5">
        <f t="shared" si="9"/>
        <v>0.99999338979176899</v>
      </c>
      <c r="BG19" s="5"/>
      <c r="BH19" s="5"/>
      <c r="BI19" s="5"/>
      <c r="BJ19" s="5"/>
      <c r="BK19" s="5"/>
      <c r="BL19" s="5"/>
      <c r="BM19" s="5"/>
      <c r="BN19" s="5"/>
      <c r="BO19" s="2">
        <v>12</v>
      </c>
      <c r="BP19" s="5">
        <f t="shared" si="20"/>
        <v>8.994973833276323E-4</v>
      </c>
      <c r="BQ19" s="5">
        <f t="shared" si="10"/>
        <v>2.6975122552988262E-4</v>
      </c>
      <c r="BR19" s="5">
        <f t="shared" si="11"/>
        <v>0</v>
      </c>
      <c r="BS19" s="5">
        <f t="shared" si="21"/>
        <v>2.0446234886144814E-2</v>
      </c>
      <c r="BT19" s="5">
        <f t="shared" si="12"/>
        <v>7.7281380596157256E-4</v>
      </c>
      <c r="BU19" s="5">
        <f t="shared" si="13"/>
        <v>2.1959624716540111E-3</v>
      </c>
      <c r="BV19" s="5">
        <f t="shared" si="14"/>
        <v>0</v>
      </c>
      <c r="BW19" s="5">
        <f t="shared" si="15"/>
        <v>0</v>
      </c>
      <c r="BX19" s="5">
        <f t="shared" si="16"/>
        <v>-2.6919356165014501E-5</v>
      </c>
      <c r="BY19" s="5">
        <f t="shared" si="17"/>
        <v>2.2665404892112578E-2</v>
      </c>
      <c r="BZ19" s="5">
        <f t="shared" si="18"/>
        <v>0</v>
      </c>
      <c r="CA19" s="5">
        <f t="shared" si="22"/>
        <v>0</v>
      </c>
      <c r="CB19" s="5">
        <f t="shared" si="19"/>
        <v>5.1715183438909667E-5</v>
      </c>
      <c r="CC19" s="5"/>
      <c r="CD19" s="5"/>
      <c r="CE19" s="5"/>
      <c r="CF19" s="5"/>
      <c r="CG19" s="5"/>
      <c r="CH19" s="5" t="e">
        <f>((-BL18*LN(BL18))*SUMPRODUCT($C267:$V267,$AT18:$BM18)+SUMPRODUCT($X267:$AQ267,$BP18:$CI18))*$AS$5</f>
        <v>#NUM!</v>
      </c>
      <c r="CI19" s="5" t="e">
        <f>((-BM18*LN(BM18))*SUMPRODUCT($C268:$V268,$AT18:$BM18)+SUMPRODUCT($X268:$AQ268,$BP18:$CI18))*$AS$5</f>
        <v>#NUM!</v>
      </c>
    </row>
    <row r="20" spans="1:87" x14ac:dyDescent="0.25">
      <c r="A20" s="12" t="s">
        <v>19</v>
      </c>
      <c r="B20" s="13"/>
      <c r="AQ20" s="9"/>
      <c r="AS20" s="2">
        <v>13</v>
      </c>
      <c r="AT20" s="5">
        <f t="shared" si="5"/>
        <v>0.999</v>
      </c>
      <c r="AU20" s="5">
        <f t="shared" si="5"/>
        <v>0.20070606019921367</v>
      </c>
      <c r="AV20" s="5">
        <f t="shared" si="5"/>
        <v>0.25</v>
      </c>
      <c r="AW20" s="5">
        <f t="shared" si="5"/>
        <v>0.9411084218418222</v>
      </c>
      <c r="AX20" s="5">
        <f t="shared" si="8"/>
        <v>0.999</v>
      </c>
      <c r="AY20" s="5">
        <f t="shared" si="5"/>
        <v>0.85997875542188151</v>
      </c>
      <c r="AZ20" s="5">
        <f t="shared" si="6"/>
        <v>0.05</v>
      </c>
      <c r="BA20" s="5">
        <f t="shared" si="6"/>
        <v>0.1</v>
      </c>
      <c r="BB20" s="5">
        <f t="shared" si="6"/>
        <v>8.495637890157845E-2</v>
      </c>
      <c r="BC20" s="5">
        <f t="shared" si="6"/>
        <v>0.92630495907680965</v>
      </c>
      <c r="BD20" s="5">
        <f t="shared" si="7"/>
        <v>0.2</v>
      </c>
      <c r="BE20" s="5">
        <f t="shared" si="7"/>
        <v>0.1</v>
      </c>
      <c r="BF20" s="5">
        <f t="shared" si="9"/>
        <v>0.99999938583524339</v>
      </c>
      <c r="BG20" s="5"/>
      <c r="BH20" s="5"/>
      <c r="BI20" s="5"/>
      <c r="BJ20" s="5"/>
      <c r="BK20" s="5"/>
      <c r="BL20" s="5"/>
      <c r="BM20" s="5"/>
      <c r="BN20" s="5"/>
      <c r="BO20" s="2">
        <v>13</v>
      </c>
      <c r="BP20" s="5">
        <f t="shared" si="20"/>
        <v>8.9954390371313356E-4</v>
      </c>
      <c r="BQ20" s="5">
        <f t="shared" si="10"/>
        <v>2.6984921499828969E-4</v>
      </c>
      <c r="BR20" s="5">
        <f t="shared" si="11"/>
        <v>0</v>
      </c>
      <c r="BS20" s="5">
        <f t="shared" si="21"/>
        <v>1.6256453628105814E-2</v>
      </c>
      <c r="BT20" s="5">
        <f t="shared" si="12"/>
        <v>7.8730774322653164E-4</v>
      </c>
      <c r="BU20" s="5">
        <f t="shared" si="13"/>
        <v>6.9553242536541532E-4</v>
      </c>
      <c r="BV20" s="5">
        <f t="shared" si="14"/>
        <v>0</v>
      </c>
      <c r="BW20" s="5">
        <f t="shared" si="15"/>
        <v>0</v>
      </c>
      <c r="BX20" s="5">
        <f t="shared" si="16"/>
        <v>-2.6975122552988264E-5</v>
      </c>
      <c r="BY20" s="5">
        <f t="shared" si="17"/>
        <v>1.8425583130735439E-2</v>
      </c>
      <c r="BZ20" s="5">
        <f t="shared" si="18"/>
        <v>0</v>
      </c>
      <c r="CA20" s="5">
        <f t="shared" si="22"/>
        <v>0</v>
      </c>
      <c r="CB20" s="5">
        <f t="shared" si="19"/>
        <v>5.9960434744088075E-6</v>
      </c>
      <c r="CC20" s="5"/>
      <c r="CD20" s="5"/>
      <c r="CE20" s="5"/>
      <c r="CF20" s="5"/>
      <c r="CG20" s="5"/>
      <c r="CH20" s="5" t="e">
        <f>((-BL19*LN(BL19))*SUMPRODUCT($C289:$V289,$AT19:$BM19)+SUMPRODUCT($X289:$AQ289,$BP19:$CI19))*$AS$5</f>
        <v>#NUM!</v>
      </c>
      <c r="CI20" s="5" t="e">
        <f>((-BM19*LN(BM19))*SUMPRODUCT($C290:$V290,$AT19:$BM19)+SUMPRODUCT($X290:$AQ290,$BP19:$CI19))*$AS$5</f>
        <v>#NUM!</v>
      </c>
    </row>
    <row r="21" spans="1:87" x14ac:dyDescent="0.25">
      <c r="A21" s="12" t="s">
        <v>20</v>
      </c>
      <c r="B21" s="13"/>
      <c r="AQ21" s="9"/>
      <c r="AS21" s="2">
        <v>14</v>
      </c>
      <c r="AT21" s="5">
        <f t="shared" si="5"/>
        <v>0.999</v>
      </c>
      <c r="AU21" s="5">
        <f t="shared" si="5"/>
        <v>0.2009759233703276</v>
      </c>
      <c r="AV21" s="5">
        <f t="shared" si="5"/>
        <v>0.25</v>
      </c>
      <c r="AW21" s="5">
        <f t="shared" si="5"/>
        <v>0.95396095924279156</v>
      </c>
      <c r="AX21" s="5">
        <f t="shared" si="8"/>
        <v>0.999</v>
      </c>
      <c r="AY21" s="5">
        <f t="shared" si="5"/>
        <v>0.86068733239078543</v>
      </c>
      <c r="AZ21" s="5">
        <f t="shared" si="6"/>
        <v>0.05</v>
      </c>
      <c r="BA21" s="5">
        <f t="shared" si="6"/>
        <v>0.1</v>
      </c>
      <c r="BB21" s="5">
        <f t="shared" si="6"/>
        <v>8.4929393980078621E-2</v>
      </c>
      <c r="BC21" s="5">
        <f t="shared" si="6"/>
        <v>0.94119611857823071</v>
      </c>
      <c r="BD21" s="5">
        <f t="shared" si="7"/>
        <v>0.2</v>
      </c>
      <c r="BE21" s="5">
        <f t="shared" si="7"/>
        <v>0.1</v>
      </c>
      <c r="BF21" s="5">
        <f t="shared" si="9"/>
        <v>0.99999995312337109</v>
      </c>
      <c r="BG21" s="5"/>
      <c r="BH21" s="5"/>
      <c r="BI21" s="5"/>
      <c r="BJ21" s="5"/>
      <c r="BK21" s="5"/>
      <c r="BL21" s="5"/>
      <c r="BM21" s="5"/>
      <c r="BN21" s="5"/>
      <c r="BO21" s="2">
        <v>14</v>
      </c>
      <c r="BP21" s="5">
        <f t="shared" si="20"/>
        <v>8.9954929745314114E-4</v>
      </c>
      <c r="BQ21" s="5">
        <f t="shared" si="10"/>
        <v>2.6986317111394009E-4</v>
      </c>
      <c r="BR21" s="5">
        <f t="shared" si="11"/>
        <v>0</v>
      </c>
      <c r="BS21" s="5">
        <f t="shared" si="21"/>
        <v>1.2852537400969408E-2</v>
      </c>
      <c r="BT21" s="5">
        <f t="shared" si="12"/>
        <v>7.9887036908167616E-4</v>
      </c>
      <c r="BU21" s="5">
        <f t="shared" si="13"/>
        <v>7.085769689038785E-4</v>
      </c>
      <c r="BV21" s="5">
        <f t="shared" si="14"/>
        <v>0</v>
      </c>
      <c r="BW21" s="5">
        <f t="shared" si="15"/>
        <v>0</v>
      </c>
      <c r="BX21" s="5">
        <f t="shared" si="16"/>
        <v>-2.6984921499828969E-5</v>
      </c>
      <c r="BY21" s="5">
        <f t="shared" si="17"/>
        <v>1.4891159501421024E-2</v>
      </c>
      <c r="BZ21" s="5">
        <f t="shared" si="18"/>
        <v>0</v>
      </c>
      <c r="CA21" s="5">
        <f t="shared" si="22"/>
        <v>0</v>
      </c>
      <c r="CB21" s="5">
        <f t="shared" si="19"/>
        <v>5.6728812765222074E-7</v>
      </c>
      <c r="CC21" s="5"/>
      <c r="CD21" s="5"/>
      <c r="CE21" s="5"/>
      <c r="CF21" s="5"/>
      <c r="CG21" s="5"/>
      <c r="CH21" s="5" t="e">
        <f>((-BL20*LN(BL20))*SUMPRODUCT($C311:$V311,$AT20:$BM20)+SUMPRODUCT($X311:$AQ311,$BP20:$CI20))*$AS$5</f>
        <v>#NUM!</v>
      </c>
      <c r="CI21" s="5" t="e">
        <f>((-BM20*LN(BM20))*SUMPRODUCT($C312:$V312,$AT20:$BM20)+SUMPRODUCT($X312:$AQ312,$BP20:$CI20))*$AS$5</f>
        <v>#NUM!</v>
      </c>
    </row>
    <row r="22" spans="1:87" x14ac:dyDescent="0.25">
      <c r="A22" s="12" t="s">
        <v>21</v>
      </c>
      <c r="B22" s="13"/>
      <c r="AQ22" s="9"/>
      <c r="AS22" s="2">
        <v>15</v>
      </c>
      <c r="AT22" s="5">
        <f t="shared" si="5"/>
        <v>0.999</v>
      </c>
      <c r="AU22" s="5">
        <f t="shared" si="5"/>
        <v>0.20124578815956354</v>
      </c>
      <c r="AV22" s="5">
        <f t="shared" si="5"/>
        <v>0.25</v>
      </c>
      <c r="AW22" s="5">
        <f t="shared" si="5"/>
        <v>0.96407754312986005</v>
      </c>
      <c r="AX22" s="5">
        <f t="shared" si="8"/>
        <v>0.999</v>
      </c>
      <c r="AY22" s="5">
        <f t="shared" si="5"/>
        <v>0.86140631572295889</v>
      </c>
      <c r="AZ22" s="5">
        <f t="shared" si="6"/>
        <v>0.05</v>
      </c>
      <c r="BA22" s="5">
        <f t="shared" si="6"/>
        <v>0.1</v>
      </c>
      <c r="BB22" s="5">
        <f t="shared" si="6"/>
        <v>8.4902407662967222E-2</v>
      </c>
      <c r="BC22" s="5">
        <f t="shared" si="6"/>
        <v>0.9531745207934833</v>
      </c>
      <c r="BD22" s="5">
        <f t="shared" si="7"/>
        <v>0.2</v>
      </c>
      <c r="BE22" s="5">
        <f t="shared" si="7"/>
        <v>0.1</v>
      </c>
      <c r="BF22" s="5">
        <f t="shared" si="9"/>
        <v>0.99999999705035769</v>
      </c>
      <c r="BG22" s="5"/>
      <c r="BH22" s="5"/>
      <c r="BI22" s="5"/>
      <c r="BJ22" s="5"/>
      <c r="BK22" s="5"/>
      <c r="BL22" s="5"/>
      <c r="BM22" s="5"/>
      <c r="BN22" s="5"/>
      <c r="BO22" s="2">
        <v>15</v>
      </c>
      <c r="BP22" s="5">
        <f t="shared" si="20"/>
        <v>8.9954980775709128E-4</v>
      </c>
      <c r="BQ22" s="5">
        <f t="shared" si="10"/>
        <v>2.6986478923594236E-4</v>
      </c>
      <c r="BR22" s="5">
        <f t="shared" si="11"/>
        <v>0</v>
      </c>
      <c r="BS22" s="5">
        <f t="shared" si="21"/>
        <v>1.0116583887068506E-2</v>
      </c>
      <c r="BT22" s="5">
        <f t="shared" si="12"/>
        <v>8.0805145511022149E-4</v>
      </c>
      <c r="BU22" s="5">
        <f t="shared" si="13"/>
        <v>7.1898333217350861E-4</v>
      </c>
      <c r="BV22" s="5">
        <f t="shared" si="14"/>
        <v>0</v>
      </c>
      <c r="BW22" s="5">
        <f t="shared" si="15"/>
        <v>0</v>
      </c>
      <c r="BX22" s="5">
        <f t="shared" si="16"/>
        <v>-2.698631711139401E-5</v>
      </c>
      <c r="BY22" s="5">
        <f t="shared" si="17"/>
        <v>1.197840221525262E-2</v>
      </c>
      <c r="BZ22" s="5">
        <f t="shared" si="18"/>
        <v>0</v>
      </c>
      <c r="CA22" s="5">
        <f t="shared" si="22"/>
        <v>0</v>
      </c>
      <c r="CB22" s="5">
        <f t="shared" si="19"/>
        <v>4.3926986638013845E-8</v>
      </c>
      <c r="CC22" s="5"/>
      <c r="CD22" s="5"/>
      <c r="CE22" s="5"/>
      <c r="CF22" s="5"/>
      <c r="CG22" s="5"/>
      <c r="CH22" s="5" t="e">
        <f>((-BL21*LN(BL21))*SUMPRODUCT($C333:$V333,$AT21:$BM21)+SUMPRODUCT($X333:$AQ333,$BP21:$CI21))*$AS$5</f>
        <v>#NUM!</v>
      </c>
      <c r="CI22" s="5" t="e">
        <f>((-BM21*LN(BM21))*SUMPRODUCT($C334:$V334,$AT21:$BM21)+SUMPRODUCT($X334:$AQ334,$BP21:$CI21))*$AS$5</f>
        <v>#NUM!</v>
      </c>
    </row>
    <row r="23" spans="1:87" x14ac:dyDescent="0.25">
      <c r="A23" s="12" t="s">
        <v>22</v>
      </c>
      <c r="B23" s="13"/>
      <c r="AQ23" s="9"/>
      <c r="AS23" s="2">
        <v>16</v>
      </c>
      <c r="AT23" s="5">
        <f t="shared" si="5"/>
        <v>0.999</v>
      </c>
      <c r="AU23" s="5">
        <f t="shared" si="5"/>
        <v>0.20151565310189065</v>
      </c>
      <c r="AV23" s="5">
        <f t="shared" si="5"/>
        <v>0.25</v>
      </c>
      <c r="AW23" s="5">
        <f t="shared" si="5"/>
        <v>0.97201315311816405</v>
      </c>
      <c r="AX23" s="5">
        <f t="shared" si="8"/>
        <v>0.999</v>
      </c>
      <c r="AY23" s="5">
        <f t="shared" si="5"/>
        <v>0.86213356203255809</v>
      </c>
      <c r="AZ23" s="5">
        <f t="shared" si="6"/>
        <v>0.05</v>
      </c>
      <c r="BA23" s="5">
        <f t="shared" si="6"/>
        <v>0.1</v>
      </c>
      <c r="BB23" s="5">
        <f t="shared" si="6"/>
        <v>8.4875421184043634E-2</v>
      </c>
      <c r="BC23" s="5">
        <f t="shared" si="6"/>
        <v>0.96277396569994245</v>
      </c>
      <c r="BD23" s="5">
        <f t="shared" si="7"/>
        <v>0.2</v>
      </c>
      <c r="BE23" s="5">
        <f t="shared" si="7"/>
        <v>0.1</v>
      </c>
      <c r="BF23" s="5">
        <f t="shared" si="9"/>
        <v>0.99999999984619703</v>
      </c>
      <c r="BG23" s="5"/>
      <c r="BH23" s="5"/>
      <c r="BI23" s="5"/>
      <c r="BJ23" s="5"/>
      <c r="BK23" s="5"/>
      <c r="BL23" s="5"/>
      <c r="BM23" s="5"/>
      <c r="BN23" s="5"/>
      <c r="BO23" s="2">
        <v>16</v>
      </c>
      <c r="BP23" s="5">
        <f t="shared" si="20"/>
        <v>8.9954984727160555E-4</v>
      </c>
      <c r="BQ23" s="5">
        <f t="shared" si="10"/>
        <v>2.6986494232712738E-4</v>
      </c>
      <c r="BR23" s="5">
        <f t="shared" si="11"/>
        <v>0</v>
      </c>
      <c r="BS23" s="5">
        <f t="shared" si="21"/>
        <v>7.9356099883040494E-3</v>
      </c>
      <c r="BT23" s="5">
        <f t="shared" si="12"/>
        <v>8.1531833271423929E-4</v>
      </c>
      <c r="BU23" s="5">
        <f t="shared" si="13"/>
        <v>7.2724630959919944E-4</v>
      </c>
      <c r="BV23" s="5">
        <f t="shared" si="14"/>
        <v>0</v>
      </c>
      <c r="BW23" s="5">
        <f t="shared" si="15"/>
        <v>0</v>
      </c>
      <c r="BX23" s="5">
        <f t="shared" si="16"/>
        <v>-2.6986478923594239E-5</v>
      </c>
      <c r="BY23" s="5">
        <f t="shared" si="17"/>
        <v>9.5994449064591807E-3</v>
      </c>
      <c r="BZ23" s="5">
        <f t="shared" si="18"/>
        <v>0</v>
      </c>
      <c r="CA23" s="5">
        <f t="shared" si="22"/>
        <v>0</v>
      </c>
      <c r="CB23" s="5">
        <f t="shared" si="19"/>
        <v>2.7958393078642326E-9</v>
      </c>
      <c r="CC23" s="5"/>
      <c r="CD23" s="5"/>
      <c r="CE23" s="5"/>
      <c r="CF23" s="5"/>
      <c r="CG23" s="5"/>
      <c r="CH23" s="5" t="e">
        <f>((-BL22*LN(BL22))*SUMPRODUCT($C355:$V355,$AT22:$BM22)+SUMPRODUCT($X355:$AQ355,$BP22:$CI22))*$AS$5</f>
        <v>#NUM!</v>
      </c>
      <c r="CI23" s="5" t="e">
        <f>((-BM22*LN(BM22))*SUMPRODUCT($C356:$V356,$AT22:$BM22)+SUMPRODUCT($X356:$AQ356,$BP22:$CI22))*$AS$5</f>
        <v>#NUM!</v>
      </c>
    </row>
    <row r="24" spans="1:87" x14ac:dyDescent="0.25">
      <c r="A24" s="12" t="s">
        <v>23</v>
      </c>
      <c r="B24" s="13"/>
      <c r="AQ24" s="9"/>
      <c r="AS24" s="2">
        <v>17</v>
      </c>
      <c r="AT24" s="5">
        <f t="shared" ref="AT24:BC32" si="23">IF(AT23+BP24&lt;=0.001,0.001,IF(AT23+BP24&gt;=0.999,0.999,AT23+BP24))</f>
        <v>0.999</v>
      </c>
      <c r="AU24" s="5">
        <f t="shared" si="23"/>
        <v>0.20178551805607214</v>
      </c>
      <c r="AV24" s="5">
        <f t="shared" si="23"/>
        <v>0.25</v>
      </c>
      <c r="AW24" s="5">
        <f t="shared" si="23"/>
        <v>0.97822124277131883</v>
      </c>
      <c r="AX24" s="5">
        <f t="shared" si="8"/>
        <v>0.999</v>
      </c>
      <c r="AY24" s="5">
        <f t="shared" si="23"/>
        <v>0.86286734853200087</v>
      </c>
      <c r="AZ24" s="5">
        <f t="shared" si="23"/>
        <v>0.05</v>
      </c>
      <c r="BA24" s="5">
        <f t="shared" si="23"/>
        <v>0.1</v>
      </c>
      <c r="BB24" s="5">
        <f t="shared" si="23"/>
        <v>8.4848434689810917E-2</v>
      </c>
      <c r="BC24" s="5">
        <f t="shared" si="23"/>
        <v>0.97044408633023294</v>
      </c>
      <c r="BD24" s="5">
        <f t="shared" ref="BD24:BE32" si="24">IF(BD23+BZ24&lt;=0,0.001,IF(BD23+BZ24&gt;=1,0.999,BD23+BZ24))</f>
        <v>0.2</v>
      </c>
      <c r="BE24" s="5">
        <f t="shared" si="24"/>
        <v>0.1</v>
      </c>
      <c r="BF24" s="5">
        <f t="shared" si="9"/>
        <v>0.99999999999330902</v>
      </c>
      <c r="BG24" s="5"/>
      <c r="BH24" s="5"/>
      <c r="BI24" s="5"/>
      <c r="BJ24" s="5"/>
      <c r="BK24" s="5"/>
      <c r="BL24" s="5"/>
      <c r="BM24" s="5"/>
      <c r="BN24" s="5"/>
      <c r="BO24" s="2">
        <v>17</v>
      </c>
      <c r="BP24" s="5">
        <f t="shared" si="20"/>
        <v>8.9954984978660244E-4</v>
      </c>
      <c r="BQ24" s="5">
        <f t="shared" si="10"/>
        <v>2.6986495418148169E-4</v>
      </c>
      <c r="BR24" s="5">
        <f t="shared" si="11"/>
        <v>0</v>
      </c>
      <c r="BS24" s="5">
        <f t="shared" si="21"/>
        <v>6.2080896531547958E-3</v>
      </c>
      <c r="BT24" s="5">
        <f t="shared" si="12"/>
        <v>8.2105929229167119E-4</v>
      </c>
      <c r="BU24" s="5">
        <f t="shared" si="13"/>
        <v>7.3378649944281539E-4</v>
      </c>
      <c r="BV24" s="5">
        <f t="shared" si="14"/>
        <v>0</v>
      </c>
      <c r="BW24" s="5">
        <f t="shared" si="15"/>
        <v>0</v>
      </c>
      <c r="BX24" s="5">
        <f t="shared" si="16"/>
        <v>-2.6986494232712741E-5</v>
      </c>
      <c r="BY24" s="5">
        <f t="shared" si="17"/>
        <v>7.6701206302904491E-3</v>
      </c>
      <c r="BZ24" s="5">
        <f t="shared" si="18"/>
        <v>0</v>
      </c>
      <c r="CA24" s="5">
        <f t="shared" si="22"/>
        <v>0</v>
      </c>
      <c r="CB24" s="5">
        <f t="shared" si="19"/>
        <v>1.4711201345964577E-10</v>
      </c>
      <c r="CC24" s="5"/>
      <c r="CD24" s="5"/>
      <c r="CE24" s="5"/>
      <c r="CF24" s="5"/>
      <c r="CG24" s="5"/>
      <c r="CH24" s="5" t="e">
        <f>((-BL23*LN(BL23))*SUMPRODUCT($C377:$V377,$AT23:$BM23)+SUMPRODUCT($X377:$AQ377,$BP23:$CI23))*$AS$5</f>
        <v>#NUM!</v>
      </c>
      <c r="CI24" s="5" t="e">
        <f>((-BM23*LN(BM23))*SUMPRODUCT($C378:$V378,$AT23:$BM23)+SUMPRODUCT($X378:$AQ378,$BP23:$CI23))*$AS$5</f>
        <v>#NUM!</v>
      </c>
    </row>
    <row r="25" spans="1:87" x14ac:dyDescent="0.25">
      <c r="A25" s="12" t="s">
        <v>24</v>
      </c>
      <c r="AQ25" s="9"/>
      <c r="AS25" s="2">
        <v>18</v>
      </c>
      <c r="AT25" s="5">
        <f t="shared" si="23"/>
        <v>0.999</v>
      </c>
      <c r="AU25" s="5">
        <f t="shared" si="23"/>
        <v>0.20205538301100812</v>
      </c>
      <c r="AV25" s="5">
        <f t="shared" si="23"/>
        <v>0.25</v>
      </c>
      <c r="AW25" s="5">
        <f t="shared" si="23"/>
        <v>0.98306771114452995</v>
      </c>
      <c r="AX25" s="5">
        <f t="shared" si="8"/>
        <v>0.999</v>
      </c>
      <c r="AY25" s="5">
        <f t="shared" si="23"/>
        <v>0.86360630189506338</v>
      </c>
      <c r="AZ25" s="5">
        <f t="shared" si="23"/>
        <v>0.05</v>
      </c>
      <c r="BA25" s="5">
        <f t="shared" si="23"/>
        <v>0.1</v>
      </c>
      <c r="BB25" s="5">
        <f t="shared" si="23"/>
        <v>8.4821448194392773E-2</v>
      </c>
      <c r="BC25" s="5">
        <f t="shared" si="23"/>
        <v>0.9765581879897246</v>
      </c>
      <c r="BD25" s="5">
        <f t="shared" si="24"/>
        <v>0.2</v>
      </c>
      <c r="BE25" s="5">
        <f t="shared" si="24"/>
        <v>0.1</v>
      </c>
      <c r="BF25" s="5">
        <f t="shared" si="9"/>
        <v>0.99999999999975508</v>
      </c>
      <c r="BG25" s="5"/>
      <c r="BH25" s="5"/>
      <c r="BI25" s="5"/>
      <c r="BJ25" s="5"/>
      <c r="BK25" s="5"/>
      <c r="BL25" s="5"/>
      <c r="BM25" s="5"/>
      <c r="BN25" s="5"/>
      <c r="BO25" s="2">
        <v>18</v>
      </c>
      <c r="BP25" s="5">
        <f t="shared" si="20"/>
        <v>8.9954984991893702E-4</v>
      </c>
      <c r="BQ25" s="5">
        <f t="shared" si="10"/>
        <v>2.6986495493598074E-4</v>
      </c>
      <c r="BR25" s="5">
        <f t="shared" si="11"/>
        <v>0</v>
      </c>
      <c r="BS25" s="5">
        <f t="shared" si="21"/>
        <v>4.8464683732111387E-3</v>
      </c>
      <c r="BT25" s="5">
        <f t="shared" si="12"/>
        <v>8.2559159247655434E-4</v>
      </c>
      <c r="BU25" s="5">
        <f t="shared" si="13"/>
        <v>7.3895336306250409E-4</v>
      </c>
      <c r="BV25" s="5">
        <f t="shared" si="14"/>
        <v>0</v>
      </c>
      <c r="BW25" s="5">
        <f t="shared" si="15"/>
        <v>0</v>
      </c>
      <c r="BX25" s="5">
        <f t="shared" si="16"/>
        <v>-2.6986495418148171E-5</v>
      </c>
      <c r="BY25" s="5">
        <f t="shared" si="17"/>
        <v>6.1141016594916551E-3</v>
      </c>
      <c r="BZ25" s="5">
        <f t="shared" si="18"/>
        <v>0</v>
      </c>
      <c r="CA25" s="5">
        <f t="shared" si="22"/>
        <v>0</v>
      </c>
      <c r="CB25" s="5">
        <f t="shared" si="19"/>
        <v>6.4460890376131782E-12</v>
      </c>
      <c r="CC25" s="5"/>
      <c r="CD25" s="5"/>
      <c r="CE25" s="5"/>
      <c r="CF25" s="5"/>
      <c r="CG25" s="5"/>
      <c r="CH25" s="5" t="e">
        <f>((-BL24*LN(BL24))*SUMPRODUCT($C399:$V399,$AT24:$BM24)+SUMPRODUCT($X399:$AQ399,$BP24:$CI24))*$AS$5</f>
        <v>#NUM!</v>
      </c>
      <c r="CI25" s="5" t="e">
        <f>((-BM24*LN(BM24))*SUMPRODUCT($C400:$V400,$AT24:$BM24)+SUMPRODUCT($X400:$AQ400,$BP24:$CI24))*$AS$5</f>
        <v>#NUM!</v>
      </c>
    </row>
    <row r="26" spans="1:87" x14ac:dyDescent="0.25">
      <c r="A26" s="12" t="s">
        <v>25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9"/>
      <c r="AS26" s="2">
        <v>19</v>
      </c>
      <c r="AT26" s="5">
        <f t="shared" si="23"/>
        <v>0.999</v>
      </c>
      <c r="AU26" s="5">
        <f t="shared" si="23"/>
        <v>0.20232524796598381</v>
      </c>
      <c r="AV26" s="5">
        <f t="shared" si="23"/>
        <v>0.25</v>
      </c>
      <c r="AW26" s="5">
        <f t="shared" si="23"/>
        <v>0.98684503851449612</v>
      </c>
      <c r="AX26" s="5">
        <f t="shared" si="8"/>
        <v>0.999</v>
      </c>
      <c r="AY26" s="5">
        <f t="shared" si="23"/>
        <v>0.86434933432829231</v>
      </c>
      <c r="AZ26" s="5">
        <f t="shared" si="23"/>
        <v>0.05</v>
      </c>
      <c r="BA26" s="5">
        <f t="shared" si="23"/>
        <v>0.1</v>
      </c>
      <c r="BB26" s="5">
        <f t="shared" si="23"/>
        <v>8.4794461698899176E-2</v>
      </c>
      <c r="BC26" s="5">
        <f t="shared" si="23"/>
        <v>0.98142281284423472</v>
      </c>
      <c r="BD26" s="5">
        <f t="shared" si="24"/>
        <v>0.2</v>
      </c>
      <c r="BE26" s="5">
        <f t="shared" si="24"/>
        <v>0.1</v>
      </c>
      <c r="BF26" s="5">
        <f t="shared" si="9"/>
        <v>0.99999999999999234</v>
      </c>
      <c r="BG26" s="5"/>
      <c r="BH26" s="5"/>
      <c r="BI26" s="5"/>
      <c r="BJ26" s="5"/>
      <c r="BK26" s="5"/>
      <c r="BL26" s="5"/>
      <c r="BM26" s="5"/>
      <c r="BN26" s="5"/>
      <c r="BO26" s="2">
        <v>19</v>
      </c>
      <c r="BP26" s="5">
        <f t="shared" si="20"/>
        <v>8.9954984992473555E-4</v>
      </c>
      <c r="BQ26" s="5">
        <f t="shared" si="10"/>
        <v>2.6986495497568114E-4</v>
      </c>
      <c r="BR26" s="5">
        <f t="shared" si="11"/>
        <v>0</v>
      </c>
      <c r="BS26" s="5">
        <f t="shared" si="21"/>
        <v>3.7773273699662174E-3</v>
      </c>
      <c r="BT26" s="5">
        <f t="shared" si="12"/>
        <v>8.2917123449238826E-4</v>
      </c>
      <c r="BU26" s="5">
        <f t="shared" si="13"/>
        <v>7.4303243322889896E-4</v>
      </c>
      <c r="BV26" s="5">
        <f t="shared" si="14"/>
        <v>0</v>
      </c>
      <c r="BW26" s="5">
        <f t="shared" si="15"/>
        <v>0</v>
      </c>
      <c r="BX26" s="5">
        <f t="shared" si="16"/>
        <v>-2.6986495493598075E-5</v>
      </c>
      <c r="BY26" s="5">
        <f t="shared" si="17"/>
        <v>4.8646248545100726E-3</v>
      </c>
      <c r="BZ26" s="5">
        <f t="shared" si="18"/>
        <v>0</v>
      </c>
      <c r="CA26" s="5">
        <f t="shared" si="22"/>
        <v>0</v>
      </c>
      <c r="CB26" s="5">
        <f t="shared" si="19"/>
        <v>2.3729891678698079E-13</v>
      </c>
      <c r="CC26" s="5"/>
      <c r="CD26" s="5"/>
      <c r="CE26" s="5"/>
      <c r="CF26" s="5"/>
      <c r="CG26" s="5"/>
      <c r="CH26" s="5" t="e">
        <f>((-BL25*LN(BL25))*SUMPRODUCT($C421:$V421,$AT25:$BM25)+SUMPRODUCT($X421:$AQ421,$BP25:$CI25))*$AS$5</f>
        <v>#NUM!</v>
      </c>
      <c r="CI26" s="5" t="e">
        <f>((-BM25*LN(BM25))*SUMPRODUCT($C422:$V422,$AT25:$BM25)+SUMPRODUCT($X422:$AQ422,$BP25:$CI25))*$AS$5</f>
        <v>#NUM!</v>
      </c>
    </row>
    <row r="27" spans="1:87" s="37" customFormat="1" x14ac:dyDescent="0.25">
      <c r="AS27" s="37">
        <v>20</v>
      </c>
      <c r="AT27" s="22">
        <f t="shared" si="23"/>
        <v>0.999</v>
      </c>
      <c r="AU27" s="22">
        <f t="shared" si="23"/>
        <v>0.20259511292096122</v>
      </c>
      <c r="AV27" s="22">
        <f t="shared" si="23"/>
        <v>0.25</v>
      </c>
      <c r="AW27" s="22">
        <f t="shared" si="23"/>
        <v>0.98978535044997207</v>
      </c>
      <c r="AX27" s="5">
        <f t="shared" si="8"/>
        <v>0.999</v>
      </c>
      <c r="AY27" s="22">
        <f t="shared" si="23"/>
        <v>0.86509558843933543</v>
      </c>
      <c r="AZ27" s="22">
        <f t="shared" si="23"/>
        <v>0.05</v>
      </c>
      <c r="BA27" s="22">
        <f t="shared" si="23"/>
        <v>0.1</v>
      </c>
      <c r="BB27" s="22">
        <f t="shared" si="23"/>
        <v>8.476747520340161E-2</v>
      </c>
      <c r="BC27" s="22">
        <f t="shared" si="23"/>
        <v>0.98528755889917674</v>
      </c>
      <c r="BD27" s="22">
        <f t="shared" si="24"/>
        <v>0.2</v>
      </c>
      <c r="BE27" s="22">
        <f t="shared" si="24"/>
        <v>0.1</v>
      </c>
      <c r="BF27" s="5">
        <f t="shared" si="9"/>
        <v>0.999</v>
      </c>
      <c r="BG27" s="22"/>
      <c r="BH27" s="22"/>
      <c r="BI27" s="22"/>
      <c r="BJ27" s="22"/>
      <c r="BK27" s="22"/>
      <c r="BL27" s="22"/>
      <c r="BM27" s="22"/>
      <c r="BN27" s="22"/>
      <c r="BO27" s="37">
        <v>20</v>
      </c>
      <c r="BP27" s="5">
        <f t="shared" si="20"/>
        <v>8.9954984992494892E-4</v>
      </c>
      <c r="BQ27" s="5">
        <f t="shared" si="10"/>
        <v>2.6986495497742069E-4</v>
      </c>
      <c r="BR27" s="5">
        <f t="shared" si="11"/>
        <v>0</v>
      </c>
      <c r="BS27" s="5">
        <f t="shared" si="21"/>
        <v>2.9403119354759529E-3</v>
      </c>
      <c r="BT27" s="5">
        <f t="shared" si="12"/>
        <v>8.3200285213012523E-4</v>
      </c>
      <c r="BU27" s="5">
        <f t="shared" si="13"/>
        <v>7.4625411104314952E-4</v>
      </c>
      <c r="BV27" s="5">
        <f t="shared" si="14"/>
        <v>0</v>
      </c>
      <c r="BW27" s="5">
        <f t="shared" si="15"/>
        <v>0</v>
      </c>
      <c r="BX27" s="5">
        <f t="shared" si="16"/>
        <v>-2.6986495497568115E-5</v>
      </c>
      <c r="BY27" s="5">
        <f t="shared" si="17"/>
        <v>3.8647460549419846E-3</v>
      </c>
      <c r="BZ27" s="5">
        <f t="shared" si="18"/>
        <v>0</v>
      </c>
      <c r="CA27" s="5">
        <f t="shared" si="22"/>
        <v>0</v>
      </c>
      <c r="CB27" s="5">
        <f t="shared" si="19"/>
        <v>7.4558533433440579E-15</v>
      </c>
      <c r="CC27" s="5"/>
      <c r="CD27" s="5"/>
      <c r="CE27" s="5"/>
      <c r="CF27" s="5"/>
      <c r="CG27" s="5"/>
      <c r="CH27" s="22" t="e">
        <f>((-BL26*LN(BL26))*SUMPRODUCT($C443:$V443,$AT26:$BM26)+SUMPRODUCT($X443:$AQ443,$BP26:$CI26))*$AS$5</f>
        <v>#NUM!</v>
      </c>
      <c r="CI27" s="22" t="e">
        <f>((-BM26*LN(BM26))*SUMPRODUCT($C444:$V444,$AT26:$BM26)+SUMPRODUCT($X444:$AQ444,$BP26:$CI26))*$AS$5</f>
        <v>#NUM!</v>
      </c>
    </row>
    <row r="28" spans="1:87" s="37" customFormat="1" x14ac:dyDescent="0.25">
      <c r="A28" s="36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S28" s="37">
        <v>21</v>
      </c>
      <c r="AT28" s="22">
        <f t="shared" si="23"/>
        <v>0.999</v>
      </c>
      <c r="AU28" s="22">
        <f t="shared" si="23"/>
        <v>0.20286497787593871</v>
      </c>
      <c r="AV28" s="22">
        <f t="shared" si="23"/>
        <v>0.25</v>
      </c>
      <c r="AW28" s="22">
        <f t="shared" si="23"/>
        <v>0.99207186828147131</v>
      </c>
      <c r="AX28" s="5">
        <f t="shared" si="8"/>
        <v>0.999</v>
      </c>
      <c r="AY28" s="22">
        <f t="shared" si="23"/>
        <v>0.86584439100625255</v>
      </c>
      <c r="AZ28" s="22">
        <f t="shared" si="23"/>
        <v>0.05</v>
      </c>
      <c r="BA28" s="22">
        <f t="shared" si="23"/>
        <v>0.1</v>
      </c>
      <c r="BB28" s="22">
        <f t="shared" si="23"/>
        <v>8.4740488707903863E-2</v>
      </c>
      <c r="BC28" s="22">
        <f t="shared" si="23"/>
        <v>0.98835433137035356</v>
      </c>
      <c r="BD28" s="22">
        <f t="shared" si="24"/>
        <v>0.2</v>
      </c>
      <c r="BE28" s="22">
        <f t="shared" si="24"/>
        <v>0.1</v>
      </c>
      <c r="BF28" s="5">
        <f t="shared" si="9"/>
        <v>0.99997627026073321</v>
      </c>
      <c r="BG28" s="22"/>
      <c r="BH28" s="22"/>
      <c r="BI28" s="22"/>
      <c r="BJ28" s="22"/>
      <c r="BK28" s="22"/>
      <c r="BL28" s="22"/>
      <c r="BM28" s="22"/>
      <c r="BN28" s="22"/>
      <c r="BO28" s="37">
        <v>21</v>
      </c>
      <c r="BP28" s="5">
        <f t="shared" si="20"/>
        <v>8.9865030007503077E-4</v>
      </c>
      <c r="BQ28" s="5">
        <f t="shared" si="10"/>
        <v>2.6986495497748471E-4</v>
      </c>
      <c r="BR28" s="5">
        <f t="shared" si="11"/>
        <v>0</v>
      </c>
      <c r="BS28" s="5">
        <f t="shared" si="21"/>
        <v>2.2865178314992532E-3</v>
      </c>
      <c r="BT28" s="5">
        <f t="shared" si="12"/>
        <v>8.3424885201682287E-4</v>
      </c>
      <c r="BU28" s="5">
        <f t="shared" si="13"/>
        <v>7.4880256691711277E-4</v>
      </c>
      <c r="BV28" s="5">
        <f t="shared" si="14"/>
        <v>0</v>
      </c>
      <c r="BW28" s="5">
        <f t="shared" si="15"/>
        <v>0</v>
      </c>
      <c r="BX28" s="5">
        <f t="shared" si="16"/>
        <v>-2.6986495497742069E-5</v>
      </c>
      <c r="BY28" s="5">
        <f t="shared" si="17"/>
        <v>3.0667724711768633E-3</v>
      </c>
      <c r="BZ28" s="5">
        <f t="shared" si="18"/>
        <v>0</v>
      </c>
      <c r="CA28" s="5">
        <f t="shared" si="22"/>
        <v>0</v>
      </c>
      <c r="CB28" s="5">
        <f t="shared" si="19"/>
        <v>9.7627026073317615E-4</v>
      </c>
      <c r="CC28" s="5"/>
      <c r="CD28" s="5"/>
      <c r="CE28" s="5"/>
      <c r="CF28" s="5"/>
      <c r="CG28" s="5"/>
      <c r="CH28" s="22" t="e">
        <f>((-BL27*LN(BL27))*SUMPRODUCT($C465:$V465,$AT27:$BM27)+SUMPRODUCT($X465:$AQ465,$BP27:$CI27))*$AS$5</f>
        <v>#NUM!</v>
      </c>
      <c r="CI28" s="22" t="e">
        <f>((-BM27*LN(BM27))*SUMPRODUCT($C466:$V466,$AT27:$BM27)+SUMPRODUCT($X466:$AQ466,$BP27:$CI27))*$AS$5</f>
        <v>#NUM!</v>
      </c>
    </row>
    <row r="29" spans="1:87" s="37" customFormat="1" x14ac:dyDescent="0.25">
      <c r="B29" s="23">
        <f>(LN(0.91)-LN(0.5))/25</f>
        <v>2.3953460043548161E-2</v>
      </c>
      <c r="Z29" s="21"/>
      <c r="AS29" s="37">
        <v>22</v>
      </c>
      <c r="AT29" s="22">
        <f t="shared" si="23"/>
        <v>0.999</v>
      </c>
      <c r="AU29" s="22">
        <f t="shared" si="23"/>
        <v>0.20313457296596121</v>
      </c>
      <c r="AV29" s="22">
        <f t="shared" si="23"/>
        <v>0.25</v>
      </c>
      <c r="AW29" s="22">
        <f t="shared" si="23"/>
        <v>0.99384860793836438</v>
      </c>
      <c r="AX29" s="5">
        <f t="shared" si="8"/>
        <v>0.999</v>
      </c>
      <c r="AY29" s="22">
        <f t="shared" si="23"/>
        <v>0.86659521497306768</v>
      </c>
      <c r="AZ29" s="22">
        <f t="shared" si="23"/>
        <v>0.05</v>
      </c>
      <c r="BA29" s="22">
        <f t="shared" si="23"/>
        <v>0.1</v>
      </c>
      <c r="BB29" s="22">
        <f t="shared" si="23"/>
        <v>8.4713502212406117E-2</v>
      </c>
      <c r="BC29" s="22">
        <f t="shared" si="23"/>
        <v>0.99078562591151242</v>
      </c>
      <c r="BD29" s="22">
        <f t="shared" si="24"/>
        <v>0.2</v>
      </c>
      <c r="BE29" s="22">
        <f t="shared" si="24"/>
        <v>0.1</v>
      </c>
      <c r="BF29" s="5">
        <f t="shared" si="9"/>
        <v>0.99999951371300921</v>
      </c>
      <c r="BG29" s="22"/>
      <c r="BH29" s="22"/>
      <c r="BI29" s="22"/>
      <c r="BJ29" s="22"/>
      <c r="BK29" s="22"/>
      <c r="BL29" s="22"/>
      <c r="BM29" s="22"/>
      <c r="BN29" s="22"/>
      <c r="BO29" s="37">
        <v>22</v>
      </c>
      <c r="BP29" s="5">
        <f t="shared" ref="BP29:CB32" si="25">((-AT28*LN(AT28))*SUMPRODUCT($C$7:$O$7,$AT28:$BF28)+SUMPRODUCT($X$7:$AJ$7,$BP28:$CB28))*$AS$5</f>
        <v>8.9952850384155964E-4</v>
      </c>
      <c r="BQ29" s="5">
        <f t="shared" si="10"/>
        <v>2.6959509002250922E-4</v>
      </c>
      <c r="BR29" s="5">
        <f t="shared" si="11"/>
        <v>0</v>
      </c>
      <c r="BS29" s="5">
        <f t="shared" si="21"/>
        <v>1.7767396568930194E-3</v>
      </c>
      <c r="BT29" s="5">
        <f t="shared" si="12"/>
        <v>8.3603742493498746E-4</v>
      </c>
      <c r="BU29" s="5">
        <f t="shared" si="13"/>
        <v>7.508239668151406E-4</v>
      </c>
      <c r="BV29" s="5">
        <f t="shared" si="14"/>
        <v>0</v>
      </c>
      <c r="BW29" s="5">
        <f t="shared" si="15"/>
        <v>0</v>
      </c>
      <c r="BX29" s="5">
        <f t="shared" si="16"/>
        <v>-2.6986495497748472E-5</v>
      </c>
      <c r="BY29" s="5">
        <f t="shared" si="17"/>
        <v>2.4312945411588513E-3</v>
      </c>
      <c r="BZ29" s="5">
        <f t="shared" si="18"/>
        <v>0</v>
      </c>
      <c r="CA29" s="5">
        <f t="shared" si="22"/>
        <v>0</v>
      </c>
      <c r="CB29" s="5">
        <f>((-BF28*LN(BF28))*SUMPRODUCT($C$19:$O$19,$AT28:$BF28)+SUMPRODUCT($X$19:$AJ$19,$BP28:$CB28))*$AS$5</f>
        <v>2.32434522759822E-5</v>
      </c>
      <c r="CC29" s="5"/>
      <c r="CD29" s="5"/>
      <c r="CE29" s="5"/>
      <c r="CF29" s="5"/>
      <c r="CG29" s="5"/>
      <c r="CH29" s="22" t="e">
        <f>((-BL28*LN(BL28))*SUMPRODUCT($C487:$V487,$AT28:$BM28)+SUMPRODUCT($X487:$AQ487,$BP28:$CI28))*$AS$5</f>
        <v>#NUM!</v>
      </c>
      <c r="CI29" s="22" t="e">
        <f>((-BM28*LN(BM28))*SUMPRODUCT($C488:$V488,$AT28:$BM28)+SUMPRODUCT($X488:$AQ488,$BP28:$CI28))*$AS$5</f>
        <v>#NUM!</v>
      </c>
    </row>
    <row r="30" spans="1:87" s="37" customFormat="1" x14ac:dyDescent="0.25">
      <c r="B30" s="23"/>
      <c r="AS30" s="37">
        <v>23</v>
      </c>
      <c r="AT30" s="22">
        <f t="shared" si="23"/>
        <v>0.999</v>
      </c>
      <c r="AU30" s="22">
        <f t="shared" si="23"/>
        <v>0.20340443151711368</v>
      </c>
      <c r="AV30" s="22">
        <f t="shared" si="23"/>
        <v>0.25</v>
      </c>
      <c r="AW30" s="22">
        <f t="shared" si="23"/>
        <v>0.99522840543881397</v>
      </c>
      <c r="AX30" s="5">
        <f t="shared" si="8"/>
        <v>0.999</v>
      </c>
      <c r="AY30" s="22">
        <f t="shared" si="23"/>
        <v>0.86734764865550917</v>
      </c>
      <c r="AZ30" s="22">
        <f t="shared" si="23"/>
        <v>0.05</v>
      </c>
      <c r="BA30" s="22">
        <f t="shared" si="23"/>
        <v>0.1</v>
      </c>
      <c r="BB30" s="22">
        <f t="shared" si="23"/>
        <v>8.4686542703403866E-2</v>
      </c>
      <c r="BC30" s="22">
        <f t="shared" si="23"/>
        <v>0.99271170196878034</v>
      </c>
      <c r="BD30" s="22">
        <f t="shared" si="24"/>
        <v>0.2</v>
      </c>
      <c r="BE30" s="22">
        <f t="shared" si="24"/>
        <v>0.1</v>
      </c>
      <c r="BF30" s="5">
        <f t="shared" si="9"/>
        <v>0.99999999110426685</v>
      </c>
      <c r="BG30" s="22"/>
      <c r="BH30" s="22"/>
      <c r="BI30" s="22"/>
      <c r="BJ30" s="22"/>
      <c r="BK30" s="22"/>
      <c r="BL30" s="22"/>
      <c r="BM30" s="22"/>
      <c r="BN30" s="22"/>
      <c r="BO30" s="37">
        <v>23</v>
      </c>
      <c r="BP30" s="5">
        <f t="shared" si="25"/>
        <v>8.9954941248556624E-4</v>
      </c>
      <c r="BQ30" s="5">
        <f t="shared" si="10"/>
        <v>2.6985855115246789E-4</v>
      </c>
      <c r="BR30" s="5">
        <f t="shared" si="11"/>
        <v>0</v>
      </c>
      <c r="BS30" s="5">
        <f t="shared" si="21"/>
        <v>1.3797975004496079E-3</v>
      </c>
      <c r="BT30" s="5">
        <f t="shared" si="12"/>
        <v>8.3746914280180855E-4</v>
      </c>
      <c r="BU30" s="5">
        <f t="shared" si="13"/>
        <v>7.5243368244148879E-4</v>
      </c>
      <c r="BV30" s="5">
        <f t="shared" si="14"/>
        <v>0</v>
      </c>
      <c r="BW30" s="5">
        <f t="shared" si="15"/>
        <v>0</v>
      </c>
      <c r="BX30" s="5">
        <f t="shared" si="16"/>
        <v>-2.6959509002250922E-5</v>
      </c>
      <c r="BY30" s="5">
        <f t="shared" si="17"/>
        <v>1.9260760572679435E-3</v>
      </c>
      <c r="BZ30" s="5">
        <f t="shared" si="18"/>
        <v>0</v>
      </c>
      <c r="CA30" s="5">
        <f t="shared" si="22"/>
        <v>0</v>
      </c>
      <c r="CB30" s="5">
        <f>((-BF29*LN(BF29))*SUMPRODUCT($C$19:$O$19,$AT29:$BF29)+SUMPRODUCT($X$19:$AJ$19,$BP29:$CB29))*$AS$5</f>
        <v>4.7739125758102259E-7</v>
      </c>
      <c r="CC30" s="5"/>
      <c r="CD30" s="5"/>
      <c r="CE30" s="5"/>
      <c r="CF30" s="5"/>
      <c r="CG30" s="5"/>
      <c r="CH30" s="22" t="e">
        <f>((-BL29*LN(BL29))*SUMPRODUCT($C509:$V509,$AT29:$BM29)+SUMPRODUCT($X509:$AQ509,$BP29:$CI29))*$AS$5</f>
        <v>#NUM!</v>
      </c>
      <c r="CI30" s="22" t="e">
        <f>((-BM29*LN(BM29))*SUMPRODUCT($C510:$V510,$AT29:$BM29)+SUMPRODUCT($X510:$AQ510,$BP29:$CI29))*$AS$5</f>
        <v>#NUM!</v>
      </c>
    </row>
    <row r="31" spans="1:87" s="37" customFormat="1" x14ac:dyDescent="0.25">
      <c r="B31" s="23"/>
      <c r="AS31" s="37">
        <v>24</v>
      </c>
      <c r="AT31" s="22">
        <f t="shared" si="23"/>
        <v>0.999</v>
      </c>
      <c r="AU31" s="22">
        <f t="shared" si="23"/>
        <v>0.20367429634085935</v>
      </c>
      <c r="AV31" s="22">
        <f t="shared" si="23"/>
        <v>0.25</v>
      </c>
      <c r="AW31" s="22">
        <f t="shared" si="23"/>
        <v>0.99629944871842635</v>
      </c>
      <c r="AX31" s="5">
        <f t="shared" si="8"/>
        <v>0.999</v>
      </c>
      <c r="AY31" s="22">
        <f t="shared" si="23"/>
        <v>0.86810137088403083</v>
      </c>
      <c r="AZ31" s="22">
        <f t="shared" si="23"/>
        <v>0.05</v>
      </c>
      <c r="BA31" s="22">
        <f t="shared" si="23"/>
        <v>0.1</v>
      </c>
      <c r="BB31" s="22">
        <f t="shared" si="23"/>
        <v>8.4659556848288617E-2</v>
      </c>
      <c r="BC31" s="22">
        <f t="shared" si="23"/>
        <v>0.99423665343025813</v>
      </c>
      <c r="BD31" s="22">
        <f t="shared" si="24"/>
        <v>0.2</v>
      </c>
      <c r="BE31" s="22">
        <f t="shared" si="24"/>
        <v>0.1</v>
      </c>
      <c r="BF31" s="5">
        <f t="shared" si="9"/>
        <v>0.99999999985269139</v>
      </c>
      <c r="BG31" s="22"/>
      <c r="BH31" s="22"/>
      <c r="BI31" s="22"/>
      <c r="BJ31" s="22"/>
      <c r="BK31" s="22"/>
      <c r="BL31" s="22"/>
      <c r="BM31" s="22"/>
      <c r="BN31" s="22"/>
      <c r="BO31" s="37">
        <v>24</v>
      </c>
      <c r="BP31" s="5">
        <f t="shared" si="25"/>
        <v>8.995498419228005E-4</v>
      </c>
      <c r="BQ31" s="5">
        <f t="shared" si="10"/>
        <v>2.698648237456699E-4</v>
      </c>
      <c r="BR31" s="5">
        <f t="shared" si="11"/>
        <v>0</v>
      </c>
      <c r="BS31" s="5">
        <f t="shared" si="21"/>
        <v>1.0710432796123936E-3</v>
      </c>
      <c r="BT31" s="5">
        <f t="shared" si="12"/>
        <v>8.3862332446575562E-4</v>
      </c>
      <c r="BU31" s="5">
        <f t="shared" si="13"/>
        <v>7.537222285216278E-4</v>
      </c>
      <c r="BV31" s="5">
        <f t="shared" si="14"/>
        <v>0</v>
      </c>
      <c r="BW31" s="5">
        <f t="shared" si="15"/>
        <v>0</v>
      </c>
      <c r="BX31" s="5">
        <f t="shared" si="16"/>
        <v>-2.698585511524679E-5</v>
      </c>
      <c r="BY31" s="5">
        <f t="shared" si="17"/>
        <v>1.5249514614778413E-3</v>
      </c>
      <c r="BZ31" s="5">
        <f t="shared" si="18"/>
        <v>0</v>
      </c>
      <c r="CA31" s="5">
        <f t="shared" si="22"/>
        <v>0</v>
      </c>
      <c r="CB31" s="5">
        <f t="shared" si="19"/>
        <v>8.7484245007283239E-9</v>
      </c>
      <c r="CC31" s="5"/>
      <c r="CD31" s="5"/>
      <c r="CE31" s="5"/>
      <c r="CF31" s="5"/>
      <c r="CG31" s="5"/>
      <c r="CH31" s="22" t="e">
        <f>((-BL30*LN(BL30))*SUMPRODUCT($C531:$V531,$AT30:$BM30)+SUMPRODUCT($X531:$AQ531,$BP30:$CI30))*$AS$5</f>
        <v>#NUM!</v>
      </c>
      <c r="CI31" s="22" t="e">
        <f>((-BM30*LN(BM30))*SUMPRODUCT($C532:$V532,$AT30:$BM30)+SUMPRODUCT($X532:$AQ532,$BP30:$CI30))*$AS$5</f>
        <v>#NUM!</v>
      </c>
    </row>
    <row r="32" spans="1:87" s="37" customFormat="1" x14ac:dyDescent="0.25">
      <c r="B32" s="23"/>
      <c r="AS32" s="37">
        <v>25</v>
      </c>
      <c r="AT32" s="22">
        <f t="shared" si="23"/>
        <v>0.999</v>
      </c>
      <c r="AU32" s="22">
        <f t="shared" si="23"/>
        <v>0.20394416129343618</v>
      </c>
      <c r="AV32" s="22">
        <f t="shared" si="23"/>
        <v>0.25</v>
      </c>
      <c r="AW32" s="22">
        <f t="shared" si="23"/>
        <v>0.99713053026894372</v>
      </c>
      <c r="AX32" s="5">
        <f t="shared" si="8"/>
        <v>0.999</v>
      </c>
      <c r="AY32" s="22">
        <f t="shared" si="23"/>
        <v>0.86885613187605004</v>
      </c>
      <c r="AZ32" s="22">
        <f t="shared" si="23"/>
        <v>0.05</v>
      </c>
      <c r="BA32" s="22">
        <f t="shared" si="23"/>
        <v>0.1</v>
      </c>
      <c r="BB32" s="22">
        <f t="shared" si="23"/>
        <v>8.4632570365914053E-2</v>
      </c>
      <c r="BC32" s="22">
        <f t="shared" si="23"/>
        <v>0.99544346179307297</v>
      </c>
      <c r="BD32" s="22">
        <f t="shared" si="24"/>
        <v>0.2</v>
      </c>
      <c r="BE32" s="22">
        <f t="shared" si="24"/>
        <v>0.1</v>
      </c>
      <c r="BF32" s="5">
        <f t="shared" si="9"/>
        <v>0.99999999999776279</v>
      </c>
      <c r="BG32" s="22"/>
      <c r="BH32" s="22"/>
      <c r="BI32" s="22"/>
      <c r="BJ32" s="22"/>
      <c r="BK32" s="22"/>
      <c r="BL32" s="22"/>
      <c r="BM32" s="22"/>
      <c r="BN32" s="22"/>
      <c r="BO32" s="37">
        <v>25</v>
      </c>
      <c r="BP32" s="5">
        <f>((-AT31*LN(AT31))*SUMPRODUCT($C$7:$O$7,$AT31:$BF31)+SUMPRODUCT($X$7:$AJ$7,$BP31:$CB31))*$AS$5</f>
        <v>8.9954984979244445E-4</v>
      </c>
      <c r="BQ32" s="5">
        <f>((-AU31*LN(AU31))*SUMPRODUCT($C$8:$O$8,$AT31:$BF31)+SUMPRODUCT($X$8:$AJ$8,$BP31:$CB31))*$AS$5</f>
        <v>2.6986495257684014E-4</v>
      </c>
      <c r="BR32" s="5">
        <f t="shared" si="11"/>
        <v>0</v>
      </c>
      <c r="BS32" s="5">
        <f>((-AW31*LN(AW31))*SUMPRODUCT($C$10:$O$10,$AT31:$BF31)+SUMPRODUCT($X$10:$AJ$10,$BP31:$CB31))*$AS$5</f>
        <v>8.3108155051732921E-4</v>
      </c>
      <c r="BT32" s="5">
        <f t="shared" si="12"/>
        <v>8.3956149066375253E-4</v>
      </c>
      <c r="BU32" s="5">
        <f t="shared" si="13"/>
        <v>7.5476099201918006E-4</v>
      </c>
      <c r="BV32" s="5">
        <f t="shared" si="14"/>
        <v>0</v>
      </c>
      <c r="BW32" s="5">
        <f t="shared" si="15"/>
        <v>0</v>
      </c>
      <c r="BX32" s="5">
        <f t="shared" si="16"/>
        <v>-2.6986482374566993E-5</v>
      </c>
      <c r="BY32" s="5">
        <f t="shared" si="17"/>
        <v>1.2068083628148645E-3</v>
      </c>
      <c r="BZ32" s="5">
        <f t="shared" si="18"/>
        <v>0</v>
      </c>
      <c r="CA32" s="5">
        <f t="shared" si="22"/>
        <v>0</v>
      </c>
      <c r="CB32" s="5">
        <f t="shared" si="19"/>
        <v>1.4507143213287545E-10</v>
      </c>
      <c r="CC32" s="5"/>
      <c r="CD32" s="5"/>
      <c r="CE32" s="5"/>
      <c r="CF32" s="5"/>
      <c r="CG32" s="5"/>
      <c r="CH32" s="22" t="e">
        <f>((-BL31*LN(BL31))*SUMPRODUCT($C553:$V553,$AT31:$BM31)+SUMPRODUCT($X553:$AQ553,$BP31:$CI31))*$AS$5</f>
        <v>#NUM!</v>
      </c>
      <c r="CI32" s="22" t="e">
        <f>((-BM31*LN(BM31))*SUMPRODUCT($C554:$V554,$AT31:$BM31)+SUMPRODUCT($X554:$AQ554,$BP31:$CI31))*$AS$5</f>
        <v>#NUM!</v>
      </c>
    </row>
    <row r="33" spans="2:71" s="37" customFormat="1" x14ac:dyDescent="0.25">
      <c r="B33" s="23"/>
      <c r="AS33" s="38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S33" s="5"/>
    </row>
    <row r="34" spans="2:71" s="37" customFormat="1" x14ac:dyDescent="0.25">
      <c r="B34" s="23"/>
      <c r="AS34" s="36"/>
      <c r="AT34" s="36"/>
      <c r="AU34" s="36"/>
      <c r="AV34" s="36"/>
      <c r="AY34" s="36"/>
      <c r="AZ34" s="36"/>
      <c r="BS34" s="5"/>
    </row>
    <row r="35" spans="2:71" s="37" customFormat="1" x14ac:dyDescent="0.25">
      <c r="B35" s="23"/>
      <c r="AS35" s="36"/>
    </row>
    <row r="36" spans="2:71" s="37" customFormat="1" ht="150" x14ac:dyDescent="0.25">
      <c r="B36" s="23"/>
      <c r="AS36" s="11" t="s">
        <v>46</v>
      </c>
      <c r="AT36" s="33" t="str">
        <f>AT6</f>
        <v>Unidades de recursos</v>
      </c>
      <c r="AU36" s="33" t="str">
        <f t="shared" ref="AT36:BI51" si="26">AU6</f>
        <v>Volumen de corta</v>
      </c>
      <c r="AV36" s="33" t="str">
        <f t="shared" si="26"/>
        <v>Precio</v>
      </c>
      <c r="AW36" s="33" t="str">
        <f t="shared" si="26"/>
        <v>Acuerdos de venta</v>
      </c>
      <c r="AX36" s="34" t="str">
        <f>AX6</f>
        <v>Ingresos</v>
      </c>
      <c r="AY36" s="34" t="str">
        <f t="shared" ref="AY36:BM51" si="27">AY6</f>
        <v>Ganancias</v>
      </c>
      <c r="AZ36" s="34" t="str">
        <f t="shared" si="27"/>
        <v>Sanciones</v>
      </c>
      <c r="BA36" s="34" t="str">
        <f t="shared" si="27"/>
        <v>Trabajo comunitario</v>
      </c>
      <c r="BB36" s="34" t="str">
        <f t="shared" si="27"/>
        <v>Eficiencia de aprovechamiento</v>
      </c>
      <c r="BC36" s="34" t="str">
        <f t="shared" si="27"/>
        <v>Regeneración artificial</v>
      </c>
      <c r="BD36" s="34" t="str">
        <f t="shared" si="27"/>
        <v>Esfuerzo de reforestación</v>
      </c>
      <c r="BE36" s="34" t="str">
        <f t="shared" si="27"/>
        <v>Regeneración natural</v>
      </c>
      <c r="BF36" s="34" t="str">
        <f t="shared" si="27"/>
        <v>Productividad</v>
      </c>
      <c r="BG36" s="34">
        <f t="shared" si="27"/>
        <v>0</v>
      </c>
      <c r="BH36" s="34">
        <f t="shared" si="27"/>
        <v>0</v>
      </c>
      <c r="BI36" s="34">
        <f t="shared" si="27"/>
        <v>0</v>
      </c>
      <c r="BJ36" s="34">
        <f t="shared" si="27"/>
        <v>0</v>
      </c>
      <c r="BK36" s="34">
        <f t="shared" si="27"/>
        <v>0</v>
      </c>
      <c r="BL36" s="34">
        <f t="shared" si="27"/>
        <v>0</v>
      </c>
      <c r="BM36" s="34">
        <f t="shared" si="27"/>
        <v>0</v>
      </c>
    </row>
    <row r="37" spans="2:71" s="37" customFormat="1" x14ac:dyDescent="0.25">
      <c r="B37" s="23"/>
      <c r="AS37" s="2">
        <v>0</v>
      </c>
      <c r="AT37" s="24">
        <f>AT7</f>
        <v>0.5</v>
      </c>
      <c r="AU37" s="24">
        <f t="shared" si="26"/>
        <v>0.05</v>
      </c>
      <c r="AV37" s="24">
        <f>AV7</f>
        <v>0.25</v>
      </c>
      <c r="AW37" s="24">
        <f t="shared" si="26"/>
        <v>0.25</v>
      </c>
      <c r="AX37" s="37">
        <f t="shared" si="26"/>
        <v>0.1</v>
      </c>
      <c r="AY37" s="37">
        <f t="shared" si="26"/>
        <v>0.05</v>
      </c>
      <c r="AZ37" s="37">
        <f t="shared" si="26"/>
        <v>0.05</v>
      </c>
      <c r="BA37" s="37">
        <f t="shared" si="26"/>
        <v>0.1</v>
      </c>
      <c r="BB37" s="37">
        <f t="shared" si="26"/>
        <v>0.1</v>
      </c>
      <c r="BC37" s="37">
        <f t="shared" si="26"/>
        <v>0.25</v>
      </c>
      <c r="BD37" s="37">
        <f t="shared" si="26"/>
        <v>0.2</v>
      </c>
      <c r="BE37" s="37">
        <f t="shared" si="26"/>
        <v>0.1</v>
      </c>
      <c r="BF37" s="22">
        <f>BF7</f>
        <v>0.05</v>
      </c>
      <c r="BG37" s="37">
        <f t="shared" si="26"/>
        <v>0</v>
      </c>
      <c r="BH37" s="37">
        <f t="shared" si="26"/>
        <v>0</v>
      </c>
      <c r="BI37" s="37">
        <f t="shared" si="26"/>
        <v>0</v>
      </c>
      <c r="BJ37" s="37">
        <f t="shared" si="27"/>
        <v>0</v>
      </c>
      <c r="BK37" s="37">
        <f t="shared" si="27"/>
        <v>0</v>
      </c>
      <c r="BL37" s="37">
        <f t="shared" si="27"/>
        <v>0</v>
      </c>
      <c r="BM37" s="37">
        <f t="shared" si="27"/>
        <v>0</v>
      </c>
    </row>
    <row r="38" spans="2:71" s="37" customFormat="1" x14ac:dyDescent="0.25">
      <c r="B38" s="23"/>
      <c r="AS38" s="2">
        <v>1</v>
      </c>
      <c r="AT38" s="24">
        <f t="shared" si="26"/>
        <v>0.51559581156259882</v>
      </c>
      <c r="AU38" s="24">
        <f t="shared" si="26"/>
        <v>0.05</v>
      </c>
      <c r="AV38" s="24">
        <f t="shared" si="26"/>
        <v>0.25</v>
      </c>
      <c r="AW38" s="24">
        <f t="shared" si="26"/>
        <v>0.32797905781299386</v>
      </c>
      <c r="AX38" s="37">
        <f t="shared" si="26"/>
        <v>0.14835428695287498</v>
      </c>
      <c r="AY38" s="37">
        <f t="shared" si="26"/>
        <v>0.05</v>
      </c>
      <c r="AZ38" s="37">
        <f t="shared" si="26"/>
        <v>0.05</v>
      </c>
      <c r="BA38" s="37">
        <f t="shared" si="26"/>
        <v>0.1</v>
      </c>
      <c r="BB38" s="37">
        <f t="shared" si="26"/>
        <v>0.1</v>
      </c>
      <c r="BC38" s="37">
        <f t="shared" si="26"/>
        <v>0.32278045395879429</v>
      </c>
      <c r="BD38" s="37">
        <f t="shared" si="26"/>
        <v>0.2</v>
      </c>
      <c r="BE38" s="37">
        <f t="shared" si="26"/>
        <v>0.1</v>
      </c>
      <c r="BF38" s="22">
        <f>BF8</f>
        <v>9.7182783308475365E-2</v>
      </c>
      <c r="BG38" s="37">
        <f t="shared" si="26"/>
        <v>0</v>
      </c>
      <c r="BH38" s="37">
        <f t="shared" si="26"/>
        <v>0</v>
      </c>
      <c r="BI38" s="37">
        <f t="shared" si="26"/>
        <v>0</v>
      </c>
      <c r="BJ38" s="37">
        <f t="shared" si="27"/>
        <v>0</v>
      </c>
      <c r="BK38" s="37">
        <f t="shared" si="27"/>
        <v>0</v>
      </c>
      <c r="BL38" s="37">
        <f t="shared" si="27"/>
        <v>0</v>
      </c>
      <c r="BM38" s="37">
        <f t="shared" si="27"/>
        <v>0</v>
      </c>
    </row>
    <row r="39" spans="2:71" s="37" customFormat="1" x14ac:dyDescent="0.25">
      <c r="B39" s="23"/>
      <c r="AS39" s="2">
        <v>2</v>
      </c>
      <c r="AT39" s="24">
        <f t="shared" si="26"/>
        <v>0.54546907116927812</v>
      </c>
      <c r="AU39" s="24">
        <f t="shared" si="26"/>
        <v>5.4678743468779635E-2</v>
      </c>
      <c r="AV39" s="24">
        <f t="shared" si="26"/>
        <v>0.25</v>
      </c>
      <c r="AW39" s="24">
        <f t="shared" si="26"/>
        <v>0.41024645229085394</v>
      </c>
      <c r="AX39" s="37">
        <f t="shared" si="26"/>
        <v>0.22325377574174474</v>
      </c>
      <c r="AY39" s="37">
        <f t="shared" si="26"/>
        <v>9.3518858257587476E-2</v>
      </c>
      <c r="AZ39" s="37">
        <f t="shared" si="26"/>
        <v>0.05</v>
      </c>
      <c r="BA39" s="37">
        <f t="shared" si="26"/>
        <v>0.1</v>
      </c>
      <c r="BB39" s="37">
        <f t="shared" si="26"/>
        <v>0.1</v>
      </c>
      <c r="BC39" s="37">
        <f t="shared" si="26"/>
        <v>0.39942932342186088</v>
      </c>
      <c r="BD39" s="37">
        <f t="shared" si="26"/>
        <v>0.2</v>
      </c>
      <c r="BE39" s="37">
        <f t="shared" si="26"/>
        <v>0.1</v>
      </c>
      <c r="BF39" s="22">
        <f>BF9</f>
        <v>0.18338514100615824</v>
      </c>
      <c r="BG39" s="37">
        <f t="shared" si="26"/>
        <v>0</v>
      </c>
      <c r="BH39" s="37">
        <f t="shared" si="26"/>
        <v>0</v>
      </c>
      <c r="BI39" s="37">
        <f t="shared" si="26"/>
        <v>0</v>
      </c>
      <c r="BJ39" s="37">
        <f t="shared" si="27"/>
        <v>0</v>
      </c>
      <c r="BK39" s="37">
        <f t="shared" si="27"/>
        <v>0</v>
      </c>
      <c r="BL39" s="37">
        <f t="shared" si="27"/>
        <v>0</v>
      </c>
      <c r="BM39" s="37">
        <f t="shared" si="27"/>
        <v>0</v>
      </c>
    </row>
    <row r="40" spans="2:71" s="37" customFormat="1" x14ac:dyDescent="0.25">
      <c r="B40" s="23"/>
      <c r="AS40" s="2">
        <v>3</v>
      </c>
      <c r="AT40" s="24">
        <f t="shared" si="26"/>
        <v>0.60003576496625555</v>
      </c>
      <c r="AU40" s="24">
        <f t="shared" si="26"/>
        <v>6.3640721350783427E-2</v>
      </c>
      <c r="AV40" s="24">
        <f t="shared" si="26"/>
        <v>0.25</v>
      </c>
      <c r="AW40" s="24">
        <f t="shared" si="26"/>
        <v>0.49249035105634298</v>
      </c>
      <c r="AX40" s="37">
        <f t="shared" si="26"/>
        <v>0.33219965485745051</v>
      </c>
      <c r="AY40" s="37">
        <f t="shared" si="26"/>
        <v>0.16092839816757026</v>
      </c>
      <c r="AZ40" s="37">
        <f t="shared" si="26"/>
        <v>0.05</v>
      </c>
      <c r="BA40" s="37">
        <f t="shared" si="26"/>
        <v>0.1</v>
      </c>
      <c r="BB40" s="37">
        <f t="shared" si="26"/>
        <v>9.9532125653122042E-2</v>
      </c>
      <c r="BC40" s="37">
        <f t="shared" si="26"/>
        <v>0.47640769126269478</v>
      </c>
      <c r="BD40" s="37">
        <f t="shared" si="26"/>
        <v>0.2</v>
      </c>
      <c r="BE40" s="37">
        <f t="shared" si="26"/>
        <v>0.1</v>
      </c>
      <c r="BF40" s="22">
        <f>BF10</f>
        <v>0.32319868176006822</v>
      </c>
      <c r="BG40" s="37">
        <f t="shared" si="26"/>
        <v>0</v>
      </c>
      <c r="BH40" s="37">
        <f t="shared" si="26"/>
        <v>0</v>
      </c>
      <c r="BI40" s="37">
        <f t="shared" si="26"/>
        <v>0</v>
      </c>
      <c r="BJ40" s="37">
        <f t="shared" si="27"/>
        <v>0</v>
      </c>
      <c r="BK40" s="37">
        <f t="shared" si="27"/>
        <v>0</v>
      </c>
      <c r="BL40" s="37">
        <f t="shared" si="27"/>
        <v>0</v>
      </c>
      <c r="BM40" s="37">
        <f t="shared" si="27"/>
        <v>0</v>
      </c>
    </row>
    <row r="41" spans="2:71" s="37" customFormat="1" x14ac:dyDescent="0.25">
      <c r="B41" s="23"/>
      <c r="AS41" s="2">
        <v>4</v>
      </c>
      <c r="AT41" s="24">
        <f t="shared" si="26"/>
        <v>0.68918368647625594</v>
      </c>
      <c r="AU41" s="24">
        <f t="shared" si="26"/>
        <v>8.0010729489876656E-2</v>
      </c>
      <c r="AV41" s="24">
        <f t="shared" si="26"/>
        <v>0.25</v>
      </c>
      <c r="AW41" s="24">
        <f t="shared" si="26"/>
        <v>0.57097513634005914</v>
      </c>
      <c r="AX41" s="37">
        <f t="shared" si="26"/>
        <v>0.47471561651250915</v>
      </c>
      <c r="AY41" s="37">
        <f t="shared" si="26"/>
        <v>0.25897968937170546</v>
      </c>
      <c r="AZ41" s="37">
        <f t="shared" si="26"/>
        <v>0.05</v>
      </c>
      <c r="BA41" s="37">
        <f t="shared" si="26"/>
        <v>0.1</v>
      </c>
      <c r="BB41" s="37">
        <f t="shared" si="26"/>
        <v>9.863592786492166E-2</v>
      </c>
      <c r="BC41" s="37">
        <f t="shared" si="26"/>
        <v>0.55058964376285424</v>
      </c>
      <c r="BD41" s="37">
        <f t="shared" si="26"/>
        <v>0.2</v>
      </c>
      <c r="BE41" s="37">
        <f t="shared" si="26"/>
        <v>0.1</v>
      </c>
      <c r="BF41" s="37">
        <f t="shared" si="26"/>
        <v>0.51257405007098233</v>
      </c>
      <c r="BG41" s="37">
        <f t="shared" si="26"/>
        <v>0</v>
      </c>
      <c r="BH41" s="37">
        <f t="shared" si="26"/>
        <v>0</v>
      </c>
      <c r="BI41" s="37">
        <f t="shared" si="26"/>
        <v>0</v>
      </c>
      <c r="BJ41" s="37">
        <f t="shared" si="27"/>
        <v>0</v>
      </c>
      <c r="BK41" s="37">
        <f t="shared" si="27"/>
        <v>0</v>
      </c>
      <c r="BL41" s="37">
        <f t="shared" si="27"/>
        <v>0</v>
      </c>
      <c r="BM41" s="37">
        <f t="shared" si="27"/>
        <v>0</v>
      </c>
    </row>
    <row r="42" spans="2:71" s="37" customFormat="1" x14ac:dyDescent="0.25">
      <c r="B42" s="23"/>
      <c r="AS42" s="2">
        <v>5</v>
      </c>
      <c r="AT42" s="24">
        <f t="shared" si="26"/>
        <v>0.80753302614698896</v>
      </c>
      <c r="AU42" s="24">
        <f t="shared" si="26"/>
        <v>0.10675510594287679</v>
      </c>
      <c r="AV42" s="24">
        <f t="shared" si="26"/>
        <v>0.25</v>
      </c>
      <c r="AW42" s="24">
        <f t="shared" si="26"/>
        <v>0.64297062642935565</v>
      </c>
      <c r="AX42" s="37">
        <f t="shared" si="26"/>
        <v>0.63588492138490782</v>
      </c>
      <c r="AY42" s="37">
        <f t="shared" si="26"/>
        <v>0.38724405486125824</v>
      </c>
      <c r="AZ42" s="37">
        <f t="shared" si="26"/>
        <v>0.05</v>
      </c>
      <c r="BA42" s="37">
        <f t="shared" si="26"/>
        <v>0.1</v>
      </c>
      <c r="BB42" s="37">
        <f t="shared" si="26"/>
        <v>9.6998927051012332E-2</v>
      </c>
      <c r="BC42" s="37">
        <f t="shared" si="26"/>
        <v>0.61958995308873466</v>
      </c>
      <c r="BD42" s="37">
        <f t="shared" si="26"/>
        <v>0.2</v>
      </c>
      <c r="BE42" s="37">
        <f t="shared" si="26"/>
        <v>0.1</v>
      </c>
      <c r="BF42" s="37">
        <f t="shared" si="26"/>
        <v>0.7131525084744913</v>
      </c>
      <c r="BG42" s="37">
        <f t="shared" si="26"/>
        <v>0</v>
      </c>
      <c r="BH42" s="37">
        <f t="shared" si="26"/>
        <v>0</v>
      </c>
      <c r="BI42" s="37">
        <f t="shared" si="26"/>
        <v>0</v>
      </c>
      <c r="BJ42" s="37">
        <f t="shared" si="27"/>
        <v>0</v>
      </c>
      <c r="BK42" s="37">
        <f t="shared" si="27"/>
        <v>0</v>
      </c>
      <c r="BL42" s="37">
        <f t="shared" si="27"/>
        <v>0</v>
      </c>
      <c r="BM42" s="37">
        <f t="shared" si="27"/>
        <v>0</v>
      </c>
    </row>
    <row r="43" spans="2:71" s="37" customFormat="1" x14ac:dyDescent="0.25">
      <c r="B43" s="23"/>
      <c r="AS43" s="2">
        <v>6</v>
      </c>
      <c r="AT43" s="24">
        <f t="shared" si="26"/>
        <v>0.91833172659386986</v>
      </c>
      <c r="AU43" s="24">
        <f t="shared" si="26"/>
        <v>0.1422599078440967</v>
      </c>
      <c r="AV43" s="24">
        <f t="shared" si="26"/>
        <v>0.25</v>
      </c>
      <c r="AW43" s="24">
        <f t="shared" si="26"/>
        <v>0.7068643237117177</v>
      </c>
      <c r="AX43" s="37">
        <f t="shared" si="26"/>
        <v>0.78697140669979293</v>
      </c>
      <c r="AY43" s="37">
        <f t="shared" si="26"/>
        <v>0.53229642924641696</v>
      </c>
      <c r="AZ43" s="37">
        <f t="shared" si="26"/>
        <v>0.05</v>
      </c>
      <c r="BA43" s="37">
        <f t="shared" si="26"/>
        <v>0.1</v>
      </c>
      <c r="BB43" s="37">
        <f t="shared" si="26"/>
        <v>9.4324489405712322E-2</v>
      </c>
      <c r="BC43" s="37">
        <f t="shared" si="26"/>
        <v>0.68187513214976936</v>
      </c>
      <c r="BD43" s="37">
        <f t="shared" si="26"/>
        <v>0.2</v>
      </c>
      <c r="BE43" s="37">
        <f t="shared" si="26"/>
        <v>0.1</v>
      </c>
      <c r="BF43" s="37">
        <f t="shared" si="26"/>
        <v>0.86928877195473664</v>
      </c>
      <c r="BG43" s="37">
        <f t="shared" si="26"/>
        <v>0</v>
      </c>
      <c r="BH43" s="37">
        <f t="shared" si="26"/>
        <v>0</v>
      </c>
      <c r="BI43" s="37">
        <f t="shared" si="26"/>
        <v>0</v>
      </c>
      <c r="BJ43" s="37">
        <f t="shared" si="27"/>
        <v>0</v>
      </c>
      <c r="BK43" s="37">
        <f t="shared" si="27"/>
        <v>0</v>
      </c>
      <c r="BL43" s="37">
        <f t="shared" si="27"/>
        <v>0</v>
      </c>
      <c r="BM43" s="37">
        <f t="shared" si="27"/>
        <v>0</v>
      </c>
    </row>
    <row r="44" spans="2:71" s="37" customFormat="1" x14ac:dyDescent="0.25">
      <c r="B44" s="23"/>
      <c r="AS44" s="2">
        <v>7</v>
      </c>
      <c r="AT44" s="24">
        <f t="shared" si="26"/>
        <v>0.97954257649862275</v>
      </c>
      <c r="AU44" s="24">
        <f t="shared" si="26"/>
        <v>0.17549951797816099</v>
      </c>
      <c r="AV44" s="24">
        <f t="shared" si="26"/>
        <v>0.25</v>
      </c>
      <c r="AW44" s="24">
        <f t="shared" si="26"/>
        <v>0.76203948125440812</v>
      </c>
      <c r="AX44" s="37">
        <f t="shared" si="26"/>
        <v>0.89903089355388477</v>
      </c>
      <c r="AY44" s="37">
        <f t="shared" si="26"/>
        <v>0.66827426602981355</v>
      </c>
      <c r="AZ44" s="37">
        <f t="shared" si="26"/>
        <v>0.05</v>
      </c>
      <c r="BA44" s="37">
        <f t="shared" si="26"/>
        <v>0.1</v>
      </c>
      <c r="BB44" s="37">
        <f t="shared" si="26"/>
        <v>9.0774009215590326E-2</v>
      </c>
      <c r="BC44" s="37">
        <f t="shared" si="26"/>
        <v>0.73670527953076415</v>
      </c>
      <c r="BD44" s="37">
        <f t="shared" si="26"/>
        <v>0.2</v>
      </c>
      <c r="BE44" s="37">
        <f t="shared" si="26"/>
        <v>0.1</v>
      </c>
      <c r="BF44" s="37">
        <f t="shared" si="26"/>
        <v>0.95497673502191871</v>
      </c>
      <c r="BG44" s="37">
        <f t="shared" si="26"/>
        <v>0</v>
      </c>
      <c r="BH44" s="37">
        <f t="shared" si="26"/>
        <v>0</v>
      </c>
      <c r="BI44" s="37">
        <f t="shared" si="26"/>
        <v>0</v>
      </c>
      <c r="BJ44" s="37">
        <f t="shared" si="27"/>
        <v>0</v>
      </c>
      <c r="BK44" s="37">
        <f t="shared" si="27"/>
        <v>0</v>
      </c>
      <c r="BL44" s="37">
        <f t="shared" si="27"/>
        <v>0</v>
      </c>
      <c r="BM44" s="37">
        <f t="shared" si="27"/>
        <v>0</v>
      </c>
    </row>
    <row r="45" spans="2:71" s="37" customFormat="1" x14ac:dyDescent="0.25">
      <c r="B45" s="23"/>
      <c r="AS45" s="2">
        <v>8</v>
      </c>
      <c r="AT45" s="24">
        <f t="shared" si="26"/>
        <v>0.99694421588881232</v>
      </c>
      <c r="AU45" s="24">
        <f t="shared" si="26"/>
        <v>0.19386277294958687</v>
      </c>
      <c r="AV45" s="24">
        <f t="shared" si="26"/>
        <v>0.25</v>
      </c>
      <c r="AW45" s="24">
        <f t="shared" si="26"/>
        <v>0.80863461790465374</v>
      </c>
      <c r="AX45" s="37">
        <f t="shared" si="26"/>
        <v>0.96183068723278331</v>
      </c>
      <c r="AY45" s="37">
        <f t="shared" si="26"/>
        <v>0.76912780419849613</v>
      </c>
      <c r="AZ45" s="37">
        <f t="shared" si="26"/>
        <v>0.05</v>
      </c>
      <c r="BA45" s="37">
        <f t="shared" si="26"/>
        <v>0.1</v>
      </c>
      <c r="BB45" s="37">
        <f t="shared" si="26"/>
        <v>8.7450048202183897E-2</v>
      </c>
      <c r="BC45" s="37">
        <f t="shared" si="26"/>
        <v>0.78397902770081473</v>
      </c>
      <c r="BD45" s="37">
        <f t="shared" si="26"/>
        <v>0.2</v>
      </c>
      <c r="BE45" s="37">
        <f t="shared" si="26"/>
        <v>0.1</v>
      </c>
      <c r="BF45" s="37">
        <f t="shared" si="26"/>
        <v>0.98810586241670284</v>
      </c>
      <c r="BG45" s="37">
        <f t="shared" si="26"/>
        <v>0</v>
      </c>
      <c r="BH45" s="37">
        <f t="shared" si="26"/>
        <v>0</v>
      </c>
      <c r="BI45" s="37">
        <f t="shared" si="26"/>
        <v>0</v>
      </c>
      <c r="BJ45" s="37">
        <f t="shared" si="27"/>
        <v>0</v>
      </c>
      <c r="BK45" s="37">
        <f t="shared" si="27"/>
        <v>0</v>
      </c>
      <c r="BL45" s="37">
        <f t="shared" si="27"/>
        <v>0</v>
      </c>
      <c r="BM45" s="37">
        <f t="shared" si="27"/>
        <v>0</v>
      </c>
    </row>
    <row r="46" spans="2:71" s="37" customFormat="1" x14ac:dyDescent="0.25">
      <c r="B46" s="23"/>
      <c r="AS46" s="2">
        <v>9</v>
      </c>
      <c r="AT46" s="24">
        <f t="shared" si="26"/>
        <v>0.999</v>
      </c>
      <c r="AU46" s="24">
        <f t="shared" si="26"/>
        <v>0.19908326476664373</v>
      </c>
      <c r="AV46" s="24">
        <f t="shared" si="26"/>
        <v>0.25</v>
      </c>
      <c r="AW46" s="24">
        <f t="shared" si="26"/>
        <v>0.84728074194889058</v>
      </c>
      <c r="AX46" s="37">
        <f t="shared" si="26"/>
        <v>0.98809811461812103</v>
      </c>
      <c r="AY46" s="37">
        <f t="shared" si="26"/>
        <v>0.82564761850950485</v>
      </c>
      <c r="AZ46" s="37">
        <f t="shared" si="26"/>
        <v>0.05</v>
      </c>
      <c r="BA46" s="37">
        <f t="shared" si="26"/>
        <v>0.1</v>
      </c>
      <c r="BB46" s="37">
        <f t="shared" si="26"/>
        <v>8.5613722705041306E-2</v>
      </c>
      <c r="BC46" s="37">
        <f t="shared" si="26"/>
        <v>0.82404688810445048</v>
      </c>
      <c r="BD46" s="37">
        <f t="shared" si="26"/>
        <v>0.2</v>
      </c>
      <c r="BE46" s="37">
        <f t="shared" si="26"/>
        <v>0.1</v>
      </c>
      <c r="BF46" s="37">
        <f t="shared" si="26"/>
        <v>0.99751211368887172</v>
      </c>
      <c r="BG46" s="37">
        <f t="shared" si="26"/>
        <v>0</v>
      </c>
      <c r="BH46" s="37">
        <f t="shared" si="26"/>
        <v>0</v>
      </c>
      <c r="BI46" s="37">
        <f t="shared" si="26"/>
        <v>0</v>
      </c>
      <c r="BJ46" s="37">
        <f t="shared" si="27"/>
        <v>0</v>
      </c>
      <c r="BK46" s="37">
        <f t="shared" si="27"/>
        <v>0</v>
      </c>
      <c r="BL46" s="37">
        <f t="shared" si="27"/>
        <v>0</v>
      </c>
      <c r="BM46" s="37">
        <f t="shared" si="27"/>
        <v>0</v>
      </c>
    </row>
    <row r="47" spans="2:71" s="37" customFormat="1" x14ac:dyDescent="0.25">
      <c r="B47" s="23"/>
      <c r="AS47" s="2">
        <v>10</v>
      </c>
      <c r="AT47" s="24">
        <f t="shared" si="26"/>
        <v>0.999</v>
      </c>
      <c r="AU47" s="24">
        <f t="shared" si="26"/>
        <v>0.19989726619703535</v>
      </c>
      <c r="AV47" s="24">
        <f t="shared" si="26"/>
        <v>0.25</v>
      </c>
      <c r="AW47" s="24">
        <f t="shared" si="26"/>
        <v>0.87887390611148564</v>
      </c>
      <c r="AX47" s="37">
        <f t="shared" si="26"/>
        <v>0.99676362280540243</v>
      </c>
      <c r="AY47" s="37">
        <f t="shared" si="26"/>
        <v>0.84928830315630877</v>
      </c>
      <c r="AZ47" s="37">
        <f t="shared" si="26"/>
        <v>0.05</v>
      </c>
      <c r="BA47" s="37">
        <f t="shared" si="26"/>
        <v>0.1</v>
      </c>
      <c r="BB47" s="37">
        <f t="shared" si="26"/>
        <v>8.5091673523335618E-2</v>
      </c>
      <c r="BC47" s="37">
        <f t="shared" si="26"/>
        <v>0.8575368524345135</v>
      </c>
      <c r="BD47" s="37">
        <f t="shared" si="26"/>
        <v>0.2</v>
      </c>
      <c r="BE47" s="37">
        <f t="shared" si="26"/>
        <v>0.1</v>
      </c>
      <c r="BF47" s="37">
        <f t="shared" si="26"/>
        <v>0.99957856903793385</v>
      </c>
      <c r="BG47" s="37">
        <f t="shared" si="26"/>
        <v>0</v>
      </c>
      <c r="BH47" s="37">
        <f t="shared" si="26"/>
        <v>0</v>
      </c>
      <c r="BI47" s="37">
        <f t="shared" si="26"/>
        <v>0</v>
      </c>
      <c r="BJ47" s="37">
        <f t="shared" si="27"/>
        <v>0</v>
      </c>
      <c r="BK47" s="37">
        <f t="shared" si="27"/>
        <v>0</v>
      </c>
      <c r="BL47" s="37">
        <f t="shared" si="27"/>
        <v>0</v>
      </c>
      <c r="BM47" s="37">
        <f t="shared" si="27"/>
        <v>0</v>
      </c>
    </row>
    <row r="48" spans="2:71" s="37" customFormat="1" x14ac:dyDescent="0.25">
      <c r="B48" s="23"/>
      <c r="AS48" s="2">
        <v>11</v>
      </c>
      <c r="AT48" s="24">
        <f t="shared" si="26"/>
        <v>0.999</v>
      </c>
      <c r="AU48" s="24">
        <f t="shared" si="26"/>
        <v>0.20016645975868549</v>
      </c>
      <c r="AV48" s="24">
        <f t="shared" si="26"/>
        <v>0.25</v>
      </c>
      <c r="AW48" s="24">
        <f t="shared" si="26"/>
        <v>0.90440573332757157</v>
      </c>
      <c r="AX48" s="37">
        <f t="shared" si="26"/>
        <v>0.999</v>
      </c>
      <c r="AY48" s="37">
        <f t="shared" si="26"/>
        <v>0.85708726052486206</v>
      </c>
      <c r="AZ48" s="37">
        <f t="shared" si="26"/>
        <v>0.05</v>
      </c>
      <c r="BA48" s="37">
        <f t="shared" si="26"/>
        <v>0.1</v>
      </c>
      <c r="BB48" s="37">
        <f t="shared" si="26"/>
        <v>8.5010273380296458E-2</v>
      </c>
      <c r="BC48" s="37">
        <f t="shared" si="26"/>
        <v>0.88521397105396171</v>
      </c>
      <c r="BD48" s="37">
        <f t="shared" si="26"/>
        <v>0.2</v>
      </c>
      <c r="BE48" s="37">
        <f t="shared" si="26"/>
        <v>0.1</v>
      </c>
      <c r="BF48" s="37">
        <f t="shared" si="26"/>
        <v>0.99994167460833006</v>
      </c>
      <c r="BG48" s="37">
        <f t="shared" si="26"/>
        <v>0</v>
      </c>
      <c r="BH48" s="37">
        <f t="shared" si="26"/>
        <v>0</v>
      </c>
      <c r="BI48" s="37">
        <f t="shared" si="26"/>
        <v>0</v>
      </c>
      <c r="BJ48" s="37">
        <f t="shared" si="27"/>
        <v>0</v>
      </c>
      <c r="BK48" s="37">
        <f t="shared" si="27"/>
        <v>0</v>
      </c>
      <c r="BL48" s="37">
        <f t="shared" si="27"/>
        <v>0</v>
      </c>
      <c r="BM48" s="37">
        <f t="shared" si="27"/>
        <v>0</v>
      </c>
    </row>
    <row r="49" spans="1:65" s="37" customFormat="1" x14ac:dyDescent="0.25">
      <c r="AS49" s="2">
        <v>12</v>
      </c>
      <c r="AT49" s="24">
        <f t="shared" si="26"/>
        <v>0.999</v>
      </c>
      <c r="AU49" s="24">
        <f t="shared" si="26"/>
        <v>0.20043621098421538</v>
      </c>
      <c r="AV49" s="24">
        <f t="shared" si="26"/>
        <v>0.25</v>
      </c>
      <c r="AW49" s="24">
        <f t="shared" si="26"/>
        <v>0.9248519682137164</v>
      </c>
      <c r="AX49" s="37">
        <f t="shared" si="26"/>
        <v>0.999</v>
      </c>
      <c r="AY49" s="37">
        <f t="shared" si="26"/>
        <v>0.85928322299651605</v>
      </c>
      <c r="AZ49" s="37">
        <f t="shared" si="26"/>
        <v>0.05</v>
      </c>
      <c r="BA49" s="37">
        <f t="shared" si="26"/>
        <v>0.1</v>
      </c>
      <c r="BB49" s="37">
        <f t="shared" si="26"/>
        <v>8.4983354024131444E-2</v>
      </c>
      <c r="BC49" s="37">
        <f t="shared" si="26"/>
        <v>0.90787937594607426</v>
      </c>
      <c r="BD49" s="37">
        <f t="shared" si="26"/>
        <v>0.2</v>
      </c>
      <c r="BE49" s="37">
        <f t="shared" si="26"/>
        <v>0.1</v>
      </c>
      <c r="BF49" s="37">
        <f t="shared" si="26"/>
        <v>0.99999338979176899</v>
      </c>
      <c r="BG49" s="37">
        <f t="shared" si="26"/>
        <v>0</v>
      </c>
      <c r="BH49" s="37">
        <f t="shared" si="26"/>
        <v>0</v>
      </c>
      <c r="BI49" s="37">
        <f t="shared" si="26"/>
        <v>0</v>
      </c>
      <c r="BJ49" s="37">
        <f t="shared" si="27"/>
        <v>0</v>
      </c>
      <c r="BK49" s="37">
        <f t="shared" si="27"/>
        <v>0</v>
      </c>
      <c r="BL49" s="37">
        <f t="shared" si="27"/>
        <v>0</v>
      </c>
      <c r="BM49" s="37">
        <f t="shared" si="27"/>
        <v>0</v>
      </c>
    </row>
    <row r="50" spans="1:65" s="37" customFormat="1" x14ac:dyDescent="0.25">
      <c r="A50" s="36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S50" s="2">
        <v>13</v>
      </c>
      <c r="AT50" s="24">
        <f t="shared" si="26"/>
        <v>0.999</v>
      </c>
      <c r="AU50" s="24">
        <f t="shared" si="26"/>
        <v>0.20070606019921367</v>
      </c>
      <c r="AV50" s="24">
        <f t="shared" si="26"/>
        <v>0.25</v>
      </c>
      <c r="AW50" s="24">
        <f t="shared" si="26"/>
        <v>0.9411084218418222</v>
      </c>
      <c r="AX50" s="37">
        <f t="shared" si="26"/>
        <v>0.999</v>
      </c>
      <c r="AY50" s="37">
        <f t="shared" si="26"/>
        <v>0.85997875542188151</v>
      </c>
      <c r="AZ50" s="37">
        <f t="shared" si="26"/>
        <v>0.05</v>
      </c>
      <c r="BA50" s="37">
        <f t="shared" si="26"/>
        <v>0.1</v>
      </c>
      <c r="BB50" s="37">
        <f t="shared" si="26"/>
        <v>8.495637890157845E-2</v>
      </c>
      <c r="BC50" s="37">
        <f t="shared" si="26"/>
        <v>0.92630495907680965</v>
      </c>
      <c r="BD50" s="37">
        <f t="shared" si="26"/>
        <v>0.2</v>
      </c>
      <c r="BE50" s="37">
        <f t="shared" si="26"/>
        <v>0.1</v>
      </c>
      <c r="BF50" s="37">
        <f t="shared" si="26"/>
        <v>0.99999938583524339</v>
      </c>
      <c r="BG50" s="37">
        <f t="shared" si="26"/>
        <v>0</v>
      </c>
      <c r="BH50" s="37">
        <f t="shared" si="26"/>
        <v>0</v>
      </c>
      <c r="BI50" s="37">
        <f t="shared" si="26"/>
        <v>0</v>
      </c>
      <c r="BJ50" s="37">
        <f t="shared" si="27"/>
        <v>0</v>
      </c>
      <c r="BK50" s="37">
        <f t="shared" si="27"/>
        <v>0</v>
      </c>
      <c r="BL50" s="37">
        <f t="shared" si="27"/>
        <v>0</v>
      </c>
      <c r="BM50" s="37">
        <f t="shared" si="27"/>
        <v>0</v>
      </c>
    </row>
    <row r="51" spans="1:65" s="37" customFormat="1" x14ac:dyDescent="0.25">
      <c r="B51" s="23"/>
      <c r="Z51" s="21"/>
      <c r="AS51" s="2">
        <v>14</v>
      </c>
      <c r="AT51" s="24">
        <f t="shared" si="26"/>
        <v>0.999</v>
      </c>
      <c r="AU51" s="24">
        <f t="shared" si="26"/>
        <v>0.2009759233703276</v>
      </c>
      <c r="AV51" s="24">
        <f t="shared" si="26"/>
        <v>0.25</v>
      </c>
      <c r="AW51" s="24">
        <f t="shared" si="26"/>
        <v>0.95396095924279156</v>
      </c>
      <c r="AX51" s="37">
        <f t="shared" si="26"/>
        <v>0.999</v>
      </c>
      <c r="AY51" s="37">
        <f t="shared" si="26"/>
        <v>0.86068733239078543</v>
      </c>
      <c r="AZ51" s="37">
        <f t="shared" si="26"/>
        <v>0.05</v>
      </c>
      <c r="BA51" s="37">
        <f t="shared" si="26"/>
        <v>0.1</v>
      </c>
      <c r="BB51" s="37">
        <f t="shared" si="26"/>
        <v>8.4929393980078621E-2</v>
      </c>
      <c r="BC51" s="37">
        <f t="shared" si="26"/>
        <v>0.94119611857823071</v>
      </c>
      <c r="BD51" s="37">
        <f t="shared" si="26"/>
        <v>0.2</v>
      </c>
      <c r="BE51" s="37">
        <f t="shared" si="26"/>
        <v>0.1</v>
      </c>
      <c r="BF51" s="37">
        <f t="shared" si="26"/>
        <v>0.99999995312337109</v>
      </c>
      <c r="BG51" s="37">
        <f t="shared" si="26"/>
        <v>0</v>
      </c>
      <c r="BH51" s="37">
        <f t="shared" si="26"/>
        <v>0</v>
      </c>
      <c r="BI51" s="37">
        <f t="shared" si="26"/>
        <v>0</v>
      </c>
      <c r="BJ51" s="37">
        <f t="shared" si="27"/>
        <v>0</v>
      </c>
      <c r="BK51" s="37">
        <f t="shared" si="27"/>
        <v>0</v>
      </c>
      <c r="BL51" s="37">
        <f t="shared" si="27"/>
        <v>0</v>
      </c>
      <c r="BM51" s="37">
        <f t="shared" si="27"/>
        <v>0</v>
      </c>
    </row>
    <row r="52" spans="1:65" s="37" customFormat="1" x14ac:dyDescent="0.25">
      <c r="B52" s="23"/>
      <c r="AS52" s="2">
        <v>15</v>
      </c>
      <c r="AT52" s="24">
        <f t="shared" ref="AT52:BM62" si="28">AT22</f>
        <v>0.999</v>
      </c>
      <c r="AU52" s="24">
        <f t="shared" si="28"/>
        <v>0.20124578815956354</v>
      </c>
      <c r="AV52" s="24">
        <f t="shared" si="28"/>
        <v>0.25</v>
      </c>
      <c r="AW52" s="24">
        <f t="shared" si="28"/>
        <v>0.96407754312986005</v>
      </c>
      <c r="AX52" s="37">
        <f t="shared" si="28"/>
        <v>0.999</v>
      </c>
      <c r="AY52" s="37">
        <f t="shared" si="28"/>
        <v>0.86140631572295889</v>
      </c>
      <c r="AZ52" s="37">
        <f t="shared" si="28"/>
        <v>0.05</v>
      </c>
      <c r="BA52" s="37">
        <f t="shared" si="28"/>
        <v>0.1</v>
      </c>
      <c r="BB52" s="37">
        <f t="shared" si="28"/>
        <v>8.4902407662967222E-2</v>
      </c>
      <c r="BC52" s="37">
        <f t="shared" si="28"/>
        <v>0.9531745207934833</v>
      </c>
      <c r="BD52" s="37">
        <f t="shared" si="28"/>
        <v>0.2</v>
      </c>
      <c r="BE52" s="37">
        <f t="shared" si="28"/>
        <v>0.1</v>
      </c>
      <c r="BF52" s="37">
        <f t="shared" si="28"/>
        <v>0.99999999705035769</v>
      </c>
      <c r="BG52" s="37">
        <f t="shared" si="28"/>
        <v>0</v>
      </c>
      <c r="BH52" s="37">
        <f t="shared" si="28"/>
        <v>0</v>
      </c>
      <c r="BI52" s="37">
        <f t="shared" si="28"/>
        <v>0</v>
      </c>
      <c r="BJ52" s="37">
        <f t="shared" si="28"/>
        <v>0</v>
      </c>
      <c r="BK52" s="37">
        <f t="shared" si="28"/>
        <v>0</v>
      </c>
      <c r="BL52" s="37">
        <f t="shared" si="28"/>
        <v>0</v>
      </c>
      <c r="BM52" s="37">
        <f t="shared" si="28"/>
        <v>0</v>
      </c>
    </row>
    <row r="53" spans="1:65" s="37" customFormat="1" x14ac:dyDescent="0.25">
      <c r="B53" s="23"/>
      <c r="AS53" s="2">
        <v>16</v>
      </c>
      <c r="AT53" s="24">
        <f t="shared" si="28"/>
        <v>0.999</v>
      </c>
      <c r="AU53" s="24">
        <f t="shared" si="28"/>
        <v>0.20151565310189065</v>
      </c>
      <c r="AV53" s="24">
        <f t="shared" si="28"/>
        <v>0.25</v>
      </c>
      <c r="AW53" s="24">
        <f t="shared" si="28"/>
        <v>0.97201315311816405</v>
      </c>
      <c r="AX53" s="37">
        <f t="shared" si="28"/>
        <v>0.999</v>
      </c>
      <c r="AY53" s="37">
        <f t="shared" si="28"/>
        <v>0.86213356203255809</v>
      </c>
      <c r="AZ53" s="37">
        <f t="shared" si="28"/>
        <v>0.05</v>
      </c>
      <c r="BA53" s="37">
        <f t="shared" si="28"/>
        <v>0.1</v>
      </c>
      <c r="BB53" s="37">
        <f t="shared" si="28"/>
        <v>8.4875421184043634E-2</v>
      </c>
      <c r="BC53" s="37">
        <f t="shared" si="28"/>
        <v>0.96277396569994245</v>
      </c>
      <c r="BD53" s="37">
        <f t="shared" si="28"/>
        <v>0.2</v>
      </c>
      <c r="BE53" s="37">
        <f t="shared" si="28"/>
        <v>0.1</v>
      </c>
      <c r="BF53" s="37">
        <f t="shared" si="28"/>
        <v>0.99999999984619703</v>
      </c>
      <c r="BG53" s="37">
        <f t="shared" si="28"/>
        <v>0</v>
      </c>
      <c r="BH53" s="37">
        <f t="shared" si="28"/>
        <v>0</v>
      </c>
      <c r="BI53" s="37">
        <f t="shared" si="28"/>
        <v>0</v>
      </c>
      <c r="BJ53" s="37">
        <f t="shared" si="28"/>
        <v>0</v>
      </c>
      <c r="BK53" s="37">
        <f t="shared" si="28"/>
        <v>0</v>
      </c>
      <c r="BL53" s="37">
        <f t="shared" si="28"/>
        <v>0</v>
      </c>
      <c r="BM53" s="37">
        <f t="shared" si="28"/>
        <v>0</v>
      </c>
    </row>
    <row r="54" spans="1:65" s="37" customFormat="1" x14ac:dyDescent="0.25">
      <c r="B54" s="23"/>
      <c r="AS54" s="2">
        <v>17</v>
      </c>
      <c r="AT54" s="24">
        <f t="shared" si="28"/>
        <v>0.999</v>
      </c>
      <c r="AU54" s="24">
        <f t="shared" si="28"/>
        <v>0.20178551805607214</v>
      </c>
      <c r="AV54" s="24">
        <f t="shared" si="28"/>
        <v>0.25</v>
      </c>
      <c r="AW54" s="24">
        <f t="shared" si="28"/>
        <v>0.97822124277131883</v>
      </c>
      <c r="AX54" s="37">
        <f t="shared" si="28"/>
        <v>0.999</v>
      </c>
      <c r="AY54" s="37">
        <f t="shared" si="28"/>
        <v>0.86286734853200087</v>
      </c>
      <c r="AZ54" s="37">
        <f t="shared" si="28"/>
        <v>0.05</v>
      </c>
      <c r="BA54" s="37">
        <f t="shared" si="28"/>
        <v>0.1</v>
      </c>
      <c r="BB54" s="37">
        <f t="shared" si="28"/>
        <v>8.4848434689810917E-2</v>
      </c>
      <c r="BC54" s="37">
        <f t="shared" si="28"/>
        <v>0.97044408633023294</v>
      </c>
      <c r="BD54" s="37">
        <f t="shared" si="28"/>
        <v>0.2</v>
      </c>
      <c r="BE54" s="37">
        <f t="shared" si="28"/>
        <v>0.1</v>
      </c>
      <c r="BF54" s="37">
        <f t="shared" si="28"/>
        <v>0.99999999999330902</v>
      </c>
      <c r="BG54" s="37">
        <f t="shared" si="28"/>
        <v>0</v>
      </c>
      <c r="BH54" s="37">
        <f t="shared" si="28"/>
        <v>0</v>
      </c>
      <c r="BI54" s="37">
        <f t="shared" si="28"/>
        <v>0</v>
      </c>
      <c r="BJ54" s="37">
        <f t="shared" si="28"/>
        <v>0</v>
      </c>
      <c r="BK54" s="37">
        <f t="shared" si="28"/>
        <v>0</v>
      </c>
      <c r="BL54" s="37">
        <f t="shared" si="28"/>
        <v>0</v>
      </c>
      <c r="BM54" s="37">
        <f t="shared" si="28"/>
        <v>0</v>
      </c>
    </row>
    <row r="55" spans="1:65" s="37" customFormat="1" x14ac:dyDescent="0.25">
      <c r="B55" s="23"/>
      <c r="AS55" s="2">
        <v>18</v>
      </c>
      <c r="AT55" s="24">
        <f t="shared" si="28"/>
        <v>0.999</v>
      </c>
      <c r="AU55" s="24">
        <f t="shared" si="28"/>
        <v>0.20205538301100812</v>
      </c>
      <c r="AV55" s="24">
        <f t="shared" si="28"/>
        <v>0.25</v>
      </c>
      <c r="AW55" s="24">
        <f t="shared" si="28"/>
        <v>0.98306771114452995</v>
      </c>
      <c r="AX55" s="37">
        <f t="shared" si="28"/>
        <v>0.999</v>
      </c>
      <c r="AY55" s="37">
        <f t="shared" si="28"/>
        <v>0.86360630189506338</v>
      </c>
      <c r="AZ55" s="37">
        <f t="shared" si="28"/>
        <v>0.05</v>
      </c>
      <c r="BA55" s="37">
        <f t="shared" si="28"/>
        <v>0.1</v>
      </c>
      <c r="BB55" s="37">
        <f t="shared" si="28"/>
        <v>8.4821448194392773E-2</v>
      </c>
      <c r="BC55" s="37">
        <f t="shared" si="28"/>
        <v>0.9765581879897246</v>
      </c>
      <c r="BD55" s="37">
        <f t="shared" si="28"/>
        <v>0.2</v>
      </c>
      <c r="BE55" s="37">
        <f t="shared" si="28"/>
        <v>0.1</v>
      </c>
      <c r="BF55" s="37">
        <f t="shared" si="28"/>
        <v>0.99999999999975508</v>
      </c>
      <c r="BG55" s="37">
        <f t="shared" si="28"/>
        <v>0</v>
      </c>
      <c r="BH55" s="37">
        <f t="shared" si="28"/>
        <v>0</v>
      </c>
      <c r="BI55" s="37">
        <f t="shared" si="28"/>
        <v>0</v>
      </c>
      <c r="BJ55" s="37">
        <f t="shared" si="28"/>
        <v>0</v>
      </c>
      <c r="BK55" s="37">
        <f t="shared" si="28"/>
        <v>0</v>
      </c>
      <c r="BL55" s="37">
        <f t="shared" si="28"/>
        <v>0</v>
      </c>
      <c r="BM55" s="37">
        <f t="shared" si="28"/>
        <v>0</v>
      </c>
    </row>
    <row r="56" spans="1:65" s="37" customFormat="1" x14ac:dyDescent="0.25">
      <c r="B56" s="23"/>
      <c r="AS56" s="2">
        <v>19</v>
      </c>
      <c r="AT56" s="24">
        <f t="shared" si="28"/>
        <v>0.999</v>
      </c>
      <c r="AU56" s="24">
        <f t="shared" si="28"/>
        <v>0.20232524796598381</v>
      </c>
      <c r="AV56" s="24">
        <f t="shared" si="28"/>
        <v>0.25</v>
      </c>
      <c r="AW56" s="24">
        <f t="shared" si="28"/>
        <v>0.98684503851449612</v>
      </c>
      <c r="AX56" s="37">
        <f t="shared" si="28"/>
        <v>0.999</v>
      </c>
      <c r="AY56" s="37">
        <f t="shared" si="28"/>
        <v>0.86434933432829231</v>
      </c>
      <c r="AZ56" s="37">
        <f t="shared" si="28"/>
        <v>0.05</v>
      </c>
      <c r="BA56" s="37">
        <f t="shared" si="28"/>
        <v>0.1</v>
      </c>
      <c r="BB56" s="37">
        <f t="shared" si="28"/>
        <v>8.4794461698899176E-2</v>
      </c>
      <c r="BC56" s="37">
        <f t="shared" si="28"/>
        <v>0.98142281284423472</v>
      </c>
      <c r="BD56" s="37">
        <f t="shared" si="28"/>
        <v>0.2</v>
      </c>
      <c r="BE56" s="37">
        <f t="shared" si="28"/>
        <v>0.1</v>
      </c>
      <c r="BF56" s="37">
        <f t="shared" si="28"/>
        <v>0.99999999999999234</v>
      </c>
      <c r="BG56" s="37">
        <f t="shared" si="28"/>
        <v>0</v>
      </c>
      <c r="BH56" s="37">
        <f t="shared" si="28"/>
        <v>0</v>
      </c>
      <c r="BI56" s="37">
        <f t="shared" si="28"/>
        <v>0</v>
      </c>
      <c r="BJ56" s="37">
        <f t="shared" si="28"/>
        <v>0</v>
      </c>
      <c r="BK56" s="37">
        <f t="shared" si="28"/>
        <v>0</v>
      </c>
      <c r="BL56" s="37">
        <f t="shared" si="28"/>
        <v>0</v>
      </c>
      <c r="BM56" s="37">
        <f t="shared" si="28"/>
        <v>0</v>
      </c>
    </row>
    <row r="57" spans="1:65" s="37" customFormat="1" x14ac:dyDescent="0.25">
      <c r="B57" s="23"/>
      <c r="AS57" s="37">
        <v>20</v>
      </c>
      <c r="AT57" s="24">
        <f t="shared" si="28"/>
        <v>0.999</v>
      </c>
      <c r="AU57" s="24">
        <f t="shared" si="28"/>
        <v>0.20259511292096122</v>
      </c>
      <c r="AV57" s="24">
        <f t="shared" si="28"/>
        <v>0.25</v>
      </c>
      <c r="AW57" s="24">
        <f t="shared" si="28"/>
        <v>0.98978535044997207</v>
      </c>
      <c r="AX57" s="37">
        <f t="shared" si="28"/>
        <v>0.999</v>
      </c>
      <c r="AY57" s="37">
        <f t="shared" si="28"/>
        <v>0.86509558843933543</v>
      </c>
      <c r="AZ57" s="37">
        <f t="shared" si="28"/>
        <v>0.05</v>
      </c>
      <c r="BA57" s="37">
        <f t="shared" si="28"/>
        <v>0.1</v>
      </c>
      <c r="BB57" s="37">
        <f t="shared" si="28"/>
        <v>8.476747520340161E-2</v>
      </c>
      <c r="BC57" s="37">
        <f t="shared" si="28"/>
        <v>0.98528755889917674</v>
      </c>
      <c r="BD57" s="37">
        <f t="shared" si="28"/>
        <v>0.2</v>
      </c>
      <c r="BE57" s="37">
        <f t="shared" si="28"/>
        <v>0.1</v>
      </c>
      <c r="BF57" s="37">
        <f t="shared" si="28"/>
        <v>0.999</v>
      </c>
      <c r="BG57" s="37">
        <f t="shared" si="28"/>
        <v>0</v>
      </c>
      <c r="BH57" s="37">
        <f t="shared" si="28"/>
        <v>0</v>
      </c>
      <c r="BI57" s="37">
        <f t="shared" si="28"/>
        <v>0</v>
      </c>
      <c r="BJ57" s="37">
        <f t="shared" si="28"/>
        <v>0</v>
      </c>
      <c r="BK57" s="37">
        <f t="shared" si="28"/>
        <v>0</v>
      </c>
      <c r="BL57" s="37">
        <f t="shared" si="28"/>
        <v>0</v>
      </c>
      <c r="BM57" s="37">
        <f t="shared" si="28"/>
        <v>0</v>
      </c>
    </row>
    <row r="58" spans="1:65" s="37" customFormat="1" x14ac:dyDescent="0.25">
      <c r="B58" s="23"/>
      <c r="AS58" s="37">
        <v>21</v>
      </c>
      <c r="AT58" s="24">
        <f t="shared" si="28"/>
        <v>0.999</v>
      </c>
      <c r="AU58" s="24">
        <f t="shared" si="28"/>
        <v>0.20286497787593871</v>
      </c>
      <c r="AV58" s="24">
        <f t="shared" si="28"/>
        <v>0.25</v>
      </c>
      <c r="AW58" s="24">
        <f t="shared" si="28"/>
        <v>0.99207186828147131</v>
      </c>
      <c r="AX58" s="37">
        <f t="shared" si="28"/>
        <v>0.999</v>
      </c>
      <c r="AY58" s="37">
        <f t="shared" si="28"/>
        <v>0.86584439100625255</v>
      </c>
      <c r="AZ58" s="37">
        <f t="shared" si="28"/>
        <v>0.05</v>
      </c>
      <c r="BA58" s="37">
        <f t="shared" si="28"/>
        <v>0.1</v>
      </c>
      <c r="BB58" s="37">
        <f t="shared" si="28"/>
        <v>8.4740488707903863E-2</v>
      </c>
      <c r="BC58" s="37">
        <f t="shared" si="28"/>
        <v>0.98835433137035356</v>
      </c>
      <c r="BD58" s="37">
        <f t="shared" si="28"/>
        <v>0.2</v>
      </c>
      <c r="BE58" s="37">
        <f t="shared" si="28"/>
        <v>0.1</v>
      </c>
      <c r="BF58" s="37">
        <f t="shared" si="28"/>
        <v>0.99997627026073321</v>
      </c>
      <c r="BG58" s="37">
        <f t="shared" si="28"/>
        <v>0</v>
      </c>
      <c r="BH58" s="37">
        <f t="shared" si="28"/>
        <v>0</v>
      </c>
      <c r="BI58" s="37">
        <f t="shared" si="28"/>
        <v>0</v>
      </c>
      <c r="BJ58" s="37">
        <f t="shared" si="28"/>
        <v>0</v>
      </c>
      <c r="BK58" s="37">
        <f t="shared" si="28"/>
        <v>0</v>
      </c>
      <c r="BL58" s="37">
        <f t="shared" si="28"/>
        <v>0</v>
      </c>
      <c r="BM58" s="37">
        <f t="shared" si="28"/>
        <v>0</v>
      </c>
    </row>
    <row r="59" spans="1:65" s="37" customFormat="1" x14ac:dyDescent="0.25">
      <c r="B59" s="23"/>
      <c r="AS59" s="37">
        <v>22</v>
      </c>
      <c r="AT59" s="24">
        <f t="shared" si="28"/>
        <v>0.999</v>
      </c>
      <c r="AU59" s="24">
        <f t="shared" si="28"/>
        <v>0.20313457296596121</v>
      </c>
      <c r="AV59" s="24">
        <f t="shared" si="28"/>
        <v>0.25</v>
      </c>
      <c r="AW59" s="24">
        <f t="shared" si="28"/>
        <v>0.99384860793836438</v>
      </c>
      <c r="AX59" s="37">
        <f t="shared" si="28"/>
        <v>0.999</v>
      </c>
      <c r="AY59" s="37">
        <f t="shared" si="28"/>
        <v>0.86659521497306768</v>
      </c>
      <c r="AZ59" s="37">
        <f t="shared" si="28"/>
        <v>0.05</v>
      </c>
      <c r="BA59" s="37">
        <f t="shared" si="28"/>
        <v>0.1</v>
      </c>
      <c r="BB59" s="37">
        <f t="shared" si="28"/>
        <v>8.4713502212406117E-2</v>
      </c>
      <c r="BC59" s="37">
        <f t="shared" si="28"/>
        <v>0.99078562591151242</v>
      </c>
      <c r="BD59" s="37">
        <f t="shared" si="28"/>
        <v>0.2</v>
      </c>
      <c r="BE59" s="37">
        <f t="shared" si="28"/>
        <v>0.1</v>
      </c>
      <c r="BF59" s="37">
        <f t="shared" si="28"/>
        <v>0.99999951371300921</v>
      </c>
      <c r="BG59" s="37">
        <f t="shared" si="28"/>
        <v>0</v>
      </c>
      <c r="BH59" s="37">
        <f t="shared" si="28"/>
        <v>0</v>
      </c>
      <c r="BI59" s="37">
        <f t="shared" si="28"/>
        <v>0</v>
      </c>
      <c r="BJ59" s="37">
        <f t="shared" si="28"/>
        <v>0</v>
      </c>
      <c r="BK59" s="37">
        <f t="shared" si="28"/>
        <v>0</v>
      </c>
      <c r="BL59" s="37">
        <f t="shared" si="28"/>
        <v>0</v>
      </c>
      <c r="BM59" s="37">
        <f t="shared" si="28"/>
        <v>0</v>
      </c>
    </row>
    <row r="60" spans="1:65" s="37" customFormat="1" x14ac:dyDescent="0.25">
      <c r="B60" s="23"/>
      <c r="AS60" s="37">
        <v>23</v>
      </c>
      <c r="AT60" s="24">
        <f t="shared" si="28"/>
        <v>0.999</v>
      </c>
      <c r="AU60" s="24">
        <f t="shared" si="28"/>
        <v>0.20340443151711368</v>
      </c>
      <c r="AV60" s="24">
        <f t="shared" si="28"/>
        <v>0.25</v>
      </c>
      <c r="AW60" s="24">
        <f t="shared" si="28"/>
        <v>0.99522840543881397</v>
      </c>
      <c r="AX60" s="37">
        <f t="shared" si="28"/>
        <v>0.999</v>
      </c>
      <c r="AY60" s="37">
        <f t="shared" si="28"/>
        <v>0.86734764865550917</v>
      </c>
      <c r="AZ60" s="37">
        <f t="shared" si="28"/>
        <v>0.05</v>
      </c>
      <c r="BA60" s="37">
        <f t="shared" si="28"/>
        <v>0.1</v>
      </c>
      <c r="BB60" s="37">
        <f t="shared" si="28"/>
        <v>8.4686542703403866E-2</v>
      </c>
      <c r="BC60" s="37">
        <f t="shared" si="28"/>
        <v>0.99271170196878034</v>
      </c>
      <c r="BD60" s="37">
        <f t="shared" si="28"/>
        <v>0.2</v>
      </c>
      <c r="BE60" s="37">
        <f t="shared" si="28"/>
        <v>0.1</v>
      </c>
      <c r="BF60" s="37">
        <f t="shared" si="28"/>
        <v>0.99999999110426685</v>
      </c>
      <c r="BG60" s="37">
        <f t="shared" si="28"/>
        <v>0</v>
      </c>
      <c r="BH60" s="37">
        <f t="shared" si="28"/>
        <v>0</v>
      </c>
      <c r="BI60" s="37">
        <f t="shared" si="28"/>
        <v>0</v>
      </c>
      <c r="BJ60" s="37">
        <f t="shared" si="28"/>
        <v>0</v>
      </c>
      <c r="BK60" s="37">
        <f t="shared" si="28"/>
        <v>0</v>
      </c>
      <c r="BL60" s="37">
        <f t="shared" si="28"/>
        <v>0</v>
      </c>
      <c r="BM60" s="37">
        <f t="shared" si="28"/>
        <v>0</v>
      </c>
    </row>
    <row r="61" spans="1:65" s="37" customFormat="1" x14ac:dyDescent="0.25">
      <c r="B61" s="23"/>
      <c r="AS61" s="37">
        <v>24</v>
      </c>
      <c r="AT61" s="24">
        <f t="shared" si="28"/>
        <v>0.999</v>
      </c>
      <c r="AU61" s="24">
        <f t="shared" si="28"/>
        <v>0.20367429634085935</v>
      </c>
      <c r="AV61" s="24">
        <f t="shared" si="28"/>
        <v>0.25</v>
      </c>
      <c r="AW61" s="24">
        <f t="shared" si="28"/>
        <v>0.99629944871842635</v>
      </c>
      <c r="AX61" s="37">
        <f t="shared" si="28"/>
        <v>0.999</v>
      </c>
      <c r="AY61" s="37">
        <f t="shared" si="28"/>
        <v>0.86810137088403083</v>
      </c>
      <c r="AZ61" s="37">
        <f t="shared" si="28"/>
        <v>0.05</v>
      </c>
      <c r="BA61" s="37">
        <f t="shared" si="28"/>
        <v>0.1</v>
      </c>
      <c r="BB61" s="37">
        <f t="shared" si="28"/>
        <v>8.4659556848288617E-2</v>
      </c>
      <c r="BC61" s="37">
        <f t="shared" si="28"/>
        <v>0.99423665343025813</v>
      </c>
      <c r="BD61" s="37">
        <f t="shared" si="28"/>
        <v>0.2</v>
      </c>
      <c r="BE61" s="37">
        <f t="shared" si="28"/>
        <v>0.1</v>
      </c>
      <c r="BF61" s="37">
        <f t="shared" si="28"/>
        <v>0.99999999985269139</v>
      </c>
      <c r="BG61" s="37">
        <f t="shared" si="28"/>
        <v>0</v>
      </c>
      <c r="BH61" s="37">
        <f t="shared" si="28"/>
        <v>0</v>
      </c>
      <c r="BI61" s="37">
        <f t="shared" si="28"/>
        <v>0</v>
      </c>
      <c r="BJ61" s="37">
        <f t="shared" si="28"/>
        <v>0</v>
      </c>
      <c r="BK61" s="37">
        <f t="shared" si="28"/>
        <v>0</v>
      </c>
      <c r="BL61" s="37">
        <f t="shared" si="28"/>
        <v>0</v>
      </c>
      <c r="BM61" s="37">
        <f t="shared" si="28"/>
        <v>0</v>
      </c>
    </row>
    <row r="62" spans="1:65" s="37" customFormat="1" x14ac:dyDescent="0.25">
      <c r="B62" s="23"/>
      <c r="AS62" s="37">
        <v>25</v>
      </c>
      <c r="AT62" s="24">
        <f t="shared" si="28"/>
        <v>0.999</v>
      </c>
      <c r="AU62" s="24">
        <f t="shared" si="28"/>
        <v>0.20394416129343618</v>
      </c>
      <c r="AV62" s="24">
        <f t="shared" si="28"/>
        <v>0.25</v>
      </c>
      <c r="AW62" s="24">
        <f t="shared" si="28"/>
        <v>0.99713053026894372</v>
      </c>
      <c r="AX62" s="37">
        <f t="shared" si="28"/>
        <v>0.999</v>
      </c>
      <c r="AY62" s="37">
        <f t="shared" si="28"/>
        <v>0.86885613187605004</v>
      </c>
      <c r="AZ62" s="37">
        <f t="shared" si="28"/>
        <v>0.05</v>
      </c>
      <c r="BA62" s="37">
        <f t="shared" si="28"/>
        <v>0.1</v>
      </c>
      <c r="BB62" s="37">
        <f t="shared" si="28"/>
        <v>8.4632570365914053E-2</v>
      </c>
      <c r="BC62" s="37">
        <f t="shared" si="28"/>
        <v>0.99544346179307297</v>
      </c>
      <c r="BD62" s="37">
        <f t="shared" si="28"/>
        <v>0.2</v>
      </c>
      <c r="BE62" s="37">
        <f t="shared" si="28"/>
        <v>0.1</v>
      </c>
      <c r="BF62" s="22">
        <f>BF32</f>
        <v>0.99999999999776279</v>
      </c>
      <c r="BG62" s="37">
        <f t="shared" si="28"/>
        <v>0</v>
      </c>
      <c r="BH62" s="37">
        <f t="shared" si="28"/>
        <v>0</v>
      </c>
      <c r="BI62" s="37">
        <f t="shared" si="28"/>
        <v>0</v>
      </c>
      <c r="BJ62" s="37">
        <f t="shared" si="28"/>
        <v>0</v>
      </c>
      <c r="BK62" s="37">
        <f t="shared" si="28"/>
        <v>0</v>
      </c>
      <c r="BL62" s="37">
        <f t="shared" si="28"/>
        <v>0</v>
      </c>
      <c r="BM62" s="37">
        <f t="shared" si="28"/>
        <v>0</v>
      </c>
    </row>
    <row r="63" spans="1:65" s="37" customFormat="1" x14ac:dyDescent="0.25">
      <c r="B63" s="23"/>
      <c r="AT63" s="21"/>
      <c r="AU63" s="21"/>
      <c r="AV63" s="21"/>
      <c r="AY63" s="21"/>
    </row>
    <row r="64" spans="1:65" s="37" customFormat="1" x14ac:dyDescent="0.25">
      <c r="B64" s="23"/>
      <c r="AT64" s="21"/>
      <c r="AU64" s="21"/>
      <c r="AV64" s="21"/>
      <c r="AY64" s="21"/>
    </row>
    <row r="65" spans="1:51" s="37" customFormat="1" x14ac:dyDescent="0.25">
      <c r="B65" s="23"/>
      <c r="AY65" s="22"/>
    </row>
    <row r="66" spans="1:51" s="37" customFormat="1" x14ac:dyDescent="0.25">
      <c r="B66" s="23"/>
      <c r="AY66" s="22"/>
    </row>
    <row r="67" spans="1:51" s="37" customFormat="1" x14ac:dyDescent="0.25">
      <c r="B67" s="23"/>
      <c r="AY67" s="22"/>
    </row>
    <row r="68" spans="1:51" s="37" customFormat="1" x14ac:dyDescent="0.25">
      <c r="B68" s="23"/>
    </row>
    <row r="69" spans="1:51" s="37" customFormat="1" x14ac:dyDescent="0.25">
      <c r="B69" s="23"/>
    </row>
    <row r="70" spans="1:51" s="37" customFormat="1" x14ac:dyDescent="0.25">
      <c r="B70" s="23"/>
    </row>
    <row r="71" spans="1:51" s="37" customFormat="1" x14ac:dyDescent="0.25"/>
    <row r="72" spans="1:51" s="37" customFormat="1" x14ac:dyDescent="0.25">
      <c r="A72" s="3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</row>
    <row r="73" spans="1:51" s="37" customFormat="1" x14ac:dyDescent="0.25">
      <c r="B73" s="23"/>
      <c r="Z73" s="21"/>
    </row>
    <row r="74" spans="1:51" s="37" customFormat="1" x14ac:dyDescent="0.25">
      <c r="B74" s="23"/>
    </row>
    <row r="75" spans="1:51" s="37" customFormat="1" x14ac:dyDescent="0.25">
      <c r="B75" s="23"/>
    </row>
    <row r="76" spans="1:51" s="37" customFormat="1" x14ac:dyDescent="0.25">
      <c r="B76" s="23"/>
    </row>
    <row r="77" spans="1:51" s="37" customFormat="1" x14ac:dyDescent="0.25">
      <c r="B77" s="23"/>
    </row>
    <row r="78" spans="1:51" s="37" customFormat="1" x14ac:dyDescent="0.25">
      <c r="B78" s="23"/>
    </row>
    <row r="79" spans="1:51" s="37" customFormat="1" x14ac:dyDescent="0.25">
      <c r="B79" s="23"/>
    </row>
    <row r="80" spans="1:51" s="37" customFormat="1" x14ac:dyDescent="0.25">
      <c r="B80" s="23"/>
    </row>
    <row r="81" spans="1:43" s="37" customFormat="1" x14ac:dyDescent="0.25">
      <c r="B81" s="23"/>
    </row>
    <row r="82" spans="1:43" s="37" customFormat="1" x14ac:dyDescent="0.25">
      <c r="B82" s="23"/>
    </row>
    <row r="83" spans="1:43" s="37" customFormat="1" x14ac:dyDescent="0.25">
      <c r="B83" s="23"/>
    </row>
    <row r="84" spans="1:43" s="37" customFormat="1" x14ac:dyDescent="0.25">
      <c r="B84" s="23"/>
    </row>
    <row r="85" spans="1:43" s="37" customFormat="1" x14ac:dyDescent="0.25">
      <c r="B85" s="23"/>
    </row>
    <row r="86" spans="1:43" s="37" customFormat="1" x14ac:dyDescent="0.25">
      <c r="B86" s="23"/>
    </row>
    <row r="87" spans="1:43" s="37" customFormat="1" x14ac:dyDescent="0.25">
      <c r="B87" s="23"/>
    </row>
    <row r="88" spans="1:43" s="37" customFormat="1" x14ac:dyDescent="0.25">
      <c r="B88" s="23"/>
    </row>
    <row r="89" spans="1:43" s="37" customFormat="1" x14ac:dyDescent="0.25">
      <c r="B89" s="23"/>
    </row>
    <row r="90" spans="1:43" s="37" customFormat="1" x14ac:dyDescent="0.25">
      <c r="B90" s="23"/>
    </row>
    <row r="91" spans="1:43" s="37" customFormat="1" x14ac:dyDescent="0.25">
      <c r="B91" s="23"/>
    </row>
    <row r="92" spans="1:43" s="37" customFormat="1" x14ac:dyDescent="0.25">
      <c r="B92" s="23"/>
    </row>
    <row r="93" spans="1:43" s="37" customFormat="1" x14ac:dyDescent="0.25"/>
    <row r="94" spans="1:43" s="37" customFormat="1" x14ac:dyDescent="0.25">
      <c r="A94" s="36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</row>
    <row r="95" spans="1:43" s="37" customFormat="1" x14ac:dyDescent="0.25">
      <c r="B95" s="23"/>
      <c r="Z95" s="21"/>
    </row>
    <row r="96" spans="1:43" s="37" customFormat="1" x14ac:dyDescent="0.25">
      <c r="B96" s="23"/>
    </row>
    <row r="97" spans="2:2" s="37" customFormat="1" x14ac:dyDescent="0.25">
      <c r="B97" s="23"/>
    </row>
    <row r="98" spans="2:2" s="37" customFormat="1" x14ac:dyDescent="0.25">
      <c r="B98" s="23"/>
    </row>
    <row r="99" spans="2:2" s="37" customFormat="1" x14ac:dyDescent="0.25">
      <c r="B99" s="23"/>
    </row>
    <row r="100" spans="2:2" s="37" customFormat="1" x14ac:dyDescent="0.25">
      <c r="B100" s="23"/>
    </row>
    <row r="101" spans="2:2" s="37" customFormat="1" x14ac:dyDescent="0.25">
      <c r="B101" s="23"/>
    </row>
    <row r="102" spans="2:2" s="37" customFormat="1" x14ac:dyDescent="0.25">
      <c r="B102" s="23"/>
    </row>
    <row r="103" spans="2:2" s="37" customFormat="1" x14ac:dyDescent="0.25">
      <c r="B103" s="23"/>
    </row>
    <row r="104" spans="2:2" s="37" customFormat="1" x14ac:dyDescent="0.25">
      <c r="B104" s="23"/>
    </row>
    <row r="105" spans="2:2" s="37" customFormat="1" x14ac:dyDescent="0.25">
      <c r="B105" s="23"/>
    </row>
    <row r="106" spans="2:2" s="37" customFormat="1" x14ac:dyDescent="0.25">
      <c r="B106" s="23"/>
    </row>
    <row r="107" spans="2:2" s="37" customFormat="1" x14ac:dyDescent="0.25">
      <c r="B107" s="23"/>
    </row>
    <row r="108" spans="2:2" s="37" customFormat="1" x14ac:dyDescent="0.25">
      <c r="B108" s="23"/>
    </row>
    <row r="109" spans="2:2" s="37" customFormat="1" x14ac:dyDescent="0.25">
      <c r="B109" s="23"/>
    </row>
    <row r="110" spans="2:2" s="37" customFormat="1" x14ac:dyDescent="0.25">
      <c r="B110" s="23"/>
    </row>
    <row r="111" spans="2:2" s="37" customFormat="1" x14ac:dyDescent="0.25">
      <c r="B111" s="23"/>
    </row>
    <row r="112" spans="2:2" s="37" customFormat="1" x14ac:dyDescent="0.25">
      <c r="B112" s="23"/>
    </row>
    <row r="113" spans="1:43" s="37" customFormat="1" x14ac:dyDescent="0.25">
      <c r="B113" s="23"/>
    </row>
    <row r="114" spans="1:43" s="37" customFormat="1" x14ac:dyDescent="0.25">
      <c r="B114" s="23"/>
    </row>
    <row r="115" spans="1:43" s="37" customFormat="1" x14ac:dyDescent="0.25"/>
    <row r="116" spans="1:43" s="37" customFormat="1" x14ac:dyDescent="0.25">
      <c r="A116" s="36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</row>
    <row r="117" spans="1:43" s="37" customFormat="1" x14ac:dyDescent="0.25">
      <c r="B117" s="23"/>
      <c r="Z117" s="21"/>
    </row>
    <row r="118" spans="1:43" s="37" customFormat="1" x14ac:dyDescent="0.25">
      <c r="B118" s="23"/>
    </row>
    <row r="119" spans="1:43" s="37" customFormat="1" x14ac:dyDescent="0.25">
      <c r="B119" s="23"/>
    </row>
    <row r="120" spans="1:43" s="37" customFormat="1" x14ac:dyDescent="0.25">
      <c r="B120" s="23"/>
    </row>
    <row r="121" spans="1:43" s="37" customFormat="1" x14ac:dyDescent="0.25">
      <c r="B121" s="23"/>
    </row>
    <row r="122" spans="1:43" s="37" customFormat="1" x14ac:dyDescent="0.25">
      <c r="B122" s="23"/>
    </row>
    <row r="123" spans="1:43" s="37" customFormat="1" x14ac:dyDescent="0.25">
      <c r="B123" s="23"/>
    </row>
    <row r="124" spans="1:43" s="37" customFormat="1" x14ac:dyDescent="0.25">
      <c r="B124" s="23"/>
    </row>
    <row r="125" spans="1:43" s="37" customFormat="1" x14ac:dyDescent="0.25">
      <c r="B125" s="23"/>
    </row>
    <row r="126" spans="1:43" s="37" customFormat="1" x14ac:dyDescent="0.25">
      <c r="B126" s="23"/>
    </row>
    <row r="127" spans="1:43" s="37" customFormat="1" x14ac:dyDescent="0.25">
      <c r="B127" s="23"/>
    </row>
    <row r="128" spans="1:43" s="37" customFormat="1" x14ac:dyDescent="0.25">
      <c r="B128" s="23"/>
    </row>
    <row r="129" spans="1:43" s="37" customFormat="1" x14ac:dyDescent="0.25">
      <c r="B129" s="23"/>
    </row>
    <row r="130" spans="1:43" s="37" customFormat="1" x14ac:dyDescent="0.25">
      <c r="B130" s="23"/>
    </row>
    <row r="131" spans="1:43" s="37" customFormat="1" x14ac:dyDescent="0.25">
      <c r="B131" s="23"/>
    </row>
    <row r="132" spans="1:43" s="37" customFormat="1" x14ac:dyDescent="0.25">
      <c r="B132" s="23"/>
    </row>
    <row r="133" spans="1:43" s="37" customFormat="1" x14ac:dyDescent="0.25">
      <c r="B133" s="23"/>
    </row>
    <row r="134" spans="1:43" s="37" customFormat="1" x14ac:dyDescent="0.25">
      <c r="B134" s="23"/>
    </row>
    <row r="135" spans="1:43" s="37" customFormat="1" x14ac:dyDescent="0.25">
      <c r="B135" s="23"/>
    </row>
    <row r="136" spans="1:43" s="37" customFormat="1" x14ac:dyDescent="0.25">
      <c r="B136" s="23"/>
    </row>
    <row r="137" spans="1:43" s="37" customFormat="1" x14ac:dyDescent="0.25"/>
    <row r="138" spans="1:43" s="37" customFormat="1" x14ac:dyDescent="0.25">
      <c r="A138" s="36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</row>
    <row r="139" spans="1:43" s="37" customFormat="1" x14ac:dyDescent="0.25">
      <c r="B139" s="23"/>
      <c r="Z139" s="21"/>
    </row>
    <row r="140" spans="1:43" s="37" customFormat="1" x14ac:dyDescent="0.25">
      <c r="B140" s="23"/>
    </row>
    <row r="141" spans="1:43" s="37" customFormat="1" x14ac:dyDescent="0.25">
      <c r="B141" s="23"/>
    </row>
    <row r="142" spans="1:43" s="37" customFormat="1" x14ac:dyDescent="0.25">
      <c r="B142" s="23"/>
    </row>
    <row r="143" spans="1:43" s="37" customFormat="1" x14ac:dyDescent="0.25">
      <c r="B143" s="23"/>
    </row>
    <row r="144" spans="1:43" s="37" customFormat="1" x14ac:dyDescent="0.25">
      <c r="B144" s="23"/>
    </row>
    <row r="145" spans="1:43" s="37" customFormat="1" x14ac:dyDescent="0.25">
      <c r="B145" s="23"/>
    </row>
    <row r="146" spans="1:43" s="37" customFormat="1" x14ac:dyDescent="0.25">
      <c r="B146" s="23"/>
    </row>
    <row r="147" spans="1:43" s="37" customFormat="1" x14ac:dyDescent="0.25">
      <c r="B147" s="23"/>
    </row>
    <row r="148" spans="1:43" s="37" customFormat="1" x14ac:dyDescent="0.25">
      <c r="B148" s="23"/>
    </row>
    <row r="149" spans="1:43" s="37" customFormat="1" x14ac:dyDescent="0.25">
      <c r="B149" s="23"/>
    </row>
    <row r="150" spans="1:43" s="37" customFormat="1" x14ac:dyDescent="0.25">
      <c r="B150" s="23"/>
    </row>
    <row r="151" spans="1:43" s="37" customFormat="1" x14ac:dyDescent="0.25">
      <c r="B151" s="23"/>
    </row>
    <row r="152" spans="1:43" s="37" customFormat="1" x14ac:dyDescent="0.25">
      <c r="B152" s="23"/>
    </row>
    <row r="153" spans="1:43" s="37" customFormat="1" x14ac:dyDescent="0.25">
      <c r="B153" s="23"/>
    </row>
    <row r="154" spans="1:43" s="37" customFormat="1" x14ac:dyDescent="0.25">
      <c r="B154" s="23"/>
    </row>
    <row r="155" spans="1:43" s="37" customFormat="1" x14ac:dyDescent="0.25">
      <c r="B155" s="23"/>
    </row>
    <row r="156" spans="1:43" s="37" customFormat="1" x14ac:dyDescent="0.25">
      <c r="B156" s="23"/>
    </row>
    <row r="157" spans="1:43" s="37" customFormat="1" x14ac:dyDescent="0.25">
      <c r="B157" s="23"/>
    </row>
    <row r="158" spans="1:43" s="37" customFormat="1" x14ac:dyDescent="0.25">
      <c r="B158" s="23"/>
    </row>
    <row r="159" spans="1:43" s="37" customFormat="1" x14ac:dyDescent="0.25"/>
    <row r="160" spans="1:43" s="37" customFormat="1" x14ac:dyDescent="0.25">
      <c r="A160" s="36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</row>
    <row r="161" spans="2:26" s="37" customFormat="1" x14ac:dyDescent="0.25">
      <c r="B161" s="23"/>
      <c r="Z161" s="21"/>
    </row>
    <row r="162" spans="2:26" s="37" customFormat="1" x14ac:dyDescent="0.25">
      <c r="B162" s="23"/>
    </row>
    <row r="163" spans="2:26" s="37" customFormat="1" x14ac:dyDescent="0.25">
      <c r="B163" s="23"/>
    </row>
    <row r="164" spans="2:26" s="37" customFormat="1" x14ac:dyDescent="0.25">
      <c r="B164" s="23"/>
    </row>
    <row r="165" spans="2:26" s="37" customFormat="1" x14ac:dyDescent="0.25">
      <c r="B165" s="23"/>
    </row>
    <row r="166" spans="2:26" s="37" customFormat="1" x14ac:dyDescent="0.25">
      <c r="B166" s="23"/>
    </row>
    <row r="167" spans="2:26" s="37" customFormat="1" x14ac:dyDescent="0.25">
      <c r="B167" s="23"/>
    </row>
    <row r="168" spans="2:26" s="37" customFormat="1" x14ac:dyDescent="0.25">
      <c r="B168" s="23"/>
    </row>
    <row r="169" spans="2:26" s="37" customFormat="1" x14ac:dyDescent="0.25">
      <c r="B169" s="23"/>
    </row>
    <row r="170" spans="2:26" s="37" customFormat="1" x14ac:dyDescent="0.25">
      <c r="B170" s="23"/>
    </row>
    <row r="171" spans="2:26" s="37" customFormat="1" x14ac:dyDescent="0.25">
      <c r="B171" s="23"/>
    </row>
    <row r="172" spans="2:26" s="37" customFormat="1" x14ac:dyDescent="0.25">
      <c r="B172" s="23"/>
    </row>
    <row r="173" spans="2:26" s="37" customFormat="1" x14ac:dyDescent="0.25">
      <c r="B173" s="23"/>
    </row>
    <row r="174" spans="2:26" s="37" customFormat="1" x14ac:dyDescent="0.25">
      <c r="B174" s="23"/>
    </row>
    <row r="175" spans="2:26" s="37" customFormat="1" x14ac:dyDescent="0.25">
      <c r="B175" s="23"/>
    </row>
    <row r="176" spans="2:26" s="37" customFormat="1" x14ac:dyDescent="0.25">
      <c r="B176" s="23"/>
    </row>
    <row r="177" spans="1:43" s="37" customFormat="1" x14ac:dyDescent="0.25">
      <c r="B177" s="23"/>
    </row>
    <row r="178" spans="1:43" s="37" customFormat="1" x14ac:dyDescent="0.25">
      <c r="B178" s="23"/>
    </row>
    <row r="179" spans="1:43" s="37" customFormat="1" x14ac:dyDescent="0.25">
      <c r="B179" s="23"/>
    </row>
    <row r="180" spans="1:43" s="37" customFormat="1" x14ac:dyDescent="0.25">
      <c r="B180" s="23"/>
    </row>
    <row r="181" spans="1:43" s="37" customFormat="1" x14ac:dyDescent="0.25"/>
    <row r="182" spans="1:43" s="37" customFormat="1" x14ac:dyDescent="0.25">
      <c r="A182" s="36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</row>
    <row r="183" spans="1:43" s="37" customFormat="1" x14ac:dyDescent="0.25">
      <c r="B183" s="23"/>
      <c r="Z183" s="21"/>
    </row>
    <row r="184" spans="1:43" s="37" customFormat="1" x14ac:dyDescent="0.25">
      <c r="B184" s="23"/>
    </row>
    <row r="185" spans="1:43" s="37" customFormat="1" x14ac:dyDescent="0.25">
      <c r="B185" s="23"/>
    </row>
    <row r="186" spans="1:43" s="37" customFormat="1" x14ac:dyDescent="0.25">
      <c r="B186" s="23"/>
    </row>
    <row r="187" spans="1:43" s="37" customFormat="1" x14ac:dyDescent="0.25">
      <c r="B187" s="23"/>
    </row>
    <row r="188" spans="1:43" s="37" customFormat="1" x14ac:dyDescent="0.25">
      <c r="B188" s="23"/>
    </row>
    <row r="189" spans="1:43" s="37" customFormat="1" x14ac:dyDescent="0.25">
      <c r="B189" s="23"/>
    </row>
    <row r="190" spans="1:43" s="37" customFormat="1" x14ac:dyDescent="0.25">
      <c r="B190" s="23"/>
    </row>
    <row r="191" spans="1:43" s="37" customFormat="1" x14ac:dyDescent="0.25">
      <c r="B191" s="23"/>
    </row>
    <row r="192" spans="1:43" s="37" customFormat="1" x14ac:dyDescent="0.25">
      <c r="B192" s="23"/>
    </row>
    <row r="193" spans="1:43" s="37" customFormat="1" x14ac:dyDescent="0.25">
      <c r="B193" s="23"/>
    </row>
    <row r="194" spans="1:43" s="37" customFormat="1" x14ac:dyDescent="0.25">
      <c r="B194" s="23"/>
    </row>
    <row r="195" spans="1:43" s="37" customFormat="1" x14ac:dyDescent="0.25">
      <c r="B195" s="23"/>
    </row>
    <row r="196" spans="1:43" s="37" customFormat="1" x14ac:dyDescent="0.25">
      <c r="B196" s="23"/>
    </row>
    <row r="197" spans="1:43" s="37" customFormat="1" x14ac:dyDescent="0.25">
      <c r="B197" s="23"/>
    </row>
    <row r="198" spans="1:43" s="37" customFormat="1" x14ac:dyDescent="0.25">
      <c r="B198" s="23"/>
    </row>
    <row r="199" spans="1:43" s="37" customFormat="1" x14ac:dyDescent="0.25">
      <c r="B199" s="23"/>
    </row>
    <row r="200" spans="1:43" s="37" customFormat="1" x14ac:dyDescent="0.25">
      <c r="B200" s="23"/>
    </row>
    <row r="201" spans="1:43" s="37" customFormat="1" x14ac:dyDescent="0.25">
      <c r="B201" s="23"/>
    </row>
    <row r="202" spans="1:43" s="37" customFormat="1" x14ac:dyDescent="0.25">
      <c r="B202" s="23"/>
    </row>
    <row r="203" spans="1:43" s="37" customFormat="1" x14ac:dyDescent="0.25"/>
    <row r="204" spans="1:43" s="37" customFormat="1" x14ac:dyDescent="0.25">
      <c r="A204" s="36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</row>
    <row r="205" spans="1:43" s="37" customFormat="1" x14ac:dyDescent="0.25">
      <c r="B205" s="23"/>
      <c r="Z205" s="21"/>
    </row>
    <row r="206" spans="1:43" s="37" customFormat="1" x14ac:dyDescent="0.25">
      <c r="B206" s="23"/>
    </row>
    <row r="207" spans="1:43" s="37" customFormat="1" x14ac:dyDescent="0.25">
      <c r="B207" s="23"/>
    </row>
    <row r="208" spans="1:43" s="37" customFormat="1" x14ac:dyDescent="0.25">
      <c r="B208" s="23"/>
    </row>
    <row r="209" spans="2:2" s="37" customFormat="1" x14ac:dyDescent="0.25">
      <c r="B209" s="23"/>
    </row>
    <row r="210" spans="2:2" s="37" customFormat="1" x14ac:dyDescent="0.25">
      <c r="B210" s="23"/>
    </row>
    <row r="211" spans="2:2" s="37" customFormat="1" x14ac:dyDescent="0.25">
      <c r="B211" s="23"/>
    </row>
    <row r="212" spans="2:2" s="37" customFormat="1" x14ac:dyDescent="0.25">
      <c r="B212" s="23"/>
    </row>
    <row r="213" spans="2:2" s="37" customFormat="1" x14ac:dyDescent="0.25">
      <c r="B213" s="23"/>
    </row>
    <row r="214" spans="2:2" s="37" customFormat="1" x14ac:dyDescent="0.25">
      <c r="B214" s="23"/>
    </row>
    <row r="215" spans="2:2" s="37" customFormat="1" x14ac:dyDescent="0.25">
      <c r="B215" s="23"/>
    </row>
    <row r="216" spans="2:2" s="37" customFormat="1" x14ac:dyDescent="0.25">
      <c r="B216" s="23"/>
    </row>
    <row r="217" spans="2:2" s="37" customFormat="1" x14ac:dyDescent="0.25">
      <c r="B217" s="23"/>
    </row>
    <row r="218" spans="2:2" s="37" customFormat="1" x14ac:dyDescent="0.25">
      <c r="B218" s="23"/>
    </row>
    <row r="219" spans="2:2" s="37" customFormat="1" x14ac:dyDescent="0.25">
      <c r="B219" s="23"/>
    </row>
    <row r="220" spans="2:2" s="37" customFormat="1" x14ac:dyDescent="0.25">
      <c r="B220" s="23"/>
    </row>
    <row r="221" spans="2:2" s="37" customFormat="1" x14ac:dyDescent="0.25">
      <c r="B221" s="23"/>
    </row>
    <row r="222" spans="2:2" s="37" customFormat="1" x14ac:dyDescent="0.25">
      <c r="B222" s="23"/>
    </row>
    <row r="223" spans="2:2" s="37" customFormat="1" x14ac:dyDescent="0.25">
      <c r="B223" s="23"/>
    </row>
    <row r="224" spans="2:2" s="37" customFormat="1" x14ac:dyDescent="0.25">
      <c r="B224" s="23"/>
    </row>
    <row r="225" spans="1:43" s="37" customFormat="1" x14ac:dyDescent="0.25"/>
    <row r="226" spans="1:43" s="37" customFormat="1" x14ac:dyDescent="0.25">
      <c r="A226" s="36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</row>
    <row r="227" spans="1:43" s="37" customFormat="1" x14ac:dyDescent="0.25">
      <c r="B227" s="23"/>
      <c r="Z227" s="21"/>
    </row>
    <row r="228" spans="1:43" s="37" customFormat="1" x14ac:dyDescent="0.25">
      <c r="B228" s="23"/>
    </row>
    <row r="229" spans="1:43" s="37" customFormat="1" x14ac:dyDescent="0.25">
      <c r="B229" s="23"/>
    </row>
    <row r="230" spans="1:43" s="37" customFormat="1" x14ac:dyDescent="0.25">
      <c r="B230" s="23"/>
    </row>
    <row r="231" spans="1:43" s="37" customFormat="1" x14ac:dyDescent="0.25">
      <c r="B231" s="23"/>
    </row>
    <row r="232" spans="1:43" s="37" customFormat="1" x14ac:dyDescent="0.25">
      <c r="B232" s="23"/>
    </row>
    <row r="233" spans="1:43" s="37" customFormat="1" x14ac:dyDescent="0.25">
      <c r="B233" s="23"/>
    </row>
    <row r="234" spans="1:43" s="37" customFormat="1" x14ac:dyDescent="0.25">
      <c r="B234" s="23"/>
    </row>
    <row r="235" spans="1:43" s="37" customFormat="1" x14ac:dyDescent="0.25">
      <c r="B235" s="23"/>
    </row>
    <row r="236" spans="1:43" s="37" customFormat="1" x14ac:dyDescent="0.25">
      <c r="B236" s="23"/>
    </row>
    <row r="237" spans="1:43" s="37" customFormat="1" x14ac:dyDescent="0.25">
      <c r="B237" s="23"/>
    </row>
    <row r="238" spans="1:43" s="37" customFormat="1" x14ac:dyDescent="0.25">
      <c r="B238" s="23"/>
    </row>
    <row r="239" spans="1:43" s="37" customFormat="1" x14ac:dyDescent="0.25">
      <c r="B239" s="23"/>
    </row>
    <row r="240" spans="1:43" s="37" customFormat="1" x14ac:dyDescent="0.25">
      <c r="B240" s="23"/>
    </row>
    <row r="241" spans="1:43" s="37" customFormat="1" x14ac:dyDescent="0.25">
      <c r="B241" s="23"/>
    </row>
    <row r="242" spans="1:43" s="37" customFormat="1" x14ac:dyDescent="0.25">
      <c r="B242" s="23"/>
    </row>
    <row r="243" spans="1:43" s="37" customFormat="1" x14ac:dyDescent="0.25">
      <c r="B243" s="23"/>
    </row>
    <row r="244" spans="1:43" s="37" customFormat="1" x14ac:dyDescent="0.25">
      <c r="B244" s="23"/>
    </row>
    <row r="245" spans="1:43" s="37" customFormat="1" x14ac:dyDescent="0.25">
      <c r="B245" s="23"/>
    </row>
    <row r="246" spans="1:43" s="37" customFormat="1" x14ac:dyDescent="0.25">
      <c r="B246" s="23"/>
    </row>
    <row r="247" spans="1:43" s="37" customFormat="1" x14ac:dyDescent="0.25"/>
    <row r="248" spans="1:43" s="37" customFormat="1" x14ac:dyDescent="0.25">
      <c r="A248" s="36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</row>
    <row r="249" spans="1:43" s="37" customFormat="1" x14ac:dyDescent="0.25">
      <c r="B249" s="23"/>
      <c r="Z249" s="21"/>
    </row>
    <row r="250" spans="1:43" s="37" customFormat="1" x14ac:dyDescent="0.25">
      <c r="B250" s="23"/>
    </row>
    <row r="251" spans="1:43" s="37" customFormat="1" x14ac:dyDescent="0.25">
      <c r="B251" s="23"/>
    </row>
    <row r="252" spans="1:43" s="37" customFormat="1" x14ac:dyDescent="0.25">
      <c r="B252" s="23"/>
    </row>
    <row r="253" spans="1:43" s="37" customFormat="1" x14ac:dyDescent="0.25">
      <c r="B253" s="23"/>
    </row>
    <row r="254" spans="1:43" s="37" customFormat="1" x14ac:dyDescent="0.25">
      <c r="B254" s="23"/>
    </row>
    <row r="255" spans="1:43" s="37" customFormat="1" x14ac:dyDescent="0.25">
      <c r="B255" s="23"/>
    </row>
    <row r="256" spans="1:43" s="37" customFormat="1" x14ac:dyDescent="0.25">
      <c r="B256" s="23"/>
    </row>
    <row r="257" spans="1:43" s="37" customFormat="1" x14ac:dyDescent="0.25">
      <c r="B257" s="23"/>
    </row>
    <row r="258" spans="1:43" s="37" customFormat="1" x14ac:dyDescent="0.25">
      <c r="B258" s="23"/>
    </row>
    <row r="259" spans="1:43" s="37" customFormat="1" x14ac:dyDescent="0.25">
      <c r="B259" s="23"/>
    </row>
    <row r="260" spans="1:43" s="37" customFormat="1" x14ac:dyDescent="0.25">
      <c r="B260" s="23"/>
    </row>
    <row r="261" spans="1:43" s="37" customFormat="1" x14ac:dyDescent="0.25">
      <c r="B261" s="23"/>
    </row>
    <row r="262" spans="1:43" s="37" customFormat="1" x14ac:dyDescent="0.25">
      <c r="B262" s="23"/>
    </row>
    <row r="263" spans="1:43" s="37" customFormat="1" x14ac:dyDescent="0.25">
      <c r="B263" s="23"/>
    </row>
    <row r="264" spans="1:43" s="37" customFormat="1" x14ac:dyDescent="0.25">
      <c r="B264" s="23"/>
    </row>
    <row r="265" spans="1:43" s="37" customFormat="1" x14ac:dyDescent="0.25">
      <c r="B265" s="23"/>
    </row>
    <row r="266" spans="1:43" s="37" customFormat="1" x14ac:dyDescent="0.25">
      <c r="B266" s="23"/>
    </row>
    <row r="267" spans="1:43" s="37" customFormat="1" x14ac:dyDescent="0.25">
      <c r="B267" s="23"/>
    </row>
    <row r="268" spans="1:43" s="37" customFormat="1" x14ac:dyDescent="0.25">
      <c r="B268" s="23"/>
    </row>
    <row r="269" spans="1:43" s="37" customFormat="1" x14ac:dyDescent="0.25"/>
    <row r="270" spans="1:43" s="37" customFormat="1" x14ac:dyDescent="0.25">
      <c r="A270" s="36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</row>
    <row r="271" spans="1:43" s="37" customFormat="1" x14ac:dyDescent="0.25">
      <c r="B271" s="23"/>
      <c r="Z271" s="21"/>
    </row>
    <row r="272" spans="1:43" s="37" customFormat="1" x14ac:dyDescent="0.25">
      <c r="B272" s="23"/>
    </row>
    <row r="273" spans="2:2" s="37" customFormat="1" x14ac:dyDescent="0.25">
      <c r="B273" s="23"/>
    </row>
    <row r="274" spans="2:2" s="37" customFormat="1" x14ac:dyDescent="0.25">
      <c r="B274" s="23"/>
    </row>
    <row r="275" spans="2:2" s="37" customFormat="1" x14ac:dyDescent="0.25">
      <c r="B275" s="23"/>
    </row>
    <row r="276" spans="2:2" s="37" customFormat="1" x14ac:dyDescent="0.25">
      <c r="B276" s="23"/>
    </row>
    <row r="277" spans="2:2" s="37" customFormat="1" x14ac:dyDescent="0.25">
      <c r="B277" s="23"/>
    </row>
    <row r="278" spans="2:2" s="37" customFormat="1" x14ac:dyDescent="0.25">
      <c r="B278" s="23"/>
    </row>
    <row r="279" spans="2:2" s="37" customFormat="1" x14ac:dyDescent="0.25">
      <c r="B279" s="23"/>
    </row>
    <row r="280" spans="2:2" s="37" customFormat="1" x14ac:dyDescent="0.25">
      <c r="B280" s="23"/>
    </row>
    <row r="281" spans="2:2" s="37" customFormat="1" x14ac:dyDescent="0.25">
      <c r="B281" s="23"/>
    </row>
    <row r="282" spans="2:2" s="37" customFormat="1" x14ac:dyDescent="0.25">
      <c r="B282" s="23"/>
    </row>
    <row r="283" spans="2:2" s="37" customFormat="1" x14ac:dyDescent="0.25">
      <c r="B283" s="23"/>
    </row>
    <row r="284" spans="2:2" s="37" customFormat="1" x14ac:dyDescent="0.25">
      <c r="B284" s="23"/>
    </row>
    <row r="285" spans="2:2" s="37" customFormat="1" x14ac:dyDescent="0.25">
      <c r="B285" s="23"/>
    </row>
    <row r="286" spans="2:2" s="37" customFormat="1" x14ac:dyDescent="0.25">
      <c r="B286" s="23"/>
    </row>
    <row r="287" spans="2:2" s="37" customFormat="1" x14ac:dyDescent="0.25">
      <c r="B287" s="23"/>
    </row>
    <row r="288" spans="2:2" s="37" customFormat="1" x14ac:dyDescent="0.25">
      <c r="B288" s="23"/>
    </row>
    <row r="289" spans="1:43" s="37" customFormat="1" x14ac:dyDescent="0.25">
      <c r="B289" s="23"/>
    </row>
    <row r="290" spans="1:43" s="37" customFormat="1" x14ac:dyDescent="0.25">
      <c r="B290" s="23"/>
    </row>
    <row r="291" spans="1:43" s="37" customFormat="1" x14ac:dyDescent="0.25"/>
    <row r="292" spans="1:43" s="37" customFormat="1" x14ac:dyDescent="0.25">
      <c r="A292" s="36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</row>
    <row r="293" spans="1:43" s="37" customFormat="1" x14ac:dyDescent="0.25">
      <c r="B293" s="23"/>
      <c r="Z293" s="21"/>
    </row>
    <row r="294" spans="1:43" s="37" customFormat="1" x14ac:dyDescent="0.25">
      <c r="B294" s="23"/>
    </row>
    <row r="295" spans="1:43" s="37" customFormat="1" x14ac:dyDescent="0.25">
      <c r="B295" s="23"/>
    </row>
    <row r="296" spans="1:43" s="37" customFormat="1" x14ac:dyDescent="0.25">
      <c r="B296" s="23"/>
    </row>
    <row r="297" spans="1:43" s="37" customFormat="1" x14ac:dyDescent="0.25">
      <c r="B297" s="23"/>
    </row>
    <row r="298" spans="1:43" s="37" customFormat="1" x14ac:dyDescent="0.25">
      <c r="B298" s="23"/>
    </row>
    <row r="299" spans="1:43" s="37" customFormat="1" x14ac:dyDescent="0.25">
      <c r="B299" s="23"/>
    </row>
    <row r="300" spans="1:43" s="37" customFormat="1" x14ac:dyDescent="0.25">
      <c r="B300" s="23"/>
    </row>
    <row r="301" spans="1:43" s="37" customFormat="1" x14ac:dyDescent="0.25">
      <c r="B301" s="23"/>
    </row>
    <row r="302" spans="1:43" s="37" customFormat="1" x14ac:dyDescent="0.25">
      <c r="B302" s="23"/>
    </row>
    <row r="303" spans="1:43" s="37" customFormat="1" x14ac:dyDescent="0.25">
      <c r="B303" s="23"/>
    </row>
    <row r="304" spans="1:43" s="37" customFormat="1" x14ac:dyDescent="0.25">
      <c r="B304" s="23"/>
    </row>
    <row r="305" spans="1:43" s="37" customFormat="1" x14ac:dyDescent="0.25">
      <c r="B305" s="23"/>
    </row>
    <row r="306" spans="1:43" s="37" customFormat="1" x14ac:dyDescent="0.25">
      <c r="B306" s="23"/>
    </row>
    <row r="307" spans="1:43" s="37" customFormat="1" x14ac:dyDescent="0.25">
      <c r="B307" s="23"/>
    </row>
    <row r="308" spans="1:43" s="37" customFormat="1" x14ac:dyDescent="0.25">
      <c r="B308" s="23"/>
    </row>
    <row r="309" spans="1:43" s="37" customFormat="1" x14ac:dyDescent="0.25">
      <c r="B309" s="23"/>
    </row>
    <row r="310" spans="1:43" s="37" customFormat="1" x14ac:dyDescent="0.25">
      <c r="B310" s="23"/>
    </row>
    <row r="311" spans="1:43" s="37" customFormat="1" x14ac:dyDescent="0.25">
      <c r="B311" s="23"/>
    </row>
    <row r="312" spans="1:43" s="37" customFormat="1" x14ac:dyDescent="0.25">
      <c r="B312" s="23"/>
    </row>
    <row r="313" spans="1:43" s="37" customFormat="1" x14ac:dyDescent="0.25"/>
    <row r="314" spans="1:43" s="37" customFormat="1" x14ac:dyDescent="0.25">
      <c r="A314" s="36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</row>
    <row r="315" spans="1:43" s="37" customFormat="1" x14ac:dyDescent="0.25">
      <c r="B315" s="23"/>
      <c r="Z315" s="21"/>
    </row>
    <row r="316" spans="1:43" s="37" customFormat="1" x14ac:dyDescent="0.25">
      <c r="B316" s="23"/>
    </row>
    <row r="317" spans="1:43" s="37" customFormat="1" x14ac:dyDescent="0.25">
      <c r="B317" s="23"/>
    </row>
    <row r="318" spans="1:43" s="37" customFormat="1" x14ac:dyDescent="0.25">
      <c r="B318" s="23"/>
    </row>
    <row r="319" spans="1:43" s="37" customFormat="1" x14ac:dyDescent="0.25">
      <c r="B319" s="23"/>
    </row>
    <row r="320" spans="1:43" s="37" customFormat="1" x14ac:dyDescent="0.25">
      <c r="B320" s="23"/>
    </row>
    <row r="321" spans="1:43" s="37" customFormat="1" x14ac:dyDescent="0.25">
      <c r="B321" s="23"/>
    </row>
    <row r="322" spans="1:43" s="37" customFormat="1" x14ac:dyDescent="0.25">
      <c r="B322" s="23"/>
    </row>
    <row r="323" spans="1:43" s="37" customFormat="1" x14ac:dyDescent="0.25">
      <c r="B323" s="23"/>
    </row>
    <row r="324" spans="1:43" s="37" customFormat="1" x14ac:dyDescent="0.25">
      <c r="B324" s="23"/>
    </row>
    <row r="325" spans="1:43" s="37" customFormat="1" x14ac:dyDescent="0.25">
      <c r="B325" s="23"/>
    </row>
    <row r="326" spans="1:43" s="37" customFormat="1" x14ac:dyDescent="0.25">
      <c r="B326" s="23"/>
    </row>
    <row r="327" spans="1:43" s="37" customFormat="1" x14ac:dyDescent="0.25">
      <c r="B327" s="23"/>
    </row>
    <row r="328" spans="1:43" s="37" customFormat="1" x14ac:dyDescent="0.25">
      <c r="B328" s="23"/>
    </row>
    <row r="329" spans="1:43" s="37" customFormat="1" x14ac:dyDescent="0.25">
      <c r="B329" s="23"/>
    </row>
    <row r="330" spans="1:43" s="37" customFormat="1" x14ac:dyDescent="0.25">
      <c r="B330" s="23"/>
    </row>
    <row r="331" spans="1:43" s="37" customFormat="1" x14ac:dyDescent="0.25">
      <c r="B331" s="23"/>
    </row>
    <row r="332" spans="1:43" s="37" customFormat="1" x14ac:dyDescent="0.25">
      <c r="B332" s="23"/>
    </row>
    <row r="333" spans="1:43" s="37" customFormat="1" x14ac:dyDescent="0.25">
      <c r="B333" s="23"/>
    </row>
    <row r="334" spans="1:43" s="37" customFormat="1" x14ac:dyDescent="0.25">
      <c r="B334" s="23"/>
    </row>
    <row r="335" spans="1:43" s="37" customFormat="1" x14ac:dyDescent="0.25"/>
    <row r="336" spans="1:43" s="37" customFormat="1" x14ac:dyDescent="0.25">
      <c r="A336" s="36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</row>
    <row r="337" spans="2:26" s="37" customFormat="1" x14ac:dyDescent="0.25">
      <c r="B337" s="23"/>
      <c r="Z337" s="21"/>
    </row>
    <row r="338" spans="2:26" s="37" customFormat="1" x14ac:dyDescent="0.25">
      <c r="B338" s="23"/>
    </row>
    <row r="339" spans="2:26" s="37" customFormat="1" x14ac:dyDescent="0.25">
      <c r="B339" s="23"/>
    </row>
    <row r="340" spans="2:26" s="37" customFormat="1" x14ac:dyDescent="0.25">
      <c r="B340" s="23"/>
    </row>
    <row r="341" spans="2:26" s="37" customFormat="1" x14ac:dyDescent="0.25">
      <c r="B341" s="23"/>
    </row>
    <row r="342" spans="2:26" s="37" customFormat="1" x14ac:dyDescent="0.25">
      <c r="B342" s="23"/>
    </row>
    <row r="343" spans="2:26" s="37" customFormat="1" x14ac:dyDescent="0.25">
      <c r="B343" s="23"/>
    </row>
    <row r="344" spans="2:26" s="37" customFormat="1" x14ac:dyDescent="0.25">
      <c r="B344" s="23"/>
    </row>
    <row r="345" spans="2:26" s="37" customFormat="1" x14ac:dyDescent="0.25">
      <c r="B345" s="23"/>
    </row>
    <row r="346" spans="2:26" s="37" customFormat="1" x14ac:dyDescent="0.25">
      <c r="B346" s="23"/>
    </row>
    <row r="347" spans="2:26" s="37" customFormat="1" x14ac:dyDescent="0.25">
      <c r="B347" s="23"/>
    </row>
    <row r="348" spans="2:26" s="37" customFormat="1" x14ac:dyDescent="0.25">
      <c r="B348" s="23"/>
    </row>
    <row r="349" spans="2:26" s="37" customFormat="1" x14ac:dyDescent="0.25">
      <c r="B349" s="23"/>
    </row>
    <row r="350" spans="2:26" s="37" customFormat="1" x14ac:dyDescent="0.25">
      <c r="B350" s="23"/>
    </row>
    <row r="351" spans="2:26" s="37" customFormat="1" x14ac:dyDescent="0.25">
      <c r="B351" s="23"/>
    </row>
    <row r="352" spans="2:26" s="37" customFormat="1" x14ac:dyDescent="0.25">
      <c r="B352" s="23"/>
    </row>
    <row r="353" spans="1:43" s="37" customFormat="1" x14ac:dyDescent="0.25">
      <c r="B353" s="23"/>
    </row>
    <row r="354" spans="1:43" s="37" customFormat="1" x14ac:dyDescent="0.25">
      <c r="B354" s="23"/>
    </row>
    <row r="355" spans="1:43" s="37" customFormat="1" x14ac:dyDescent="0.25">
      <c r="B355" s="23"/>
    </row>
    <row r="356" spans="1:43" s="37" customFormat="1" x14ac:dyDescent="0.25">
      <c r="B356" s="23"/>
    </row>
    <row r="357" spans="1:43" s="37" customFormat="1" x14ac:dyDescent="0.25"/>
    <row r="358" spans="1:43" s="37" customFormat="1" x14ac:dyDescent="0.25">
      <c r="A358" s="36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</row>
    <row r="359" spans="1:43" s="37" customFormat="1" x14ac:dyDescent="0.25">
      <c r="B359" s="23"/>
      <c r="Z359" s="21"/>
    </row>
    <row r="360" spans="1:43" s="37" customFormat="1" x14ac:dyDescent="0.25">
      <c r="B360" s="23"/>
    </row>
    <row r="361" spans="1:43" s="37" customFormat="1" x14ac:dyDescent="0.25">
      <c r="B361" s="23"/>
    </row>
    <row r="362" spans="1:43" s="37" customFormat="1" x14ac:dyDescent="0.25">
      <c r="B362" s="23"/>
    </row>
    <row r="363" spans="1:43" s="37" customFormat="1" x14ac:dyDescent="0.25">
      <c r="B363" s="23"/>
    </row>
    <row r="364" spans="1:43" s="37" customFormat="1" x14ac:dyDescent="0.25">
      <c r="B364" s="23"/>
    </row>
    <row r="365" spans="1:43" s="37" customFormat="1" x14ac:dyDescent="0.25">
      <c r="B365" s="23"/>
    </row>
    <row r="366" spans="1:43" s="37" customFormat="1" x14ac:dyDescent="0.25">
      <c r="B366" s="23"/>
    </row>
    <row r="367" spans="1:43" s="37" customFormat="1" x14ac:dyDescent="0.25">
      <c r="B367" s="23"/>
    </row>
    <row r="368" spans="1:43" s="37" customFormat="1" x14ac:dyDescent="0.25">
      <c r="B368" s="23"/>
    </row>
    <row r="369" spans="1:43" s="37" customFormat="1" x14ac:dyDescent="0.25">
      <c r="B369" s="23"/>
    </row>
    <row r="370" spans="1:43" s="37" customFormat="1" x14ac:dyDescent="0.25">
      <c r="B370" s="23"/>
    </row>
    <row r="371" spans="1:43" s="37" customFormat="1" x14ac:dyDescent="0.25">
      <c r="B371" s="23"/>
    </row>
    <row r="372" spans="1:43" s="37" customFormat="1" x14ac:dyDescent="0.25">
      <c r="B372" s="23"/>
    </row>
    <row r="373" spans="1:43" s="37" customFormat="1" x14ac:dyDescent="0.25">
      <c r="B373" s="23"/>
    </row>
    <row r="374" spans="1:43" s="37" customFormat="1" x14ac:dyDescent="0.25">
      <c r="B374" s="23"/>
    </row>
    <row r="375" spans="1:43" s="37" customFormat="1" x14ac:dyDescent="0.25">
      <c r="B375" s="23"/>
    </row>
    <row r="376" spans="1:43" s="37" customFormat="1" x14ac:dyDescent="0.25">
      <c r="B376" s="23"/>
    </row>
    <row r="377" spans="1:43" s="37" customFormat="1" x14ac:dyDescent="0.25">
      <c r="B377" s="23"/>
    </row>
    <row r="378" spans="1:43" s="37" customFormat="1" x14ac:dyDescent="0.25">
      <c r="B378" s="23"/>
    </row>
    <row r="379" spans="1:43" s="37" customFormat="1" x14ac:dyDescent="0.25"/>
    <row r="380" spans="1:43" s="37" customFormat="1" x14ac:dyDescent="0.25">
      <c r="A380" s="36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</row>
    <row r="381" spans="1:43" s="37" customFormat="1" x14ac:dyDescent="0.25">
      <c r="B381" s="23"/>
      <c r="Z381" s="21"/>
    </row>
    <row r="382" spans="1:43" s="37" customFormat="1" x14ac:dyDescent="0.25">
      <c r="B382" s="23"/>
    </row>
    <row r="383" spans="1:43" s="37" customFormat="1" x14ac:dyDescent="0.25">
      <c r="B383" s="23"/>
    </row>
    <row r="384" spans="1:43" s="37" customFormat="1" x14ac:dyDescent="0.25">
      <c r="B384" s="23"/>
    </row>
    <row r="385" spans="2:2" s="37" customFormat="1" x14ac:dyDescent="0.25">
      <c r="B385" s="23"/>
    </row>
    <row r="386" spans="2:2" s="37" customFormat="1" x14ac:dyDescent="0.25">
      <c r="B386" s="23"/>
    </row>
    <row r="387" spans="2:2" s="37" customFormat="1" x14ac:dyDescent="0.25">
      <c r="B387" s="23"/>
    </row>
    <row r="388" spans="2:2" s="37" customFormat="1" x14ac:dyDescent="0.25">
      <c r="B388" s="23"/>
    </row>
    <row r="389" spans="2:2" s="37" customFormat="1" x14ac:dyDescent="0.25">
      <c r="B389" s="23"/>
    </row>
    <row r="390" spans="2:2" s="37" customFormat="1" x14ac:dyDescent="0.25">
      <c r="B390" s="23"/>
    </row>
    <row r="391" spans="2:2" s="37" customFormat="1" x14ac:dyDescent="0.25">
      <c r="B391" s="23"/>
    </row>
    <row r="392" spans="2:2" s="37" customFormat="1" x14ac:dyDescent="0.25">
      <c r="B392" s="23"/>
    </row>
    <row r="393" spans="2:2" s="37" customFormat="1" x14ac:dyDescent="0.25">
      <c r="B393" s="23"/>
    </row>
    <row r="394" spans="2:2" s="37" customFormat="1" x14ac:dyDescent="0.25">
      <c r="B394" s="23"/>
    </row>
    <row r="395" spans="2:2" s="37" customFormat="1" x14ac:dyDescent="0.25">
      <c r="B395" s="23"/>
    </row>
    <row r="396" spans="2:2" s="37" customFormat="1" x14ac:dyDescent="0.25">
      <c r="B396" s="23"/>
    </row>
    <row r="397" spans="2:2" s="37" customFormat="1" x14ac:dyDescent="0.25">
      <c r="B397" s="23"/>
    </row>
    <row r="398" spans="2:2" s="37" customFormat="1" x14ac:dyDescent="0.25">
      <c r="B398" s="23"/>
    </row>
    <row r="399" spans="2:2" s="37" customFormat="1" x14ac:dyDescent="0.25">
      <c r="B399" s="23"/>
    </row>
    <row r="400" spans="2:2" s="37" customFormat="1" x14ac:dyDescent="0.25">
      <c r="B400" s="23"/>
    </row>
    <row r="401" spans="1:43" s="37" customFormat="1" x14ac:dyDescent="0.25"/>
    <row r="402" spans="1:43" s="37" customFormat="1" x14ac:dyDescent="0.25">
      <c r="A402" s="36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</row>
    <row r="403" spans="1:43" s="37" customFormat="1" x14ac:dyDescent="0.25">
      <c r="B403" s="23"/>
      <c r="Z403" s="21"/>
    </row>
    <row r="404" spans="1:43" s="37" customFormat="1" x14ac:dyDescent="0.25">
      <c r="B404" s="23"/>
    </row>
    <row r="405" spans="1:43" s="37" customFormat="1" x14ac:dyDescent="0.25">
      <c r="B405" s="23"/>
    </row>
    <row r="406" spans="1:43" s="37" customFormat="1" x14ac:dyDescent="0.25">
      <c r="B406" s="23"/>
    </row>
    <row r="407" spans="1:43" s="37" customFormat="1" x14ac:dyDescent="0.25">
      <c r="B407" s="23"/>
    </row>
    <row r="408" spans="1:43" s="37" customFormat="1" x14ac:dyDescent="0.25">
      <c r="B408" s="23"/>
    </row>
    <row r="409" spans="1:43" s="37" customFormat="1" x14ac:dyDescent="0.25">
      <c r="B409" s="23"/>
    </row>
    <row r="410" spans="1:43" s="37" customFormat="1" x14ac:dyDescent="0.25">
      <c r="B410" s="23"/>
    </row>
    <row r="411" spans="1:43" s="37" customFormat="1" x14ac:dyDescent="0.25">
      <c r="B411" s="23"/>
    </row>
    <row r="412" spans="1:43" s="37" customFormat="1" x14ac:dyDescent="0.25">
      <c r="B412" s="23"/>
    </row>
    <row r="413" spans="1:43" s="37" customFormat="1" x14ac:dyDescent="0.25">
      <c r="B413" s="23"/>
    </row>
    <row r="414" spans="1:43" s="37" customFormat="1" x14ac:dyDescent="0.25">
      <c r="B414" s="23"/>
    </row>
    <row r="415" spans="1:43" s="37" customFormat="1" x14ac:dyDescent="0.25">
      <c r="B415" s="23"/>
    </row>
    <row r="416" spans="1:43" s="37" customFormat="1" x14ac:dyDescent="0.25">
      <c r="B416" s="23"/>
    </row>
    <row r="417" spans="1:43" s="37" customFormat="1" x14ac:dyDescent="0.25">
      <c r="B417" s="23"/>
    </row>
    <row r="418" spans="1:43" s="37" customFormat="1" x14ac:dyDescent="0.25">
      <c r="B418" s="23"/>
    </row>
    <row r="419" spans="1:43" s="37" customFormat="1" x14ac:dyDescent="0.25">
      <c r="B419" s="23"/>
    </row>
    <row r="420" spans="1:43" s="37" customFormat="1" x14ac:dyDescent="0.25">
      <c r="B420" s="23"/>
    </row>
    <row r="421" spans="1:43" s="37" customFormat="1" x14ac:dyDescent="0.25">
      <c r="B421" s="23"/>
    </row>
    <row r="422" spans="1:43" s="37" customFormat="1" x14ac:dyDescent="0.25">
      <c r="B422" s="23"/>
    </row>
    <row r="423" spans="1:43" s="37" customFormat="1" x14ac:dyDescent="0.25"/>
    <row r="424" spans="1:43" s="37" customFormat="1" x14ac:dyDescent="0.25">
      <c r="A424" s="36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</row>
    <row r="425" spans="1:43" s="37" customFormat="1" x14ac:dyDescent="0.25">
      <c r="B425" s="23"/>
      <c r="Z425" s="21"/>
    </row>
    <row r="426" spans="1:43" s="37" customFormat="1" x14ac:dyDescent="0.25">
      <c r="B426" s="23"/>
    </row>
    <row r="427" spans="1:43" s="37" customFormat="1" x14ac:dyDescent="0.25">
      <c r="B427" s="23"/>
    </row>
    <row r="428" spans="1:43" s="37" customFormat="1" x14ac:dyDescent="0.25">
      <c r="B428" s="23"/>
    </row>
    <row r="429" spans="1:43" s="37" customFormat="1" x14ac:dyDescent="0.25">
      <c r="B429" s="23"/>
    </row>
    <row r="430" spans="1:43" s="37" customFormat="1" x14ac:dyDescent="0.25">
      <c r="B430" s="23"/>
    </row>
    <row r="431" spans="1:43" s="37" customFormat="1" x14ac:dyDescent="0.25">
      <c r="B431" s="23"/>
    </row>
    <row r="432" spans="1:43" s="37" customFormat="1" x14ac:dyDescent="0.25">
      <c r="B432" s="23"/>
    </row>
    <row r="433" spans="1:43" s="37" customFormat="1" x14ac:dyDescent="0.25">
      <c r="B433" s="23"/>
    </row>
    <row r="434" spans="1:43" s="37" customFormat="1" x14ac:dyDescent="0.25">
      <c r="B434" s="23"/>
    </row>
    <row r="435" spans="1:43" s="37" customFormat="1" x14ac:dyDescent="0.25">
      <c r="B435" s="23"/>
    </row>
    <row r="436" spans="1:43" s="37" customFormat="1" x14ac:dyDescent="0.25">
      <c r="B436" s="23"/>
    </row>
    <row r="437" spans="1:43" s="37" customFormat="1" x14ac:dyDescent="0.25">
      <c r="B437" s="23"/>
    </row>
    <row r="438" spans="1:43" s="37" customFormat="1" x14ac:dyDescent="0.25">
      <c r="B438" s="23"/>
    </row>
    <row r="439" spans="1:43" s="37" customFormat="1" x14ac:dyDescent="0.25">
      <c r="B439" s="23"/>
    </row>
    <row r="440" spans="1:43" s="37" customFormat="1" x14ac:dyDescent="0.25">
      <c r="B440" s="23"/>
    </row>
    <row r="441" spans="1:43" s="37" customFormat="1" x14ac:dyDescent="0.25">
      <c r="B441" s="23"/>
    </row>
    <row r="442" spans="1:43" s="37" customFormat="1" x14ac:dyDescent="0.25">
      <c r="B442" s="23"/>
    </row>
    <row r="443" spans="1:43" s="37" customFormat="1" x14ac:dyDescent="0.25">
      <c r="B443" s="23"/>
    </row>
    <row r="444" spans="1:43" s="37" customFormat="1" x14ac:dyDescent="0.25">
      <c r="B444" s="23"/>
    </row>
    <row r="445" spans="1:43" s="37" customFormat="1" x14ac:dyDescent="0.25"/>
    <row r="446" spans="1:43" s="37" customFormat="1" x14ac:dyDescent="0.25">
      <c r="A446" s="36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</row>
    <row r="447" spans="1:43" s="37" customFormat="1" x14ac:dyDescent="0.25">
      <c r="B447" s="23"/>
      <c r="Z447" s="21"/>
    </row>
    <row r="448" spans="1:43" s="37" customFormat="1" x14ac:dyDescent="0.25">
      <c r="B448" s="23"/>
    </row>
    <row r="449" spans="2:2" s="37" customFormat="1" x14ac:dyDescent="0.25">
      <c r="B449" s="23"/>
    </row>
    <row r="450" spans="2:2" s="37" customFormat="1" x14ac:dyDescent="0.25">
      <c r="B450" s="23"/>
    </row>
    <row r="451" spans="2:2" s="37" customFormat="1" x14ac:dyDescent="0.25">
      <c r="B451" s="23"/>
    </row>
    <row r="452" spans="2:2" s="37" customFormat="1" x14ac:dyDescent="0.25">
      <c r="B452" s="23"/>
    </row>
    <row r="453" spans="2:2" s="37" customFormat="1" x14ac:dyDescent="0.25">
      <c r="B453" s="23"/>
    </row>
    <row r="454" spans="2:2" s="37" customFormat="1" x14ac:dyDescent="0.25">
      <c r="B454" s="23"/>
    </row>
    <row r="455" spans="2:2" s="37" customFormat="1" x14ac:dyDescent="0.25">
      <c r="B455" s="23"/>
    </row>
    <row r="456" spans="2:2" s="37" customFormat="1" x14ac:dyDescent="0.25">
      <c r="B456" s="23"/>
    </row>
    <row r="457" spans="2:2" s="37" customFormat="1" x14ac:dyDescent="0.25">
      <c r="B457" s="23"/>
    </row>
    <row r="458" spans="2:2" s="37" customFormat="1" x14ac:dyDescent="0.25">
      <c r="B458" s="23"/>
    </row>
    <row r="459" spans="2:2" s="37" customFormat="1" x14ac:dyDescent="0.25">
      <c r="B459" s="23"/>
    </row>
    <row r="460" spans="2:2" s="37" customFormat="1" x14ac:dyDescent="0.25">
      <c r="B460" s="23"/>
    </row>
    <row r="461" spans="2:2" s="37" customFormat="1" x14ac:dyDescent="0.25">
      <c r="B461" s="23"/>
    </row>
    <row r="462" spans="2:2" s="37" customFormat="1" x14ac:dyDescent="0.25">
      <c r="B462" s="23"/>
    </row>
    <row r="463" spans="2:2" s="37" customFormat="1" x14ac:dyDescent="0.25">
      <c r="B463" s="23"/>
    </row>
    <row r="464" spans="2:2" s="37" customFormat="1" x14ac:dyDescent="0.25">
      <c r="B464" s="23"/>
    </row>
    <row r="465" spans="1:43" s="37" customFormat="1" x14ac:dyDescent="0.25">
      <c r="B465" s="23"/>
    </row>
    <row r="466" spans="1:43" s="37" customFormat="1" x14ac:dyDescent="0.25">
      <c r="B466" s="23"/>
    </row>
    <row r="467" spans="1:43" s="37" customFormat="1" x14ac:dyDescent="0.25"/>
    <row r="468" spans="1:43" s="37" customFormat="1" x14ac:dyDescent="0.25">
      <c r="A468" s="36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</row>
    <row r="469" spans="1:43" s="37" customFormat="1" x14ac:dyDescent="0.25">
      <c r="B469" s="23"/>
      <c r="Z469" s="21"/>
    </row>
    <row r="470" spans="1:43" s="37" customFormat="1" x14ac:dyDescent="0.25">
      <c r="B470" s="23"/>
    </row>
    <row r="471" spans="1:43" s="37" customFormat="1" x14ac:dyDescent="0.25">
      <c r="B471" s="23"/>
    </row>
    <row r="472" spans="1:43" s="37" customFormat="1" x14ac:dyDescent="0.25">
      <c r="B472" s="23"/>
    </row>
    <row r="473" spans="1:43" s="37" customFormat="1" x14ac:dyDescent="0.25">
      <c r="B473" s="23"/>
    </row>
    <row r="474" spans="1:43" s="37" customFormat="1" x14ac:dyDescent="0.25">
      <c r="B474" s="23"/>
    </row>
    <row r="475" spans="1:43" s="37" customFormat="1" x14ac:dyDescent="0.25">
      <c r="B475" s="23"/>
    </row>
    <row r="476" spans="1:43" s="37" customFormat="1" x14ac:dyDescent="0.25">
      <c r="B476" s="23"/>
    </row>
    <row r="477" spans="1:43" s="37" customFormat="1" x14ac:dyDescent="0.25">
      <c r="B477" s="23"/>
    </row>
    <row r="478" spans="1:43" s="37" customFormat="1" x14ac:dyDescent="0.25">
      <c r="B478" s="23"/>
    </row>
    <row r="479" spans="1:43" s="37" customFormat="1" x14ac:dyDescent="0.25">
      <c r="B479" s="23"/>
    </row>
    <row r="480" spans="1:43" s="37" customFormat="1" x14ac:dyDescent="0.25">
      <c r="B480" s="23"/>
    </row>
    <row r="481" spans="1:43" s="37" customFormat="1" x14ac:dyDescent="0.25">
      <c r="B481" s="23"/>
    </row>
    <row r="482" spans="1:43" s="37" customFormat="1" x14ac:dyDescent="0.25">
      <c r="B482" s="23"/>
    </row>
    <row r="483" spans="1:43" s="37" customFormat="1" x14ac:dyDescent="0.25">
      <c r="B483" s="23"/>
    </row>
    <row r="484" spans="1:43" s="37" customFormat="1" x14ac:dyDescent="0.25">
      <c r="B484" s="23"/>
    </row>
    <row r="485" spans="1:43" s="37" customFormat="1" x14ac:dyDescent="0.25">
      <c r="B485" s="23"/>
    </row>
    <row r="486" spans="1:43" s="37" customFormat="1" x14ac:dyDescent="0.25">
      <c r="B486" s="23"/>
    </row>
    <row r="487" spans="1:43" s="37" customFormat="1" x14ac:dyDescent="0.25">
      <c r="B487" s="23"/>
    </row>
    <row r="488" spans="1:43" s="37" customFormat="1" x14ac:dyDescent="0.25">
      <c r="B488" s="23"/>
    </row>
    <row r="489" spans="1:43" s="37" customFormat="1" x14ac:dyDescent="0.25"/>
    <row r="490" spans="1:43" s="37" customFormat="1" x14ac:dyDescent="0.25">
      <c r="A490" s="36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</row>
    <row r="491" spans="1:43" s="37" customFormat="1" x14ac:dyDescent="0.25">
      <c r="B491" s="23"/>
      <c r="Z491" s="21"/>
    </row>
    <row r="492" spans="1:43" s="37" customFormat="1" x14ac:dyDescent="0.25">
      <c r="B492" s="23"/>
    </row>
    <row r="493" spans="1:43" s="37" customFormat="1" x14ac:dyDescent="0.25">
      <c r="B493" s="23"/>
    </row>
    <row r="494" spans="1:43" s="37" customFormat="1" x14ac:dyDescent="0.25">
      <c r="B494" s="23"/>
    </row>
    <row r="495" spans="1:43" s="37" customFormat="1" x14ac:dyDescent="0.25">
      <c r="B495" s="23"/>
    </row>
    <row r="496" spans="1:43" s="37" customFormat="1" x14ac:dyDescent="0.25">
      <c r="B496" s="23"/>
    </row>
    <row r="497" spans="1:49" s="37" customFormat="1" x14ac:dyDescent="0.25">
      <c r="B497" s="23"/>
    </row>
    <row r="498" spans="1:49" s="37" customFormat="1" x14ac:dyDescent="0.25">
      <c r="B498" s="23"/>
    </row>
    <row r="499" spans="1:49" s="37" customFormat="1" x14ac:dyDescent="0.25">
      <c r="B499" s="23"/>
    </row>
    <row r="500" spans="1:49" s="37" customFormat="1" x14ac:dyDescent="0.25">
      <c r="B500" s="23"/>
    </row>
    <row r="501" spans="1:49" s="37" customFormat="1" x14ac:dyDescent="0.25">
      <c r="B501" s="23"/>
      <c r="AU501" s="37">
        <v>0.2</v>
      </c>
      <c r="AV501" s="37">
        <v>0.4</v>
      </c>
      <c r="AW501" s="37">
        <f>AU501*AV501</f>
        <v>8.0000000000000016E-2</v>
      </c>
    </row>
    <row r="502" spans="1:49" s="37" customFormat="1" x14ac:dyDescent="0.25">
      <c r="B502" s="23"/>
    </row>
    <row r="503" spans="1:49" s="37" customFormat="1" x14ac:dyDescent="0.25">
      <c r="B503" s="23"/>
    </row>
    <row r="504" spans="1:49" s="37" customFormat="1" x14ac:dyDescent="0.25">
      <c r="B504" s="23"/>
    </row>
    <row r="505" spans="1:49" s="37" customFormat="1" x14ac:dyDescent="0.25">
      <c r="B505" s="23"/>
    </row>
    <row r="506" spans="1:49" s="37" customFormat="1" x14ac:dyDescent="0.25">
      <c r="B506" s="23"/>
    </row>
    <row r="507" spans="1:49" s="37" customFormat="1" x14ac:dyDescent="0.25">
      <c r="B507" s="23"/>
    </row>
    <row r="508" spans="1:49" s="37" customFormat="1" x14ac:dyDescent="0.25">
      <c r="B508" s="23"/>
    </row>
    <row r="509" spans="1:49" s="37" customFormat="1" x14ac:dyDescent="0.25">
      <c r="B509" s="23"/>
    </row>
    <row r="510" spans="1:49" s="37" customFormat="1" x14ac:dyDescent="0.25">
      <c r="B510" s="23"/>
    </row>
    <row r="511" spans="1:49" s="37" customFormat="1" x14ac:dyDescent="0.25"/>
    <row r="512" spans="1:49" s="37" customFormat="1" x14ac:dyDescent="0.25">
      <c r="A512" s="36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</row>
    <row r="513" spans="2:26" s="37" customFormat="1" x14ac:dyDescent="0.25">
      <c r="B513" s="23"/>
      <c r="Z513" s="21"/>
    </row>
    <row r="514" spans="2:26" s="37" customFormat="1" x14ac:dyDescent="0.25">
      <c r="B514" s="23"/>
    </row>
    <row r="515" spans="2:26" s="37" customFormat="1" x14ac:dyDescent="0.25">
      <c r="B515" s="23"/>
    </row>
    <row r="516" spans="2:26" s="37" customFormat="1" x14ac:dyDescent="0.25">
      <c r="B516" s="23"/>
    </row>
    <row r="517" spans="2:26" s="37" customFormat="1" x14ac:dyDescent="0.25">
      <c r="B517" s="23"/>
    </row>
    <row r="518" spans="2:26" s="37" customFormat="1" x14ac:dyDescent="0.25">
      <c r="B518" s="23"/>
    </row>
    <row r="519" spans="2:26" s="37" customFormat="1" x14ac:dyDescent="0.25">
      <c r="B519" s="23"/>
    </row>
    <row r="520" spans="2:26" s="37" customFormat="1" x14ac:dyDescent="0.25">
      <c r="B520" s="23"/>
    </row>
    <row r="521" spans="2:26" s="37" customFormat="1" x14ac:dyDescent="0.25">
      <c r="B521" s="23"/>
    </row>
    <row r="522" spans="2:26" s="37" customFormat="1" x14ac:dyDescent="0.25">
      <c r="B522" s="23"/>
    </row>
    <row r="523" spans="2:26" s="37" customFormat="1" x14ac:dyDescent="0.25">
      <c r="B523" s="23"/>
    </row>
    <row r="524" spans="2:26" s="37" customFormat="1" x14ac:dyDescent="0.25">
      <c r="B524" s="23"/>
    </row>
    <row r="525" spans="2:26" s="37" customFormat="1" x14ac:dyDescent="0.25">
      <c r="B525" s="23"/>
    </row>
    <row r="526" spans="2:26" s="37" customFormat="1" x14ac:dyDescent="0.25">
      <c r="B526" s="23"/>
    </row>
    <row r="527" spans="2:26" s="37" customFormat="1" x14ac:dyDescent="0.25">
      <c r="B527" s="23"/>
    </row>
    <row r="528" spans="2:26" s="37" customFormat="1" x14ac:dyDescent="0.25">
      <c r="B528" s="23"/>
    </row>
    <row r="529" spans="1:43" s="37" customFormat="1" x14ac:dyDescent="0.25">
      <c r="B529" s="23"/>
    </row>
    <row r="530" spans="1:43" s="37" customFormat="1" x14ac:dyDescent="0.25">
      <c r="B530" s="23"/>
    </row>
    <row r="531" spans="1:43" s="37" customFormat="1" x14ac:dyDescent="0.25">
      <c r="B531" s="23"/>
    </row>
    <row r="532" spans="1:43" s="37" customFormat="1" x14ac:dyDescent="0.25">
      <c r="B532" s="23"/>
    </row>
    <row r="533" spans="1:43" s="37" customFormat="1" x14ac:dyDescent="0.25"/>
    <row r="534" spans="1:43" s="37" customFormat="1" x14ac:dyDescent="0.25">
      <c r="A534" s="36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</row>
    <row r="535" spans="1:43" s="37" customFormat="1" x14ac:dyDescent="0.25">
      <c r="B535" s="23"/>
      <c r="Z535" s="21"/>
    </row>
    <row r="536" spans="1:43" s="37" customFormat="1" x14ac:dyDescent="0.25">
      <c r="B536" s="23"/>
    </row>
    <row r="537" spans="1:43" s="37" customFormat="1" x14ac:dyDescent="0.25">
      <c r="B537" s="23"/>
    </row>
    <row r="538" spans="1:43" s="37" customFormat="1" x14ac:dyDescent="0.25">
      <c r="B538" s="23"/>
    </row>
    <row r="539" spans="1:43" s="37" customFormat="1" x14ac:dyDescent="0.25">
      <c r="B539" s="23"/>
    </row>
    <row r="540" spans="1:43" s="37" customFormat="1" x14ac:dyDescent="0.25">
      <c r="B540" s="23"/>
    </row>
    <row r="541" spans="1:43" s="37" customFormat="1" x14ac:dyDescent="0.25">
      <c r="B541" s="23"/>
    </row>
    <row r="542" spans="1:43" s="37" customFormat="1" x14ac:dyDescent="0.25">
      <c r="B542" s="23"/>
    </row>
    <row r="543" spans="1:43" s="37" customFormat="1" x14ac:dyDescent="0.25">
      <c r="B543" s="23"/>
    </row>
    <row r="544" spans="1:43" s="37" customFormat="1" x14ac:dyDescent="0.25">
      <c r="B544" s="23"/>
    </row>
    <row r="545" spans="1:43" s="37" customFormat="1" x14ac:dyDescent="0.25">
      <c r="B545" s="23"/>
    </row>
    <row r="546" spans="1:43" s="37" customFormat="1" x14ac:dyDescent="0.25">
      <c r="B546" s="23"/>
    </row>
    <row r="547" spans="1:43" s="37" customFormat="1" x14ac:dyDescent="0.25">
      <c r="B547" s="23"/>
    </row>
    <row r="548" spans="1:43" s="37" customFormat="1" x14ac:dyDescent="0.25">
      <c r="B548" s="23"/>
    </row>
    <row r="549" spans="1:43" s="37" customFormat="1" x14ac:dyDescent="0.25">
      <c r="B549" s="23"/>
    </row>
    <row r="550" spans="1:43" s="37" customFormat="1" x14ac:dyDescent="0.25">
      <c r="B550" s="23"/>
    </row>
    <row r="551" spans="1:43" s="37" customFormat="1" x14ac:dyDescent="0.25">
      <c r="B551" s="23"/>
    </row>
    <row r="552" spans="1:43" s="37" customFormat="1" x14ac:dyDescent="0.25">
      <c r="B552" s="23"/>
    </row>
    <row r="553" spans="1:43" s="37" customFormat="1" x14ac:dyDescent="0.25">
      <c r="B553" s="23"/>
    </row>
    <row r="554" spans="1:43" s="37" customFormat="1" x14ac:dyDescent="0.25">
      <c r="B554" s="23"/>
    </row>
    <row r="555" spans="1:43" s="37" customFormat="1" x14ac:dyDescent="0.25"/>
    <row r="556" spans="1:43" s="37" customFormat="1" x14ac:dyDescent="0.25">
      <c r="A556" s="36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</row>
    <row r="557" spans="1:43" s="37" customFormat="1" x14ac:dyDescent="0.25">
      <c r="B557" s="23"/>
      <c r="Z557" s="21"/>
    </row>
    <row r="558" spans="1:43" s="37" customFormat="1" x14ac:dyDescent="0.25">
      <c r="B558" s="23"/>
    </row>
    <row r="559" spans="1:43" s="37" customFormat="1" x14ac:dyDescent="0.25">
      <c r="B559" s="23"/>
    </row>
    <row r="560" spans="1:43" s="37" customFormat="1" x14ac:dyDescent="0.25">
      <c r="B560" s="23"/>
    </row>
    <row r="561" spans="1:43" s="37" customFormat="1" x14ac:dyDescent="0.25">
      <c r="B561" s="23"/>
    </row>
    <row r="562" spans="1:43" s="37" customFormat="1" x14ac:dyDescent="0.25">
      <c r="B562" s="23"/>
    </row>
    <row r="563" spans="1:43" s="37" customFormat="1" x14ac:dyDescent="0.25">
      <c r="B563" s="23"/>
    </row>
    <row r="564" spans="1:43" s="37" customFormat="1" x14ac:dyDescent="0.25">
      <c r="B564" s="23"/>
    </row>
    <row r="565" spans="1:43" s="37" customFormat="1" x14ac:dyDescent="0.25">
      <c r="B565" s="23"/>
    </row>
    <row r="566" spans="1:43" s="37" customFormat="1" x14ac:dyDescent="0.25">
      <c r="B566" s="23"/>
    </row>
    <row r="567" spans="1:43" s="37" customFormat="1" x14ac:dyDescent="0.25">
      <c r="B567" s="23"/>
    </row>
    <row r="568" spans="1:43" s="37" customFormat="1" x14ac:dyDescent="0.25">
      <c r="B568" s="23"/>
    </row>
    <row r="569" spans="1:43" s="37" customFormat="1" x14ac:dyDescent="0.25">
      <c r="B569" s="23"/>
    </row>
    <row r="570" spans="1:43" s="37" customFormat="1" x14ac:dyDescent="0.25">
      <c r="B570" s="23"/>
    </row>
    <row r="571" spans="1:43" s="37" customFormat="1" x14ac:dyDescent="0.25">
      <c r="B571" s="23"/>
    </row>
    <row r="572" spans="1:43" s="37" customFormat="1" x14ac:dyDescent="0.25">
      <c r="B572" s="23"/>
    </row>
    <row r="573" spans="1:43" s="37" customFormat="1" x14ac:dyDescent="0.25">
      <c r="B573" s="23"/>
    </row>
    <row r="574" spans="1:43" s="37" customFormat="1" x14ac:dyDescent="0.25">
      <c r="B574" s="23"/>
    </row>
    <row r="575" spans="1:43" x14ac:dyDescent="0.25">
      <c r="A575" s="12"/>
      <c r="B575" s="13"/>
    </row>
    <row r="576" spans="1:43" ht="15.75" thickBot="1" x14ac:dyDescent="0.3">
      <c r="A576" s="16"/>
      <c r="B576" s="18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</sheetData>
  <mergeCells count="76">
    <mergeCell ref="B534:V534"/>
    <mergeCell ref="X534:AQ534"/>
    <mergeCell ref="B556:V556"/>
    <mergeCell ref="X556:AQ556"/>
    <mergeCell ref="B468:V468"/>
    <mergeCell ref="X468:AQ468"/>
    <mergeCell ref="B490:V490"/>
    <mergeCell ref="X490:AQ490"/>
    <mergeCell ref="B512:V512"/>
    <mergeCell ref="X512:AQ512"/>
    <mergeCell ref="B402:V402"/>
    <mergeCell ref="X402:AQ402"/>
    <mergeCell ref="B424:V424"/>
    <mergeCell ref="X424:AQ424"/>
    <mergeCell ref="B446:V446"/>
    <mergeCell ref="X446:AQ446"/>
    <mergeCell ref="B336:V336"/>
    <mergeCell ref="X336:AQ336"/>
    <mergeCell ref="B358:V358"/>
    <mergeCell ref="X358:AQ358"/>
    <mergeCell ref="B380:V380"/>
    <mergeCell ref="X380:AQ380"/>
    <mergeCell ref="B270:V270"/>
    <mergeCell ref="X270:AQ270"/>
    <mergeCell ref="B292:V292"/>
    <mergeCell ref="X292:AQ292"/>
    <mergeCell ref="B314:V314"/>
    <mergeCell ref="X314:AQ314"/>
    <mergeCell ref="B204:V204"/>
    <mergeCell ref="X204:AQ204"/>
    <mergeCell ref="B226:V226"/>
    <mergeCell ref="X226:AQ226"/>
    <mergeCell ref="B248:V248"/>
    <mergeCell ref="X248:AQ248"/>
    <mergeCell ref="B138:V138"/>
    <mergeCell ref="X138:AQ138"/>
    <mergeCell ref="B160:V160"/>
    <mergeCell ref="X160:AQ160"/>
    <mergeCell ref="B182:V182"/>
    <mergeCell ref="X182:AQ182"/>
    <mergeCell ref="B72:V72"/>
    <mergeCell ref="X72:AQ72"/>
    <mergeCell ref="B94:V94"/>
    <mergeCell ref="X94:AQ94"/>
    <mergeCell ref="B116:V116"/>
    <mergeCell ref="X116:AQ116"/>
    <mergeCell ref="A5:B6"/>
    <mergeCell ref="B28:V28"/>
    <mergeCell ref="X28:AQ28"/>
    <mergeCell ref="AS33:BC33"/>
    <mergeCell ref="B50:V50"/>
    <mergeCell ref="X50:AQ50"/>
    <mergeCell ref="BJ1:BJ3"/>
    <mergeCell ref="BK1:BK3"/>
    <mergeCell ref="BL1:BL3"/>
    <mergeCell ref="BM1:BM3"/>
    <mergeCell ref="A4:V4"/>
    <mergeCell ref="X4:AQ4"/>
    <mergeCell ref="BD1:BD3"/>
    <mergeCell ref="BE1:BE3"/>
    <mergeCell ref="BF1:BF3"/>
    <mergeCell ref="BG1:BG3"/>
    <mergeCell ref="BH1:BH3"/>
    <mergeCell ref="BI1:BI3"/>
    <mergeCell ref="AX1:AX3"/>
    <mergeCell ref="AY1:AY3"/>
    <mergeCell ref="AZ1:AZ3"/>
    <mergeCell ref="BA1:BA3"/>
    <mergeCell ref="BB1:BB3"/>
    <mergeCell ref="BC1:BC3"/>
    <mergeCell ref="A1:A3"/>
    <mergeCell ref="AS1:AS3"/>
    <mergeCell ref="AT1:AT3"/>
    <mergeCell ref="AU1:AU3"/>
    <mergeCell ref="AV1:AV3"/>
    <mergeCell ref="AW1:AW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76"/>
  <sheetViews>
    <sheetView zoomScale="80" zoomScaleNormal="80" workbookViewId="0">
      <selection activeCell="X7" sqref="X7:AJ19"/>
    </sheetView>
  </sheetViews>
  <sheetFormatPr baseColWidth="10" defaultColWidth="9.140625" defaultRowHeight="15" x14ac:dyDescent="0.25"/>
  <cols>
    <col min="1" max="1" width="9.140625" style="2"/>
    <col min="2" max="2" width="30.7109375" style="2" customWidth="1"/>
    <col min="3" max="15" width="4.28515625" style="2" customWidth="1"/>
    <col min="16" max="20" width="4.28515625" style="2" hidden="1" customWidth="1"/>
    <col min="21" max="22" width="4.7109375" style="2" hidden="1" customWidth="1"/>
    <col min="23" max="23" width="2.7109375" style="2" customWidth="1"/>
    <col min="24" max="36" width="4.28515625" style="2" customWidth="1"/>
    <col min="37" max="43" width="4.28515625" style="2" hidden="1" customWidth="1"/>
    <col min="44" max="44" width="1.5703125" style="2" customWidth="1"/>
    <col min="45" max="45" width="7.7109375" style="2" customWidth="1"/>
    <col min="46" max="46" width="7.7109375" style="2" bestFit="1" customWidth="1"/>
    <col min="47" max="47" width="7.7109375" style="2" customWidth="1"/>
    <col min="48" max="48" width="7.7109375" style="2" bestFit="1" customWidth="1"/>
    <col min="49" max="49" width="7.7109375" style="2" customWidth="1"/>
    <col min="50" max="50" width="8.85546875" style="2" bestFit="1" customWidth="1"/>
    <col min="51" max="51" width="7.7109375" style="2" bestFit="1" customWidth="1"/>
    <col min="52" max="54" width="7.7109375" style="2" customWidth="1"/>
    <col min="55" max="55" width="13" style="2" bestFit="1" customWidth="1"/>
    <col min="56" max="57" width="7.7109375" style="2" bestFit="1" customWidth="1"/>
    <col min="58" max="58" width="13" style="2" bestFit="1" customWidth="1"/>
    <col min="59" max="65" width="7.7109375" style="2" bestFit="1" customWidth="1"/>
    <col min="66" max="66" width="1.7109375" style="2" customWidth="1"/>
    <col min="67" max="67" width="4.7109375" style="2" customWidth="1"/>
    <col min="68" max="71" width="7.7109375" style="2" bestFit="1" customWidth="1"/>
    <col min="72" max="72" width="8.85546875" style="2" bestFit="1" customWidth="1"/>
    <col min="73" max="85" width="7.7109375" style="2" bestFit="1" customWidth="1"/>
    <col min="86" max="87" width="5.7109375" style="2" hidden="1" customWidth="1"/>
    <col min="88" max="257" width="9.140625" style="2"/>
    <col min="258" max="258" width="54.140625" style="2" bestFit="1" customWidth="1"/>
    <col min="259" max="263" width="4.7109375" style="2" customWidth="1"/>
    <col min="264" max="264" width="6" style="2" customWidth="1"/>
    <col min="265" max="276" width="4.7109375" style="2" customWidth="1"/>
    <col min="277" max="278" width="0" style="2" hidden="1" customWidth="1"/>
    <col min="279" max="279" width="2.7109375" style="2" customWidth="1"/>
    <col min="280" max="297" width="4.7109375" style="2" customWidth="1"/>
    <col min="298" max="299" width="0" style="2" hidden="1" customWidth="1"/>
    <col min="300" max="300" width="1.5703125" style="2" customWidth="1"/>
    <col min="301" max="301" width="7.7109375" style="2" customWidth="1"/>
    <col min="302" max="302" width="9.42578125" style="2" bestFit="1" customWidth="1"/>
    <col min="303" max="303" width="7.7109375" style="2" customWidth="1"/>
    <col min="304" max="304" width="6.140625" style="2" customWidth="1"/>
    <col min="305" max="306" width="7.7109375" style="2" customWidth="1"/>
    <col min="307" max="307" width="7.42578125" style="2" customWidth="1"/>
    <col min="308" max="311" width="7.7109375" style="2" customWidth="1"/>
    <col min="312" max="319" width="5" style="2" customWidth="1"/>
    <col min="320" max="321" width="0" style="2" hidden="1" customWidth="1"/>
    <col min="322" max="322" width="1.7109375" style="2" customWidth="1"/>
    <col min="323" max="323" width="4.7109375" style="2" customWidth="1"/>
    <col min="324" max="324" width="8" style="2" bestFit="1" customWidth="1"/>
    <col min="325" max="325" width="5.7109375" style="2" customWidth="1"/>
    <col min="326" max="326" width="7.28515625" style="2" customWidth="1"/>
    <col min="327" max="341" width="5.7109375" style="2" customWidth="1"/>
    <col min="342" max="343" width="0" style="2" hidden="1" customWidth="1"/>
    <col min="344" max="513" width="9.140625" style="2"/>
    <col min="514" max="514" width="54.140625" style="2" bestFit="1" customWidth="1"/>
    <col min="515" max="519" width="4.7109375" style="2" customWidth="1"/>
    <col min="520" max="520" width="6" style="2" customWidth="1"/>
    <col min="521" max="532" width="4.7109375" style="2" customWidth="1"/>
    <col min="533" max="534" width="0" style="2" hidden="1" customWidth="1"/>
    <col min="535" max="535" width="2.7109375" style="2" customWidth="1"/>
    <col min="536" max="553" width="4.7109375" style="2" customWidth="1"/>
    <col min="554" max="555" width="0" style="2" hidden="1" customWidth="1"/>
    <col min="556" max="556" width="1.5703125" style="2" customWidth="1"/>
    <col min="557" max="557" width="7.7109375" style="2" customWidth="1"/>
    <col min="558" max="558" width="9.42578125" style="2" bestFit="1" customWidth="1"/>
    <col min="559" max="559" width="7.7109375" style="2" customWidth="1"/>
    <col min="560" max="560" width="6.140625" style="2" customWidth="1"/>
    <col min="561" max="562" width="7.7109375" style="2" customWidth="1"/>
    <col min="563" max="563" width="7.42578125" style="2" customWidth="1"/>
    <col min="564" max="567" width="7.7109375" style="2" customWidth="1"/>
    <col min="568" max="575" width="5" style="2" customWidth="1"/>
    <col min="576" max="577" width="0" style="2" hidden="1" customWidth="1"/>
    <col min="578" max="578" width="1.7109375" style="2" customWidth="1"/>
    <col min="579" max="579" width="4.7109375" style="2" customWidth="1"/>
    <col min="580" max="580" width="8" style="2" bestFit="1" customWidth="1"/>
    <col min="581" max="581" width="5.7109375" style="2" customWidth="1"/>
    <col min="582" max="582" width="7.28515625" style="2" customWidth="1"/>
    <col min="583" max="597" width="5.7109375" style="2" customWidth="1"/>
    <col min="598" max="599" width="0" style="2" hidden="1" customWidth="1"/>
    <col min="600" max="769" width="9.140625" style="2"/>
    <col min="770" max="770" width="54.140625" style="2" bestFit="1" customWidth="1"/>
    <col min="771" max="775" width="4.7109375" style="2" customWidth="1"/>
    <col min="776" max="776" width="6" style="2" customWidth="1"/>
    <col min="777" max="788" width="4.7109375" style="2" customWidth="1"/>
    <col min="789" max="790" width="0" style="2" hidden="1" customWidth="1"/>
    <col min="791" max="791" width="2.7109375" style="2" customWidth="1"/>
    <col min="792" max="809" width="4.7109375" style="2" customWidth="1"/>
    <col min="810" max="811" width="0" style="2" hidden="1" customWidth="1"/>
    <col min="812" max="812" width="1.5703125" style="2" customWidth="1"/>
    <col min="813" max="813" width="7.7109375" style="2" customWidth="1"/>
    <col min="814" max="814" width="9.42578125" style="2" bestFit="1" customWidth="1"/>
    <col min="815" max="815" width="7.7109375" style="2" customWidth="1"/>
    <col min="816" max="816" width="6.140625" style="2" customWidth="1"/>
    <col min="817" max="818" width="7.7109375" style="2" customWidth="1"/>
    <col min="819" max="819" width="7.42578125" style="2" customWidth="1"/>
    <col min="820" max="823" width="7.7109375" style="2" customWidth="1"/>
    <col min="824" max="831" width="5" style="2" customWidth="1"/>
    <col min="832" max="833" width="0" style="2" hidden="1" customWidth="1"/>
    <col min="834" max="834" width="1.7109375" style="2" customWidth="1"/>
    <col min="835" max="835" width="4.7109375" style="2" customWidth="1"/>
    <col min="836" max="836" width="8" style="2" bestFit="1" customWidth="1"/>
    <col min="837" max="837" width="5.7109375" style="2" customWidth="1"/>
    <col min="838" max="838" width="7.28515625" style="2" customWidth="1"/>
    <col min="839" max="853" width="5.7109375" style="2" customWidth="1"/>
    <col min="854" max="855" width="0" style="2" hidden="1" customWidth="1"/>
    <col min="856" max="1025" width="9.140625" style="2"/>
    <col min="1026" max="1026" width="54.140625" style="2" bestFit="1" customWidth="1"/>
    <col min="1027" max="1031" width="4.7109375" style="2" customWidth="1"/>
    <col min="1032" max="1032" width="6" style="2" customWidth="1"/>
    <col min="1033" max="1044" width="4.7109375" style="2" customWidth="1"/>
    <col min="1045" max="1046" width="0" style="2" hidden="1" customWidth="1"/>
    <col min="1047" max="1047" width="2.7109375" style="2" customWidth="1"/>
    <col min="1048" max="1065" width="4.7109375" style="2" customWidth="1"/>
    <col min="1066" max="1067" width="0" style="2" hidden="1" customWidth="1"/>
    <col min="1068" max="1068" width="1.5703125" style="2" customWidth="1"/>
    <col min="1069" max="1069" width="7.7109375" style="2" customWidth="1"/>
    <col min="1070" max="1070" width="9.42578125" style="2" bestFit="1" customWidth="1"/>
    <col min="1071" max="1071" width="7.7109375" style="2" customWidth="1"/>
    <col min="1072" max="1072" width="6.140625" style="2" customWidth="1"/>
    <col min="1073" max="1074" width="7.7109375" style="2" customWidth="1"/>
    <col min="1075" max="1075" width="7.42578125" style="2" customWidth="1"/>
    <col min="1076" max="1079" width="7.7109375" style="2" customWidth="1"/>
    <col min="1080" max="1087" width="5" style="2" customWidth="1"/>
    <col min="1088" max="1089" width="0" style="2" hidden="1" customWidth="1"/>
    <col min="1090" max="1090" width="1.7109375" style="2" customWidth="1"/>
    <col min="1091" max="1091" width="4.7109375" style="2" customWidth="1"/>
    <col min="1092" max="1092" width="8" style="2" bestFit="1" customWidth="1"/>
    <col min="1093" max="1093" width="5.7109375" style="2" customWidth="1"/>
    <col min="1094" max="1094" width="7.28515625" style="2" customWidth="1"/>
    <col min="1095" max="1109" width="5.7109375" style="2" customWidth="1"/>
    <col min="1110" max="1111" width="0" style="2" hidden="1" customWidth="1"/>
    <col min="1112" max="1281" width="9.140625" style="2"/>
    <col min="1282" max="1282" width="54.140625" style="2" bestFit="1" customWidth="1"/>
    <col min="1283" max="1287" width="4.7109375" style="2" customWidth="1"/>
    <col min="1288" max="1288" width="6" style="2" customWidth="1"/>
    <col min="1289" max="1300" width="4.7109375" style="2" customWidth="1"/>
    <col min="1301" max="1302" width="0" style="2" hidden="1" customWidth="1"/>
    <col min="1303" max="1303" width="2.7109375" style="2" customWidth="1"/>
    <col min="1304" max="1321" width="4.7109375" style="2" customWidth="1"/>
    <col min="1322" max="1323" width="0" style="2" hidden="1" customWidth="1"/>
    <col min="1324" max="1324" width="1.5703125" style="2" customWidth="1"/>
    <col min="1325" max="1325" width="7.7109375" style="2" customWidth="1"/>
    <col min="1326" max="1326" width="9.42578125" style="2" bestFit="1" customWidth="1"/>
    <col min="1327" max="1327" width="7.7109375" style="2" customWidth="1"/>
    <col min="1328" max="1328" width="6.140625" style="2" customWidth="1"/>
    <col min="1329" max="1330" width="7.7109375" style="2" customWidth="1"/>
    <col min="1331" max="1331" width="7.42578125" style="2" customWidth="1"/>
    <col min="1332" max="1335" width="7.7109375" style="2" customWidth="1"/>
    <col min="1336" max="1343" width="5" style="2" customWidth="1"/>
    <col min="1344" max="1345" width="0" style="2" hidden="1" customWidth="1"/>
    <col min="1346" max="1346" width="1.7109375" style="2" customWidth="1"/>
    <col min="1347" max="1347" width="4.7109375" style="2" customWidth="1"/>
    <col min="1348" max="1348" width="8" style="2" bestFit="1" customWidth="1"/>
    <col min="1349" max="1349" width="5.7109375" style="2" customWidth="1"/>
    <col min="1350" max="1350" width="7.28515625" style="2" customWidth="1"/>
    <col min="1351" max="1365" width="5.7109375" style="2" customWidth="1"/>
    <col min="1366" max="1367" width="0" style="2" hidden="1" customWidth="1"/>
    <col min="1368" max="1537" width="9.140625" style="2"/>
    <col min="1538" max="1538" width="54.140625" style="2" bestFit="1" customWidth="1"/>
    <col min="1539" max="1543" width="4.7109375" style="2" customWidth="1"/>
    <col min="1544" max="1544" width="6" style="2" customWidth="1"/>
    <col min="1545" max="1556" width="4.7109375" style="2" customWidth="1"/>
    <col min="1557" max="1558" width="0" style="2" hidden="1" customWidth="1"/>
    <col min="1559" max="1559" width="2.7109375" style="2" customWidth="1"/>
    <col min="1560" max="1577" width="4.7109375" style="2" customWidth="1"/>
    <col min="1578" max="1579" width="0" style="2" hidden="1" customWidth="1"/>
    <col min="1580" max="1580" width="1.5703125" style="2" customWidth="1"/>
    <col min="1581" max="1581" width="7.7109375" style="2" customWidth="1"/>
    <col min="1582" max="1582" width="9.42578125" style="2" bestFit="1" customWidth="1"/>
    <col min="1583" max="1583" width="7.7109375" style="2" customWidth="1"/>
    <col min="1584" max="1584" width="6.140625" style="2" customWidth="1"/>
    <col min="1585" max="1586" width="7.7109375" style="2" customWidth="1"/>
    <col min="1587" max="1587" width="7.42578125" style="2" customWidth="1"/>
    <col min="1588" max="1591" width="7.7109375" style="2" customWidth="1"/>
    <col min="1592" max="1599" width="5" style="2" customWidth="1"/>
    <col min="1600" max="1601" width="0" style="2" hidden="1" customWidth="1"/>
    <col min="1602" max="1602" width="1.7109375" style="2" customWidth="1"/>
    <col min="1603" max="1603" width="4.7109375" style="2" customWidth="1"/>
    <col min="1604" max="1604" width="8" style="2" bestFit="1" customWidth="1"/>
    <col min="1605" max="1605" width="5.7109375" style="2" customWidth="1"/>
    <col min="1606" max="1606" width="7.28515625" style="2" customWidth="1"/>
    <col min="1607" max="1621" width="5.7109375" style="2" customWidth="1"/>
    <col min="1622" max="1623" width="0" style="2" hidden="1" customWidth="1"/>
    <col min="1624" max="1793" width="9.140625" style="2"/>
    <col min="1794" max="1794" width="54.140625" style="2" bestFit="1" customWidth="1"/>
    <col min="1795" max="1799" width="4.7109375" style="2" customWidth="1"/>
    <col min="1800" max="1800" width="6" style="2" customWidth="1"/>
    <col min="1801" max="1812" width="4.7109375" style="2" customWidth="1"/>
    <col min="1813" max="1814" width="0" style="2" hidden="1" customWidth="1"/>
    <col min="1815" max="1815" width="2.7109375" style="2" customWidth="1"/>
    <col min="1816" max="1833" width="4.7109375" style="2" customWidth="1"/>
    <col min="1834" max="1835" width="0" style="2" hidden="1" customWidth="1"/>
    <col min="1836" max="1836" width="1.5703125" style="2" customWidth="1"/>
    <col min="1837" max="1837" width="7.7109375" style="2" customWidth="1"/>
    <col min="1838" max="1838" width="9.42578125" style="2" bestFit="1" customWidth="1"/>
    <col min="1839" max="1839" width="7.7109375" style="2" customWidth="1"/>
    <col min="1840" max="1840" width="6.140625" style="2" customWidth="1"/>
    <col min="1841" max="1842" width="7.7109375" style="2" customWidth="1"/>
    <col min="1843" max="1843" width="7.42578125" style="2" customWidth="1"/>
    <col min="1844" max="1847" width="7.7109375" style="2" customWidth="1"/>
    <col min="1848" max="1855" width="5" style="2" customWidth="1"/>
    <col min="1856" max="1857" width="0" style="2" hidden="1" customWidth="1"/>
    <col min="1858" max="1858" width="1.7109375" style="2" customWidth="1"/>
    <col min="1859" max="1859" width="4.7109375" style="2" customWidth="1"/>
    <col min="1860" max="1860" width="8" style="2" bestFit="1" customWidth="1"/>
    <col min="1861" max="1861" width="5.7109375" style="2" customWidth="1"/>
    <col min="1862" max="1862" width="7.28515625" style="2" customWidth="1"/>
    <col min="1863" max="1877" width="5.7109375" style="2" customWidth="1"/>
    <col min="1878" max="1879" width="0" style="2" hidden="1" customWidth="1"/>
    <col min="1880" max="2049" width="9.140625" style="2"/>
    <col min="2050" max="2050" width="54.140625" style="2" bestFit="1" customWidth="1"/>
    <col min="2051" max="2055" width="4.7109375" style="2" customWidth="1"/>
    <col min="2056" max="2056" width="6" style="2" customWidth="1"/>
    <col min="2057" max="2068" width="4.7109375" style="2" customWidth="1"/>
    <col min="2069" max="2070" width="0" style="2" hidden="1" customWidth="1"/>
    <col min="2071" max="2071" width="2.7109375" style="2" customWidth="1"/>
    <col min="2072" max="2089" width="4.7109375" style="2" customWidth="1"/>
    <col min="2090" max="2091" width="0" style="2" hidden="1" customWidth="1"/>
    <col min="2092" max="2092" width="1.5703125" style="2" customWidth="1"/>
    <col min="2093" max="2093" width="7.7109375" style="2" customWidth="1"/>
    <col min="2094" max="2094" width="9.42578125" style="2" bestFit="1" customWidth="1"/>
    <col min="2095" max="2095" width="7.7109375" style="2" customWidth="1"/>
    <col min="2096" max="2096" width="6.140625" style="2" customWidth="1"/>
    <col min="2097" max="2098" width="7.7109375" style="2" customWidth="1"/>
    <col min="2099" max="2099" width="7.42578125" style="2" customWidth="1"/>
    <col min="2100" max="2103" width="7.7109375" style="2" customWidth="1"/>
    <col min="2104" max="2111" width="5" style="2" customWidth="1"/>
    <col min="2112" max="2113" width="0" style="2" hidden="1" customWidth="1"/>
    <col min="2114" max="2114" width="1.7109375" style="2" customWidth="1"/>
    <col min="2115" max="2115" width="4.7109375" style="2" customWidth="1"/>
    <col min="2116" max="2116" width="8" style="2" bestFit="1" customWidth="1"/>
    <col min="2117" max="2117" width="5.7109375" style="2" customWidth="1"/>
    <col min="2118" max="2118" width="7.28515625" style="2" customWidth="1"/>
    <col min="2119" max="2133" width="5.7109375" style="2" customWidth="1"/>
    <col min="2134" max="2135" width="0" style="2" hidden="1" customWidth="1"/>
    <col min="2136" max="2305" width="9.140625" style="2"/>
    <col min="2306" max="2306" width="54.140625" style="2" bestFit="1" customWidth="1"/>
    <col min="2307" max="2311" width="4.7109375" style="2" customWidth="1"/>
    <col min="2312" max="2312" width="6" style="2" customWidth="1"/>
    <col min="2313" max="2324" width="4.7109375" style="2" customWidth="1"/>
    <col min="2325" max="2326" width="0" style="2" hidden="1" customWidth="1"/>
    <col min="2327" max="2327" width="2.7109375" style="2" customWidth="1"/>
    <col min="2328" max="2345" width="4.7109375" style="2" customWidth="1"/>
    <col min="2346" max="2347" width="0" style="2" hidden="1" customWidth="1"/>
    <col min="2348" max="2348" width="1.5703125" style="2" customWidth="1"/>
    <col min="2349" max="2349" width="7.7109375" style="2" customWidth="1"/>
    <col min="2350" max="2350" width="9.42578125" style="2" bestFit="1" customWidth="1"/>
    <col min="2351" max="2351" width="7.7109375" style="2" customWidth="1"/>
    <col min="2352" max="2352" width="6.140625" style="2" customWidth="1"/>
    <col min="2353" max="2354" width="7.7109375" style="2" customWidth="1"/>
    <col min="2355" max="2355" width="7.42578125" style="2" customWidth="1"/>
    <col min="2356" max="2359" width="7.7109375" style="2" customWidth="1"/>
    <col min="2360" max="2367" width="5" style="2" customWidth="1"/>
    <col min="2368" max="2369" width="0" style="2" hidden="1" customWidth="1"/>
    <col min="2370" max="2370" width="1.7109375" style="2" customWidth="1"/>
    <col min="2371" max="2371" width="4.7109375" style="2" customWidth="1"/>
    <col min="2372" max="2372" width="8" style="2" bestFit="1" customWidth="1"/>
    <col min="2373" max="2373" width="5.7109375" style="2" customWidth="1"/>
    <col min="2374" max="2374" width="7.28515625" style="2" customWidth="1"/>
    <col min="2375" max="2389" width="5.7109375" style="2" customWidth="1"/>
    <col min="2390" max="2391" width="0" style="2" hidden="1" customWidth="1"/>
    <col min="2392" max="2561" width="9.140625" style="2"/>
    <col min="2562" max="2562" width="54.140625" style="2" bestFit="1" customWidth="1"/>
    <col min="2563" max="2567" width="4.7109375" style="2" customWidth="1"/>
    <col min="2568" max="2568" width="6" style="2" customWidth="1"/>
    <col min="2569" max="2580" width="4.7109375" style="2" customWidth="1"/>
    <col min="2581" max="2582" width="0" style="2" hidden="1" customWidth="1"/>
    <col min="2583" max="2583" width="2.7109375" style="2" customWidth="1"/>
    <col min="2584" max="2601" width="4.7109375" style="2" customWidth="1"/>
    <col min="2602" max="2603" width="0" style="2" hidden="1" customWidth="1"/>
    <col min="2604" max="2604" width="1.5703125" style="2" customWidth="1"/>
    <col min="2605" max="2605" width="7.7109375" style="2" customWidth="1"/>
    <col min="2606" max="2606" width="9.42578125" style="2" bestFit="1" customWidth="1"/>
    <col min="2607" max="2607" width="7.7109375" style="2" customWidth="1"/>
    <col min="2608" max="2608" width="6.140625" style="2" customWidth="1"/>
    <col min="2609" max="2610" width="7.7109375" style="2" customWidth="1"/>
    <col min="2611" max="2611" width="7.42578125" style="2" customWidth="1"/>
    <col min="2612" max="2615" width="7.7109375" style="2" customWidth="1"/>
    <col min="2616" max="2623" width="5" style="2" customWidth="1"/>
    <col min="2624" max="2625" width="0" style="2" hidden="1" customWidth="1"/>
    <col min="2626" max="2626" width="1.7109375" style="2" customWidth="1"/>
    <col min="2627" max="2627" width="4.7109375" style="2" customWidth="1"/>
    <col min="2628" max="2628" width="8" style="2" bestFit="1" customWidth="1"/>
    <col min="2629" max="2629" width="5.7109375" style="2" customWidth="1"/>
    <col min="2630" max="2630" width="7.28515625" style="2" customWidth="1"/>
    <col min="2631" max="2645" width="5.7109375" style="2" customWidth="1"/>
    <col min="2646" max="2647" width="0" style="2" hidden="1" customWidth="1"/>
    <col min="2648" max="2817" width="9.140625" style="2"/>
    <col min="2818" max="2818" width="54.140625" style="2" bestFit="1" customWidth="1"/>
    <col min="2819" max="2823" width="4.7109375" style="2" customWidth="1"/>
    <col min="2824" max="2824" width="6" style="2" customWidth="1"/>
    <col min="2825" max="2836" width="4.7109375" style="2" customWidth="1"/>
    <col min="2837" max="2838" width="0" style="2" hidden="1" customWidth="1"/>
    <col min="2839" max="2839" width="2.7109375" style="2" customWidth="1"/>
    <col min="2840" max="2857" width="4.7109375" style="2" customWidth="1"/>
    <col min="2858" max="2859" width="0" style="2" hidden="1" customWidth="1"/>
    <col min="2860" max="2860" width="1.5703125" style="2" customWidth="1"/>
    <col min="2861" max="2861" width="7.7109375" style="2" customWidth="1"/>
    <col min="2862" max="2862" width="9.42578125" style="2" bestFit="1" customWidth="1"/>
    <col min="2863" max="2863" width="7.7109375" style="2" customWidth="1"/>
    <col min="2864" max="2864" width="6.140625" style="2" customWidth="1"/>
    <col min="2865" max="2866" width="7.7109375" style="2" customWidth="1"/>
    <col min="2867" max="2867" width="7.42578125" style="2" customWidth="1"/>
    <col min="2868" max="2871" width="7.7109375" style="2" customWidth="1"/>
    <col min="2872" max="2879" width="5" style="2" customWidth="1"/>
    <col min="2880" max="2881" width="0" style="2" hidden="1" customWidth="1"/>
    <col min="2882" max="2882" width="1.7109375" style="2" customWidth="1"/>
    <col min="2883" max="2883" width="4.7109375" style="2" customWidth="1"/>
    <col min="2884" max="2884" width="8" style="2" bestFit="1" customWidth="1"/>
    <col min="2885" max="2885" width="5.7109375" style="2" customWidth="1"/>
    <col min="2886" max="2886" width="7.28515625" style="2" customWidth="1"/>
    <col min="2887" max="2901" width="5.7109375" style="2" customWidth="1"/>
    <col min="2902" max="2903" width="0" style="2" hidden="1" customWidth="1"/>
    <col min="2904" max="3073" width="9.140625" style="2"/>
    <col min="3074" max="3074" width="54.140625" style="2" bestFit="1" customWidth="1"/>
    <col min="3075" max="3079" width="4.7109375" style="2" customWidth="1"/>
    <col min="3080" max="3080" width="6" style="2" customWidth="1"/>
    <col min="3081" max="3092" width="4.7109375" style="2" customWidth="1"/>
    <col min="3093" max="3094" width="0" style="2" hidden="1" customWidth="1"/>
    <col min="3095" max="3095" width="2.7109375" style="2" customWidth="1"/>
    <col min="3096" max="3113" width="4.7109375" style="2" customWidth="1"/>
    <col min="3114" max="3115" width="0" style="2" hidden="1" customWidth="1"/>
    <col min="3116" max="3116" width="1.5703125" style="2" customWidth="1"/>
    <col min="3117" max="3117" width="7.7109375" style="2" customWidth="1"/>
    <col min="3118" max="3118" width="9.42578125" style="2" bestFit="1" customWidth="1"/>
    <col min="3119" max="3119" width="7.7109375" style="2" customWidth="1"/>
    <col min="3120" max="3120" width="6.140625" style="2" customWidth="1"/>
    <col min="3121" max="3122" width="7.7109375" style="2" customWidth="1"/>
    <col min="3123" max="3123" width="7.42578125" style="2" customWidth="1"/>
    <col min="3124" max="3127" width="7.7109375" style="2" customWidth="1"/>
    <col min="3128" max="3135" width="5" style="2" customWidth="1"/>
    <col min="3136" max="3137" width="0" style="2" hidden="1" customWidth="1"/>
    <col min="3138" max="3138" width="1.7109375" style="2" customWidth="1"/>
    <col min="3139" max="3139" width="4.7109375" style="2" customWidth="1"/>
    <col min="3140" max="3140" width="8" style="2" bestFit="1" customWidth="1"/>
    <col min="3141" max="3141" width="5.7109375" style="2" customWidth="1"/>
    <col min="3142" max="3142" width="7.28515625" style="2" customWidth="1"/>
    <col min="3143" max="3157" width="5.7109375" style="2" customWidth="1"/>
    <col min="3158" max="3159" width="0" style="2" hidden="1" customWidth="1"/>
    <col min="3160" max="3329" width="9.140625" style="2"/>
    <col min="3330" max="3330" width="54.140625" style="2" bestFit="1" customWidth="1"/>
    <col min="3331" max="3335" width="4.7109375" style="2" customWidth="1"/>
    <col min="3336" max="3336" width="6" style="2" customWidth="1"/>
    <col min="3337" max="3348" width="4.7109375" style="2" customWidth="1"/>
    <col min="3349" max="3350" width="0" style="2" hidden="1" customWidth="1"/>
    <col min="3351" max="3351" width="2.7109375" style="2" customWidth="1"/>
    <col min="3352" max="3369" width="4.7109375" style="2" customWidth="1"/>
    <col min="3370" max="3371" width="0" style="2" hidden="1" customWidth="1"/>
    <col min="3372" max="3372" width="1.5703125" style="2" customWidth="1"/>
    <col min="3373" max="3373" width="7.7109375" style="2" customWidth="1"/>
    <col min="3374" max="3374" width="9.42578125" style="2" bestFit="1" customWidth="1"/>
    <col min="3375" max="3375" width="7.7109375" style="2" customWidth="1"/>
    <col min="3376" max="3376" width="6.140625" style="2" customWidth="1"/>
    <col min="3377" max="3378" width="7.7109375" style="2" customWidth="1"/>
    <col min="3379" max="3379" width="7.42578125" style="2" customWidth="1"/>
    <col min="3380" max="3383" width="7.7109375" style="2" customWidth="1"/>
    <col min="3384" max="3391" width="5" style="2" customWidth="1"/>
    <col min="3392" max="3393" width="0" style="2" hidden="1" customWidth="1"/>
    <col min="3394" max="3394" width="1.7109375" style="2" customWidth="1"/>
    <col min="3395" max="3395" width="4.7109375" style="2" customWidth="1"/>
    <col min="3396" max="3396" width="8" style="2" bestFit="1" customWidth="1"/>
    <col min="3397" max="3397" width="5.7109375" style="2" customWidth="1"/>
    <col min="3398" max="3398" width="7.28515625" style="2" customWidth="1"/>
    <col min="3399" max="3413" width="5.7109375" style="2" customWidth="1"/>
    <col min="3414" max="3415" width="0" style="2" hidden="1" customWidth="1"/>
    <col min="3416" max="3585" width="9.140625" style="2"/>
    <col min="3586" max="3586" width="54.140625" style="2" bestFit="1" customWidth="1"/>
    <col min="3587" max="3591" width="4.7109375" style="2" customWidth="1"/>
    <col min="3592" max="3592" width="6" style="2" customWidth="1"/>
    <col min="3593" max="3604" width="4.7109375" style="2" customWidth="1"/>
    <col min="3605" max="3606" width="0" style="2" hidden="1" customWidth="1"/>
    <col min="3607" max="3607" width="2.7109375" style="2" customWidth="1"/>
    <col min="3608" max="3625" width="4.7109375" style="2" customWidth="1"/>
    <col min="3626" max="3627" width="0" style="2" hidden="1" customWidth="1"/>
    <col min="3628" max="3628" width="1.5703125" style="2" customWidth="1"/>
    <col min="3629" max="3629" width="7.7109375" style="2" customWidth="1"/>
    <col min="3630" max="3630" width="9.42578125" style="2" bestFit="1" customWidth="1"/>
    <col min="3631" max="3631" width="7.7109375" style="2" customWidth="1"/>
    <col min="3632" max="3632" width="6.140625" style="2" customWidth="1"/>
    <col min="3633" max="3634" width="7.7109375" style="2" customWidth="1"/>
    <col min="3635" max="3635" width="7.42578125" style="2" customWidth="1"/>
    <col min="3636" max="3639" width="7.7109375" style="2" customWidth="1"/>
    <col min="3640" max="3647" width="5" style="2" customWidth="1"/>
    <col min="3648" max="3649" width="0" style="2" hidden="1" customWidth="1"/>
    <col min="3650" max="3650" width="1.7109375" style="2" customWidth="1"/>
    <col min="3651" max="3651" width="4.7109375" style="2" customWidth="1"/>
    <col min="3652" max="3652" width="8" style="2" bestFit="1" customWidth="1"/>
    <col min="3653" max="3653" width="5.7109375" style="2" customWidth="1"/>
    <col min="3654" max="3654" width="7.28515625" style="2" customWidth="1"/>
    <col min="3655" max="3669" width="5.7109375" style="2" customWidth="1"/>
    <col min="3670" max="3671" width="0" style="2" hidden="1" customWidth="1"/>
    <col min="3672" max="3841" width="9.140625" style="2"/>
    <col min="3842" max="3842" width="54.140625" style="2" bestFit="1" customWidth="1"/>
    <col min="3843" max="3847" width="4.7109375" style="2" customWidth="1"/>
    <col min="3848" max="3848" width="6" style="2" customWidth="1"/>
    <col min="3849" max="3860" width="4.7109375" style="2" customWidth="1"/>
    <col min="3861" max="3862" width="0" style="2" hidden="1" customWidth="1"/>
    <col min="3863" max="3863" width="2.7109375" style="2" customWidth="1"/>
    <col min="3864" max="3881" width="4.7109375" style="2" customWidth="1"/>
    <col min="3882" max="3883" width="0" style="2" hidden="1" customWidth="1"/>
    <col min="3884" max="3884" width="1.5703125" style="2" customWidth="1"/>
    <col min="3885" max="3885" width="7.7109375" style="2" customWidth="1"/>
    <col min="3886" max="3886" width="9.42578125" style="2" bestFit="1" customWidth="1"/>
    <col min="3887" max="3887" width="7.7109375" style="2" customWidth="1"/>
    <col min="3888" max="3888" width="6.140625" style="2" customWidth="1"/>
    <col min="3889" max="3890" width="7.7109375" style="2" customWidth="1"/>
    <col min="3891" max="3891" width="7.42578125" style="2" customWidth="1"/>
    <col min="3892" max="3895" width="7.7109375" style="2" customWidth="1"/>
    <col min="3896" max="3903" width="5" style="2" customWidth="1"/>
    <col min="3904" max="3905" width="0" style="2" hidden="1" customWidth="1"/>
    <col min="3906" max="3906" width="1.7109375" style="2" customWidth="1"/>
    <col min="3907" max="3907" width="4.7109375" style="2" customWidth="1"/>
    <col min="3908" max="3908" width="8" style="2" bestFit="1" customWidth="1"/>
    <col min="3909" max="3909" width="5.7109375" style="2" customWidth="1"/>
    <col min="3910" max="3910" width="7.28515625" style="2" customWidth="1"/>
    <col min="3911" max="3925" width="5.7109375" style="2" customWidth="1"/>
    <col min="3926" max="3927" width="0" style="2" hidden="1" customWidth="1"/>
    <col min="3928" max="4097" width="9.140625" style="2"/>
    <col min="4098" max="4098" width="54.140625" style="2" bestFit="1" customWidth="1"/>
    <col min="4099" max="4103" width="4.7109375" style="2" customWidth="1"/>
    <col min="4104" max="4104" width="6" style="2" customWidth="1"/>
    <col min="4105" max="4116" width="4.7109375" style="2" customWidth="1"/>
    <col min="4117" max="4118" width="0" style="2" hidden="1" customWidth="1"/>
    <col min="4119" max="4119" width="2.7109375" style="2" customWidth="1"/>
    <col min="4120" max="4137" width="4.7109375" style="2" customWidth="1"/>
    <col min="4138" max="4139" width="0" style="2" hidden="1" customWidth="1"/>
    <col min="4140" max="4140" width="1.5703125" style="2" customWidth="1"/>
    <col min="4141" max="4141" width="7.7109375" style="2" customWidth="1"/>
    <col min="4142" max="4142" width="9.42578125" style="2" bestFit="1" customWidth="1"/>
    <col min="4143" max="4143" width="7.7109375" style="2" customWidth="1"/>
    <col min="4144" max="4144" width="6.140625" style="2" customWidth="1"/>
    <col min="4145" max="4146" width="7.7109375" style="2" customWidth="1"/>
    <col min="4147" max="4147" width="7.42578125" style="2" customWidth="1"/>
    <col min="4148" max="4151" width="7.7109375" style="2" customWidth="1"/>
    <col min="4152" max="4159" width="5" style="2" customWidth="1"/>
    <col min="4160" max="4161" width="0" style="2" hidden="1" customWidth="1"/>
    <col min="4162" max="4162" width="1.7109375" style="2" customWidth="1"/>
    <col min="4163" max="4163" width="4.7109375" style="2" customWidth="1"/>
    <col min="4164" max="4164" width="8" style="2" bestFit="1" customWidth="1"/>
    <col min="4165" max="4165" width="5.7109375" style="2" customWidth="1"/>
    <col min="4166" max="4166" width="7.28515625" style="2" customWidth="1"/>
    <col min="4167" max="4181" width="5.7109375" style="2" customWidth="1"/>
    <col min="4182" max="4183" width="0" style="2" hidden="1" customWidth="1"/>
    <col min="4184" max="4353" width="9.140625" style="2"/>
    <col min="4354" max="4354" width="54.140625" style="2" bestFit="1" customWidth="1"/>
    <col min="4355" max="4359" width="4.7109375" style="2" customWidth="1"/>
    <col min="4360" max="4360" width="6" style="2" customWidth="1"/>
    <col min="4361" max="4372" width="4.7109375" style="2" customWidth="1"/>
    <col min="4373" max="4374" width="0" style="2" hidden="1" customWidth="1"/>
    <col min="4375" max="4375" width="2.7109375" style="2" customWidth="1"/>
    <col min="4376" max="4393" width="4.7109375" style="2" customWidth="1"/>
    <col min="4394" max="4395" width="0" style="2" hidden="1" customWidth="1"/>
    <col min="4396" max="4396" width="1.5703125" style="2" customWidth="1"/>
    <col min="4397" max="4397" width="7.7109375" style="2" customWidth="1"/>
    <col min="4398" max="4398" width="9.42578125" style="2" bestFit="1" customWidth="1"/>
    <col min="4399" max="4399" width="7.7109375" style="2" customWidth="1"/>
    <col min="4400" max="4400" width="6.140625" style="2" customWidth="1"/>
    <col min="4401" max="4402" width="7.7109375" style="2" customWidth="1"/>
    <col min="4403" max="4403" width="7.42578125" style="2" customWidth="1"/>
    <col min="4404" max="4407" width="7.7109375" style="2" customWidth="1"/>
    <col min="4408" max="4415" width="5" style="2" customWidth="1"/>
    <col min="4416" max="4417" width="0" style="2" hidden="1" customWidth="1"/>
    <col min="4418" max="4418" width="1.7109375" style="2" customWidth="1"/>
    <col min="4419" max="4419" width="4.7109375" style="2" customWidth="1"/>
    <col min="4420" max="4420" width="8" style="2" bestFit="1" customWidth="1"/>
    <col min="4421" max="4421" width="5.7109375" style="2" customWidth="1"/>
    <col min="4422" max="4422" width="7.28515625" style="2" customWidth="1"/>
    <col min="4423" max="4437" width="5.7109375" style="2" customWidth="1"/>
    <col min="4438" max="4439" width="0" style="2" hidden="1" customWidth="1"/>
    <col min="4440" max="4609" width="9.140625" style="2"/>
    <col min="4610" max="4610" width="54.140625" style="2" bestFit="1" customWidth="1"/>
    <col min="4611" max="4615" width="4.7109375" style="2" customWidth="1"/>
    <col min="4616" max="4616" width="6" style="2" customWidth="1"/>
    <col min="4617" max="4628" width="4.7109375" style="2" customWidth="1"/>
    <col min="4629" max="4630" width="0" style="2" hidden="1" customWidth="1"/>
    <col min="4631" max="4631" width="2.7109375" style="2" customWidth="1"/>
    <col min="4632" max="4649" width="4.7109375" style="2" customWidth="1"/>
    <col min="4650" max="4651" width="0" style="2" hidden="1" customWidth="1"/>
    <col min="4652" max="4652" width="1.5703125" style="2" customWidth="1"/>
    <col min="4653" max="4653" width="7.7109375" style="2" customWidth="1"/>
    <col min="4654" max="4654" width="9.42578125" style="2" bestFit="1" customWidth="1"/>
    <col min="4655" max="4655" width="7.7109375" style="2" customWidth="1"/>
    <col min="4656" max="4656" width="6.140625" style="2" customWidth="1"/>
    <col min="4657" max="4658" width="7.7109375" style="2" customWidth="1"/>
    <col min="4659" max="4659" width="7.42578125" style="2" customWidth="1"/>
    <col min="4660" max="4663" width="7.7109375" style="2" customWidth="1"/>
    <col min="4664" max="4671" width="5" style="2" customWidth="1"/>
    <col min="4672" max="4673" width="0" style="2" hidden="1" customWidth="1"/>
    <col min="4674" max="4674" width="1.7109375" style="2" customWidth="1"/>
    <col min="4675" max="4675" width="4.7109375" style="2" customWidth="1"/>
    <col min="4676" max="4676" width="8" style="2" bestFit="1" customWidth="1"/>
    <col min="4677" max="4677" width="5.7109375" style="2" customWidth="1"/>
    <col min="4678" max="4678" width="7.28515625" style="2" customWidth="1"/>
    <col min="4679" max="4693" width="5.7109375" style="2" customWidth="1"/>
    <col min="4694" max="4695" width="0" style="2" hidden="1" customWidth="1"/>
    <col min="4696" max="4865" width="9.140625" style="2"/>
    <col min="4866" max="4866" width="54.140625" style="2" bestFit="1" customWidth="1"/>
    <col min="4867" max="4871" width="4.7109375" style="2" customWidth="1"/>
    <col min="4872" max="4872" width="6" style="2" customWidth="1"/>
    <col min="4873" max="4884" width="4.7109375" style="2" customWidth="1"/>
    <col min="4885" max="4886" width="0" style="2" hidden="1" customWidth="1"/>
    <col min="4887" max="4887" width="2.7109375" style="2" customWidth="1"/>
    <col min="4888" max="4905" width="4.7109375" style="2" customWidth="1"/>
    <col min="4906" max="4907" width="0" style="2" hidden="1" customWidth="1"/>
    <col min="4908" max="4908" width="1.5703125" style="2" customWidth="1"/>
    <col min="4909" max="4909" width="7.7109375" style="2" customWidth="1"/>
    <col min="4910" max="4910" width="9.42578125" style="2" bestFit="1" customWidth="1"/>
    <col min="4911" max="4911" width="7.7109375" style="2" customWidth="1"/>
    <col min="4912" max="4912" width="6.140625" style="2" customWidth="1"/>
    <col min="4913" max="4914" width="7.7109375" style="2" customWidth="1"/>
    <col min="4915" max="4915" width="7.42578125" style="2" customWidth="1"/>
    <col min="4916" max="4919" width="7.7109375" style="2" customWidth="1"/>
    <col min="4920" max="4927" width="5" style="2" customWidth="1"/>
    <col min="4928" max="4929" width="0" style="2" hidden="1" customWidth="1"/>
    <col min="4930" max="4930" width="1.7109375" style="2" customWidth="1"/>
    <col min="4931" max="4931" width="4.7109375" style="2" customWidth="1"/>
    <col min="4932" max="4932" width="8" style="2" bestFit="1" customWidth="1"/>
    <col min="4933" max="4933" width="5.7109375" style="2" customWidth="1"/>
    <col min="4934" max="4934" width="7.28515625" style="2" customWidth="1"/>
    <col min="4935" max="4949" width="5.7109375" style="2" customWidth="1"/>
    <col min="4950" max="4951" width="0" style="2" hidden="1" customWidth="1"/>
    <col min="4952" max="5121" width="9.140625" style="2"/>
    <col min="5122" max="5122" width="54.140625" style="2" bestFit="1" customWidth="1"/>
    <col min="5123" max="5127" width="4.7109375" style="2" customWidth="1"/>
    <col min="5128" max="5128" width="6" style="2" customWidth="1"/>
    <col min="5129" max="5140" width="4.7109375" style="2" customWidth="1"/>
    <col min="5141" max="5142" width="0" style="2" hidden="1" customWidth="1"/>
    <col min="5143" max="5143" width="2.7109375" style="2" customWidth="1"/>
    <col min="5144" max="5161" width="4.7109375" style="2" customWidth="1"/>
    <col min="5162" max="5163" width="0" style="2" hidden="1" customWidth="1"/>
    <col min="5164" max="5164" width="1.5703125" style="2" customWidth="1"/>
    <col min="5165" max="5165" width="7.7109375" style="2" customWidth="1"/>
    <col min="5166" max="5166" width="9.42578125" style="2" bestFit="1" customWidth="1"/>
    <col min="5167" max="5167" width="7.7109375" style="2" customWidth="1"/>
    <col min="5168" max="5168" width="6.140625" style="2" customWidth="1"/>
    <col min="5169" max="5170" width="7.7109375" style="2" customWidth="1"/>
    <col min="5171" max="5171" width="7.42578125" style="2" customWidth="1"/>
    <col min="5172" max="5175" width="7.7109375" style="2" customWidth="1"/>
    <col min="5176" max="5183" width="5" style="2" customWidth="1"/>
    <col min="5184" max="5185" width="0" style="2" hidden="1" customWidth="1"/>
    <col min="5186" max="5186" width="1.7109375" style="2" customWidth="1"/>
    <col min="5187" max="5187" width="4.7109375" style="2" customWidth="1"/>
    <col min="5188" max="5188" width="8" style="2" bestFit="1" customWidth="1"/>
    <col min="5189" max="5189" width="5.7109375" style="2" customWidth="1"/>
    <col min="5190" max="5190" width="7.28515625" style="2" customWidth="1"/>
    <col min="5191" max="5205" width="5.7109375" style="2" customWidth="1"/>
    <col min="5206" max="5207" width="0" style="2" hidden="1" customWidth="1"/>
    <col min="5208" max="5377" width="9.140625" style="2"/>
    <col min="5378" max="5378" width="54.140625" style="2" bestFit="1" customWidth="1"/>
    <col min="5379" max="5383" width="4.7109375" style="2" customWidth="1"/>
    <col min="5384" max="5384" width="6" style="2" customWidth="1"/>
    <col min="5385" max="5396" width="4.7109375" style="2" customWidth="1"/>
    <col min="5397" max="5398" width="0" style="2" hidden="1" customWidth="1"/>
    <col min="5399" max="5399" width="2.7109375" style="2" customWidth="1"/>
    <col min="5400" max="5417" width="4.7109375" style="2" customWidth="1"/>
    <col min="5418" max="5419" width="0" style="2" hidden="1" customWidth="1"/>
    <col min="5420" max="5420" width="1.5703125" style="2" customWidth="1"/>
    <col min="5421" max="5421" width="7.7109375" style="2" customWidth="1"/>
    <col min="5422" max="5422" width="9.42578125" style="2" bestFit="1" customWidth="1"/>
    <col min="5423" max="5423" width="7.7109375" style="2" customWidth="1"/>
    <col min="5424" max="5424" width="6.140625" style="2" customWidth="1"/>
    <col min="5425" max="5426" width="7.7109375" style="2" customWidth="1"/>
    <col min="5427" max="5427" width="7.42578125" style="2" customWidth="1"/>
    <col min="5428" max="5431" width="7.7109375" style="2" customWidth="1"/>
    <col min="5432" max="5439" width="5" style="2" customWidth="1"/>
    <col min="5440" max="5441" width="0" style="2" hidden="1" customWidth="1"/>
    <col min="5442" max="5442" width="1.7109375" style="2" customWidth="1"/>
    <col min="5443" max="5443" width="4.7109375" style="2" customWidth="1"/>
    <col min="5444" max="5444" width="8" style="2" bestFit="1" customWidth="1"/>
    <col min="5445" max="5445" width="5.7109375" style="2" customWidth="1"/>
    <col min="5446" max="5446" width="7.28515625" style="2" customWidth="1"/>
    <col min="5447" max="5461" width="5.7109375" style="2" customWidth="1"/>
    <col min="5462" max="5463" width="0" style="2" hidden="1" customWidth="1"/>
    <col min="5464" max="5633" width="9.140625" style="2"/>
    <col min="5634" max="5634" width="54.140625" style="2" bestFit="1" customWidth="1"/>
    <col min="5635" max="5639" width="4.7109375" style="2" customWidth="1"/>
    <col min="5640" max="5640" width="6" style="2" customWidth="1"/>
    <col min="5641" max="5652" width="4.7109375" style="2" customWidth="1"/>
    <col min="5653" max="5654" width="0" style="2" hidden="1" customWidth="1"/>
    <col min="5655" max="5655" width="2.7109375" style="2" customWidth="1"/>
    <col min="5656" max="5673" width="4.7109375" style="2" customWidth="1"/>
    <col min="5674" max="5675" width="0" style="2" hidden="1" customWidth="1"/>
    <col min="5676" max="5676" width="1.5703125" style="2" customWidth="1"/>
    <col min="5677" max="5677" width="7.7109375" style="2" customWidth="1"/>
    <col min="5678" max="5678" width="9.42578125" style="2" bestFit="1" customWidth="1"/>
    <col min="5679" max="5679" width="7.7109375" style="2" customWidth="1"/>
    <col min="5680" max="5680" width="6.140625" style="2" customWidth="1"/>
    <col min="5681" max="5682" width="7.7109375" style="2" customWidth="1"/>
    <col min="5683" max="5683" width="7.42578125" style="2" customWidth="1"/>
    <col min="5684" max="5687" width="7.7109375" style="2" customWidth="1"/>
    <col min="5688" max="5695" width="5" style="2" customWidth="1"/>
    <col min="5696" max="5697" width="0" style="2" hidden="1" customWidth="1"/>
    <col min="5698" max="5698" width="1.7109375" style="2" customWidth="1"/>
    <col min="5699" max="5699" width="4.7109375" style="2" customWidth="1"/>
    <col min="5700" max="5700" width="8" style="2" bestFit="1" customWidth="1"/>
    <col min="5701" max="5701" width="5.7109375" style="2" customWidth="1"/>
    <col min="5702" max="5702" width="7.28515625" style="2" customWidth="1"/>
    <col min="5703" max="5717" width="5.7109375" style="2" customWidth="1"/>
    <col min="5718" max="5719" width="0" style="2" hidden="1" customWidth="1"/>
    <col min="5720" max="5889" width="9.140625" style="2"/>
    <col min="5890" max="5890" width="54.140625" style="2" bestFit="1" customWidth="1"/>
    <col min="5891" max="5895" width="4.7109375" style="2" customWidth="1"/>
    <col min="5896" max="5896" width="6" style="2" customWidth="1"/>
    <col min="5897" max="5908" width="4.7109375" style="2" customWidth="1"/>
    <col min="5909" max="5910" width="0" style="2" hidden="1" customWidth="1"/>
    <col min="5911" max="5911" width="2.7109375" style="2" customWidth="1"/>
    <col min="5912" max="5929" width="4.7109375" style="2" customWidth="1"/>
    <col min="5930" max="5931" width="0" style="2" hidden="1" customWidth="1"/>
    <col min="5932" max="5932" width="1.5703125" style="2" customWidth="1"/>
    <col min="5933" max="5933" width="7.7109375" style="2" customWidth="1"/>
    <col min="5934" max="5934" width="9.42578125" style="2" bestFit="1" customWidth="1"/>
    <col min="5935" max="5935" width="7.7109375" style="2" customWidth="1"/>
    <col min="5936" max="5936" width="6.140625" style="2" customWidth="1"/>
    <col min="5937" max="5938" width="7.7109375" style="2" customWidth="1"/>
    <col min="5939" max="5939" width="7.42578125" style="2" customWidth="1"/>
    <col min="5940" max="5943" width="7.7109375" style="2" customWidth="1"/>
    <col min="5944" max="5951" width="5" style="2" customWidth="1"/>
    <col min="5952" max="5953" width="0" style="2" hidden="1" customWidth="1"/>
    <col min="5954" max="5954" width="1.7109375" style="2" customWidth="1"/>
    <col min="5955" max="5955" width="4.7109375" style="2" customWidth="1"/>
    <col min="5956" max="5956" width="8" style="2" bestFit="1" customWidth="1"/>
    <col min="5957" max="5957" width="5.7109375" style="2" customWidth="1"/>
    <col min="5958" max="5958" width="7.28515625" style="2" customWidth="1"/>
    <col min="5959" max="5973" width="5.7109375" style="2" customWidth="1"/>
    <col min="5974" max="5975" width="0" style="2" hidden="1" customWidth="1"/>
    <col min="5976" max="6145" width="9.140625" style="2"/>
    <col min="6146" max="6146" width="54.140625" style="2" bestFit="1" customWidth="1"/>
    <col min="6147" max="6151" width="4.7109375" style="2" customWidth="1"/>
    <col min="6152" max="6152" width="6" style="2" customWidth="1"/>
    <col min="6153" max="6164" width="4.7109375" style="2" customWidth="1"/>
    <col min="6165" max="6166" width="0" style="2" hidden="1" customWidth="1"/>
    <col min="6167" max="6167" width="2.7109375" style="2" customWidth="1"/>
    <col min="6168" max="6185" width="4.7109375" style="2" customWidth="1"/>
    <col min="6186" max="6187" width="0" style="2" hidden="1" customWidth="1"/>
    <col min="6188" max="6188" width="1.5703125" style="2" customWidth="1"/>
    <col min="6189" max="6189" width="7.7109375" style="2" customWidth="1"/>
    <col min="6190" max="6190" width="9.42578125" style="2" bestFit="1" customWidth="1"/>
    <col min="6191" max="6191" width="7.7109375" style="2" customWidth="1"/>
    <col min="6192" max="6192" width="6.140625" style="2" customWidth="1"/>
    <col min="6193" max="6194" width="7.7109375" style="2" customWidth="1"/>
    <col min="6195" max="6195" width="7.42578125" style="2" customWidth="1"/>
    <col min="6196" max="6199" width="7.7109375" style="2" customWidth="1"/>
    <col min="6200" max="6207" width="5" style="2" customWidth="1"/>
    <col min="6208" max="6209" width="0" style="2" hidden="1" customWidth="1"/>
    <col min="6210" max="6210" width="1.7109375" style="2" customWidth="1"/>
    <col min="6211" max="6211" width="4.7109375" style="2" customWidth="1"/>
    <col min="6212" max="6212" width="8" style="2" bestFit="1" customWidth="1"/>
    <col min="6213" max="6213" width="5.7109375" style="2" customWidth="1"/>
    <col min="6214" max="6214" width="7.28515625" style="2" customWidth="1"/>
    <col min="6215" max="6229" width="5.7109375" style="2" customWidth="1"/>
    <col min="6230" max="6231" width="0" style="2" hidden="1" customWidth="1"/>
    <col min="6232" max="6401" width="9.140625" style="2"/>
    <col min="6402" max="6402" width="54.140625" style="2" bestFit="1" customWidth="1"/>
    <col min="6403" max="6407" width="4.7109375" style="2" customWidth="1"/>
    <col min="6408" max="6408" width="6" style="2" customWidth="1"/>
    <col min="6409" max="6420" width="4.7109375" style="2" customWidth="1"/>
    <col min="6421" max="6422" width="0" style="2" hidden="1" customWidth="1"/>
    <col min="6423" max="6423" width="2.7109375" style="2" customWidth="1"/>
    <col min="6424" max="6441" width="4.7109375" style="2" customWidth="1"/>
    <col min="6442" max="6443" width="0" style="2" hidden="1" customWidth="1"/>
    <col min="6444" max="6444" width="1.5703125" style="2" customWidth="1"/>
    <col min="6445" max="6445" width="7.7109375" style="2" customWidth="1"/>
    <col min="6446" max="6446" width="9.42578125" style="2" bestFit="1" customWidth="1"/>
    <col min="6447" max="6447" width="7.7109375" style="2" customWidth="1"/>
    <col min="6448" max="6448" width="6.140625" style="2" customWidth="1"/>
    <col min="6449" max="6450" width="7.7109375" style="2" customWidth="1"/>
    <col min="6451" max="6451" width="7.42578125" style="2" customWidth="1"/>
    <col min="6452" max="6455" width="7.7109375" style="2" customWidth="1"/>
    <col min="6456" max="6463" width="5" style="2" customWidth="1"/>
    <col min="6464" max="6465" width="0" style="2" hidden="1" customWidth="1"/>
    <col min="6466" max="6466" width="1.7109375" style="2" customWidth="1"/>
    <col min="6467" max="6467" width="4.7109375" style="2" customWidth="1"/>
    <col min="6468" max="6468" width="8" style="2" bestFit="1" customWidth="1"/>
    <col min="6469" max="6469" width="5.7109375" style="2" customWidth="1"/>
    <col min="6470" max="6470" width="7.28515625" style="2" customWidth="1"/>
    <col min="6471" max="6485" width="5.7109375" style="2" customWidth="1"/>
    <col min="6486" max="6487" width="0" style="2" hidden="1" customWidth="1"/>
    <col min="6488" max="6657" width="9.140625" style="2"/>
    <col min="6658" max="6658" width="54.140625" style="2" bestFit="1" customWidth="1"/>
    <col min="6659" max="6663" width="4.7109375" style="2" customWidth="1"/>
    <col min="6664" max="6664" width="6" style="2" customWidth="1"/>
    <col min="6665" max="6676" width="4.7109375" style="2" customWidth="1"/>
    <col min="6677" max="6678" width="0" style="2" hidden="1" customWidth="1"/>
    <col min="6679" max="6679" width="2.7109375" style="2" customWidth="1"/>
    <col min="6680" max="6697" width="4.7109375" style="2" customWidth="1"/>
    <col min="6698" max="6699" width="0" style="2" hidden="1" customWidth="1"/>
    <col min="6700" max="6700" width="1.5703125" style="2" customWidth="1"/>
    <col min="6701" max="6701" width="7.7109375" style="2" customWidth="1"/>
    <col min="6702" max="6702" width="9.42578125" style="2" bestFit="1" customWidth="1"/>
    <col min="6703" max="6703" width="7.7109375" style="2" customWidth="1"/>
    <col min="6704" max="6704" width="6.140625" style="2" customWidth="1"/>
    <col min="6705" max="6706" width="7.7109375" style="2" customWidth="1"/>
    <col min="6707" max="6707" width="7.42578125" style="2" customWidth="1"/>
    <col min="6708" max="6711" width="7.7109375" style="2" customWidth="1"/>
    <col min="6712" max="6719" width="5" style="2" customWidth="1"/>
    <col min="6720" max="6721" width="0" style="2" hidden="1" customWidth="1"/>
    <col min="6722" max="6722" width="1.7109375" style="2" customWidth="1"/>
    <col min="6723" max="6723" width="4.7109375" style="2" customWidth="1"/>
    <col min="6724" max="6724" width="8" style="2" bestFit="1" customWidth="1"/>
    <col min="6725" max="6725" width="5.7109375" style="2" customWidth="1"/>
    <col min="6726" max="6726" width="7.28515625" style="2" customWidth="1"/>
    <col min="6727" max="6741" width="5.7109375" style="2" customWidth="1"/>
    <col min="6742" max="6743" width="0" style="2" hidden="1" customWidth="1"/>
    <col min="6744" max="6913" width="9.140625" style="2"/>
    <col min="6914" max="6914" width="54.140625" style="2" bestFit="1" customWidth="1"/>
    <col min="6915" max="6919" width="4.7109375" style="2" customWidth="1"/>
    <col min="6920" max="6920" width="6" style="2" customWidth="1"/>
    <col min="6921" max="6932" width="4.7109375" style="2" customWidth="1"/>
    <col min="6933" max="6934" width="0" style="2" hidden="1" customWidth="1"/>
    <col min="6935" max="6935" width="2.7109375" style="2" customWidth="1"/>
    <col min="6936" max="6953" width="4.7109375" style="2" customWidth="1"/>
    <col min="6954" max="6955" width="0" style="2" hidden="1" customWidth="1"/>
    <col min="6956" max="6956" width="1.5703125" style="2" customWidth="1"/>
    <col min="6957" max="6957" width="7.7109375" style="2" customWidth="1"/>
    <col min="6958" max="6958" width="9.42578125" style="2" bestFit="1" customWidth="1"/>
    <col min="6959" max="6959" width="7.7109375" style="2" customWidth="1"/>
    <col min="6960" max="6960" width="6.140625" style="2" customWidth="1"/>
    <col min="6961" max="6962" width="7.7109375" style="2" customWidth="1"/>
    <col min="6963" max="6963" width="7.42578125" style="2" customWidth="1"/>
    <col min="6964" max="6967" width="7.7109375" style="2" customWidth="1"/>
    <col min="6968" max="6975" width="5" style="2" customWidth="1"/>
    <col min="6976" max="6977" width="0" style="2" hidden="1" customWidth="1"/>
    <col min="6978" max="6978" width="1.7109375" style="2" customWidth="1"/>
    <col min="6979" max="6979" width="4.7109375" style="2" customWidth="1"/>
    <col min="6980" max="6980" width="8" style="2" bestFit="1" customWidth="1"/>
    <col min="6981" max="6981" width="5.7109375" style="2" customWidth="1"/>
    <col min="6982" max="6982" width="7.28515625" style="2" customWidth="1"/>
    <col min="6983" max="6997" width="5.7109375" style="2" customWidth="1"/>
    <col min="6998" max="6999" width="0" style="2" hidden="1" customWidth="1"/>
    <col min="7000" max="7169" width="9.140625" style="2"/>
    <col min="7170" max="7170" width="54.140625" style="2" bestFit="1" customWidth="1"/>
    <col min="7171" max="7175" width="4.7109375" style="2" customWidth="1"/>
    <col min="7176" max="7176" width="6" style="2" customWidth="1"/>
    <col min="7177" max="7188" width="4.7109375" style="2" customWidth="1"/>
    <col min="7189" max="7190" width="0" style="2" hidden="1" customWidth="1"/>
    <col min="7191" max="7191" width="2.7109375" style="2" customWidth="1"/>
    <col min="7192" max="7209" width="4.7109375" style="2" customWidth="1"/>
    <col min="7210" max="7211" width="0" style="2" hidden="1" customWidth="1"/>
    <col min="7212" max="7212" width="1.5703125" style="2" customWidth="1"/>
    <col min="7213" max="7213" width="7.7109375" style="2" customWidth="1"/>
    <col min="7214" max="7214" width="9.42578125" style="2" bestFit="1" customWidth="1"/>
    <col min="7215" max="7215" width="7.7109375" style="2" customWidth="1"/>
    <col min="7216" max="7216" width="6.140625" style="2" customWidth="1"/>
    <col min="7217" max="7218" width="7.7109375" style="2" customWidth="1"/>
    <col min="7219" max="7219" width="7.42578125" style="2" customWidth="1"/>
    <col min="7220" max="7223" width="7.7109375" style="2" customWidth="1"/>
    <col min="7224" max="7231" width="5" style="2" customWidth="1"/>
    <col min="7232" max="7233" width="0" style="2" hidden="1" customWidth="1"/>
    <col min="7234" max="7234" width="1.7109375" style="2" customWidth="1"/>
    <col min="7235" max="7235" width="4.7109375" style="2" customWidth="1"/>
    <col min="7236" max="7236" width="8" style="2" bestFit="1" customWidth="1"/>
    <col min="7237" max="7237" width="5.7109375" style="2" customWidth="1"/>
    <col min="7238" max="7238" width="7.28515625" style="2" customWidth="1"/>
    <col min="7239" max="7253" width="5.7109375" style="2" customWidth="1"/>
    <col min="7254" max="7255" width="0" style="2" hidden="1" customWidth="1"/>
    <col min="7256" max="7425" width="9.140625" style="2"/>
    <col min="7426" max="7426" width="54.140625" style="2" bestFit="1" customWidth="1"/>
    <col min="7427" max="7431" width="4.7109375" style="2" customWidth="1"/>
    <col min="7432" max="7432" width="6" style="2" customWidth="1"/>
    <col min="7433" max="7444" width="4.7109375" style="2" customWidth="1"/>
    <col min="7445" max="7446" width="0" style="2" hidden="1" customWidth="1"/>
    <col min="7447" max="7447" width="2.7109375" style="2" customWidth="1"/>
    <col min="7448" max="7465" width="4.7109375" style="2" customWidth="1"/>
    <col min="7466" max="7467" width="0" style="2" hidden="1" customWidth="1"/>
    <col min="7468" max="7468" width="1.5703125" style="2" customWidth="1"/>
    <col min="7469" max="7469" width="7.7109375" style="2" customWidth="1"/>
    <col min="7470" max="7470" width="9.42578125" style="2" bestFit="1" customWidth="1"/>
    <col min="7471" max="7471" width="7.7109375" style="2" customWidth="1"/>
    <col min="7472" max="7472" width="6.140625" style="2" customWidth="1"/>
    <col min="7473" max="7474" width="7.7109375" style="2" customWidth="1"/>
    <col min="7475" max="7475" width="7.42578125" style="2" customWidth="1"/>
    <col min="7476" max="7479" width="7.7109375" style="2" customWidth="1"/>
    <col min="7480" max="7487" width="5" style="2" customWidth="1"/>
    <col min="7488" max="7489" width="0" style="2" hidden="1" customWidth="1"/>
    <col min="7490" max="7490" width="1.7109375" style="2" customWidth="1"/>
    <col min="7491" max="7491" width="4.7109375" style="2" customWidth="1"/>
    <col min="7492" max="7492" width="8" style="2" bestFit="1" customWidth="1"/>
    <col min="7493" max="7493" width="5.7109375" style="2" customWidth="1"/>
    <col min="7494" max="7494" width="7.28515625" style="2" customWidth="1"/>
    <col min="7495" max="7509" width="5.7109375" style="2" customWidth="1"/>
    <col min="7510" max="7511" width="0" style="2" hidden="1" customWidth="1"/>
    <col min="7512" max="7681" width="9.140625" style="2"/>
    <col min="7682" max="7682" width="54.140625" style="2" bestFit="1" customWidth="1"/>
    <col min="7683" max="7687" width="4.7109375" style="2" customWidth="1"/>
    <col min="7688" max="7688" width="6" style="2" customWidth="1"/>
    <col min="7689" max="7700" width="4.7109375" style="2" customWidth="1"/>
    <col min="7701" max="7702" width="0" style="2" hidden="1" customWidth="1"/>
    <col min="7703" max="7703" width="2.7109375" style="2" customWidth="1"/>
    <col min="7704" max="7721" width="4.7109375" style="2" customWidth="1"/>
    <col min="7722" max="7723" width="0" style="2" hidden="1" customWidth="1"/>
    <col min="7724" max="7724" width="1.5703125" style="2" customWidth="1"/>
    <col min="7725" max="7725" width="7.7109375" style="2" customWidth="1"/>
    <col min="7726" max="7726" width="9.42578125" style="2" bestFit="1" customWidth="1"/>
    <col min="7727" max="7727" width="7.7109375" style="2" customWidth="1"/>
    <col min="7728" max="7728" width="6.140625" style="2" customWidth="1"/>
    <col min="7729" max="7730" width="7.7109375" style="2" customWidth="1"/>
    <col min="7731" max="7731" width="7.42578125" style="2" customWidth="1"/>
    <col min="7732" max="7735" width="7.7109375" style="2" customWidth="1"/>
    <col min="7736" max="7743" width="5" style="2" customWidth="1"/>
    <col min="7744" max="7745" width="0" style="2" hidden="1" customWidth="1"/>
    <col min="7746" max="7746" width="1.7109375" style="2" customWidth="1"/>
    <col min="7747" max="7747" width="4.7109375" style="2" customWidth="1"/>
    <col min="7748" max="7748" width="8" style="2" bestFit="1" customWidth="1"/>
    <col min="7749" max="7749" width="5.7109375" style="2" customWidth="1"/>
    <col min="7750" max="7750" width="7.28515625" style="2" customWidth="1"/>
    <col min="7751" max="7765" width="5.7109375" style="2" customWidth="1"/>
    <col min="7766" max="7767" width="0" style="2" hidden="1" customWidth="1"/>
    <col min="7768" max="7937" width="9.140625" style="2"/>
    <col min="7938" max="7938" width="54.140625" style="2" bestFit="1" customWidth="1"/>
    <col min="7939" max="7943" width="4.7109375" style="2" customWidth="1"/>
    <col min="7944" max="7944" width="6" style="2" customWidth="1"/>
    <col min="7945" max="7956" width="4.7109375" style="2" customWidth="1"/>
    <col min="7957" max="7958" width="0" style="2" hidden="1" customWidth="1"/>
    <col min="7959" max="7959" width="2.7109375" style="2" customWidth="1"/>
    <col min="7960" max="7977" width="4.7109375" style="2" customWidth="1"/>
    <col min="7978" max="7979" width="0" style="2" hidden="1" customWidth="1"/>
    <col min="7980" max="7980" width="1.5703125" style="2" customWidth="1"/>
    <col min="7981" max="7981" width="7.7109375" style="2" customWidth="1"/>
    <col min="7982" max="7982" width="9.42578125" style="2" bestFit="1" customWidth="1"/>
    <col min="7983" max="7983" width="7.7109375" style="2" customWidth="1"/>
    <col min="7984" max="7984" width="6.140625" style="2" customWidth="1"/>
    <col min="7985" max="7986" width="7.7109375" style="2" customWidth="1"/>
    <col min="7987" max="7987" width="7.42578125" style="2" customWidth="1"/>
    <col min="7988" max="7991" width="7.7109375" style="2" customWidth="1"/>
    <col min="7992" max="7999" width="5" style="2" customWidth="1"/>
    <col min="8000" max="8001" width="0" style="2" hidden="1" customWidth="1"/>
    <col min="8002" max="8002" width="1.7109375" style="2" customWidth="1"/>
    <col min="8003" max="8003" width="4.7109375" style="2" customWidth="1"/>
    <col min="8004" max="8004" width="8" style="2" bestFit="1" customWidth="1"/>
    <col min="8005" max="8005" width="5.7109375" style="2" customWidth="1"/>
    <col min="8006" max="8006" width="7.28515625" style="2" customWidth="1"/>
    <col min="8007" max="8021" width="5.7109375" style="2" customWidth="1"/>
    <col min="8022" max="8023" width="0" style="2" hidden="1" customWidth="1"/>
    <col min="8024" max="8193" width="9.140625" style="2"/>
    <col min="8194" max="8194" width="54.140625" style="2" bestFit="1" customWidth="1"/>
    <col min="8195" max="8199" width="4.7109375" style="2" customWidth="1"/>
    <col min="8200" max="8200" width="6" style="2" customWidth="1"/>
    <col min="8201" max="8212" width="4.7109375" style="2" customWidth="1"/>
    <col min="8213" max="8214" width="0" style="2" hidden="1" customWidth="1"/>
    <col min="8215" max="8215" width="2.7109375" style="2" customWidth="1"/>
    <col min="8216" max="8233" width="4.7109375" style="2" customWidth="1"/>
    <col min="8234" max="8235" width="0" style="2" hidden="1" customWidth="1"/>
    <col min="8236" max="8236" width="1.5703125" style="2" customWidth="1"/>
    <col min="8237" max="8237" width="7.7109375" style="2" customWidth="1"/>
    <col min="8238" max="8238" width="9.42578125" style="2" bestFit="1" customWidth="1"/>
    <col min="8239" max="8239" width="7.7109375" style="2" customWidth="1"/>
    <col min="8240" max="8240" width="6.140625" style="2" customWidth="1"/>
    <col min="8241" max="8242" width="7.7109375" style="2" customWidth="1"/>
    <col min="8243" max="8243" width="7.42578125" style="2" customWidth="1"/>
    <col min="8244" max="8247" width="7.7109375" style="2" customWidth="1"/>
    <col min="8248" max="8255" width="5" style="2" customWidth="1"/>
    <col min="8256" max="8257" width="0" style="2" hidden="1" customWidth="1"/>
    <col min="8258" max="8258" width="1.7109375" style="2" customWidth="1"/>
    <col min="8259" max="8259" width="4.7109375" style="2" customWidth="1"/>
    <col min="8260" max="8260" width="8" style="2" bestFit="1" customWidth="1"/>
    <col min="8261" max="8261" width="5.7109375" style="2" customWidth="1"/>
    <col min="8262" max="8262" width="7.28515625" style="2" customWidth="1"/>
    <col min="8263" max="8277" width="5.7109375" style="2" customWidth="1"/>
    <col min="8278" max="8279" width="0" style="2" hidden="1" customWidth="1"/>
    <col min="8280" max="8449" width="9.140625" style="2"/>
    <col min="8450" max="8450" width="54.140625" style="2" bestFit="1" customWidth="1"/>
    <col min="8451" max="8455" width="4.7109375" style="2" customWidth="1"/>
    <col min="8456" max="8456" width="6" style="2" customWidth="1"/>
    <col min="8457" max="8468" width="4.7109375" style="2" customWidth="1"/>
    <col min="8469" max="8470" width="0" style="2" hidden="1" customWidth="1"/>
    <col min="8471" max="8471" width="2.7109375" style="2" customWidth="1"/>
    <col min="8472" max="8489" width="4.7109375" style="2" customWidth="1"/>
    <col min="8490" max="8491" width="0" style="2" hidden="1" customWidth="1"/>
    <col min="8492" max="8492" width="1.5703125" style="2" customWidth="1"/>
    <col min="8493" max="8493" width="7.7109375" style="2" customWidth="1"/>
    <col min="8494" max="8494" width="9.42578125" style="2" bestFit="1" customWidth="1"/>
    <col min="8495" max="8495" width="7.7109375" style="2" customWidth="1"/>
    <col min="8496" max="8496" width="6.140625" style="2" customWidth="1"/>
    <col min="8497" max="8498" width="7.7109375" style="2" customWidth="1"/>
    <col min="8499" max="8499" width="7.42578125" style="2" customWidth="1"/>
    <col min="8500" max="8503" width="7.7109375" style="2" customWidth="1"/>
    <col min="8504" max="8511" width="5" style="2" customWidth="1"/>
    <col min="8512" max="8513" width="0" style="2" hidden="1" customWidth="1"/>
    <col min="8514" max="8514" width="1.7109375" style="2" customWidth="1"/>
    <col min="8515" max="8515" width="4.7109375" style="2" customWidth="1"/>
    <col min="8516" max="8516" width="8" style="2" bestFit="1" customWidth="1"/>
    <col min="8517" max="8517" width="5.7109375" style="2" customWidth="1"/>
    <col min="8518" max="8518" width="7.28515625" style="2" customWidth="1"/>
    <col min="8519" max="8533" width="5.7109375" style="2" customWidth="1"/>
    <col min="8534" max="8535" width="0" style="2" hidden="1" customWidth="1"/>
    <col min="8536" max="8705" width="9.140625" style="2"/>
    <col min="8706" max="8706" width="54.140625" style="2" bestFit="1" customWidth="1"/>
    <col min="8707" max="8711" width="4.7109375" style="2" customWidth="1"/>
    <col min="8712" max="8712" width="6" style="2" customWidth="1"/>
    <col min="8713" max="8724" width="4.7109375" style="2" customWidth="1"/>
    <col min="8725" max="8726" width="0" style="2" hidden="1" customWidth="1"/>
    <col min="8727" max="8727" width="2.7109375" style="2" customWidth="1"/>
    <col min="8728" max="8745" width="4.7109375" style="2" customWidth="1"/>
    <col min="8746" max="8747" width="0" style="2" hidden="1" customWidth="1"/>
    <col min="8748" max="8748" width="1.5703125" style="2" customWidth="1"/>
    <col min="8749" max="8749" width="7.7109375" style="2" customWidth="1"/>
    <col min="8750" max="8750" width="9.42578125" style="2" bestFit="1" customWidth="1"/>
    <col min="8751" max="8751" width="7.7109375" style="2" customWidth="1"/>
    <col min="8752" max="8752" width="6.140625" style="2" customWidth="1"/>
    <col min="8753" max="8754" width="7.7109375" style="2" customWidth="1"/>
    <col min="8755" max="8755" width="7.42578125" style="2" customWidth="1"/>
    <col min="8756" max="8759" width="7.7109375" style="2" customWidth="1"/>
    <col min="8760" max="8767" width="5" style="2" customWidth="1"/>
    <col min="8768" max="8769" width="0" style="2" hidden="1" customWidth="1"/>
    <col min="8770" max="8770" width="1.7109375" style="2" customWidth="1"/>
    <col min="8771" max="8771" width="4.7109375" style="2" customWidth="1"/>
    <col min="8772" max="8772" width="8" style="2" bestFit="1" customWidth="1"/>
    <col min="8773" max="8773" width="5.7109375" style="2" customWidth="1"/>
    <col min="8774" max="8774" width="7.28515625" style="2" customWidth="1"/>
    <col min="8775" max="8789" width="5.7109375" style="2" customWidth="1"/>
    <col min="8790" max="8791" width="0" style="2" hidden="1" customWidth="1"/>
    <col min="8792" max="8961" width="9.140625" style="2"/>
    <col min="8962" max="8962" width="54.140625" style="2" bestFit="1" customWidth="1"/>
    <col min="8963" max="8967" width="4.7109375" style="2" customWidth="1"/>
    <col min="8968" max="8968" width="6" style="2" customWidth="1"/>
    <col min="8969" max="8980" width="4.7109375" style="2" customWidth="1"/>
    <col min="8981" max="8982" width="0" style="2" hidden="1" customWidth="1"/>
    <col min="8983" max="8983" width="2.7109375" style="2" customWidth="1"/>
    <col min="8984" max="9001" width="4.7109375" style="2" customWidth="1"/>
    <col min="9002" max="9003" width="0" style="2" hidden="1" customWidth="1"/>
    <col min="9004" max="9004" width="1.5703125" style="2" customWidth="1"/>
    <col min="9005" max="9005" width="7.7109375" style="2" customWidth="1"/>
    <col min="9006" max="9006" width="9.42578125" style="2" bestFit="1" customWidth="1"/>
    <col min="9007" max="9007" width="7.7109375" style="2" customWidth="1"/>
    <col min="9008" max="9008" width="6.140625" style="2" customWidth="1"/>
    <col min="9009" max="9010" width="7.7109375" style="2" customWidth="1"/>
    <col min="9011" max="9011" width="7.42578125" style="2" customWidth="1"/>
    <col min="9012" max="9015" width="7.7109375" style="2" customWidth="1"/>
    <col min="9016" max="9023" width="5" style="2" customWidth="1"/>
    <col min="9024" max="9025" width="0" style="2" hidden="1" customWidth="1"/>
    <col min="9026" max="9026" width="1.7109375" style="2" customWidth="1"/>
    <col min="9027" max="9027" width="4.7109375" style="2" customWidth="1"/>
    <col min="9028" max="9028" width="8" style="2" bestFit="1" customWidth="1"/>
    <col min="9029" max="9029" width="5.7109375" style="2" customWidth="1"/>
    <col min="9030" max="9030" width="7.28515625" style="2" customWidth="1"/>
    <col min="9031" max="9045" width="5.7109375" style="2" customWidth="1"/>
    <col min="9046" max="9047" width="0" style="2" hidden="1" customWidth="1"/>
    <col min="9048" max="9217" width="9.140625" style="2"/>
    <col min="9218" max="9218" width="54.140625" style="2" bestFit="1" customWidth="1"/>
    <col min="9219" max="9223" width="4.7109375" style="2" customWidth="1"/>
    <col min="9224" max="9224" width="6" style="2" customWidth="1"/>
    <col min="9225" max="9236" width="4.7109375" style="2" customWidth="1"/>
    <col min="9237" max="9238" width="0" style="2" hidden="1" customWidth="1"/>
    <col min="9239" max="9239" width="2.7109375" style="2" customWidth="1"/>
    <col min="9240" max="9257" width="4.7109375" style="2" customWidth="1"/>
    <col min="9258" max="9259" width="0" style="2" hidden="1" customWidth="1"/>
    <col min="9260" max="9260" width="1.5703125" style="2" customWidth="1"/>
    <col min="9261" max="9261" width="7.7109375" style="2" customWidth="1"/>
    <col min="9262" max="9262" width="9.42578125" style="2" bestFit="1" customWidth="1"/>
    <col min="9263" max="9263" width="7.7109375" style="2" customWidth="1"/>
    <col min="9264" max="9264" width="6.140625" style="2" customWidth="1"/>
    <col min="9265" max="9266" width="7.7109375" style="2" customWidth="1"/>
    <col min="9267" max="9267" width="7.42578125" style="2" customWidth="1"/>
    <col min="9268" max="9271" width="7.7109375" style="2" customWidth="1"/>
    <col min="9272" max="9279" width="5" style="2" customWidth="1"/>
    <col min="9280" max="9281" width="0" style="2" hidden="1" customWidth="1"/>
    <col min="9282" max="9282" width="1.7109375" style="2" customWidth="1"/>
    <col min="9283" max="9283" width="4.7109375" style="2" customWidth="1"/>
    <col min="9284" max="9284" width="8" style="2" bestFit="1" customWidth="1"/>
    <col min="9285" max="9285" width="5.7109375" style="2" customWidth="1"/>
    <col min="9286" max="9286" width="7.28515625" style="2" customWidth="1"/>
    <col min="9287" max="9301" width="5.7109375" style="2" customWidth="1"/>
    <col min="9302" max="9303" width="0" style="2" hidden="1" customWidth="1"/>
    <col min="9304" max="9473" width="9.140625" style="2"/>
    <col min="9474" max="9474" width="54.140625" style="2" bestFit="1" customWidth="1"/>
    <col min="9475" max="9479" width="4.7109375" style="2" customWidth="1"/>
    <col min="9480" max="9480" width="6" style="2" customWidth="1"/>
    <col min="9481" max="9492" width="4.7109375" style="2" customWidth="1"/>
    <col min="9493" max="9494" width="0" style="2" hidden="1" customWidth="1"/>
    <col min="9495" max="9495" width="2.7109375" style="2" customWidth="1"/>
    <col min="9496" max="9513" width="4.7109375" style="2" customWidth="1"/>
    <col min="9514" max="9515" width="0" style="2" hidden="1" customWidth="1"/>
    <col min="9516" max="9516" width="1.5703125" style="2" customWidth="1"/>
    <col min="9517" max="9517" width="7.7109375" style="2" customWidth="1"/>
    <col min="9518" max="9518" width="9.42578125" style="2" bestFit="1" customWidth="1"/>
    <col min="9519" max="9519" width="7.7109375" style="2" customWidth="1"/>
    <col min="9520" max="9520" width="6.140625" style="2" customWidth="1"/>
    <col min="9521" max="9522" width="7.7109375" style="2" customWidth="1"/>
    <col min="9523" max="9523" width="7.42578125" style="2" customWidth="1"/>
    <col min="9524" max="9527" width="7.7109375" style="2" customWidth="1"/>
    <col min="9528" max="9535" width="5" style="2" customWidth="1"/>
    <col min="9536" max="9537" width="0" style="2" hidden="1" customWidth="1"/>
    <col min="9538" max="9538" width="1.7109375" style="2" customWidth="1"/>
    <col min="9539" max="9539" width="4.7109375" style="2" customWidth="1"/>
    <col min="9540" max="9540" width="8" style="2" bestFit="1" customWidth="1"/>
    <col min="9541" max="9541" width="5.7109375" style="2" customWidth="1"/>
    <col min="9542" max="9542" width="7.28515625" style="2" customWidth="1"/>
    <col min="9543" max="9557" width="5.7109375" style="2" customWidth="1"/>
    <col min="9558" max="9559" width="0" style="2" hidden="1" customWidth="1"/>
    <col min="9560" max="9729" width="9.140625" style="2"/>
    <col min="9730" max="9730" width="54.140625" style="2" bestFit="1" customWidth="1"/>
    <col min="9731" max="9735" width="4.7109375" style="2" customWidth="1"/>
    <col min="9736" max="9736" width="6" style="2" customWidth="1"/>
    <col min="9737" max="9748" width="4.7109375" style="2" customWidth="1"/>
    <col min="9749" max="9750" width="0" style="2" hidden="1" customWidth="1"/>
    <col min="9751" max="9751" width="2.7109375" style="2" customWidth="1"/>
    <col min="9752" max="9769" width="4.7109375" style="2" customWidth="1"/>
    <col min="9770" max="9771" width="0" style="2" hidden="1" customWidth="1"/>
    <col min="9772" max="9772" width="1.5703125" style="2" customWidth="1"/>
    <col min="9773" max="9773" width="7.7109375" style="2" customWidth="1"/>
    <col min="9774" max="9774" width="9.42578125" style="2" bestFit="1" customWidth="1"/>
    <col min="9775" max="9775" width="7.7109375" style="2" customWidth="1"/>
    <col min="9776" max="9776" width="6.140625" style="2" customWidth="1"/>
    <col min="9777" max="9778" width="7.7109375" style="2" customWidth="1"/>
    <col min="9779" max="9779" width="7.42578125" style="2" customWidth="1"/>
    <col min="9780" max="9783" width="7.7109375" style="2" customWidth="1"/>
    <col min="9784" max="9791" width="5" style="2" customWidth="1"/>
    <col min="9792" max="9793" width="0" style="2" hidden="1" customWidth="1"/>
    <col min="9794" max="9794" width="1.7109375" style="2" customWidth="1"/>
    <col min="9795" max="9795" width="4.7109375" style="2" customWidth="1"/>
    <col min="9796" max="9796" width="8" style="2" bestFit="1" customWidth="1"/>
    <col min="9797" max="9797" width="5.7109375" style="2" customWidth="1"/>
    <col min="9798" max="9798" width="7.28515625" style="2" customWidth="1"/>
    <col min="9799" max="9813" width="5.7109375" style="2" customWidth="1"/>
    <col min="9814" max="9815" width="0" style="2" hidden="1" customWidth="1"/>
    <col min="9816" max="9985" width="9.140625" style="2"/>
    <col min="9986" max="9986" width="54.140625" style="2" bestFit="1" customWidth="1"/>
    <col min="9987" max="9991" width="4.7109375" style="2" customWidth="1"/>
    <col min="9992" max="9992" width="6" style="2" customWidth="1"/>
    <col min="9993" max="10004" width="4.7109375" style="2" customWidth="1"/>
    <col min="10005" max="10006" width="0" style="2" hidden="1" customWidth="1"/>
    <col min="10007" max="10007" width="2.7109375" style="2" customWidth="1"/>
    <col min="10008" max="10025" width="4.7109375" style="2" customWidth="1"/>
    <col min="10026" max="10027" width="0" style="2" hidden="1" customWidth="1"/>
    <col min="10028" max="10028" width="1.5703125" style="2" customWidth="1"/>
    <col min="10029" max="10029" width="7.7109375" style="2" customWidth="1"/>
    <col min="10030" max="10030" width="9.42578125" style="2" bestFit="1" customWidth="1"/>
    <col min="10031" max="10031" width="7.7109375" style="2" customWidth="1"/>
    <col min="10032" max="10032" width="6.140625" style="2" customWidth="1"/>
    <col min="10033" max="10034" width="7.7109375" style="2" customWidth="1"/>
    <col min="10035" max="10035" width="7.42578125" style="2" customWidth="1"/>
    <col min="10036" max="10039" width="7.7109375" style="2" customWidth="1"/>
    <col min="10040" max="10047" width="5" style="2" customWidth="1"/>
    <col min="10048" max="10049" width="0" style="2" hidden="1" customWidth="1"/>
    <col min="10050" max="10050" width="1.7109375" style="2" customWidth="1"/>
    <col min="10051" max="10051" width="4.7109375" style="2" customWidth="1"/>
    <col min="10052" max="10052" width="8" style="2" bestFit="1" customWidth="1"/>
    <col min="10053" max="10053" width="5.7109375" style="2" customWidth="1"/>
    <col min="10054" max="10054" width="7.28515625" style="2" customWidth="1"/>
    <col min="10055" max="10069" width="5.7109375" style="2" customWidth="1"/>
    <col min="10070" max="10071" width="0" style="2" hidden="1" customWidth="1"/>
    <col min="10072" max="10241" width="9.140625" style="2"/>
    <col min="10242" max="10242" width="54.140625" style="2" bestFit="1" customWidth="1"/>
    <col min="10243" max="10247" width="4.7109375" style="2" customWidth="1"/>
    <col min="10248" max="10248" width="6" style="2" customWidth="1"/>
    <col min="10249" max="10260" width="4.7109375" style="2" customWidth="1"/>
    <col min="10261" max="10262" width="0" style="2" hidden="1" customWidth="1"/>
    <col min="10263" max="10263" width="2.7109375" style="2" customWidth="1"/>
    <col min="10264" max="10281" width="4.7109375" style="2" customWidth="1"/>
    <col min="10282" max="10283" width="0" style="2" hidden="1" customWidth="1"/>
    <col min="10284" max="10284" width="1.5703125" style="2" customWidth="1"/>
    <col min="10285" max="10285" width="7.7109375" style="2" customWidth="1"/>
    <col min="10286" max="10286" width="9.42578125" style="2" bestFit="1" customWidth="1"/>
    <col min="10287" max="10287" width="7.7109375" style="2" customWidth="1"/>
    <col min="10288" max="10288" width="6.140625" style="2" customWidth="1"/>
    <col min="10289" max="10290" width="7.7109375" style="2" customWidth="1"/>
    <col min="10291" max="10291" width="7.42578125" style="2" customWidth="1"/>
    <col min="10292" max="10295" width="7.7109375" style="2" customWidth="1"/>
    <col min="10296" max="10303" width="5" style="2" customWidth="1"/>
    <col min="10304" max="10305" width="0" style="2" hidden="1" customWidth="1"/>
    <col min="10306" max="10306" width="1.7109375" style="2" customWidth="1"/>
    <col min="10307" max="10307" width="4.7109375" style="2" customWidth="1"/>
    <col min="10308" max="10308" width="8" style="2" bestFit="1" customWidth="1"/>
    <col min="10309" max="10309" width="5.7109375" style="2" customWidth="1"/>
    <col min="10310" max="10310" width="7.28515625" style="2" customWidth="1"/>
    <col min="10311" max="10325" width="5.7109375" style="2" customWidth="1"/>
    <col min="10326" max="10327" width="0" style="2" hidden="1" customWidth="1"/>
    <col min="10328" max="10497" width="9.140625" style="2"/>
    <col min="10498" max="10498" width="54.140625" style="2" bestFit="1" customWidth="1"/>
    <col min="10499" max="10503" width="4.7109375" style="2" customWidth="1"/>
    <col min="10504" max="10504" width="6" style="2" customWidth="1"/>
    <col min="10505" max="10516" width="4.7109375" style="2" customWidth="1"/>
    <col min="10517" max="10518" width="0" style="2" hidden="1" customWidth="1"/>
    <col min="10519" max="10519" width="2.7109375" style="2" customWidth="1"/>
    <col min="10520" max="10537" width="4.7109375" style="2" customWidth="1"/>
    <col min="10538" max="10539" width="0" style="2" hidden="1" customWidth="1"/>
    <col min="10540" max="10540" width="1.5703125" style="2" customWidth="1"/>
    <col min="10541" max="10541" width="7.7109375" style="2" customWidth="1"/>
    <col min="10542" max="10542" width="9.42578125" style="2" bestFit="1" customWidth="1"/>
    <col min="10543" max="10543" width="7.7109375" style="2" customWidth="1"/>
    <col min="10544" max="10544" width="6.140625" style="2" customWidth="1"/>
    <col min="10545" max="10546" width="7.7109375" style="2" customWidth="1"/>
    <col min="10547" max="10547" width="7.42578125" style="2" customWidth="1"/>
    <col min="10548" max="10551" width="7.7109375" style="2" customWidth="1"/>
    <col min="10552" max="10559" width="5" style="2" customWidth="1"/>
    <col min="10560" max="10561" width="0" style="2" hidden="1" customWidth="1"/>
    <col min="10562" max="10562" width="1.7109375" style="2" customWidth="1"/>
    <col min="10563" max="10563" width="4.7109375" style="2" customWidth="1"/>
    <col min="10564" max="10564" width="8" style="2" bestFit="1" customWidth="1"/>
    <col min="10565" max="10565" width="5.7109375" style="2" customWidth="1"/>
    <col min="10566" max="10566" width="7.28515625" style="2" customWidth="1"/>
    <col min="10567" max="10581" width="5.7109375" style="2" customWidth="1"/>
    <col min="10582" max="10583" width="0" style="2" hidden="1" customWidth="1"/>
    <col min="10584" max="10753" width="9.140625" style="2"/>
    <col min="10754" max="10754" width="54.140625" style="2" bestFit="1" customWidth="1"/>
    <col min="10755" max="10759" width="4.7109375" style="2" customWidth="1"/>
    <col min="10760" max="10760" width="6" style="2" customWidth="1"/>
    <col min="10761" max="10772" width="4.7109375" style="2" customWidth="1"/>
    <col min="10773" max="10774" width="0" style="2" hidden="1" customWidth="1"/>
    <col min="10775" max="10775" width="2.7109375" style="2" customWidth="1"/>
    <col min="10776" max="10793" width="4.7109375" style="2" customWidth="1"/>
    <col min="10794" max="10795" width="0" style="2" hidden="1" customWidth="1"/>
    <col min="10796" max="10796" width="1.5703125" style="2" customWidth="1"/>
    <col min="10797" max="10797" width="7.7109375" style="2" customWidth="1"/>
    <col min="10798" max="10798" width="9.42578125" style="2" bestFit="1" customWidth="1"/>
    <col min="10799" max="10799" width="7.7109375" style="2" customWidth="1"/>
    <col min="10800" max="10800" width="6.140625" style="2" customWidth="1"/>
    <col min="10801" max="10802" width="7.7109375" style="2" customWidth="1"/>
    <col min="10803" max="10803" width="7.42578125" style="2" customWidth="1"/>
    <col min="10804" max="10807" width="7.7109375" style="2" customWidth="1"/>
    <col min="10808" max="10815" width="5" style="2" customWidth="1"/>
    <col min="10816" max="10817" width="0" style="2" hidden="1" customWidth="1"/>
    <col min="10818" max="10818" width="1.7109375" style="2" customWidth="1"/>
    <col min="10819" max="10819" width="4.7109375" style="2" customWidth="1"/>
    <col min="10820" max="10820" width="8" style="2" bestFit="1" customWidth="1"/>
    <col min="10821" max="10821" width="5.7109375" style="2" customWidth="1"/>
    <col min="10822" max="10822" width="7.28515625" style="2" customWidth="1"/>
    <col min="10823" max="10837" width="5.7109375" style="2" customWidth="1"/>
    <col min="10838" max="10839" width="0" style="2" hidden="1" customWidth="1"/>
    <col min="10840" max="11009" width="9.140625" style="2"/>
    <col min="11010" max="11010" width="54.140625" style="2" bestFit="1" customWidth="1"/>
    <col min="11011" max="11015" width="4.7109375" style="2" customWidth="1"/>
    <col min="11016" max="11016" width="6" style="2" customWidth="1"/>
    <col min="11017" max="11028" width="4.7109375" style="2" customWidth="1"/>
    <col min="11029" max="11030" width="0" style="2" hidden="1" customWidth="1"/>
    <col min="11031" max="11031" width="2.7109375" style="2" customWidth="1"/>
    <col min="11032" max="11049" width="4.7109375" style="2" customWidth="1"/>
    <col min="11050" max="11051" width="0" style="2" hidden="1" customWidth="1"/>
    <col min="11052" max="11052" width="1.5703125" style="2" customWidth="1"/>
    <col min="11053" max="11053" width="7.7109375" style="2" customWidth="1"/>
    <col min="11054" max="11054" width="9.42578125" style="2" bestFit="1" customWidth="1"/>
    <col min="11055" max="11055" width="7.7109375" style="2" customWidth="1"/>
    <col min="11056" max="11056" width="6.140625" style="2" customWidth="1"/>
    <col min="11057" max="11058" width="7.7109375" style="2" customWidth="1"/>
    <col min="11059" max="11059" width="7.42578125" style="2" customWidth="1"/>
    <col min="11060" max="11063" width="7.7109375" style="2" customWidth="1"/>
    <col min="11064" max="11071" width="5" style="2" customWidth="1"/>
    <col min="11072" max="11073" width="0" style="2" hidden="1" customWidth="1"/>
    <col min="11074" max="11074" width="1.7109375" style="2" customWidth="1"/>
    <col min="11075" max="11075" width="4.7109375" style="2" customWidth="1"/>
    <col min="11076" max="11076" width="8" style="2" bestFit="1" customWidth="1"/>
    <col min="11077" max="11077" width="5.7109375" style="2" customWidth="1"/>
    <col min="11078" max="11078" width="7.28515625" style="2" customWidth="1"/>
    <col min="11079" max="11093" width="5.7109375" style="2" customWidth="1"/>
    <col min="11094" max="11095" width="0" style="2" hidden="1" customWidth="1"/>
    <col min="11096" max="11265" width="9.140625" style="2"/>
    <col min="11266" max="11266" width="54.140625" style="2" bestFit="1" customWidth="1"/>
    <col min="11267" max="11271" width="4.7109375" style="2" customWidth="1"/>
    <col min="11272" max="11272" width="6" style="2" customWidth="1"/>
    <col min="11273" max="11284" width="4.7109375" style="2" customWidth="1"/>
    <col min="11285" max="11286" width="0" style="2" hidden="1" customWidth="1"/>
    <col min="11287" max="11287" width="2.7109375" style="2" customWidth="1"/>
    <col min="11288" max="11305" width="4.7109375" style="2" customWidth="1"/>
    <col min="11306" max="11307" width="0" style="2" hidden="1" customWidth="1"/>
    <col min="11308" max="11308" width="1.5703125" style="2" customWidth="1"/>
    <col min="11309" max="11309" width="7.7109375" style="2" customWidth="1"/>
    <col min="11310" max="11310" width="9.42578125" style="2" bestFit="1" customWidth="1"/>
    <col min="11311" max="11311" width="7.7109375" style="2" customWidth="1"/>
    <col min="11312" max="11312" width="6.140625" style="2" customWidth="1"/>
    <col min="11313" max="11314" width="7.7109375" style="2" customWidth="1"/>
    <col min="11315" max="11315" width="7.42578125" style="2" customWidth="1"/>
    <col min="11316" max="11319" width="7.7109375" style="2" customWidth="1"/>
    <col min="11320" max="11327" width="5" style="2" customWidth="1"/>
    <col min="11328" max="11329" width="0" style="2" hidden="1" customWidth="1"/>
    <col min="11330" max="11330" width="1.7109375" style="2" customWidth="1"/>
    <col min="11331" max="11331" width="4.7109375" style="2" customWidth="1"/>
    <col min="11332" max="11332" width="8" style="2" bestFit="1" customWidth="1"/>
    <col min="11333" max="11333" width="5.7109375" style="2" customWidth="1"/>
    <col min="11334" max="11334" width="7.28515625" style="2" customWidth="1"/>
    <col min="11335" max="11349" width="5.7109375" style="2" customWidth="1"/>
    <col min="11350" max="11351" width="0" style="2" hidden="1" customWidth="1"/>
    <col min="11352" max="11521" width="9.140625" style="2"/>
    <col min="11522" max="11522" width="54.140625" style="2" bestFit="1" customWidth="1"/>
    <col min="11523" max="11527" width="4.7109375" style="2" customWidth="1"/>
    <col min="11528" max="11528" width="6" style="2" customWidth="1"/>
    <col min="11529" max="11540" width="4.7109375" style="2" customWidth="1"/>
    <col min="11541" max="11542" width="0" style="2" hidden="1" customWidth="1"/>
    <col min="11543" max="11543" width="2.7109375" style="2" customWidth="1"/>
    <col min="11544" max="11561" width="4.7109375" style="2" customWidth="1"/>
    <col min="11562" max="11563" width="0" style="2" hidden="1" customWidth="1"/>
    <col min="11564" max="11564" width="1.5703125" style="2" customWidth="1"/>
    <col min="11565" max="11565" width="7.7109375" style="2" customWidth="1"/>
    <col min="11566" max="11566" width="9.42578125" style="2" bestFit="1" customWidth="1"/>
    <col min="11567" max="11567" width="7.7109375" style="2" customWidth="1"/>
    <col min="11568" max="11568" width="6.140625" style="2" customWidth="1"/>
    <col min="11569" max="11570" width="7.7109375" style="2" customWidth="1"/>
    <col min="11571" max="11571" width="7.42578125" style="2" customWidth="1"/>
    <col min="11572" max="11575" width="7.7109375" style="2" customWidth="1"/>
    <col min="11576" max="11583" width="5" style="2" customWidth="1"/>
    <col min="11584" max="11585" width="0" style="2" hidden="1" customWidth="1"/>
    <col min="11586" max="11586" width="1.7109375" style="2" customWidth="1"/>
    <col min="11587" max="11587" width="4.7109375" style="2" customWidth="1"/>
    <col min="11588" max="11588" width="8" style="2" bestFit="1" customWidth="1"/>
    <col min="11589" max="11589" width="5.7109375" style="2" customWidth="1"/>
    <col min="11590" max="11590" width="7.28515625" style="2" customWidth="1"/>
    <col min="11591" max="11605" width="5.7109375" style="2" customWidth="1"/>
    <col min="11606" max="11607" width="0" style="2" hidden="1" customWidth="1"/>
    <col min="11608" max="11777" width="9.140625" style="2"/>
    <col min="11778" max="11778" width="54.140625" style="2" bestFit="1" customWidth="1"/>
    <col min="11779" max="11783" width="4.7109375" style="2" customWidth="1"/>
    <col min="11784" max="11784" width="6" style="2" customWidth="1"/>
    <col min="11785" max="11796" width="4.7109375" style="2" customWidth="1"/>
    <col min="11797" max="11798" width="0" style="2" hidden="1" customWidth="1"/>
    <col min="11799" max="11799" width="2.7109375" style="2" customWidth="1"/>
    <col min="11800" max="11817" width="4.7109375" style="2" customWidth="1"/>
    <col min="11818" max="11819" width="0" style="2" hidden="1" customWidth="1"/>
    <col min="11820" max="11820" width="1.5703125" style="2" customWidth="1"/>
    <col min="11821" max="11821" width="7.7109375" style="2" customWidth="1"/>
    <col min="11822" max="11822" width="9.42578125" style="2" bestFit="1" customWidth="1"/>
    <col min="11823" max="11823" width="7.7109375" style="2" customWidth="1"/>
    <col min="11824" max="11824" width="6.140625" style="2" customWidth="1"/>
    <col min="11825" max="11826" width="7.7109375" style="2" customWidth="1"/>
    <col min="11827" max="11827" width="7.42578125" style="2" customWidth="1"/>
    <col min="11828" max="11831" width="7.7109375" style="2" customWidth="1"/>
    <col min="11832" max="11839" width="5" style="2" customWidth="1"/>
    <col min="11840" max="11841" width="0" style="2" hidden="1" customWidth="1"/>
    <col min="11842" max="11842" width="1.7109375" style="2" customWidth="1"/>
    <col min="11843" max="11843" width="4.7109375" style="2" customWidth="1"/>
    <col min="11844" max="11844" width="8" style="2" bestFit="1" customWidth="1"/>
    <col min="11845" max="11845" width="5.7109375" style="2" customWidth="1"/>
    <col min="11846" max="11846" width="7.28515625" style="2" customWidth="1"/>
    <col min="11847" max="11861" width="5.7109375" style="2" customWidth="1"/>
    <col min="11862" max="11863" width="0" style="2" hidden="1" customWidth="1"/>
    <col min="11864" max="12033" width="9.140625" style="2"/>
    <col min="12034" max="12034" width="54.140625" style="2" bestFit="1" customWidth="1"/>
    <col min="12035" max="12039" width="4.7109375" style="2" customWidth="1"/>
    <col min="12040" max="12040" width="6" style="2" customWidth="1"/>
    <col min="12041" max="12052" width="4.7109375" style="2" customWidth="1"/>
    <col min="12053" max="12054" width="0" style="2" hidden="1" customWidth="1"/>
    <col min="12055" max="12055" width="2.7109375" style="2" customWidth="1"/>
    <col min="12056" max="12073" width="4.7109375" style="2" customWidth="1"/>
    <col min="12074" max="12075" width="0" style="2" hidden="1" customWidth="1"/>
    <col min="12076" max="12076" width="1.5703125" style="2" customWidth="1"/>
    <col min="12077" max="12077" width="7.7109375" style="2" customWidth="1"/>
    <col min="12078" max="12078" width="9.42578125" style="2" bestFit="1" customWidth="1"/>
    <col min="12079" max="12079" width="7.7109375" style="2" customWidth="1"/>
    <col min="12080" max="12080" width="6.140625" style="2" customWidth="1"/>
    <col min="12081" max="12082" width="7.7109375" style="2" customWidth="1"/>
    <col min="12083" max="12083" width="7.42578125" style="2" customWidth="1"/>
    <col min="12084" max="12087" width="7.7109375" style="2" customWidth="1"/>
    <col min="12088" max="12095" width="5" style="2" customWidth="1"/>
    <col min="12096" max="12097" width="0" style="2" hidden="1" customWidth="1"/>
    <col min="12098" max="12098" width="1.7109375" style="2" customWidth="1"/>
    <col min="12099" max="12099" width="4.7109375" style="2" customWidth="1"/>
    <col min="12100" max="12100" width="8" style="2" bestFit="1" customWidth="1"/>
    <col min="12101" max="12101" width="5.7109375" style="2" customWidth="1"/>
    <col min="12102" max="12102" width="7.28515625" style="2" customWidth="1"/>
    <col min="12103" max="12117" width="5.7109375" style="2" customWidth="1"/>
    <col min="12118" max="12119" width="0" style="2" hidden="1" customWidth="1"/>
    <col min="12120" max="12289" width="9.140625" style="2"/>
    <col min="12290" max="12290" width="54.140625" style="2" bestFit="1" customWidth="1"/>
    <col min="12291" max="12295" width="4.7109375" style="2" customWidth="1"/>
    <col min="12296" max="12296" width="6" style="2" customWidth="1"/>
    <col min="12297" max="12308" width="4.7109375" style="2" customWidth="1"/>
    <col min="12309" max="12310" width="0" style="2" hidden="1" customWidth="1"/>
    <col min="12311" max="12311" width="2.7109375" style="2" customWidth="1"/>
    <col min="12312" max="12329" width="4.7109375" style="2" customWidth="1"/>
    <col min="12330" max="12331" width="0" style="2" hidden="1" customWidth="1"/>
    <col min="12332" max="12332" width="1.5703125" style="2" customWidth="1"/>
    <col min="12333" max="12333" width="7.7109375" style="2" customWidth="1"/>
    <col min="12334" max="12334" width="9.42578125" style="2" bestFit="1" customWidth="1"/>
    <col min="12335" max="12335" width="7.7109375" style="2" customWidth="1"/>
    <col min="12336" max="12336" width="6.140625" style="2" customWidth="1"/>
    <col min="12337" max="12338" width="7.7109375" style="2" customWidth="1"/>
    <col min="12339" max="12339" width="7.42578125" style="2" customWidth="1"/>
    <col min="12340" max="12343" width="7.7109375" style="2" customWidth="1"/>
    <col min="12344" max="12351" width="5" style="2" customWidth="1"/>
    <col min="12352" max="12353" width="0" style="2" hidden="1" customWidth="1"/>
    <col min="12354" max="12354" width="1.7109375" style="2" customWidth="1"/>
    <col min="12355" max="12355" width="4.7109375" style="2" customWidth="1"/>
    <col min="12356" max="12356" width="8" style="2" bestFit="1" customWidth="1"/>
    <col min="12357" max="12357" width="5.7109375" style="2" customWidth="1"/>
    <col min="12358" max="12358" width="7.28515625" style="2" customWidth="1"/>
    <col min="12359" max="12373" width="5.7109375" style="2" customWidth="1"/>
    <col min="12374" max="12375" width="0" style="2" hidden="1" customWidth="1"/>
    <col min="12376" max="12545" width="9.140625" style="2"/>
    <col min="12546" max="12546" width="54.140625" style="2" bestFit="1" customWidth="1"/>
    <col min="12547" max="12551" width="4.7109375" style="2" customWidth="1"/>
    <col min="12552" max="12552" width="6" style="2" customWidth="1"/>
    <col min="12553" max="12564" width="4.7109375" style="2" customWidth="1"/>
    <col min="12565" max="12566" width="0" style="2" hidden="1" customWidth="1"/>
    <col min="12567" max="12567" width="2.7109375" style="2" customWidth="1"/>
    <col min="12568" max="12585" width="4.7109375" style="2" customWidth="1"/>
    <col min="12586" max="12587" width="0" style="2" hidden="1" customWidth="1"/>
    <col min="12588" max="12588" width="1.5703125" style="2" customWidth="1"/>
    <col min="12589" max="12589" width="7.7109375" style="2" customWidth="1"/>
    <col min="12590" max="12590" width="9.42578125" style="2" bestFit="1" customWidth="1"/>
    <col min="12591" max="12591" width="7.7109375" style="2" customWidth="1"/>
    <col min="12592" max="12592" width="6.140625" style="2" customWidth="1"/>
    <col min="12593" max="12594" width="7.7109375" style="2" customWidth="1"/>
    <col min="12595" max="12595" width="7.42578125" style="2" customWidth="1"/>
    <col min="12596" max="12599" width="7.7109375" style="2" customWidth="1"/>
    <col min="12600" max="12607" width="5" style="2" customWidth="1"/>
    <col min="12608" max="12609" width="0" style="2" hidden="1" customWidth="1"/>
    <col min="12610" max="12610" width="1.7109375" style="2" customWidth="1"/>
    <col min="12611" max="12611" width="4.7109375" style="2" customWidth="1"/>
    <col min="12612" max="12612" width="8" style="2" bestFit="1" customWidth="1"/>
    <col min="12613" max="12613" width="5.7109375" style="2" customWidth="1"/>
    <col min="12614" max="12614" width="7.28515625" style="2" customWidth="1"/>
    <col min="12615" max="12629" width="5.7109375" style="2" customWidth="1"/>
    <col min="12630" max="12631" width="0" style="2" hidden="1" customWidth="1"/>
    <col min="12632" max="12801" width="9.140625" style="2"/>
    <col min="12802" max="12802" width="54.140625" style="2" bestFit="1" customWidth="1"/>
    <col min="12803" max="12807" width="4.7109375" style="2" customWidth="1"/>
    <col min="12808" max="12808" width="6" style="2" customWidth="1"/>
    <col min="12809" max="12820" width="4.7109375" style="2" customWidth="1"/>
    <col min="12821" max="12822" width="0" style="2" hidden="1" customWidth="1"/>
    <col min="12823" max="12823" width="2.7109375" style="2" customWidth="1"/>
    <col min="12824" max="12841" width="4.7109375" style="2" customWidth="1"/>
    <col min="12842" max="12843" width="0" style="2" hidden="1" customWidth="1"/>
    <col min="12844" max="12844" width="1.5703125" style="2" customWidth="1"/>
    <col min="12845" max="12845" width="7.7109375" style="2" customWidth="1"/>
    <col min="12846" max="12846" width="9.42578125" style="2" bestFit="1" customWidth="1"/>
    <col min="12847" max="12847" width="7.7109375" style="2" customWidth="1"/>
    <col min="12848" max="12848" width="6.140625" style="2" customWidth="1"/>
    <col min="12849" max="12850" width="7.7109375" style="2" customWidth="1"/>
    <col min="12851" max="12851" width="7.42578125" style="2" customWidth="1"/>
    <col min="12852" max="12855" width="7.7109375" style="2" customWidth="1"/>
    <col min="12856" max="12863" width="5" style="2" customWidth="1"/>
    <col min="12864" max="12865" width="0" style="2" hidden="1" customWidth="1"/>
    <col min="12866" max="12866" width="1.7109375" style="2" customWidth="1"/>
    <col min="12867" max="12867" width="4.7109375" style="2" customWidth="1"/>
    <col min="12868" max="12868" width="8" style="2" bestFit="1" customWidth="1"/>
    <col min="12869" max="12869" width="5.7109375" style="2" customWidth="1"/>
    <col min="12870" max="12870" width="7.28515625" style="2" customWidth="1"/>
    <col min="12871" max="12885" width="5.7109375" style="2" customWidth="1"/>
    <col min="12886" max="12887" width="0" style="2" hidden="1" customWidth="1"/>
    <col min="12888" max="13057" width="9.140625" style="2"/>
    <col min="13058" max="13058" width="54.140625" style="2" bestFit="1" customWidth="1"/>
    <col min="13059" max="13063" width="4.7109375" style="2" customWidth="1"/>
    <col min="13064" max="13064" width="6" style="2" customWidth="1"/>
    <col min="13065" max="13076" width="4.7109375" style="2" customWidth="1"/>
    <col min="13077" max="13078" width="0" style="2" hidden="1" customWidth="1"/>
    <col min="13079" max="13079" width="2.7109375" style="2" customWidth="1"/>
    <col min="13080" max="13097" width="4.7109375" style="2" customWidth="1"/>
    <col min="13098" max="13099" width="0" style="2" hidden="1" customWidth="1"/>
    <col min="13100" max="13100" width="1.5703125" style="2" customWidth="1"/>
    <col min="13101" max="13101" width="7.7109375" style="2" customWidth="1"/>
    <col min="13102" max="13102" width="9.42578125" style="2" bestFit="1" customWidth="1"/>
    <col min="13103" max="13103" width="7.7109375" style="2" customWidth="1"/>
    <col min="13104" max="13104" width="6.140625" style="2" customWidth="1"/>
    <col min="13105" max="13106" width="7.7109375" style="2" customWidth="1"/>
    <col min="13107" max="13107" width="7.42578125" style="2" customWidth="1"/>
    <col min="13108" max="13111" width="7.7109375" style="2" customWidth="1"/>
    <col min="13112" max="13119" width="5" style="2" customWidth="1"/>
    <col min="13120" max="13121" width="0" style="2" hidden="1" customWidth="1"/>
    <col min="13122" max="13122" width="1.7109375" style="2" customWidth="1"/>
    <col min="13123" max="13123" width="4.7109375" style="2" customWidth="1"/>
    <col min="13124" max="13124" width="8" style="2" bestFit="1" customWidth="1"/>
    <col min="13125" max="13125" width="5.7109375" style="2" customWidth="1"/>
    <col min="13126" max="13126" width="7.28515625" style="2" customWidth="1"/>
    <col min="13127" max="13141" width="5.7109375" style="2" customWidth="1"/>
    <col min="13142" max="13143" width="0" style="2" hidden="1" customWidth="1"/>
    <col min="13144" max="13313" width="9.140625" style="2"/>
    <col min="13314" max="13314" width="54.140625" style="2" bestFit="1" customWidth="1"/>
    <col min="13315" max="13319" width="4.7109375" style="2" customWidth="1"/>
    <col min="13320" max="13320" width="6" style="2" customWidth="1"/>
    <col min="13321" max="13332" width="4.7109375" style="2" customWidth="1"/>
    <col min="13333" max="13334" width="0" style="2" hidden="1" customWidth="1"/>
    <col min="13335" max="13335" width="2.7109375" style="2" customWidth="1"/>
    <col min="13336" max="13353" width="4.7109375" style="2" customWidth="1"/>
    <col min="13354" max="13355" width="0" style="2" hidden="1" customWidth="1"/>
    <col min="13356" max="13356" width="1.5703125" style="2" customWidth="1"/>
    <col min="13357" max="13357" width="7.7109375" style="2" customWidth="1"/>
    <col min="13358" max="13358" width="9.42578125" style="2" bestFit="1" customWidth="1"/>
    <col min="13359" max="13359" width="7.7109375" style="2" customWidth="1"/>
    <col min="13360" max="13360" width="6.140625" style="2" customWidth="1"/>
    <col min="13361" max="13362" width="7.7109375" style="2" customWidth="1"/>
    <col min="13363" max="13363" width="7.42578125" style="2" customWidth="1"/>
    <col min="13364" max="13367" width="7.7109375" style="2" customWidth="1"/>
    <col min="13368" max="13375" width="5" style="2" customWidth="1"/>
    <col min="13376" max="13377" width="0" style="2" hidden="1" customWidth="1"/>
    <col min="13378" max="13378" width="1.7109375" style="2" customWidth="1"/>
    <col min="13379" max="13379" width="4.7109375" style="2" customWidth="1"/>
    <col min="13380" max="13380" width="8" style="2" bestFit="1" customWidth="1"/>
    <col min="13381" max="13381" width="5.7109375" style="2" customWidth="1"/>
    <col min="13382" max="13382" width="7.28515625" style="2" customWidth="1"/>
    <col min="13383" max="13397" width="5.7109375" style="2" customWidth="1"/>
    <col min="13398" max="13399" width="0" style="2" hidden="1" customWidth="1"/>
    <col min="13400" max="13569" width="9.140625" style="2"/>
    <col min="13570" max="13570" width="54.140625" style="2" bestFit="1" customWidth="1"/>
    <col min="13571" max="13575" width="4.7109375" style="2" customWidth="1"/>
    <col min="13576" max="13576" width="6" style="2" customWidth="1"/>
    <col min="13577" max="13588" width="4.7109375" style="2" customWidth="1"/>
    <col min="13589" max="13590" width="0" style="2" hidden="1" customWidth="1"/>
    <col min="13591" max="13591" width="2.7109375" style="2" customWidth="1"/>
    <col min="13592" max="13609" width="4.7109375" style="2" customWidth="1"/>
    <col min="13610" max="13611" width="0" style="2" hidden="1" customWidth="1"/>
    <col min="13612" max="13612" width="1.5703125" style="2" customWidth="1"/>
    <col min="13613" max="13613" width="7.7109375" style="2" customWidth="1"/>
    <col min="13614" max="13614" width="9.42578125" style="2" bestFit="1" customWidth="1"/>
    <col min="13615" max="13615" width="7.7109375" style="2" customWidth="1"/>
    <col min="13616" max="13616" width="6.140625" style="2" customWidth="1"/>
    <col min="13617" max="13618" width="7.7109375" style="2" customWidth="1"/>
    <col min="13619" max="13619" width="7.42578125" style="2" customWidth="1"/>
    <col min="13620" max="13623" width="7.7109375" style="2" customWidth="1"/>
    <col min="13624" max="13631" width="5" style="2" customWidth="1"/>
    <col min="13632" max="13633" width="0" style="2" hidden="1" customWidth="1"/>
    <col min="13634" max="13634" width="1.7109375" style="2" customWidth="1"/>
    <col min="13635" max="13635" width="4.7109375" style="2" customWidth="1"/>
    <col min="13636" max="13636" width="8" style="2" bestFit="1" customWidth="1"/>
    <col min="13637" max="13637" width="5.7109375" style="2" customWidth="1"/>
    <col min="13638" max="13638" width="7.28515625" style="2" customWidth="1"/>
    <col min="13639" max="13653" width="5.7109375" style="2" customWidth="1"/>
    <col min="13654" max="13655" width="0" style="2" hidden="1" customWidth="1"/>
    <col min="13656" max="13825" width="9.140625" style="2"/>
    <col min="13826" max="13826" width="54.140625" style="2" bestFit="1" customWidth="1"/>
    <col min="13827" max="13831" width="4.7109375" style="2" customWidth="1"/>
    <col min="13832" max="13832" width="6" style="2" customWidth="1"/>
    <col min="13833" max="13844" width="4.7109375" style="2" customWidth="1"/>
    <col min="13845" max="13846" width="0" style="2" hidden="1" customWidth="1"/>
    <col min="13847" max="13847" width="2.7109375" style="2" customWidth="1"/>
    <col min="13848" max="13865" width="4.7109375" style="2" customWidth="1"/>
    <col min="13866" max="13867" width="0" style="2" hidden="1" customWidth="1"/>
    <col min="13868" max="13868" width="1.5703125" style="2" customWidth="1"/>
    <col min="13869" max="13869" width="7.7109375" style="2" customWidth="1"/>
    <col min="13870" max="13870" width="9.42578125" style="2" bestFit="1" customWidth="1"/>
    <col min="13871" max="13871" width="7.7109375" style="2" customWidth="1"/>
    <col min="13872" max="13872" width="6.140625" style="2" customWidth="1"/>
    <col min="13873" max="13874" width="7.7109375" style="2" customWidth="1"/>
    <col min="13875" max="13875" width="7.42578125" style="2" customWidth="1"/>
    <col min="13876" max="13879" width="7.7109375" style="2" customWidth="1"/>
    <col min="13880" max="13887" width="5" style="2" customWidth="1"/>
    <col min="13888" max="13889" width="0" style="2" hidden="1" customWidth="1"/>
    <col min="13890" max="13890" width="1.7109375" style="2" customWidth="1"/>
    <col min="13891" max="13891" width="4.7109375" style="2" customWidth="1"/>
    <col min="13892" max="13892" width="8" style="2" bestFit="1" customWidth="1"/>
    <col min="13893" max="13893" width="5.7109375" style="2" customWidth="1"/>
    <col min="13894" max="13894" width="7.28515625" style="2" customWidth="1"/>
    <col min="13895" max="13909" width="5.7109375" style="2" customWidth="1"/>
    <col min="13910" max="13911" width="0" style="2" hidden="1" customWidth="1"/>
    <col min="13912" max="14081" width="9.140625" style="2"/>
    <col min="14082" max="14082" width="54.140625" style="2" bestFit="1" customWidth="1"/>
    <col min="14083" max="14087" width="4.7109375" style="2" customWidth="1"/>
    <col min="14088" max="14088" width="6" style="2" customWidth="1"/>
    <col min="14089" max="14100" width="4.7109375" style="2" customWidth="1"/>
    <col min="14101" max="14102" width="0" style="2" hidden="1" customWidth="1"/>
    <col min="14103" max="14103" width="2.7109375" style="2" customWidth="1"/>
    <col min="14104" max="14121" width="4.7109375" style="2" customWidth="1"/>
    <col min="14122" max="14123" width="0" style="2" hidden="1" customWidth="1"/>
    <col min="14124" max="14124" width="1.5703125" style="2" customWidth="1"/>
    <col min="14125" max="14125" width="7.7109375" style="2" customWidth="1"/>
    <col min="14126" max="14126" width="9.42578125" style="2" bestFit="1" customWidth="1"/>
    <col min="14127" max="14127" width="7.7109375" style="2" customWidth="1"/>
    <col min="14128" max="14128" width="6.140625" style="2" customWidth="1"/>
    <col min="14129" max="14130" width="7.7109375" style="2" customWidth="1"/>
    <col min="14131" max="14131" width="7.42578125" style="2" customWidth="1"/>
    <col min="14132" max="14135" width="7.7109375" style="2" customWidth="1"/>
    <col min="14136" max="14143" width="5" style="2" customWidth="1"/>
    <col min="14144" max="14145" width="0" style="2" hidden="1" customWidth="1"/>
    <col min="14146" max="14146" width="1.7109375" style="2" customWidth="1"/>
    <col min="14147" max="14147" width="4.7109375" style="2" customWidth="1"/>
    <col min="14148" max="14148" width="8" style="2" bestFit="1" customWidth="1"/>
    <col min="14149" max="14149" width="5.7109375" style="2" customWidth="1"/>
    <col min="14150" max="14150" width="7.28515625" style="2" customWidth="1"/>
    <col min="14151" max="14165" width="5.7109375" style="2" customWidth="1"/>
    <col min="14166" max="14167" width="0" style="2" hidden="1" customWidth="1"/>
    <col min="14168" max="14337" width="9.140625" style="2"/>
    <col min="14338" max="14338" width="54.140625" style="2" bestFit="1" customWidth="1"/>
    <col min="14339" max="14343" width="4.7109375" style="2" customWidth="1"/>
    <col min="14344" max="14344" width="6" style="2" customWidth="1"/>
    <col min="14345" max="14356" width="4.7109375" style="2" customWidth="1"/>
    <col min="14357" max="14358" width="0" style="2" hidden="1" customWidth="1"/>
    <col min="14359" max="14359" width="2.7109375" style="2" customWidth="1"/>
    <col min="14360" max="14377" width="4.7109375" style="2" customWidth="1"/>
    <col min="14378" max="14379" width="0" style="2" hidden="1" customWidth="1"/>
    <col min="14380" max="14380" width="1.5703125" style="2" customWidth="1"/>
    <col min="14381" max="14381" width="7.7109375" style="2" customWidth="1"/>
    <col min="14382" max="14382" width="9.42578125" style="2" bestFit="1" customWidth="1"/>
    <col min="14383" max="14383" width="7.7109375" style="2" customWidth="1"/>
    <col min="14384" max="14384" width="6.140625" style="2" customWidth="1"/>
    <col min="14385" max="14386" width="7.7109375" style="2" customWidth="1"/>
    <col min="14387" max="14387" width="7.42578125" style="2" customWidth="1"/>
    <col min="14388" max="14391" width="7.7109375" style="2" customWidth="1"/>
    <col min="14392" max="14399" width="5" style="2" customWidth="1"/>
    <col min="14400" max="14401" width="0" style="2" hidden="1" customWidth="1"/>
    <col min="14402" max="14402" width="1.7109375" style="2" customWidth="1"/>
    <col min="14403" max="14403" width="4.7109375" style="2" customWidth="1"/>
    <col min="14404" max="14404" width="8" style="2" bestFit="1" customWidth="1"/>
    <col min="14405" max="14405" width="5.7109375" style="2" customWidth="1"/>
    <col min="14406" max="14406" width="7.28515625" style="2" customWidth="1"/>
    <col min="14407" max="14421" width="5.7109375" style="2" customWidth="1"/>
    <col min="14422" max="14423" width="0" style="2" hidden="1" customWidth="1"/>
    <col min="14424" max="14593" width="9.140625" style="2"/>
    <col min="14594" max="14594" width="54.140625" style="2" bestFit="1" customWidth="1"/>
    <col min="14595" max="14599" width="4.7109375" style="2" customWidth="1"/>
    <col min="14600" max="14600" width="6" style="2" customWidth="1"/>
    <col min="14601" max="14612" width="4.7109375" style="2" customWidth="1"/>
    <col min="14613" max="14614" width="0" style="2" hidden="1" customWidth="1"/>
    <col min="14615" max="14615" width="2.7109375" style="2" customWidth="1"/>
    <col min="14616" max="14633" width="4.7109375" style="2" customWidth="1"/>
    <col min="14634" max="14635" width="0" style="2" hidden="1" customWidth="1"/>
    <col min="14636" max="14636" width="1.5703125" style="2" customWidth="1"/>
    <col min="14637" max="14637" width="7.7109375" style="2" customWidth="1"/>
    <col min="14638" max="14638" width="9.42578125" style="2" bestFit="1" customWidth="1"/>
    <col min="14639" max="14639" width="7.7109375" style="2" customWidth="1"/>
    <col min="14640" max="14640" width="6.140625" style="2" customWidth="1"/>
    <col min="14641" max="14642" width="7.7109375" style="2" customWidth="1"/>
    <col min="14643" max="14643" width="7.42578125" style="2" customWidth="1"/>
    <col min="14644" max="14647" width="7.7109375" style="2" customWidth="1"/>
    <col min="14648" max="14655" width="5" style="2" customWidth="1"/>
    <col min="14656" max="14657" width="0" style="2" hidden="1" customWidth="1"/>
    <col min="14658" max="14658" width="1.7109375" style="2" customWidth="1"/>
    <col min="14659" max="14659" width="4.7109375" style="2" customWidth="1"/>
    <col min="14660" max="14660" width="8" style="2" bestFit="1" customWidth="1"/>
    <col min="14661" max="14661" width="5.7109375" style="2" customWidth="1"/>
    <col min="14662" max="14662" width="7.28515625" style="2" customWidth="1"/>
    <col min="14663" max="14677" width="5.7109375" style="2" customWidth="1"/>
    <col min="14678" max="14679" width="0" style="2" hidden="1" customWidth="1"/>
    <col min="14680" max="14849" width="9.140625" style="2"/>
    <col min="14850" max="14850" width="54.140625" style="2" bestFit="1" customWidth="1"/>
    <col min="14851" max="14855" width="4.7109375" style="2" customWidth="1"/>
    <col min="14856" max="14856" width="6" style="2" customWidth="1"/>
    <col min="14857" max="14868" width="4.7109375" style="2" customWidth="1"/>
    <col min="14869" max="14870" width="0" style="2" hidden="1" customWidth="1"/>
    <col min="14871" max="14871" width="2.7109375" style="2" customWidth="1"/>
    <col min="14872" max="14889" width="4.7109375" style="2" customWidth="1"/>
    <col min="14890" max="14891" width="0" style="2" hidden="1" customWidth="1"/>
    <col min="14892" max="14892" width="1.5703125" style="2" customWidth="1"/>
    <col min="14893" max="14893" width="7.7109375" style="2" customWidth="1"/>
    <col min="14894" max="14894" width="9.42578125" style="2" bestFit="1" customWidth="1"/>
    <col min="14895" max="14895" width="7.7109375" style="2" customWidth="1"/>
    <col min="14896" max="14896" width="6.140625" style="2" customWidth="1"/>
    <col min="14897" max="14898" width="7.7109375" style="2" customWidth="1"/>
    <col min="14899" max="14899" width="7.42578125" style="2" customWidth="1"/>
    <col min="14900" max="14903" width="7.7109375" style="2" customWidth="1"/>
    <col min="14904" max="14911" width="5" style="2" customWidth="1"/>
    <col min="14912" max="14913" width="0" style="2" hidden="1" customWidth="1"/>
    <col min="14914" max="14914" width="1.7109375" style="2" customWidth="1"/>
    <col min="14915" max="14915" width="4.7109375" style="2" customWidth="1"/>
    <col min="14916" max="14916" width="8" style="2" bestFit="1" customWidth="1"/>
    <col min="14917" max="14917" width="5.7109375" style="2" customWidth="1"/>
    <col min="14918" max="14918" width="7.28515625" style="2" customWidth="1"/>
    <col min="14919" max="14933" width="5.7109375" style="2" customWidth="1"/>
    <col min="14934" max="14935" width="0" style="2" hidden="1" customWidth="1"/>
    <col min="14936" max="15105" width="9.140625" style="2"/>
    <col min="15106" max="15106" width="54.140625" style="2" bestFit="1" customWidth="1"/>
    <col min="15107" max="15111" width="4.7109375" style="2" customWidth="1"/>
    <col min="15112" max="15112" width="6" style="2" customWidth="1"/>
    <col min="15113" max="15124" width="4.7109375" style="2" customWidth="1"/>
    <col min="15125" max="15126" width="0" style="2" hidden="1" customWidth="1"/>
    <col min="15127" max="15127" width="2.7109375" style="2" customWidth="1"/>
    <col min="15128" max="15145" width="4.7109375" style="2" customWidth="1"/>
    <col min="15146" max="15147" width="0" style="2" hidden="1" customWidth="1"/>
    <col min="15148" max="15148" width="1.5703125" style="2" customWidth="1"/>
    <col min="15149" max="15149" width="7.7109375" style="2" customWidth="1"/>
    <col min="15150" max="15150" width="9.42578125" style="2" bestFit="1" customWidth="1"/>
    <col min="15151" max="15151" width="7.7109375" style="2" customWidth="1"/>
    <col min="15152" max="15152" width="6.140625" style="2" customWidth="1"/>
    <col min="15153" max="15154" width="7.7109375" style="2" customWidth="1"/>
    <col min="15155" max="15155" width="7.42578125" style="2" customWidth="1"/>
    <col min="15156" max="15159" width="7.7109375" style="2" customWidth="1"/>
    <col min="15160" max="15167" width="5" style="2" customWidth="1"/>
    <col min="15168" max="15169" width="0" style="2" hidden="1" customWidth="1"/>
    <col min="15170" max="15170" width="1.7109375" style="2" customWidth="1"/>
    <col min="15171" max="15171" width="4.7109375" style="2" customWidth="1"/>
    <col min="15172" max="15172" width="8" style="2" bestFit="1" customWidth="1"/>
    <col min="15173" max="15173" width="5.7109375" style="2" customWidth="1"/>
    <col min="15174" max="15174" width="7.28515625" style="2" customWidth="1"/>
    <col min="15175" max="15189" width="5.7109375" style="2" customWidth="1"/>
    <col min="15190" max="15191" width="0" style="2" hidden="1" customWidth="1"/>
    <col min="15192" max="15361" width="9.140625" style="2"/>
    <col min="15362" max="15362" width="54.140625" style="2" bestFit="1" customWidth="1"/>
    <col min="15363" max="15367" width="4.7109375" style="2" customWidth="1"/>
    <col min="15368" max="15368" width="6" style="2" customWidth="1"/>
    <col min="15369" max="15380" width="4.7109375" style="2" customWidth="1"/>
    <col min="15381" max="15382" width="0" style="2" hidden="1" customWidth="1"/>
    <col min="15383" max="15383" width="2.7109375" style="2" customWidth="1"/>
    <col min="15384" max="15401" width="4.7109375" style="2" customWidth="1"/>
    <col min="15402" max="15403" width="0" style="2" hidden="1" customWidth="1"/>
    <col min="15404" max="15404" width="1.5703125" style="2" customWidth="1"/>
    <col min="15405" max="15405" width="7.7109375" style="2" customWidth="1"/>
    <col min="15406" max="15406" width="9.42578125" style="2" bestFit="1" customWidth="1"/>
    <col min="15407" max="15407" width="7.7109375" style="2" customWidth="1"/>
    <col min="15408" max="15408" width="6.140625" style="2" customWidth="1"/>
    <col min="15409" max="15410" width="7.7109375" style="2" customWidth="1"/>
    <col min="15411" max="15411" width="7.42578125" style="2" customWidth="1"/>
    <col min="15412" max="15415" width="7.7109375" style="2" customWidth="1"/>
    <col min="15416" max="15423" width="5" style="2" customWidth="1"/>
    <col min="15424" max="15425" width="0" style="2" hidden="1" customWidth="1"/>
    <col min="15426" max="15426" width="1.7109375" style="2" customWidth="1"/>
    <col min="15427" max="15427" width="4.7109375" style="2" customWidth="1"/>
    <col min="15428" max="15428" width="8" style="2" bestFit="1" customWidth="1"/>
    <col min="15429" max="15429" width="5.7109375" style="2" customWidth="1"/>
    <col min="15430" max="15430" width="7.28515625" style="2" customWidth="1"/>
    <col min="15431" max="15445" width="5.7109375" style="2" customWidth="1"/>
    <col min="15446" max="15447" width="0" style="2" hidden="1" customWidth="1"/>
    <col min="15448" max="15617" width="9.140625" style="2"/>
    <col min="15618" max="15618" width="54.140625" style="2" bestFit="1" customWidth="1"/>
    <col min="15619" max="15623" width="4.7109375" style="2" customWidth="1"/>
    <col min="15624" max="15624" width="6" style="2" customWidth="1"/>
    <col min="15625" max="15636" width="4.7109375" style="2" customWidth="1"/>
    <col min="15637" max="15638" width="0" style="2" hidden="1" customWidth="1"/>
    <col min="15639" max="15639" width="2.7109375" style="2" customWidth="1"/>
    <col min="15640" max="15657" width="4.7109375" style="2" customWidth="1"/>
    <col min="15658" max="15659" width="0" style="2" hidden="1" customWidth="1"/>
    <col min="15660" max="15660" width="1.5703125" style="2" customWidth="1"/>
    <col min="15661" max="15661" width="7.7109375" style="2" customWidth="1"/>
    <col min="15662" max="15662" width="9.42578125" style="2" bestFit="1" customWidth="1"/>
    <col min="15663" max="15663" width="7.7109375" style="2" customWidth="1"/>
    <col min="15664" max="15664" width="6.140625" style="2" customWidth="1"/>
    <col min="15665" max="15666" width="7.7109375" style="2" customWidth="1"/>
    <col min="15667" max="15667" width="7.42578125" style="2" customWidth="1"/>
    <col min="15668" max="15671" width="7.7109375" style="2" customWidth="1"/>
    <col min="15672" max="15679" width="5" style="2" customWidth="1"/>
    <col min="15680" max="15681" width="0" style="2" hidden="1" customWidth="1"/>
    <col min="15682" max="15682" width="1.7109375" style="2" customWidth="1"/>
    <col min="15683" max="15683" width="4.7109375" style="2" customWidth="1"/>
    <col min="15684" max="15684" width="8" style="2" bestFit="1" customWidth="1"/>
    <col min="15685" max="15685" width="5.7109375" style="2" customWidth="1"/>
    <col min="15686" max="15686" width="7.28515625" style="2" customWidth="1"/>
    <col min="15687" max="15701" width="5.7109375" style="2" customWidth="1"/>
    <col min="15702" max="15703" width="0" style="2" hidden="1" customWidth="1"/>
    <col min="15704" max="15873" width="9.140625" style="2"/>
    <col min="15874" max="15874" width="54.140625" style="2" bestFit="1" customWidth="1"/>
    <col min="15875" max="15879" width="4.7109375" style="2" customWidth="1"/>
    <col min="15880" max="15880" width="6" style="2" customWidth="1"/>
    <col min="15881" max="15892" width="4.7109375" style="2" customWidth="1"/>
    <col min="15893" max="15894" width="0" style="2" hidden="1" customWidth="1"/>
    <col min="15895" max="15895" width="2.7109375" style="2" customWidth="1"/>
    <col min="15896" max="15913" width="4.7109375" style="2" customWidth="1"/>
    <col min="15914" max="15915" width="0" style="2" hidden="1" customWidth="1"/>
    <col min="15916" max="15916" width="1.5703125" style="2" customWidth="1"/>
    <col min="15917" max="15917" width="7.7109375" style="2" customWidth="1"/>
    <col min="15918" max="15918" width="9.42578125" style="2" bestFit="1" customWidth="1"/>
    <col min="15919" max="15919" width="7.7109375" style="2" customWidth="1"/>
    <col min="15920" max="15920" width="6.140625" style="2" customWidth="1"/>
    <col min="15921" max="15922" width="7.7109375" style="2" customWidth="1"/>
    <col min="15923" max="15923" width="7.42578125" style="2" customWidth="1"/>
    <col min="15924" max="15927" width="7.7109375" style="2" customWidth="1"/>
    <col min="15928" max="15935" width="5" style="2" customWidth="1"/>
    <col min="15936" max="15937" width="0" style="2" hidden="1" customWidth="1"/>
    <col min="15938" max="15938" width="1.7109375" style="2" customWidth="1"/>
    <col min="15939" max="15939" width="4.7109375" style="2" customWidth="1"/>
    <col min="15940" max="15940" width="8" style="2" bestFit="1" customWidth="1"/>
    <col min="15941" max="15941" width="5.7109375" style="2" customWidth="1"/>
    <col min="15942" max="15942" width="7.28515625" style="2" customWidth="1"/>
    <col min="15943" max="15957" width="5.7109375" style="2" customWidth="1"/>
    <col min="15958" max="15959" width="0" style="2" hidden="1" customWidth="1"/>
    <col min="15960" max="16129" width="9.140625" style="2"/>
    <col min="16130" max="16130" width="54.140625" style="2" bestFit="1" customWidth="1"/>
    <col min="16131" max="16135" width="4.7109375" style="2" customWidth="1"/>
    <col min="16136" max="16136" width="6" style="2" customWidth="1"/>
    <col min="16137" max="16148" width="4.7109375" style="2" customWidth="1"/>
    <col min="16149" max="16150" width="0" style="2" hidden="1" customWidth="1"/>
    <col min="16151" max="16151" width="2.7109375" style="2" customWidth="1"/>
    <col min="16152" max="16169" width="4.7109375" style="2" customWidth="1"/>
    <col min="16170" max="16171" width="0" style="2" hidden="1" customWidth="1"/>
    <col min="16172" max="16172" width="1.5703125" style="2" customWidth="1"/>
    <col min="16173" max="16173" width="7.7109375" style="2" customWidth="1"/>
    <col min="16174" max="16174" width="9.42578125" style="2" bestFit="1" customWidth="1"/>
    <col min="16175" max="16175" width="7.7109375" style="2" customWidth="1"/>
    <col min="16176" max="16176" width="6.140625" style="2" customWidth="1"/>
    <col min="16177" max="16178" width="7.7109375" style="2" customWidth="1"/>
    <col min="16179" max="16179" width="7.42578125" style="2" customWidth="1"/>
    <col min="16180" max="16183" width="7.7109375" style="2" customWidth="1"/>
    <col min="16184" max="16191" width="5" style="2" customWidth="1"/>
    <col min="16192" max="16193" width="0" style="2" hidden="1" customWidth="1"/>
    <col min="16194" max="16194" width="1.7109375" style="2" customWidth="1"/>
    <col min="16195" max="16195" width="4.7109375" style="2" customWidth="1"/>
    <col min="16196" max="16196" width="8" style="2" bestFit="1" customWidth="1"/>
    <col min="16197" max="16197" width="5.7109375" style="2" customWidth="1"/>
    <col min="16198" max="16198" width="7.28515625" style="2" customWidth="1"/>
    <col min="16199" max="16213" width="5.7109375" style="2" customWidth="1"/>
    <col min="16214" max="16215" width="0" style="2" hidden="1" customWidth="1"/>
    <col min="16216" max="16384" width="9.140625" style="2"/>
  </cols>
  <sheetData>
    <row r="1" spans="1:89" x14ac:dyDescent="0.25">
      <c r="A1" s="46" t="s">
        <v>0</v>
      </c>
      <c r="B1" s="1" t="s">
        <v>1</v>
      </c>
      <c r="AS1" s="48" t="s">
        <v>2</v>
      </c>
      <c r="AT1" s="42">
        <v>0.5</v>
      </c>
      <c r="AU1" s="42">
        <v>0.05</v>
      </c>
      <c r="AV1" s="42">
        <v>0.4</v>
      </c>
      <c r="AW1" s="42">
        <v>0.25</v>
      </c>
      <c r="AX1" s="42">
        <v>0.1</v>
      </c>
      <c r="AY1" s="42">
        <v>0.05</v>
      </c>
      <c r="AZ1" s="42">
        <v>0.05</v>
      </c>
      <c r="BA1" s="42">
        <v>0.1</v>
      </c>
      <c r="BB1" s="42">
        <v>0.1</v>
      </c>
      <c r="BC1" s="42">
        <v>0.25</v>
      </c>
      <c r="BD1" s="42">
        <v>0.2</v>
      </c>
      <c r="BE1" s="42">
        <v>0.1</v>
      </c>
      <c r="BF1" s="42">
        <v>0.05</v>
      </c>
      <c r="BG1" s="42">
        <v>0</v>
      </c>
      <c r="BH1" s="42">
        <v>0</v>
      </c>
      <c r="BI1" s="42">
        <v>0</v>
      </c>
      <c r="BJ1" s="42">
        <v>0</v>
      </c>
      <c r="BK1" s="42">
        <v>0</v>
      </c>
      <c r="BL1" s="42">
        <v>0</v>
      </c>
      <c r="BM1" s="42">
        <v>0</v>
      </c>
      <c r="BN1" s="3"/>
    </row>
    <row r="2" spans="1:89" x14ac:dyDescent="0.25">
      <c r="A2" s="47"/>
      <c r="B2" s="4" t="s">
        <v>3</v>
      </c>
      <c r="AS2" s="48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3"/>
    </row>
    <row r="3" spans="1:89" ht="15.75" thickBot="1" x14ac:dyDescent="0.3">
      <c r="A3" s="47"/>
      <c r="B3" s="4" t="s">
        <v>0</v>
      </c>
      <c r="C3" s="5"/>
      <c r="D3" s="5"/>
      <c r="E3" s="5"/>
      <c r="F3" s="5"/>
      <c r="G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AS3" s="48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3"/>
    </row>
    <row r="4" spans="1:89" x14ac:dyDescent="0.25">
      <c r="A4" s="43" t="s">
        <v>61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6"/>
      <c r="X4" s="44" t="s">
        <v>62</v>
      </c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5"/>
      <c r="AS4" s="7" t="s">
        <v>4</v>
      </c>
      <c r="BI4" s="8"/>
    </row>
    <row r="5" spans="1:89" x14ac:dyDescent="0.25">
      <c r="A5" s="39" t="s">
        <v>5</v>
      </c>
      <c r="B5" s="40"/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X5" s="2" t="s">
        <v>26</v>
      </c>
      <c r="Y5" s="2" t="s">
        <v>27</v>
      </c>
      <c r="Z5" s="2" t="s">
        <v>28</v>
      </c>
      <c r="AA5" s="2" t="s">
        <v>29</v>
      </c>
      <c r="AB5" s="2" t="s">
        <v>30</v>
      </c>
      <c r="AC5" s="2" t="s">
        <v>31</v>
      </c>
      <c r="AD5" s="2" t="s">
        <v>32</v>
      </c>
      <c r="AE5" s="2" t="s">
        <v>33</v>
      </c>
      <c r="AF5" s="2" t="s">
        <v>34</v>
      </c>
      <c r="AG5" s="2" t="s">
        <v>35</v>
      </c>
      <c r="AH5" s="2" t="s">
        <v>36</v>
      </c>
      <c r="AI5" s="2" t="s">
        <v>37</v>
      </c>
      <c r="AJ5" s="2" t="s">
        <v>38</v>
      </c>
      <c r="AK5" s="2" t="s">
        <v>39</v>
      </c>
      <c r="AL5" s="2" t="s">
        <v>40</v>
      </c>
      <c r="AM5" s="2" t="s">
        <v>41</v>
      </c>
      <c r="AN5" s="2" t="s">
        <v>42</v>
      </c>
      <c r="AO5" s="2" t="s">
        <v>43</v>
      </c>
      <c r="AP5" s="2" t="s">
        <v>44</v>
      </c>
      <c r="AQ5" s="9" t="s">
        <v>45</v>
      </c>
      <c r="AS5" s="7">
        <v>0.1</v>
      </c>
      <c r="AT5" s="2" t="str">
        <f>C5</f>
        <v>x1</v>
      </c>
      <c r="AU5" s="2" t="str">
        <f t="shared" ref="AU5:BJ6" si="0">D5</f>
        <v>x2</v>
      </c>
      <c r="AV5" s="2" t="str">
        <f t="shared" si="0"/>
        <v>x3</v>
      </c>
      <c r="AW5" s="2" t="str">
        <f t="shared" si="0"/>
        <v>x4</v>
      </c>
      <c r="AX5" s="2" t="str">
        <f t="shared" si="0"/>
        <v>x5</v>
      </c>
      <c r="AY5" s="2" t="str">
        <f t="shared" si="0"/>
        <v>x6</v>
      </c>
      <c r="AZ5" s="2" t="str">
        <f t="shared" si="0"/>
        <v>x7</v>
      </c>
      <c r="BA5" s="2" t="str">
        <f t="shared" si="0"/>
        <v>x8</v>
      </c>
      <c r="BB5" s="2" t="str">
        <f t="shared" si="0"/>
        <v>x9</v>
      </c>
      <c r="BC5" s="2" t="str">
        <f t="shared" si="0"/>
        <v>x10</v>
      </c>
      <c r="BD5" s="2" t="str">
        <f t="shared" si="0"/>
        <v>x11</v>
      </c>
      <c r="BE5" s="2" t="str">
        <f t="shared" si="0"/>
        <v>x12</v>
      </c>
      <c r="BF5" s="2" t="str">
        <f t="shared" si="0"/>
        <v>x13</v>
      </c>
      <c r="BG5" s="2" t="str">
        <f t="shared" si="0"/>
        <v>x14</v>
      </c>
      <c r="BH5" s="2" t="str">
        <f t="shared" si="0"/>
        <v>x15</v>
      </c>
      <c r="BI5" s="2" t="str">
        <f t="shared" si="0"/>
        <v>x16</v>
      </c>
      <c r="BJ5" s="2" t="str">
        <f t="shared" si="0"/>
        <v>x17</v>
      </c>
      <c r="BK5" s="2" t="str">
        <f>T5</f>
        <v>x18</v>
      </c>
      <c r="BL5" s="2" t="str">
        <f>U5</f>
        <v>x19</v>
      </c>
      <c r="BM5" s="2" t="str">
        <f>V5</f>
        <v>x20</v>
      </c>
      <c r="BP5" s="2" t="str">
        <f t="shared" ref="BP5:CE6" si="1">X5</f>
        <v>Dx1</v>
      </c>
      <c r="BQ5" s="2" t="str">
        <f t="shared" si="1"/>
        <v>Dx2</v>
      </c>
      <c r="BR5" s="2" t="str">
        <f t="shared" si="1"/>
        <v>Dx3</v>
      </c>
      <c r="BS5" s="2" t="str">
        <f t="shared" si="1"/>
        <v>Dx4</v>
      </c>
      <c r="BT5" s="2" t="str">
        <f t="shared" si="1"/>
        <v>Dx5</v>
      </c>
      <c r="BU5" s="2" t="str">
        <f t="shared" si="1"/>
        <v>Dx6</v>
      </c>
      <c r="BV5" s="2" t="str">
        <f t="shared" si="1"/>
        <v>Dx7</v>
      </c>
      <c r="BW5" s="2" t="str">
        <f t="shared" si="1"/>
        <v>Dx8</v>
      </c>
      <c r="BX5" s="2" t="str">
        <f t="shared" si="1"/>
        <v>Dx9</v>
      </c>
      <c r="BY5" s="2" t="str">
        <f t="shared" si="1"/>
        <v>Dx10</v>
      </c>
      <c r="BZ5" s="2" t="str">
        <f t="shared" si="1"/>
        <v>Dx11</v>
      </c>
      <c r="CA5" s="2" t="str">
        <f t="shared" si="1"/>
        <v>Dx12</v>
      </c>
      <c r="CB5" s="2" t="str">
        <f t="shared" si="1"/>
        <v>Dx13</v>
      </c>
      <c r="CC5" s="2" t="str">
        <f t="shared" si="1"/>
        <v>Dx14</v>
      </c>
      <c r="CD5" s="2" t="str">
        <f t="shared" si="1"/>
        <v>Dx15</v>
      </c>
      <c r="CE5" s="2" t="str">
        <f t="shared" si="1"/>
        <v>Dx16</v>
      </c>
      <c r="CF5" s="2" t="str">
        <f>AN5</f>
        <v>Dx17</v>
      </c>
      <c r="CG5" s="2" t="str">
        <f>AO5</f>
        <v>Dx18</v>
      </c>
      <c r="CH5" s="2" t="str">
        <f t="shared" ref="CH5:CI5" si="2">AP5</f>
        <v>Dx19</v>
      </c>
      <c r="CI5" s="2" t="str">
        <f t="shared" si="2"/>
        <v>Dx20</v>
      </c>
      <c r="CJ5" s="2" t="s">
        <v>44</v>
      </c>
      <c r="CK5" s="2" t="s">
        <v>47</v>
      </c>
    </row>
    <row r="6" spans="1:89" ht="76.5" customHeight="1" x14ac:dyDescent="0.25">
      <c r="A6" s="39"/>
      <c r="B6" s="40"/>
      <c r="C6" s="27" t="str">
        <f>B7</f>
        <v>Unidades de recursos</v>
      </c>
      <c r="D6" s="27" t="str">
        <f>B8</f>
        <v>Volumen de corta</v>
      </c>
      <c r="E6" s="27" t="str">
        <f>B9</f>
        <v>Precio</v>
      </c>
      <c r="F6" s="27" t="str">
        <f>B10</f>
        <v>Acuerdos de venta</v>
      </c>
      <c r="G6" s="27" t="str">
        <f>B11</f>
        <v>Ingresos</v>
      </c>
      <c r="H6" s="27" t="str">
        <f>B12</f>
        <v>Ganancias</v>
      </c>
      <c r="I6" s="27" t="str">
        <f>B13</f>
        <v>Sanciones</v>
      </c>
      <c r="J6" s="27" t="str">
        <f>B14</f>
        <v>Trabajo comunitario</v>
      </c>
      <c r="K6" s="27" t="str">
        <f>B15</f>
        <v>Eficiencia de aprovechamiento</v>
      </c>
      <c r="L6" s="27" t="str">
        <f>B16</f>
        <v>Regeneración artificial</v>
      </c>
      <c r="M6" s="27" t="str">
        <f>B17</f>
        <v>Esfuerzo de reforestación</v>
      </c>
      <c r="N6" s="27" t="str">
        <f>B18</f>
        <v>Regeneración natural</v>
      </c>
      <c r="O6" s="27" t="str">
        <f>B19</f>
        <v>Productividad</v>
      </c>
      <c r="P6" s="27">
        <f>B20</f>
        <v>0</v>
      </c>
      <c r="Q6" s="27">
        <f>B21</f>
        <v>0</v>
      </c>
      <c r="R6" s="27">
        <f>B22</f>
        <v>0</v>
      </c>
      <c r="S6" s="27">
        <f>B23</f>
        <v>0</v>
      </c>
      <c r="T6" s="27">
        <f>B24</f>
        <v>0</v>
      </c>
      <c r="U6" s="27"/>
      <c r="V6" s="27"/>
      <c r="W6" s="28"/>
      <c r="X6" s="27" t="str">
        <f>C6</f>
        <v>Unidades de recursos</v>
      </c>
      <c r="Y6" s="27" t="str">
        <f t="shared" ref="Y6:AO6" si="3">D6</f>
        <v>Volumen de corta</v>
      </c>
      <c r="Z6" s="27" t="str">
        <f t="shared" si="3"/>
        <v>Precio</v>
      </c>
      <c r="AA6" s="27" t="str">
        <f t="shared" si="3"/>
        <v>Acuerdos de venta</v>
      </c>
      <c r="AB6" s="27" t="str">
        <f t="shared" si="3"/>
        <v>Ingresos</v>
      </c>
      <c r="AC6" s="27" t="str">
        <f t="shared" si="3"/>
        <v>Ganancias</v>
      </c>
      <c r="AD6" s="27" t="str">
        <f t="shared" si="3"/>
        <v>Sanciones</v>
      </c>
      <c r="AE6" s="27" t="str">
        <f t="shared" si="3"/>
        <v>Trabajo comunitario</v>
      </c>
      <c r="AF6" s="27" t="str">
        <f t="shared" si="3"/>
        <v>Eficiencia de aprovechamiento</v>
      </c>
      <c r="AG6" s="27" t="str">
        <f t="shared" si="3"/>
        <v>Regeneración artificial</v>
      </c>
      <c r="AH6" s="27" t="str">
        <f t="shared" si="3"/>
        <v>Esfuerzo de reforestación</v>
      </c>
      <c r="AI6" s="27" t="str">
        <f t="shared" si="3"/>
        <v>Regeneración natural</v>
      </c>
      <c r="AJ6" s="27" t="str">
        <f t="shared" si="3"/>
        <v>Productividad</v>
      </c>
      <c r="AK6" s="27">
        <f t="shared" si="3"/>
        <v>0</v>
      </c>
      <c r="AL6" s="27">
        <f t="shared" si="3"/>
        <v>0</v>
      </c>
      <c r="AM6" s="27">
        <f t="shared" si="3"/>
        <v>0</v>
      </c>
      <c r="AN6" s="27">
        <f t="shared" si="3"/>
        <v>0</v>
      </c>
      <c r="AO6" s="27">
        <f t="shared" si="3"/>
        <v>0</v>
      </c>
      <c r="AP6" s="27"/>
      <c r="AQ6" s="29"/>
      <c r="AS6" s="11" t="s">
        <v>46</v>
      </c>
      <c r="AT6" s="27" t="str">
        <f>C6</f>
        <v>Unidades de recursos</v>
      </c>
      <c r="AU6" s="27" t="str">
        <f t="shared" si="0"/>
        <v>Volumen de corta</v>
      </c>
      <c r="AV6" s="27" t="str">
        <f t="shared" si="0"/>
        <v>Precio</v>
      </c>
      <c r="AW6" s="27" t="str">
        <f t="shared" si="0"/>
        <v>Acuerdos de venta</v>
      </c>
      <c r="AX6" s="27" t="str">
        <f t="shared" si="0"/>
        <v>Ingresos</v>
      </c>
      <c r="AY6" s="27" t="str">
        <f t="shared" si="0"/>
        <v>Ganancias</v>
      </c>
      <c r="AZ6" s="27" t="str">
        <f t="shared" si="0"/>
        <v>Sanciones</v>
      </c>
      <c r="BA6" s="27" t="str">
        <f t="shared" si="0"/>
        <v>Trabajo comunitario</v>
      </c>
      <c r="BB6" s="27" t="str">
        <f t="shared" si="0"/>
        <v>Eficiencia de aprovechamiento</v>
      </c>
      <c r="BC6" s="27" t="str">
        <f t="shared" si="0"/>
        <v>Regeneración artificial</v>
      </c>
      <c r="BD6" s="27" t="str">
        <f>M6</f>
        <v>Esfuerzo de reforestación</v>
      </c>
      <c r="BE6" s="27" t="str">
        <f>N6</f>
        <v>Regeneración natural</v>
      </c>
      <c r="BF6" s="27" t="str">
        <f>O6</f>
        <v>Productividad</v>
      </c>
      <c r="BG6" s="27">
        <f>P6</f>
        <v>0</v>
      </c>
      <c r="BH6" s="27">
        <f t="shared" si="0"/>
        <v>0</v>
      </c>
      <c r="BI6" s="27">
        <f t="shared" si="0"/>
        <v>0</v>
      </c>
      <c r="BJ6" s="27">
        <f t="shared" si="0"/>
        <v>0</v>
      </c>
      <c r="BK6" s="27">
        <f>T6</f>
        <v>0</v>
      </c>
      <c r="BL6" s="27"/>
      <c r="BM6" s="27"/>
      <c r="BN6" s="10"/>
      <c r="BO6" s="11" t="s">
        <v>46</v>
      </c>
      <c r="BP6" s="27" t="str">
        <f t="shared" si="1"/>
        <v>Unidades de recursos</v>
      </c>
      <c r="BQ6" s="27" t="str">
        <f t="shared" si="1"/>
        <v>Volumen de corta</v>
      </c>
      <c r="BR6" s="27" t="str">
        <f t="shared" si="1"/>
        <v>Precio</v>
      </c>
      <c r="BS6" s="27" t="str">
        <f t="shared" si="1"/>
        <v>Acuerdos de venta</v>
      </c>
      <c r="BT6" s="27" t="str">
        <f t="shared" si="1"/>
        <v>Ingresos</v>
      </c>
      <c r="BU6" s="27" t="str">
        <f t="shared" si="1"/>
        <v>Ganancias</v>
      </c>
      <c r="BV6" s="27" t="str">
        <f t="shared" si="1"/>
        <v>Sanciones</v>
      </c>
      <c r="BW6" s="27" t="str">
        <f t="shared" si="1"/>
        <v>Trabajo comunitario</v>
      </c>
      <c r="BX6" s="27" t="str">
        <f t="shared" si="1"/>
        <v>Eficiencia de aprovechamiento</v>
      </c>
      <c r="BY6" s="27" t="str">
        <f t="shared" si="1"/>
        <v>Regeneración artificial</v>
      </c>
      <c r="BZ6" s="27" t="str">
        <f>AH6</f>
        <v>Esfuerzo de reforestación</v>
      </c>
      <c r="CA6" s="27" t="str">
        <f>AI6</f>
        <v>Regeneración natural</v>
      </c>
      <c r="CB6" s="27" t="str">
        <f>AJ6</f>
        <v>Productividad</v>
      </c>
      <c r="CC6" s="27">
        <f>AK6</f>
        <v>0</v>
      </c>
      <c r="CD6" s="27">
        <f t="shared" si="1"/>
        <v>0</v>
      </c>
      <c r="CE6" s="27">
        <f t="shared" si="1"/>
        <v>0</v>
      </c>
      <c r="CF6" s="27">
        <f>AN6</f>
        <v>0</v>
      </c>
      <c r="CG6" s="27">
        <f>AO6</f>
        <v>0</v>
      </c>
    </row>
    <row r="7" spans="1:89" x14ac:dyDescent="0.25">
      <c r="A7" s="12" t="s">
        <v>6</v>
      </c>
      <c r="B7" s="13" t="s">
        <v>54</v>
      </c>
      <c r="C7" s="31">
        <v>0</v>
      </c>
      <c r="D7" s="30">
        <v>0</v>
      </c>
      <c r="E7" s="2">
        <v>0</v>
      </c>
      <c r="F7" s="2">
        <v>0</v>
      </c>
      <c r="G7" s="2">
        <v>0</v>
      </c>
      <c r="H7" s="14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0">
        <v>9</v>
      </c>
      <c r="X7" s="2">
        <v>0</v>
      </c>
      <c r="Y7" s="30">
        <v>-5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30">
        <v>0</v>
      </c>
      <c r="AQ7" s="9"/>
      <c r="AS7" s="2">
        <v>0</v>
      </c>
      <c r="AT7" s="5">
        <f>AT1</f>
        <v>0.5</v>
      </c>
      <c r="AU7" s="5">
        <f t="shared" ref="AU7:BM7" si="4">AU1</f>
        <v>0.05</v>
      </c>
      <c r="AV7" s="5">
        <f>AV1</f>
        <v>0.4</v>
      </c>
      <c r="AW7" s="5">
        <f t="shared" si="4"/>
        <v>0.25</v>
      </c>
      <c r="AX7" s="5">
        <f>AX1</f>
        <v>0.1</v>
      </c>
      <c r="AY7" s="5">
        <f t="shared" si="4"/>
        <v>0.05</v>
      </c>
      <c r="AZ7" s="5">
        <f t="shared" si="4"/>
        <v>0.05</v>
      </c>
      <c r="BA7" s="5">
        <f t="shared" si="4"/>
        <v>0.1</v>
      </c>
      <c r="BB7" s="5">
        <f t="shared" si="4"/>
        <v>0.1</v>
      </c>
      <c r="BC7" s="5">
        <f t="shared" si="4"/>
        <v>0.25</v>
      </c>
      <c r="BD7" s="5">
        <f t="shared" si="4"/>
        <v>0.2</v>
      </c>
      <c r="BE7" s="5">
        <f t="shared" si="4"/>
        <v>0.1</v>
      </c>
      <c r="BF7" s="5">
        <f>BF1</f>
        <v>0.05</v>
      </c>
      <c r="BG7" s="5">
        <f>BG1</f>
        <v>0</v>
      </c>
      <c r="BH7" s="5">
        <f t="shared" si="4"/>
        <v>0</v>
      </c>
      <c r="BI7" s="5">
        <f t="shared" si="4"/>
        <v>0</v>
      </c>
      <c r="BJ7" s="5">
        <f t="shared" si="4"/>
        <v>0</v>
      </c>
      <c r="BK7" s="5">
        <f t="shared" si="4"/>
        <v>0</v>
      </c>
      <c r="BL7" s="5">
        <f t="shared" si="4"/>
        <v>0</v>
      </c>
      <c r="BM7" s="5">
        <f t="shared" si="4"/>
        <v>0</v>
      </c>
      <c r="BN7" s="5"/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</row>
    <row r="8" spans="1:89" x14ac:dyDescent="0.25">
      <c r="A8" s="12" t="s">
        <v>7</v>
      </c>
      <c r="B8" s="13" t="s">
        <v>55</v>
      </c>
      <c r="C8" s="30">
        <v>0</v>
      </c>
      <c r="D8" s="2">
        <v>0</v>
      </c>
      <c r="E8" s="2">
        <v>0</v>
      </c>
      <c r="F8" s="2">
        <v>0</v>
      </c>
      <c r="G8" s="30">
        <v>0</v>
      </c>
      <c r="H8" s="2">
        <v>0</v>
      </c>
      <c r="I8" s="2">
        <v>0</v>
      </c>
      <c r="J8" s="2">
        <v>0</v>
      </c>
      <c r="K8" s="30">
        <v>0</v>
      </c>
      <c r="L8" s="2">
        <v>0</v>
      </c>
      <c r="M8" s="2">
        <v>0</v>
      </c>
      <c r="N8" s="2">
        <v>0</v>
      </c>
      <c r="O8" s="2">
        <v>0</v>
      </c>
      <c r="X8" s="30">
        <v>9</v>
      </c>
      <c r="Y8" s="2">
        <v>0</v>
      </c>
      <c r="Z8" s="2">
        <v>0</v>
      </c>
      <c r="AA8" s="2">
        <v>0</v>
      </c>
      <c r="AB8" s="30">
        <v>0</v>
      </c>
      <c r="AC8" s="15">
        <v>0</v>
      </c>
      <c r="AD8" s="15">
        <v>0</v>
      </c>
      <c r="AE8" s="15">
        <v>0</v>
      </c>
      <c r="AF8" s="30">
        <v>0</v>
      </c>
      <c r="AG8" s="15">
        <v>0</v>
      </c>
      <c r="AH8" s="15">
        <v>0</v>
      </c>
      <c r="AI8" s="15">
        <v>0</v>
      </c>
      <c r="AJ8" s="15">
        <v>0</v>
      </c>
      <c r="AQ8" s="9"/>
      <c r="AS8" s="2">
        <v>1</v>
      </c>
      <c r="AT8" s="5">
        <f t="shared" ref="AT8:AY23" si="5">IF(AT7+BP8&lt;=0.001,0.001,IF(AT7+BP8&gt;=0.999,0.999,AT7+BP8))</f>
        <v>0.51559581156259882</v>
      </c>
      <c r="AU8" s="5">
        <f t="shared" si="5"/>
        <v>0.05</v>
      </c>
      <c r="AV8" s="5">
        <f t="shared" si="5"/>
        <v>0.4</v>
      </c>
      <c r="AW8" s="5">
        <f t="shared" si="5"/>
        <v>0.25</v>
      </c>
      <c r="AX8" s="5">
        <f>IF(AX7+BT8&lt;=0.001,0.001,IF(AX7+BT8&gt;=0.999,0.999,AX7+BT8))</f>
        <v>0.1</v>
      </c>
      <c r="AY8" s="5">
        <f>IF(AY7+BU8&lt;=0.001,0.001,IF(AY7+BU8&gt;=0.999,0.999,AY7+BU8))</f>
        <v>0.05</v>
      </c>
      <c r="AZ8" s="5">
        <f t="shared" ref="AZ8:BC23" si="6">IF(AZ7+BV8&lt;=0.001,0.001,IF(AZ7+BV8&gt;=0.999,0.999,AZ7+BV8))</f>
        <v>0.05</v>
      </c>
      <c r="BA8" s="5">
        <f t="shared" si="6"/>
        <v>0.1</v>
      </c>
      <c r="BB8" s="5">
        <f t="shared" si="6"/>
        <v>0.1</v>
      </c>
      <c r="BC8" s="5">
        <f t="shared" si="6"/>
        <v>0.32278045395879429</v>
      </c>
      <c r="BD8" s="5">
        <f t="shared" ref="BD8:BF23" si="7">IF(BD7+BZ8&lt;=0,0.001,IF(BD7+BZ8&gt;=1,0.999,BD7+BZ8))</f>
        <v>0.2</v>
      </c>
      <c r="BE8" s="5">
        <f>IF(BE7+CA8&lt;=0,0.001,IF(BE7+CA8&gt;=1,0.999,BE7+CA8))</f>
        <v>0.1</v>
      </c>
      <c r="BF8" s="5">
        <f>IF(BF7+CB8&lt;=0,0.001,IF(BF7+CB8&gt;=1,0.999,BF7+CB8))</f>
        <v>9.7182783308475365E-2</v>
      </c>
      <c r="BG8" s="5"/>
      <c r="BH8" s="5"/>
      <c r="BI8" s="5"/>
      <c r="BJ8" s="5"/>
      <c r="BK8" s="5"/>
      <c r="BL8" s="5"/>
      <c r="BM8" s="5"/>
      <c r="BN8" s="5"/>
      <c r="BO8" s="2">
        <v>1</v>
      </c>
      <c r="BP8" s="5">
        <f>((-AT7*LN(AT7))*SUMPRODUCT($C$7:$O$7,$AT7:$BF7)+SUMPRODUCT($X$7:$AJ$7,$BP7:$CB7))*$AS$5</f>
        <v>1.5595811562598769E-2</v>
      </c>
      <c r="BQ8" s="5">
        <f>((-AU7*LN(AU7))*SUMPRODUCT($C$8:$O$8,$AT7:$BF7)+SUMPRODUCT($X$8:$AJ$8,$BP7:$CB7))*$AS$5</f>
        <v>0</v>
      </c>
      <c r="BR8" s="5">
        <f>((-AV7*LN(AV7))*SUMPRODUCT($C$9:$O$9,$AT7:$BF7)+SUMPRODUCT($X$9:$AJ$9,$BP7:$CB7))*$AS$5</f>
        <v>0</v>
      </c>
      <c r="BS8" s="5">
        <f>((-AW7*LN(AW7))*SUMPRODUCT($C$10:$O$10,$AT7:$BF7)+SUMPRODUCT($X$10:$AJ$10,$BP7:$CB7))*$AS$5</f>
        <v>0</v>
      </c>
      <c r="BT8" s="5">
        <f>((-AX7*LN(AX7))*SUMPRODUCT($C$11:$O$11,$AT7:$BF7)+SUMPRODUCT($X$11:$AJ$11,$BP7:$CB7))*$AS$5</f>
        <v>0</v>
      </c>
      <c r="BU8" s="5">
        <f>((-AY7*LN(AY7))*SUMPRODUCT($C$12:$O$12,$AT7:$BF7)+SUMPRODUCT($X$12:$AJ$12,$BP7:$CB7))*$AS$5</f>
        <v>0</v>
      </c>
      <c r="BV8" s="5">
        <f>((-AZ7*LN(AZ7))*SUMPRODUCT($C$13:$O$13,$AT7:$BF7)+SUMPRODUCT($X$13:$AJ$13,$BP7:$CB7))*$AS$5</f>
        <v>0</v>
      </c>
      <c r="BW8" s="5">
        <f>((-BA7*LN(BA7))*SUMPRODUCT($C$14:$O$14,$AT7:$BF7)+SUMPRODUCT($X$14:$AJ$14,$BP7:$CB7))*$AS$5</f>
        <v>0</v>
      </c>
      <c r="BX8" s="5">
        <f>((-BB7*LN(BB7))*SUMPRODUCT($C$15:$O$15,$AT7:$BF7)+SUMPRODUCT($X$15:$AJ$15,$BP7:$CB7))*$AS$5</f>
        <v>0</v>
      </c>
      <c r="BY8" s="5">
        <f>((-BC7*LN(BC7))*SUMPRODUCT($C$16:$O$16,$AT7:$BF7)+SUMPRODUCT($X$16:$AJ$16,$BP7:$CB7))*$AS$5</f>
        <v>7.2780453958794261E-2</v>
      </c>
      <c r="BZ8" s="5">
        <f>((-BD7*LN(BD7))*SUMPRODUCT($C$17:$O$17,$AT7:$BF7)+SUMPRODUCT($X$17:$AJ$17,$BP7:$CB7))*$AS$5</f>
        <v>0</v>
      </c>
      <c r="CA8" s="5">
        <f>((-BE7*LN(BE7))*SUMPRODUCT($C$18:$O$18,$AT7:$BF7)+SUMPRODUCT($X$18:$AJ$18,$BP7:$CB7))*$AS$5</f>
        <v>0</v>
      </c>
      <c r="CB8" s="5">
        <f>((-BF7*LN(BF7))*SUMPRODUCT($C$19:$O$19,$AT7:$BF7)+SUMPRODUCT($X$19:$AJ$19,$BP7:$CB7))*$AS$5</f>
        <v>4.7182783308475362E-2</v>
      </c>
      <c r="CC8" s="5"/>
      <c r="CD8" s="5"/>
      <c r="CE8" s="5"/>
      <c r="CF8" s="5"/>
      <c r="CG8" s="5"/>
      <c r="CH8" s="5" t="e">
        <f>((-BL7*LN(BL7))*SUMPRODUCT($C25:$V25,$AT7:$BM7)+SUMPRODUCT($X25:$AQ25,$BP7:$CI7))*$AS$5</f>
        <v>#NUM!</v>
      </c>
      <c r="CI8" s="5" t="e">
        <f>((-BM7*LN(BM7))*SUMPRODUCT($C26:$V26,$AT7:$BM7)+SUMPRODUCT($X26:$AQ26,$BP7:$CI7))*$AS$5</f>
        <v>#NUM!</v>
      </c>
    </row>
    <row r="9" spans="1:89" x14ac:dyDescent="0.25">
      <c r="A9" s="12" t="s">
        <v>8</v>
      </c>
      <c r="B9" s="13" t="s">
        <v>52</v>
      </c>
      <c r="C9" s="2">
        <v>0</v>
      </c>
      <c r="D9" s="2">
        <v>0</v>
      </c>
      <c r="E9" s="2">
        <v>0</v>
      </c>
      <c r="F9" s="30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X9" s="2">
        <v>0</v>
      </c>
      <c r="Y9" s="2">
        <v>0</v>
      </c>
      <c r="Z9" s="2">
        <v>0</v>
      </c>
      <c r="AA9" s="30">
        <v>0</v>
      </c>
      <c r="AB9" s="2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Q9" s="9"/>
      <c r="AS9" s="2">
        <v>2</v>
      </c>
      <c r="AT9" s="5">
        <f>IF(AT8+BP9&lt;=0.001,0.001,IF(AT8+BP9&gt;=0.999,0.999,AT8+BP9))</f>
        <v>0.54546907116927812</v>
      </c>
      <c r="AU9" s="5">
        <f t="shared" si="5"/>
        <v>6.4036230406338893E-2</v>
      </c>
      <c r="AV9" s="5">
        <f t="shared" si="5"/>
        <v>0.4</v>
      </c>
      <c r="AW9" s="5">
        <f>IF(AW8+BS9&lt;=0.001,0.001,IF(AW8+BS9&gt;=0.999,0.999,AW8+BS9))</f>
        <v>0.25</v>
      </c>
      <c r="AX9" s="5">
        <f>IF(AX8+BT9&lt;=0.001,0.001,IF(AX8+BT9&gt;=0.999,0.999,AX8+BT9))</f>
        <v>0.1</v>
      </c>
      <c r="AY9" s="5">
        <f>IF(AY8+BU9&lt;=0.001,0.001,IF(AY8+BU9&gt;=0.999,0.999,AY8+BU9))</f>
        <v>0.05</v>
      </c>
      <c r="AZ9" s="5">
        <f t="shared" si="6"/>
        <v>0.05</v>
      </c>
      <c r="BA9" s="5">
        <f t="shared" si="6"/>
        <v>0.1</v>
      </c>
      <c r="BB9" s="5">
        <f t="shared" si="6"/>
        <v>0.1</v>
      </c>
      <c r="BC9" s="5">
        <f t="shared" si="6"/>
        <v>0.39942932342186088</v>
      </c>
      <c r="BD9" s="5">
        <f t="shared" si="7"/>
        <v>0.2</v>
      </c>
      <c r="BE9" s="5">
        <f t="shared" si="7"/>
        <v>0.1</v>
      </c>
      <c r="BF9" s="5">
        <f>IF(BF8+CB9&lt;=0,0.001,IF(BF8+CB9&gt;=1,0.999,BF8+CB9))</f>
        <v>0.18338514100615824</v>
      </c>
      <c r="BG9" s="5"/>
      <c r="BH9" s="5"/>
      <c r="BI9" s="5"/>
      <c r="BJ9" s="5"/>
      <c r="BK9" s="5"/>
      <c r="BL9" s="5"/>
      <c r="BM9" s="5"/>
      <c r="BN9" s="5"/>
      <c r="BO9" s="2">
        <v>2</v>
      </c>
      <c r="BP9" s="5">
        <f>((-AT8*LN(AT8))*SUMPRODUCT($C$7:$O$7,$AT8:$BF8)+SUMPRODUCT($X$7:$AJ$7,$BP8:$CB8))*$AS$5</f>
        <v>2.9873259606679303E-2</v>
      </c>
      <c r="BQ9" s="5">
        <f>((-AU8*LN(AU8))*SUMPRODUCT($C$8:$O$8,$AT8:$BF8)+SUMPRODUCT($X$8:$AJ$8,$BP8:$CB8))*$AS$5</f>
        <v>1.4036230406338893E-2</v>
      </c>
      <c r="BR9" s="5">
        <f>((-AV8*LN(AV8))*SUMPRODUCT($C$9:$O$9,$AT8:$BF8)+SUMPRODUCT($X$9:$AJ$9,$BP8:$CB8))*$AS$5</f>
        <v>0</v>
      </c>
      <c r="BS9" s="5">
        <f>((-AW8*LN(AW8))*SUMPRODUCT($C$10:$O$10,$AT8:$BF8)+SUMPRODUCT($X$10:$AJ$10,$BP8:$CB8))*$AS$5</f>
        <v>0</v>
      </c>
      <c r="BT9" s="5">
        <f>((-AX8*LN(AX8))*SUMPRODUCT($C$11:$O$11,$AT8:$BF8)+SUMPRODUCT($X$11:$AJ$11,$BP8:$CB8))*$AS$5</f>
        <v>0</v>
      </c>
      <c r="BU9" s="5">
        <f>((-AY8*LN(AY8))*SUMPRODUCT($C$12:$O$12,$AT8:$BF8)+SUMPRODUCT($X$12:$AJ$12,$BP8:$CB8))*$AS$5</f>
        <v>0</v>
      </c>
      <c r="BV9" s="5">
        <f>((-AZ8*LN(AZ8))*SUMPRODUCT($C$13:$O$13,$AT8:$BF8)+SUMPRODUCT($X$13:$AJ$13,$BP8:$CB8))*$AS$5</f>
        <v>0</v>
      </c>
      <c r="BW9" s="5">
        <f>((-BA8*LN(BA8))*SUMPRODUCT($C$14:$O$14,$AT8:$BF8)+SUMPRODUCT($X$14:$AJ$14,$BP8:$CB8))*$AS$5</f>
        <v>0</v>
      </c>
      <c r="BX9" s="5">
        <f>((-BB8*LN(BB8))*SUMPRODUCT($C$15:$O$15,$AT8:$BF8)+SUMPRODUCT($X$15:$AJ$15,$BP8:$CB8))*$AS$5</f>
        <v>0</v>
      </c>
      <c r="BY9" s="5">
        <f>((-BC8*LN(BC8))*SUMPRODUCT($C$16:$O$16,$AT8:$BF8)+SUMPRODUCT($X$16:$AJ$16,$BP8:$CB8))*$AS$5</f>
        <v>7.6648869463066621E-2</v>
      </c>
      <c r="BZ9" s="5">
        <f>((-BD8*LN(BD8))*SUMPRODUCT($C$17:$O$17,$AT8:$BF8)+SUMPRODUCT($X$17:$AJ$17,$BP8:$CB8))*$AS$5</f>
        <v>0</v>
      </c>
      <c r="CA9" s="5">
        <f>((-BE8*LN(BE8))*SUMPRODUCT($C$18:$O$18,$AT8:$BF8)+SUMPRODUCT($X$18:$AJ$18,$BP8:$CB8))*$AS$5</f>
        <v>0</v>
      </c>
      <c r="CB9" s="5">
        <f>((-BF8*LN(BF8))*SUMPRODUCT($C$19:$O$19,$AT8:$BF8)+SUMPRODUCT($X$19:$AJ$19,$BP8:$CB8))*$AS$5</f>
        <v>8.6202357697682877E-2</v>
      </c>
      <c r="CC9" s="5"/>
      <c r="CD9" s="5"/>
      <c r="CE9" s="5"/>
      <c r="CF9" s="5"/>
      <c r="CG9" s="5"/>
      <c r="CH9" s="5" t="e">
        <f>((-BL8*LN(BL8))*SUMPRODUCT($C47:$V47,$AT8:$BM8)+SUMPRODUCT($X47:$AQ47,$BP8:$CI8))*$AS$5</f>
        <v>#NUM!</v>
      </c>
      <c r="CI9" s="5" t="e">
        <f>((-BM8*LN(BM8))*SUMPRODUCT($C48:$V48,$AT8:$BM8)+SUMPRODUCT($X48:$AQ48,$BP8:$CI8))*$AS$5</f>
        <v>#NUM!</v>
      </c>
    </row>
    <row r="10" spans="1:89" x14ac:dyDescent="0.25">
      <c r="A10" s="12" t="s">
        <v>9</v>
      </c>
      <c r="B10" s="13" t="s">
        <v>53</v>
      </c>
      <c r="C10" s="2">
        <v>0</v>
      </c>
      <c r="D10" s="2">
        <v>0</v>
      </c>
      <c r="E10" s="30">
        <v>0</v>
      </c>
      <c r="F10" s="2">
        <v>0</v>
      </c>
      <c r="G10" s="30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X10" s="2">
        <v>0</v>
      </c>
      <c r="Y10" s="2">
        <v>0</v>
      </c>
      <c r="Z10" s="30">
        <v>9</v>
      </c>
      <c r="AA10" s="2">
        <v>0</v>
      </c>
      <c r="AB10" s="30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Q10" s="9"/>
      <c r="AS10" s="2">
        <v>3</v>
      </c>
      <c r="AT10" s="5">
        <f t="shared" si="5"/>
        <v>0.59301764976308613</v>
      </c>
      <c r="AU10" s="5">
        <f t="shared" si="5"/>
        <v>9.0922164052350263E-2</v>
      </c>
      <c r="AV10" s="5">
        <f t="shared" si="5"/>
        <v>0.4</v>
      </c>
      <c r="AW10" s="5">
        <f>IF(AW9+BS10&lt;=0.001,0.001,IF(AW9+BS10&gt;=0.999,0.999,AW9+BS10))</f>
        <v>0.25</v>
      </c>
      <c r="AX10" s="5">
        <f t="shared" ref="AX10:AX32" si="8">IF(AX9+BT10&lt;=0.001,0.001,IF(AX9+BT10&gt;=0.999,0.999,AX9+BT10))</f>
        <v>0.10982536128443723</v>
      </c>
      <c r="AY10" s="5">
        <f t="shared" si="5"/>
        <v>0.05</v>
      </c>
      <c r="AZ10" s="5">
        <f t="shared" si="6"/>
        <v>0.05</v>
      </c>
      <c r="BA10" s="5">
        <f t="shared" si="6"/>
        <v>0.1</v>
      </c>
      <c r="BB10" s="5">
        <f t="shared" si="6"/>
        <v>9.2981884796830561E-2</v>
      </c>
      <c r="BC10" s="5">
        <f t="shared" si="6"/>
        <v>0.47640769126269478</v>
      </c>
      <c r="BD10" s="5">
        <f t="shared" si="7"/>
        <v>0.2</v>
      </c>
      <c r="BE10" s="5">
        <f>IF(BE9+CA10&lt;=0,0.001,IF(BE9+CA10&gt;=1,0.999,BE9+CA10))</f>
        <v>0.1</v>
      </c>
      <c r="BF10" s="5">
        <f t="shared" ref="BF10:BF32" si="9">IF(BF9+CB10&lt;=0,0.001,IF(BF9+CB10&gt;=1,0.999,BF9+CB10))</f>
        <v>0.32319868176006822</v>
      </c>
      <c r="BG10" s="5"/>
      <c r="BH10" s="5"/>
      <c r="BI10" s="5"/>
      <c r="BJ10" s="5"/>
      <c r="BK10" s="5"/>
      <c r="BL10" s="5"/>
      <c r="BM10" s="5"/>
      <c r="BN10" s="5"/>
      <c r="BO10" s="2">
        <v>3</v>
      </c>
      <c r="BP10" s="5">
        <f>((-AT9*LN(AT9))*SUMPRODUCT($C$7:$O$7,$AT9:$BF9)+SUMPRODUCT($X$7:$AJ$7,$BP9:$CB9))*$AS$5</f>
        <v>4.7548578593807976E-2</v>
      </c>
      <c r="BQ10" s="5">
        <f>((-AU9*LN(AU9))*SUMPRODUCT($C$8:$O$8,$AT9:$BF9)+SUMPRODUCT($X$8:$AJ$8,$BP9:$CB9))*$AS$5</f>
        <v>2.6885933646011374E-2</v>
      </c>
      <c r="BR10" s="5">
        <f>((-AV9*LN(AV9))*SUMPRODUCT($C$9:$O$9,$AT9:$BF9)+SUMPRODUCT($X$9:$AJ$9,$BP9:$CB9))*$AS$5</f>
        <v>0</v>
      </c>
      <c r="BS10" s="5">
        <f>((-AW9*LN(AW9))*SUMPRODUCT($C$10:$O$10,$AT9:$BF9)+SUMPRODUCT($X$10:$AJ$10,$BP9:$CB9))*$AS$5</f>
        <v>0</v>
      </c>
      <c r="BT10" s="5">
        <f>((-AX9*LN(AX9))*SUMPRODUCT($C$11:$O$11,$AT9:$BF9)+SUMPRODUCT($X$11:$AJ$11,$BP9:$CB9))*$AS$5</f>
        <v>9.8253612844372267E-3</v>
      </c>
      <c r="BU10" s="5">
        <f>((-AY9*LN(AY9))*SUMPRODUCT($C$12:$O$12,$AT9:$BF9)+SUMPRODUCT($X$12:$AJ$12,$BP9:$CB9))*$AS$5</f>
        <v>0</v>
      </c>
      <c r="BV10" s="5">
        <f>((-AZ9*LN(AZ9))*SUMPRODUCT($C$13:$O$13,$AT9:$BF9)+SUMPRODUCT($X$13:$AJ$13,$BP9:$CB9))*$AS$5</f>
        <v>0</v>
      </c>
      <c r="BW10" s="5">
        <f>((-BA9*LN(BA9))*SUMPRODUCT($C$14:$O$14,$AT9:$BF9)+SUMPRODUCT($X$14:$AJ$14,$BP9:$CB9))*$AS$5</f>
        <v>0</v>
      </c>
      <c r="BX10" s="5">
        <f>((-BB9*LN(BB9))*SUMPRODUCT($C$15:$O$15,$AT9:$BF9)+SUMPRODUCT($X$15:$AJ$15,$BP9:$CB9))*$AS$5</f>
        <v>-7.0181152031694467E-3</v>
      </c>
      <c r="BY10" s="5">
        <f>((-BC9*LN(BC9))*SUMPRODUCT($C$16:$O$16,$AT9:$BF9)+SUMPRODUCT($X$16:$AJ$16,$BP9:$CB9))*$AS$5</f>
        <v>7.6978367840833894E-2</v>
      </c>
      <c r="BZ10" s="5">
        <f>((-BD9*LN(BD9))*SUMPRODUCT($C$17:$O$17,$AT9:$BF9)+SUMPRODUCT($X$17:$AJ$17,$BP9:$CB9))*$AS$5</f>
        <v>0</v>
      </c>
      <c r="CA10" s="5">
        <f>((-BE9*LN(BE9))*SUMPRODUCT($C$18:$O$18,$AT9:$BF9)+SUMPRODUCT($X$18:$AJ$18,$BP9:$CB9))*$AS$5</f>
        <v>0</v>
      </c>
      <c r="CB10" s="5">
        <f>((-BF9*LN(BF9))*SUMPRODUCT($C$19:$O$19,$AT9:$BF9)+SUMPRODUCT($X$19:$AJ$19,$BP9:$CB9))*$AS$5</f>
        <v>0.13981354075390998</v>
      </c>
      <c r="CC10" s="5"/>
      <c r="CD10" s="5"/>
      <c r="CE10" s="5"/>
      <c r="CF10" s="5"/>
      <c r="CG10" s="5"/>
      <c r="CH10" s="5" t="e">
        <f>((-BL9*LN(BL9))*SUMPRODUCT($C69:$V69,$AT9:$BM9)+SUMPRODUCT($X69:$AQ69,$BP9:$CI9))*$AS$5</f>
        <v>#NUM!</v>
      </c>
      <c r="CI10" s="5" t="e">
        <f>((-BM9*LN(BM9))*SUMPRODUCT($C70:$V70,$AT9:$BM9)+SUMPRODUCT($X70:$AQ70,$BP9:$CI9))*$AS$5</f>
        <v>#NUM!</v>
      </c>
    </row>
    <row r="11" spans="1:89" x14ac:dyDescent="0.25">
      <c r="A11" s="12" t="s">
        <v>10</v>
      </c>
      <c r="B11" s="13" t="s">
        <v>48</v>
      </c>
      <c r="C11" s="2">
        <v>0</v>
      </c>
      <c r="D11" s="30">
        <v>0</v>
      </c>
      <c r="E11" s="2">
        <v>0</v>
      </c>
      <c r="F11" s="30">
        <v>0</v>
      </c>
      <c r="G11" s="2">
        <v>0</v>
      </c>
      <c r="H11" s="30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X11" s="2">
        <v>0</v>
      </c>
      <c r="Y11" s="30">
        <v>7</v>
      </c>
      <c r="Z11" s="2">
        <v>0</v>
      </c>
      <c r="AA11" s="30">
        <v>7</v>
      </c>
      <c r="AB11" s="2">
        <v>0</v>
      </c>
      <c r="AC11" s="30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Q11" s="9"/>
      <c r="AS11" s="2">
        <v>4</v>
      </c>
      <c r="AT11" s="5">
        <f t="shared" si="5"/>
        <v>0.66970935177447655</v>
      </c>
      <c r="AU11" s="5">
        <f t="shared" si="5"/>
        <v>0.13371588478677743</v>
      </c>
      <c r="AV11" s="5">
        <f t="shared" si="5"/>
        <v>0.4</v>
      </c>
      <c r="AW11" s="5">
        <f t="shared" si="5"/>
        <v>0.25</v>
      </c>
      <c r="AX11" s="5">
        <f t="shared" si="8"/>
        <v>0.12864551483664519</v>
      </c>
      <c r="AY11" s="5">
        <f t="shared" si="5"/>
        <v>5.8842825155993511E-2</v>
      </c>
      <c r="AZ11" s="5">
        <f t="shared" si="6"/>
        <v>0.05</v>
      </c>
      <c r="BA11" s="5">
        <f t="shared" si="6"/>
        <v>0.1</v>
      </c>
      <c r="BB11" s="5">
        <f t="shared" si="6"/>
        <v>7.9538917973824869E-2</v>
      </c>
      <c r="BC11" s="5">
        <f t="shared" si="6"/>
        <v>0.55058964376285424</v>
      </c>
      <c r="BD11" s="5">
        <f t="shared" si="7"/>
        <v>0.2</v>
      </c>
      <c r="BE11" s="5">
        <f>IF(BE10+CA11&lt;=0,0.001,IF(BE10+CA11&gt;=1,0.999,BE10+CA11))</f>
        <v>0.1</v>
      </c>
      <c r="BF11" s="5">
        <f t="shared" si="9"/>
        <v>0.32319868176006822</v>
      </c>
      <c r="BG11" s="5"/>
      <c r="BH11" s="5"/>
      <c r="BI11" s="5"/>
      <c r="BJ11" s="5"/>
      <c r="BK11" s="5"/>
      <c r="BL11" s="5"/>
      <c r="BM11" s="5"/>
      <c r="BN11" s="5"/>
      <c r="BO11" s="2">
        <v>4</v>
      </c>
      <c r="BP11" s="5">
        <f>((-AT10*LN(AT10))*SUMPRODUCT($C$7:$O$7,$AT10:$BF10)+SUMPRODUCT($X$7:$AJ$7,$BP10:$CB10))*$AS$5</f>
        <v>7.6691702011390417E-2</v>
      </c>
      <c r="BQ11" s="5">
        <f>((-AU10*LN(AU10))*SUMPRODUCT($C$8:$O$8,$AT10:$BF10)+SUMPRODUCT($X$8:$AJ$8,$BP10:$CB10))*$AS$5</f>
        <v>4.2793720734427179E-2</v>
      </c>
      <c r="BR11" s="5">
        <f>((-AV10*LN(AV10))*SUMPRODUCT($C$9:$O$9,$AT10:$BF10)+SUMPRODUCT($X$9:$AJ$9,$BP10:$CB10))*$AS$5</f>
        <v>0</v>
      </c>
      <c r="BS11" s="5">
        <f>((-AW10*LN(AW10))*SUMPRODUCT($C$10:$O$10,$AT10:$BF10)+SUMPRODUCT($X$10:$AJ$10,$BP10:$CB10))*$AS$5</f>
        <v>0</v>
      </c>
      <c r="BT11" s="5">
        <f>((-AX10*LN(AX10))*SUMPRODUCT($C$11:$O$11,$AT10:$BF10)+SUMPRODUCT($X$11:$AJ$11,$BP10:$CB10))*$AS$5</f>
        <v>1.8820153552207963E-2</v>
      </c>
      <c r="BU11" s="5">
        <f>((-AY10*LN(AY10))*SUMPRODUCT($C$12:$O$12,$AT10:$BF10)+SUMPRODUCT($X$12:$AJ$12,$BP10:$CB10))*$AS$5</f>
        <v>8.8428251559935049E-3</v>
      </c>
      <c r="BV11" s="5">
        <f>((-AZ10*LN(AZ10))*SUMPRODUCT($C$13:$O$13,$AT10:$BF10)+SUMPRODUCT($X$13:$AJ$13,$BP10:$CB10))*$AS$5</f>
        <v>0</v>
      </c>
      <c r="BW11" s="5">
        <f>((-BA10*LN(BA10))*SUMPRODUCT($C$14:$O$14,$AT10:$BF10)+SUMPRODUCT($X$14:$AJ$14,$BP10:$CB10))*$AS$5</f>
        <v>0</v>
      </c>
      <c r="BX11" s="5">
        <f>((-BB10*LN(BB10))*SUMPRODUCT($C$15:$O$15,$AT10:$BF10)+SUMPRODUCT($X$15:$AJ$15,$BP10:$CB10))*$AS$5</f>
        <v>-1.3442966823005687E-2</v>
      </c>
      <c r="BY11" s="5">
        <f>((-BC10*LN(BC10))*SUMPRODUCT($C$16:$O$16,$AT10:$BF10)+SUMPRODUCT($X$16:$AJ$16,$BP10:$CB10))*$AS$5</f>
        <v>7.4181952500159479E-2</v>
      </c>
      <c r="BZ11" s="5">
        <f>((-BD10*LN(BD10))*SUMPRODUCT($C$17:$O$17,$AT10:$BF10)+SUMPRODUCT($X$17:$AJ$17,$BP10:$CB10))*$AS$5</f>
        <v>0</v>
      </c>
      <c r="CA11" s="5">
        <f>((-BE10*LN(BE10))*SUMPRODUCT($C$17:$O$17,$AT10:$BF10)+SUMPRODUCT($X$17:$AJ$17,$BP10:$CB10))*$AS$5</f>
        <v>0</v>
      </c>
      <c r="CB11" s="5">
        <f>((-BF10*LN(BF10))*SUMPRODUCT($C$17:$O$17,$AT10:$BF10)+SUMPRODUCT($X$17:$AJ$17,$BP10:$CB10))*$AS$5</f>
        <v>0</v>
      </c>
      <c r="CC11" s="5"/>
      <c r="CD11" s="5"/>
      <c r="CE11" s="5"/>
      <c r="CF11" s="5"/>
      <c r="CG11" s="5"/>
      <c r="CH11" s="5" t="e">
        <f>((-BL10*LN(BL10))*SUMPRODUCT($C91:$V91,$AT10:$BM10)+SUMPRODUCT($X91:$AQ91,$BP10:$CI10))*$AS$5</f>
        <v>#NUM!</v>
      </c>
      <c r="CI11" s="5" t="e">
        <f>((-BM10*LN(BM10))*SUMPRODUCT($C92:$V92,$AT10:$BM10)+SUMPRODUCT($X92:$AQ92,$BP10:$CI10))*$AS$5</f>
        <v>#NUM!</v>
      </c>
    </row>
    <row r="12" spans="1:89" x14ac:dyDescent="0.25">
      <c r="A12" s="12" t="s">
        <v>11</v>
      </c>
      <c r="B12" s="13" t="s">
        <v>56</v>
      </c>
      <c r="C12" s="2">
        <v>0</v>
      </c>
      <c r="D12" s="2">
        <v>0</v>
      </c>
      <c r="E12" s="2">
        <v>0</v>
      </c>
      <c r="F12" s="2">
        <v>0</v>
      </c>
      <c r="G12" s="32">
        <v>0</v>
      </c>
      <c r="H12" s="2">
        <v>0</v>
      </c>
      <c r="I12" s="30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X12" s="2">
        <v>0</v>
      </c>
      <c r="Y12" s="2">
        <v>0</v>
      </c>
      <c r="Z12" s="2">
        <v>0</v>
      </c>
      <c r="AA12" s="2">
        <v>0</v>
      </c>
      <c r="AB12" s="32">
        <v>9</v>
      </c>
      <c r="AC12" s="2">
        <v>0</v>
      </c>
      <c r="AD12" s="30">
        <v>-5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Q12" s="9"/>
      <c r="AS12" s="2">
        <v>5</v>
      </c>
      <c r="AT12" s="5">
        <f t="shared" si="5"/>
        <v>0.72641175316250028</v>
      </c>
      <c r="AU12" s="5">
        <f t="shared" si="5"/>
        <v>0.19057747941561573</v>
      </c>
      <c r="AV12" s="5">
        <f t="shared" si="5"/>
        <v>0.48521496402703668</v>
      </c>
      <c r="AW12" s="5">
        <f t="shared" si="5"/>
        <v>0.32941405439299343</v>
      </c>
      <c r="AX12" s="5">
        <f t="shared" si="8"/>
        <v>0.18398616892767641</v>
      </c>
      <c r="AY12" s="5">
        <f t="shared" si="5"/>
        <v>8.5934002372632781E-2</v>
      </c>
      <c r="AZ12" s="5">
        <f t="shared" si="6"/>
        <v>7.217289211012981E-2</v>
      </c>
      <c r="BA12" s="5">
        <f t="shared" si="6"/>
        <v>0.14558046163543178</v>
      </c>
      <c r="BB12" s="5">
        <f t="shared" si="6"/>
        <v>0.11671151729319176</v>
      </c>
      <c r="BC12" s="5">
        <f t="shared" si="6"/>
        <v>0.62476767917490417</v>
      </c>
      <c r="BD12" s="5">
        <f t="shared" si="7"/>
        <v>0.27223341773399434</v>
      </c>
      <c r="BE12" s="5">
        <f t="shared" si="7"/>
        <v>0.14558046163543178</v>
      </c>
      <c r="BF12" s="5">
        <f t="shared" si="9"/>
        <v>0.40798685383375688</v>
      </c>
      <c r="BG12" s="5"/>
      <c r="BH12" s="5"/>
      <c r="BI12" s="5"/>
      <c r="BJ12" s="5"/>
      <c r="BK12" s="5"/>
      <c r="BL12" s="5"/>
      <c r="BM12" s="5"/>
      <c r="BN12" s="5"/>
      <c r="BO12" s="2">
        <v>5</v>
      </c>
      <c r="BP12" s="5">
        <f>((-AT11*LN(AT11))*SUMPRODUCT($C$7:$O$7,$AT11:$BF11)+SUMPRODUCT($X$7:$AJ$7,$BP11:$CB11))*$AS$5</f>
        <v>5.6702401388023682E-2</v>
      </c>
      <c r="BQ12" s="5">
        <f t="shared" ref="BQ12:CB27" si="10">((-AU11*LN(AU11))*SUMPRODUCT($C$7:$O$7,$AT11:$BF11)+SUMPRODUCT($X$7:$AJ$7,$BP11:$CB11))*$AS$5</f>
        <v>5.6861594628838302E-2</v>
      </c>
      <c r="BR12" s="5">
        <f t="shared" si="10"/>
        <v>8.5214964027036627E-2</v>
      </c>
      <c r="BS12" s="5">
        <f t="shared" si="10"/>
        <v>7.9414054392993441E-2</v>
      </c>
      <c r="BT12" s="5">
        <f t="shared" si="10"/>
        <v>5.534065409103122E-2</v>
      </c>
      <c r="BU12" s="5">
        <f t="shared" si="10"/>
        <v>2.7091177216639274E-2</v>
      </c>
      <c r="BV12" s="5">
        <f t="shared" si="10"/>
        <v>2.2172892110129801E-2</v>
      </c>
      <c r="BW12" s="5">
        <f t="shared" si="10"/>
        <v>4.5580461635431772E-2</v>
      </c>
      <c r="BX12" s="5">
        <f t="shared" si="10"/>
        <v>3.7172599319366888E-2</v>
      </c>
      <c r="BY12" s="5">
        <f t="shared" si="10"/>
        <v>7.4178035412049981E-2</v>
      </c>
      <c r="BZ12" s="5">
        <f t="shared" si="10"/>
        <v>7.2233417733994332E-2</v>
      </c>
      <c r="CA12" s="5">
        <f t="shared" si="10"/>
        <v>4.5580461635431772E-2</v>
      </c>
      <c r="CB12" s="5">
        <f t="shared" si="10"/>
        <v>8.4788172073688689E-2</v>
      </c>
      <c r="CC12" s="5"/>
      <c r="CD12" s="5"/>
      <c r="CE12" s="5"/>
      <c r="CF12" s="5"/>
      <c r="CG12" s="5"/>
      <c r="CH12" s="5" t="e">
        <f>((-BL11*LN(BL11))*SUMPRODUCT($C113:$V113,$AT11:$BM11)+SUMPRODUCT($X113:$AQ113,$BP11:$CI11))*$AS$5</f>
        <v>#NUM!</v>
      </c>
      <c r="CI12" s="5" t="e">
        <f>((-BM11*LN(BM11))*SUMPRODUCT($C114:$V114,$AT11:$BM11)+SUMPRODUCT($X114:$AQ114,$BP11:$CI11))*$AS$5</f>
        <v>#NUM!</v>
      </c>
    </row>
    <row r="13" spans="1:89" x14ac:dyDescent="0.25">
      <c r="A13" s="12" t="s">
        <v>12</v>
      </c>
      <c r="B13" s="13" t="s">
        <v>50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30">
        <v>0</v>
      </c>
      <c r="I13" s="2">
        <v>0</v>
      </c>
      <c r="J13" s="30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30">
        <v>0</v>
      </c>
      <c r="AD13" s="2">
        <v>0</v>
      </c>
      <c r="AE13" s="30">
        <v>-5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Q13" s="9"/>
      <c r="AS13" s="2">
        <v>6</v>
      </c>
      <c r="AT13" s="5">
        <f t="shared" si="5"/>
        <v>0.78323800853933989</v>
      </c>
      <c r="AU13" s="5">
        <f t="shared" si="5"/>
        <v>0.27814862554083691</v>
      </c>
      <c r="AV13" s="5">
        <f t="shared" si="5"/>
        <v>0.58562668944186558</v>
      </c>
      <c r="AW13" s="5">
        <f t="shared" si="5"/>
        <v>0.4352986604550988</v>
      </c>
      <c r="AX13" s="5">
        <f t="shared" si="8"/>
        <v>0.26992317998580939</v>
      </c>
      <c r="AY13" s="5">
        <f t="shared" si="5"/>
        <v>0.13494213951827089</v>
      </c>
      <c r="AZ13" s="5">
        <f>IF(AZ12+BV13&lt;=0.001,0.001,IF(AZ12+BV13&gt;=0.999,0.999,AZ12+BV13))</f>
        <v>0.1134051128939953</v>
      </c>
      <c r="BA13" s="5">
        <f t="shared" si="6"/>
        <v>0.22015967282213231</v>
      </c>
      <c r="BB13" s="5">
        <f t="shared" si="6"/>
        <v>0.18033559461698467</v>
      </c>
      <c r="BC13" s="5">
        <f t="shared" si="6"/>
        <v>0.70424443495457445</v>
      </c>
      <c r="BD13" s="5">
        <f t="shared" si="7"/>
        <v>0.37386127736636887</v>
      </c>
      <c r="BE13" s="5">
        <f t="shared" si="7"/>
        <v>0.22015967282213231</v>
      </c>
      <c r="BF13" s="5">
        <f t="shared" si="9"/>
        <v>0.51386192476984571</v>
      </c>
      <c r="BG13" s="5"/>
      <c r="BH13" s="5"/>
      <c r="BI13" s="5"/>
      <c r="BJ13" s="5"/>
      <c r="BK13" s="5"/>
      <c r="BL13" s="5"/>
      <c r="BM13" s="5"/>
      <c r="BN13" s="5"/>
      <c r="BO13" s="2">
        <v>6</v>
      </c>
      <c r="BP13" s="5">
        <f t="shared" ref="BP13:BP32" si="11">((-AT12*LN(AT12))*SUMPRODUCT($C$7:$O$7,$AT12:$BF12)+SUMPRODUCT($X$7:$AJ$7,$BP12:$CB12))*$AS$5</f>
        <v>5.6826255376839642E-2</v>
      </c>
      <c r="BQ13" s="5">
        <f t="shared" si="10"/>
        <v>8.7571146125221197E-2</v>
      </c>
      <c r="BR13" s="5">
        <f t="shared" si="10"/>
        <v>0.10041172541482896</v>
      </c>
      <c r="BS13" s="5">
        <f t="shared" si="10"/>
        <v>0.10588460606210535</v>
      </c>
      <c r="BT13" s="5">
        <f t="shared" si="10"/>
        <v>8.5937011058132992E-2</v>
      </c>
      <c r="BU13" s="5">
        <f t="shared" si="10"/>
        <v>4.9008137145638099E-2</v>
      </c>
      <c r="BV13" s="5">
        <f t="shared" si="10"/>
        <v>4.1232220783865486E-2</v>
      </c>
      <c r="BW13" s="5">
        <f t="shared" si="10"/>
        <v>7.4579211186700523E-2</v>
      </c>
      <c r="BX13" s="5">
        <f t="shared" si="10"/>
        <v>6.362407732379291E-2</v>
      </c>
      <c r="BY13" s="5">
        <f t="shared" si="10"/>
        <v>7.9476755779670241E-2</v>
      </c>
      <c r="BZ13" s="5">
        <f t="shared" si="10"/>
        <v>0.10162785963237451</v>
      </c>
      <c r="CA13" s="5">
        <f t="shared" si="10"/>
        <v>7.4579211186700523E-2</v>
      </c>
      <c r="CB13" s="5">
        <f t="shared" si="10"/>
        <v>0.10587507093608886</v>
      </c>
      <c r="CC13" s="5"/>
      <c r="CD13" s="5"/>
      <c r="CE13" s="5"/>
      <c r="CF13" s="5"/>
      <c r="CG13" s="5"/>
      <c r="CH13" s="5" t="e">
        <f>((-BL12*LN(BL12))*SUMPRODUCT($C135:$V135,$AT12:$BM12)+SUMPRODUCT($X135:$AQ135,$BP12:$CI12))*$AS$5</f>
        <v>#NUM!</v>
      </c>
      <c r="CI13" s="5" t="e">
        <f>((-BM12*LN(BM12))*SUMPRODUCT($C136:$V136,$AT12:$BM12)+SUMPRODUCT($X136:$AQ136,$BP12:$CI12))*$AS$5</f>
        <v>#NUM!</v>
      </c>
    </row>
    <row r="14" spans="1:89" x14ac:dyDescent="0.25">
      <c r="A14" s="12" t="s">
        <v>13</v>
      </c>
      <c r="B14" s="13" t="s">
        <v>49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30">
        <v>0</v>
      </c>
      <c r="J14" s="2">
        <v>0</v>
      </c>
      <c r="K14" s="30">
        <v>0</v>
      </c>
      <c r="L14" s="30">
        <v>0</v>
      </c>
      <c r="M14" s="2">
        <v>0</v>
      </c>
      <c r="N14" s="2">
        <v>0</v>
      </c>
      <c r="O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30">
        <v>0</v>
      </c>
      <c r="AE14" s="2">
        <v>0</v>
      </c>
      <c r="AF14" s="30">
        <v>0</v>
      </c>
      <c r="AG14" s="30">
        <v>0</v>
      </c>
      <c r="AH14" s="15">
        <v>0</v>
      </c>
      <c r="AI14" s="15">
        <v>0</v>
      </c>
      <c r="AJ14" s="15">
        <v>0</v>
      </c>
      <c r="AQ14" s="9"/>
      <c r="AS14" s="2">
        <v>7</v>
      </c>
      <c r="AT14" s="5">
        <f t="shared" si="5"/>
        <v>0.82795163438341068</v>
      </c>
      <c r="AU14" s="5">
        <f t="shared" si="5"/>
        <v>0.39896690330350298</v>
      </c>
      <c r="AV14" s="5">
        <f t="shared" si="5"/>
        <v>0.68675921810066209</v>
      </c>
      <c r="AW14" s="5">
        <f t="shared" si="5"/>
        <v>0.5589514400860055</v>
      </c>
      <c r="AX14" s="5">
        <f t="shared" si="8"/>
        <v>0.38962103127563408</v>
      </c>
      <c r="AY14" s="5">
        <f t="shared" si="5"/>
        <v>0.21615305112118305</v>
      </c>
      <c r="AZ14" s="5">
        <f t="shared" si="6"/>
        <v>0.18378582727614184</v>
      </c>
      <c r="BA14" s="5">
        <f t="shared" si="6"/>
        <v>0.33046645165582811</v>
      </c>
      <c r="BB14" s="5">
        <f t="shared" si="6"/>
        <v>0.27941029537655487</v>
      </c>
      <c r="BC14" s="5">
        <f t="shared" si="6"/>
        <v>0.77465756312133982</v>
      </c>
      <c r="BD14" s="5">
        <f t="shared" si="7"/>
        <v>0.50018864747129088</v>
      </c>
      <c r="BE14" s="5">
        <f t="shared" si="7"/>
        <v>0.33046645165582811</v>
      </c>
      <c r="BF14" s="5">
        <f t="shared" si="9"/>
        <v>0.6283029974001958</v>
      </c>
      <c r="BG14" s="5"/>
      <c r="BH14" s="5"/>
      <c r="BI14" s="5"/>
      <c r="BJ14" s="5"/>
      <c r="BK14" s="5"/>
      <c r="BL14" s="5"/>
      <c r="BM14" s="5"/>
      <c r="BN14" s="5"/>
      <c r="BO14" s="2">
        <v>7</v>
      </c>
      <c r="BP14" s="5">
        <f t="shared" si="11"/>
        <v>4.4713625844070813E-2</v>
      </c>
      <c r="BQ14" s="5">
        <f t="shared" si="10"/>
        <v>0.12081827776266607</v>
      </c>
      <c r="BR14" s="5">
        <f t="shared" si="10"/>
        <v>0.1011325286587965</v>
      </c>
      <c r="BS14" s="5">
        <f t="shared" si="10"/>
        <v>0.12365277963090666</v>
      </c>
      <c r="BT14" s="5">
        <f t="shared" si="10"/>
        <v>0.11969785128982467</v>
      </c>
      <c r="BU14" s="5">
        <f t="shared" si="10"/>
        <v>8.1210911602912147E-2</v>
      </c>
      <c r="BV14" s="5">
        <f t="shared" si="10"/>
        <v>7.0380714382146548E-2</v>
      </c>
      <c r="BW14" s="5">
        <f t="shared" si="10"/>
        <v>0.1103067788336958</v>
      </c>
      <c r="BX14" s="5">
        <f t="shared" si="10"/>
        <v>9.9074700759570214E-2</v>
      </c>
      <c r="BY14" s="5">
        <f t="shared" si="10"/>
        <v>7.0413128166765329E-2</v>
      </c>
      <c r="BZ14" s="5">
        <f t="shared" si="10"/>
        <v>0.12632737010492198</v>
      </c>
      <c r="CA14" s="5">
        <f t="shared" si="10"/>
        <v>0.1103067788336958</v>
      </c>
      <c r="CB14" s="5">
        <f t="shared" si="10"/>
        <v>0.11444107263035011</v>
      </c>
      <c r="CC14" s="5"/>
      <c r="CD14" s="5"/>
      <c r="CE14" s="5"/>
      <c r="CF14" s="5"/>
      <c r="CG14" s="5"/>
      <c r="CH14" s="5" t="e">
        <f>((-BL13*LN(BL13))*SUMPRODUCT($C157:$V157,$AT13:$BM13)+SUMPRODUCT($X157:$AQ157,$BP13:$CI13))*$AS$5</f>
        <v>#NUM!</v>
      </c>
      <c r="CI14" s="5" t="e">
        <f>((-BM13*LN(BM13))*SUMPRODUCT($C158:$V158,$AT13:$BM13)+SUMPRODUCT($X158:$AQ158,$BP13:$CI13))*$AS$5</f>
        <v>#NUM!</v>
      </c>
    </row>
    <row r="15" spans="1:89" x14ac:dyDescent="0.25">
      <c r="A15" s="12" t="s">
        <v>14</v>
      </c>
      <c r="B15" s="13" t="s">
        <v>57</v>
      </c>
      <c r="C15" s="2">
        <v>0</v>
      </c>
      <c r="D15" s="3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0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X15" s="2">
        <v>0</v>
      </c>
      <c r="Y15" s="30">
        <v>-5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30">
        <v>7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Q15" s="9"/>
      <c r="AS15" s="2">
        <v>8</v>
      </c>
      <c r="AT15" s="5">
        <f t="shared" si="5"/>
        <v>0.85593589534872416</v>
      </c>
      <c r="AU15" s="5">
        <f t="shared" si="5"/>
        <v>0.54586086811398837</v>
      </c>
      <c r="AV15" s="5">
        <f t="shared" si="5"/>
        <v>0.77227854384365147</v>
      </c>
      <c r="AW15" s="5">
        <f t="shared" si="5"/>
        <v>0.68239894085964969</v>
      </c>
      <c r="AX15" s="5">
        <f t="shared" si="8"/>
        <v>0.53688133058436416</v>
      </c>
      <c r="AY15" s="5">
        <f t="shared" si="5"/>
        <v>0.34296991284220413</v>
      </c>
      <c r="AZ15" s="5">
        <f t="shared" si="6"/>
        <v>0.29942546406108239</v>
      </c>
      <c r="BA15" s="5">
        <f t="shared" si="6"/>
        <v>0.47696887479531025</v>
      </c>
      <c r="BB15" s="5">
        <f t="shared" si="6"/>
        <v>0.42046143517991053</v>
      </c>
      <c r="BC15" s="5">
        <f t="shared" si="6"/>
        <v>0.82609698436191681</v>
      </c>
      <c r="BD15" s="5">
        <f t="shared" si="7"/>
        <v>0.63572465797908373</v>
      </c>
      <c r="BE15" s="5">
        <f t="shared" si="7"/>
        <v>0.47696887479531025</v>
      </c>
      <c r="BF15" s="5">
        <f t="shared" si="9"/>
        <v>0.73300791613373306</v>
      </c>
      <c r="BG15" s="5"/>
      <c r="BH15" s="5"/>
      <c r="BI15" s="5"/>
      <c r="BJ15" s="5"/>
      <c r="BK15" s="5"/>
      <c r="BL15" s="5"/>
      <c r="BM15" s="5"/>
      <c r="BN15" s="5"/>
      <c r="BO15" s="2">
        <v>8</v>
      </c>
      <c r="BP15" s="5">
        <f t="shared" si="11"/>
        <v>2.7984260965313503E-2</v>
      </c>
      <c r="BQ15" s="5">
        <f t="shared" si="10"/>
        <v>0.14689396481048536</v>
      </c>
      <c r="BR15" s="5">
        <f t="shared" si="10"/>
        <v>8.5519325742989372E-2</v>
      </c>
      <c r="BS15" s="5">
        <f t="shared" si="10"/>
        <v>0.12344750077364418</v>
      </c>
      <c r="BT15" s="5">
        <f t="shared" si="10"/>
        <v>0.14726029930873011</v>
      </c>
      <c r="BU15" s="5">
        <f t="shared" si="10"/>
        <v>0.12681686172102111</v>
      </c>
      <c r="BV15" s="5">
        <f t="shared" si="10"/>
        <v>0.11563963678494055</v>
      </c>
      <c r="BW15" s="5">
        <f t="shared" si="10"/>
        <v>0.14650242313948217</v>
      </c>
      <c r="BX15" s="5">
        <f t="shared" si="10"/>
        <v>0.14105113980335565</v>
      </c>
      <c r="BY15" s="5">
        <f t="shared" si="10"/>
        <v>5.1439421240577016E-2</v>
      </c>
      <c r="BZ15" s="5">
        <f t="shared" si="10"/>
        <v>0.13553601050779282</v>
      </c>
      <c r="CA15" s="5">
        <f t="shared" si="10"/>
        <v>0.14650242313948217</v>
      </c>
      <c r="CB15" s="5">
        <f t="shared" si="10"/>
        <v>0.10470491873353723</v>
      </c>
      <c r="CC15" s="5"/>
      <c r="CD15" s="5"/>
      <c r="CE15" s="5"/>
      <c r="CF15" s="5"/>
      <c r="CG15" s="5"/>
      <c r="CH15" s="5" t="e">
        <f>((-BL14*LN(BL14))*SUMPRODUCT($C179:$V179,$AT14:$BM14)+SUMPRODUCT($X179:$AQ179,$BP14:$CI14))*$AS$5</f>
        <v>#NUM!</v>
      </c>
      <c r="CI15" s="5" t="e">
        <f>((-BM14*LN(BM14))*SUMPRODUCT($C180:$V180,$AT14:$BM14)+SUMPRODUCT($X180:$AQ180,$BP14:$CI14))*$AS$5</f>
        <v>#NUM!</v>
      </c>
    </row>
    <row r="16" spans="1:89" x14ac:dyDescent="0.25">
      <c r="A16" s="12" t="s">
        <v>15</v>
      </c>
      <c r="B16" s="13" t="s">
        <v>58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0">
        <v>3</v>
      </c>
      <c r="K16" s="2">
        <v>0</v>
      </c>
      <c r="L16" s="2">
        <v>0</v>
      </c>
      <c r="M16" s="30">
        <v>9</v>
      </c>
      <c r="N16" s="30">
        <v>0</v>
      </c>
      <c r="O16" s="30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30">
        <v>0</v>
      </c>
      <c r="AF16" s="15">
        <v>0</v>
      </c>
      <c r="AG16" s="15">
        <v>0</v>
      </c>
      <c r="AH16" s="30">
        <v>0</v>
      </c>
      <c r="AI16" s="30">
        <v>-5</v>
      </c>
      <c r="AJ16" s="30">
        <v>0</v>
      </c>
      <c r="AQ16" s="9"/>
      <c r="AS16" s="2">
        <v>9</v>
      </c>
      <c r="AT16" s="5">
        <f t="shared" si="5"/>
        <v>0.87032839657688332</v>
      </c>
      <c r="AU16" s="5">
        <f t="shared" si="5"/>
        <v>0.69042026797070166</v>
      </c>
      <c r="AV16" s="5">
        <f t="shared" si="5"/>
        <v>0.8304856757493001</v>
      </c>
      <c r="AW16" s="5">
        <f t="shared" si="5"/>
        <v>0.7809854352340615</v>
      </c>
      <c r="AX16" s="5">
        <f t="shared" si="8"/>
        <v>0.68372934604507851</v>
      </c>
      <c r="AY16" s="5">
        <f t="shared" si="5"/>
        <v>0.51164627036590615</v>
      </c>
      <c r="AZ16" s="5">
        <f t="shared" si="6"/>
        <v>0.46418163862273087</v>
      </c>
      <c r="BA16" s="5">
        <f t="shared" si="6"/>
        <v>0.63646578825378652</v>
      </c>
      <c r="BB16" s="5">
        <f t="shared" si="6"/>
        <v>0.58733839930361786</v>
      </c>
      <c r="BC16" s="5">
        <f t="shared" si="6"/>
        <v>0.85676506415449383</v>
      </c>
      <c r="BD16" s="5">
        <f t="shared" si="7"/>
        <v>0.75225798639405339</v>
      </c>
      <c r="BE16" s="5">
        <f t="shared" si="7"/>
        <v>0.63646578825378652</v>
      </c>
      <c r="BF16" s="5">
        <f t="shared" si="9"/>
        <v>0.80975735372551638</v>
      </c>
      <c r="BG16" s="5"/>
      <c r="BH16" s="5"/>
      <c r="BI16" s="5"/>
      <c r="BJ16" s="5"/>
      <c r="BK16" s="5"/>
      <c r="BL16" s="5"/>
      <c r="BM16" s="5"/>
      <c r="BN16" s="5"/>
      <c r="BO16" s="2">
        <v>9</v>
      </c>
      <c r="BP16" s="5">
        <f t="shared" si="11"/>
        <v>1.4392501228159127E-2</v>
      </c>
      <c r="BQ16" s="5">
        <f t="shared" si="10"/>
        <v>0.14455939985671329</v>
      </c>
      <c r="BR16" s="5">
        <f t="shared" si="10"/>
        <v>5.8207131905648635E-2</v>
      </c>
      <c r="BS16" s="5">
        <f t="shared" si="10"/>
        <v>9.8586494374411804E-2</v>
      </c>
      <c r="BT16" s="5">
        <f t="shared" si="10"/>
        <v>0.14684801546071433</v>
      </c>
      <c r="BU16" s="5">
        <f t="shared" si="10"/>
        <v>0.16867635752370197</v>
      </c>
      <c r="BV16" s="5">
        <f t="shared" si="10"/>
        <v>0.16475617456164846</v>
      </c>
      <c r="BW16" s="5">
        <f t="shared" si="10"/>
        <v>0.15949691345847627</v>
      </c>
      <c r="BX16" s="5">
        <f t="shared" si="10"/>
        <v>0.16687696412370734</v>
      </c>
      <c r="BY16" s="5">
        <f t="shared" si="10"/>
        <v>3.0668079792577043E-2</v>
      </c>
      <c r="BZ16" s="5">
        <f t="shared" si="10"/>
        <v>0.11653332841496969</v>
      </c>
      <c r="CA16" s="5">
        <f t="shared" si="10"/>
        <v>0.15949691345847627</v>
      </c>
      <c r="CB16" s="5">
        <f t="shared" si="10"/>
        <v>7.674943759178332E-2</v>
      </c>
      <c r="CC16" s="5"/>
      <c r="CD16" s="5"/>
      <c r="CE16" s="5"/>
      <c r="CF16" s="5"/>
      <c r="CG16" s="5"/>
      <c r="CH16" s="5" t="e">
        <f>((-BL15*LN(BL15))*SUMPRODUCT($C201:$V201,$AT15:$BM15)+SUMPRODUCT($X201:$AQ201,$BP15:$CI15))*$AS$5</f>
        <v>#NUM!</v>
      </c>
      <c r="CI16" s="5" t="e">
        <f>((-BM15*LN(BM15))*SUMPRODUCT($C202:$V202,$AT15:$BM15)+SUMPRODUCT($X202:$AQ202,$BP15:$CI15))*$AS$5</f>
        <v>#NUM!</v>
      </c>
    </row>
    <row r="17" spans="1:87" x14ac:dyDescent="0.25">
      <c r="A17" s="12" t="s">
        <v>16</v>
      </c>
      <c r="B17" s="13" t="s">
        <v>59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30">
        <v>0</v>
      </c>
      <c r="M17" s="2">
        <v>0</v>
      </c>
      <c r="N17" s="2">
        <v>0</v>
      </c>
      <c r="O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30">
        <v>0</v>
      </c>
      <c r="AH17" s="2">
        <v>0</v>
      </c>
      <c r="AI17" s="2">
        <v>0</v>
      </c>
      <c r="AJ17" s="2">
        <v>0</v>
      </c>
      <c r="AQ17" s="9"/>
      <c r="AS17" s="2">
        <v>10</v>
      </c>
      <c r="AT17" s="5">
        <f t="shared" si="5"/>
        <v>0.88614037388303557</v>
      </c>
      <c r="AU17" s="5">
        <f t="shared" si="5"/>
        <v>0.80454067118579931</v>
      </c>
      <c r="AV17" s="5">
        <f t="shared" si="5"/>
        <v>0.87062653674891188</v>
      </c>
      <c r="AW17" s="5">
        <f t="shared" si="5"/>
        <v>0.84940332731523538</v>
      </c>
      <c r="AX17" s="5">
        <f t="shared" si="8"/>
        <v>0.8008958461756871</v>
      </c>
      <c r="AY17" s="5">
        <f t="shared" si="5"/>
        <v>0.68924050212655608</v>
      </c>
      <c r="AZ17" s="5">
        <f t="shared" si="6"/>
        <v>0.65153025761296235</v>
      </c>
      <c r="BA17" s="5">
        <f t="shared" si="6"/>
        <v>0.77376248002956194</v>
      </c>
      <c r="BB17" s="5">
        <f t="shared" si="6"/>
        <v>0.74284271620629516</v>
      </c>
      <c r="BC17" s="5">
        <f t="shared" si="6"/>
        <v>0.88101148882139724</v>
      </c>
      <c r="BD17" s="5">
        <f t="shared" si="7"/>
        <v>0.83604669115976349</v>
      </c>
      <c r="BE17" s="5">
        <f t="shared" si="7"/>
        <v>0.77376248002956194</v>
      </c>
      <c r="BF17" s="5">
        <f t="shared" si="9"/>
        <v>0.8620085878783591</v>
      </c>
      <c r="BG17" s="5"/>
      <c r="BH17" s="5"/>
      <c r="BI17" s="5"/>
      <c r="BJ17" s="5"/>
      <c r="BK17" s="5"/>
      <c r="BL17" s="5"/>
      <c r="BM17" s="5"/>
      <c r="BN17" s="5"/>
      <c r="BO17" s="2">
        <v>10</v>
      </c>
      <c r="BP17" s="5">
        <f t="shared" si="11"/>
        <v>1.5811977306152237E-2</v>
      </c>
      <c r="BQ17" s="5">
        <f t="shared" si="10"/>
        <v>0.11412040321509763</v>
      </c>
      <c r="BR17" s="5">
        <f t="shared" si="10"/>
        <v>4.0140860999611755E-2</v>
      </c>
      <c r="BS17" s="5">
        <f t="shared" si="10"/>
        <v>6.8417892081173923E-2</v>
      </c>
      <c r="BT17" s="5">
        <f t="shared" si="10"/>
        <v>0.11716650013060854</v>
      </c>
      <c r="BU17" s="5">
        <f t="shared" si="10"/>
        <v>0.17759423176064992</v>
      </c>
      <c r="BV17" s="5">
        <f t="shared" si="10"/>
        <v>0.1873486189902315</v>
      </c>
      <c r="BW17" s="5">
        <f t="shared" si="10"/>
        <v>0.13729669177577547</v>
      </c>
      <c r="BX17" s="5">
        <f t="shared" si="10"/>
        <v>0.1555043169026773</v>
      </c>
      <c r="BY17" s="5">
        <f t="shared" si="10"/>
        <v>2.4246424666903368E-2</v>
      </c>
      <c r="BZ17" s="5">
        <f t="shared" si="10"/>
        <v>8.378870476571007E-2</v>
      </c>
      <c r="CA17" s="5">
        <f t="shared" si="10"/>
        <v>0.13729669177577547</v>
      </c>
      <c r="CB17" s="5">
        <f t="shared" si="10"/>
        <v>5.2251234152842711E-2</v>
      </c>
      <c r="CC17" s="5"/>
      <c r="CD17" s="5"/>
      <c r="CE17" s="5"/>
      <c r="CF17" s="5"/>
      <c r="CG17" s="5"/>
      <c r="CH17" s="5" t="e">
        <f>((-BL16*LN(BL16))*SUMPRODUCT($C223:$V223,$AT16:$BM16)+SUMPRODUCT($X223:$AQ223,$BP16:$CI16))*$AS$5</f>
        <v>#NUM!</v>
      </c>
      <c r="CI17" s="5" t="e">
        <f>((-BM16*LN(BM16))*SUMPRODUCT($C224:$V224,$AT16:$BM16)+SUMPRODUCT($X224:$AQ224,$BP16:$CI16))*$AS$5</f>
        <v>#NUM!</v>
      </c>
    </row>
    <row r="18" spans="1:87" x14ac:dyDescent="0.25">
      <c r="A18" s="12" t="s">
        <v>17</v>
      </c>
      <c r="B18" s="13" t="s">
        <v>60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0">
        <v>0</v>
      </c>
      <c r="M18" s="2">
        <v>0</v>
      </c>
      <c r="N18" s="2">
        <v>0</v>
      </c>
      <c r="O18" s="30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30">
        <v>0</v>
      </c>
      <c r="AH18" s="2">
        <v>0</v>
      </c>
      <c r="AI18" s="2">
        <v>0</v>
      </c>
      <c r="AJ18" s="30">
        <v>0</v>
      </c>
      <c r="AQ18" s="9"/>
      <c r="AS18" s="2">
        <v>11</v>
      </c>
      <c r="AT18" s="5">
        <f t="shared" si="5"/>
        <v>0.91218203097450135</v>
      </c>
      <c r="AU18" s="5">
        <f t="shared" si="5"/>
        <v>0.883227062044316</v>
      </c>
      <c r="AV18" s="5">
        <f t="shared" si="5"/>
        <v>0.90714309124536363</v>
      </c>
      <c r="AW18" s="5">
        <f t="shared" si="5"/>
        <v>0.89990156131670795</v>
      </c>
      <c r="AX18" s="5">
        <f t="shared" si="8"/>
        <v>0.8817885303826466</v>
      </c>
      <c r="AY18" s="5">
        <f t="shared" si="5"/>
        <v>0.83118367037431529</v>
      </c>
      <c r="AZ18" s="5">
        <f t="shared" si="6"/>
        <v>0.81102595857844018</v>
      </c>
      <c r="BA18" s="5">
        <f t="shared" si="6"/>
        <v>0.87067109016133459</v>
      </c>
      <c r="BB18" s="5">
        <f t="shared" si="6"/>
        <v>0.85710068741404255</v>
      </c>
      <c r="BC18" s="5">
        <f t="shared" si="6"/>
        <v>0.91053965260052017</v>
      </c>
      <c r="BD18" s="5">
        <f t="shared" si="7"/>
        <v>0.89513387792781085</v>
      </c>
      <c r="BE18" s="5">
        <f t="shared" si="7"/>
        <v>0.87067109016133459</v>
      </c>
      <c r="BF18" s="5">
        <f t="shared" si="9"/>
        <v>0.90425153862343621</v>
      </c>
      <c r="BG18" s="5"/>
      <c r="BH18" s="5"/>
      <c r="BI18" s="5"/>
      <c r="BJ18" s="5"/>
      <c r="BK18" s="5"/>
      <c r="BL18" s="5"/>
      <c r="BM18" s="5"/>
      <c r="BN18" s="5"/>
      <c r="BO18" s="2">
        <v>11</v>
      </c>
      <c r="BP18" s="5">
        <f t="shared" si="11"/>
        <v>2.604165709146582E-2</v>
      </c>
      <c r="BQ18" s="5">
        <f t="shared" si="10"/>
        <v>7.8686390858516683E-2</v>
      </c>
      <c r="BR18" s="5">
        <f t="shared" si="10"/>
        <v>3.6516554496451741E-2</v>
      </c>
      <c r="BS18" s="5">
        <f t="shared" si="10"/>
        <v>5.0498234001472533E-2</v>
      </c>
      <c r="BT18" s="5">
        <f t="shared" si="10"/>
        <v>8.0892684206959456E-2</v>
      </c>
      <c r="BU18" s="5">
        <f t="shared" si="10"/>
        <v>0.14194316824775918</v>
      </c>
      <c r="BV18" s="5">
        <f t="shared" si="10"/>
        <v>0.15949570096547783</v>
      </c>
      <c r="BW18" s="5">
        <f t="shared" si="10"/>
        <v>9.6908610131772613E-2</v>
      </c>
      <c r="BX18" s="5">
        <f t="shared" si="10"/>
        <v>0.11425797120774737</v>
      </c>
      <c r="BY18" s="5">
        <f t="shared" si="10"/>
        <v>2.9528163779122908E-2</v>
      </c>
      <c r="BZ18" s="5">
        <f t="shared" si="10"/>
        <v>5.9087186768047389E-2</v>
      </c>
      <c r="CA18" s="5">
        <f t="shared" si="10"/>
        <v>9.6908610131772613E-2</v>
      </c>
      <c r="CB18" s="5">
        <f t="shared" si="10"/>
        <v>4.2242950745077092E-2</v>
      </c>
      <c r="CC18" s="5"/>
      <c r="CD18" s="5"/>
      <c r="CE18" s="5"/>
      <c r="CF18" s="5"/>
      <c r="CG18" s="5"/>
      <c r="CH18" s="5" t="e">
        <f>((-BL17*LN(BL17))*SUMPRODUCT($C245:$V245,$AT17:$BM17)+SUMPRODUCT($X245:$AQ245,$BP17:$CI17))*$AS$5</f>
        <v>#NUM!</v>
      </c>
      <c r="CI18" s="5" t="e">
        <f>((-BM17*LN(BM17))*SUMPRODUCT($C246:$V246,$AT17:$BM17)+SUMPRODUCT($X246:$AQ246,$BP17:$CI17))*$AS$5</f>
        <v>#NUM!</v>
      </c>
    </row>
    <row r="19" spans="1:87" x14ac:dyDescent="0.25">
      <c r="A19" s="12" t="s">
        <v>18</v>
      </c>
      <c r="B19" s="13" t="s">
        <v>51</v>
      </c>
      <c r="C19" s="30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30">
        <v>9</v>
      </c>
      <c r="M19" s="2">
        <v>0</v>
      </c>
      <c r="N19" s="30">
        <v>9</v>
      </c>
      <c r="O19" s="2">
        <v>0</v>
      </c>
      <c r="X19" s="30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30">
        <v>0</v>
      </c>
      <c r="AH19" s="2">
        <v>0</v>
      </c>
      <c r="AI19" s="30">
        <v>0</v>
      </c>
      <c r="AJ19" s="2">
        <v>0</v>
      </c>
      <c r="AQ19" s="9"/>
      <c r="AS19" s="2">
        <v>12</v>
      </c>
      <c r="AT19" s="5">
        <f t="shared" si="5"/>
        <v>0.94107318278773211</v>
      </c>
      <c r="AU19" s="5">
        <f t="shared" si="5"/>
        <v>0.93313858367891034</v>
      </c>
      <c r="AV19" s="5">
        <f t="shared" si="5"/>
        <v>0.93974678768358544</v>
      </c>
      <c r="AW19" s="5">
        <f t="shared" si="5"/>
        <v>0.93780068366139979</v>
      </c>
      <c r="AX19" s="5">
        <f t="shared" si="8"/>
        <v>0.93272444198284576</v>
      </c>
      <c r="AY19" s="5">
        <f t="shared" si="5"/>
        <v>0.91691711729684078</v>
      </c>
      <c r="AZ19" s="5">
        <f t="shared" si="6"/>
        <v>0.90993039584831104</v>
      </c>
      <c r="BA19" s="5">
        <f t="shared" si="6"/>
        <v>0.92945916733469014</v>
      </c>
      <c r="BB19" s="5">
        <f t="shared" si="6"/>
        <v>0.92531671153969286</v>
      </c>
      <c r="BC19" s="5">
        <f t="shared" si="6"/>
        <v>0.94064335572514834</v>
      </c>
      <c r="BD19" s="5">
        <f t="shared" si="7"/>
        <v>0.9364935400803579</v>
      </c>
      <c r="BE19" s="5">
        <f t="shared" si="7"/>
        <v>0.92945916733469014</v>
      </c>
      <c r="BF19" s="5">
        <f t="shared" si="9"/>
        <v>0.93897536897971334</v>
      </c>
      <c r="BG19" s="5"/>
      <c r="BH19" s="5"/>
      <c r="BI19" s="5"/>
      <c r="BJ19" s="5"/>
      <c r="BK19" s="5"/>
      <c r="BL19" s="5"/>
      <c r="BM19" s="5"/>
      <c r="BN19" s="5"/>
      <c r="BO19" s="2">
        <v>12</v>
      </c>
      <c r="BP19" s="5">
        <f t="shared" si="11"/>
        <v>2.8891151813230792E-2</v>
      </c>
      <c r="BQ19" s="5">
        <f t="shared" si="10"/>
        <v>4.9911521634594391E-2</v>
      </c>
      <c r="BR19" s="5">
        <f t="shared" si="10"/>
        <v>3.2603696438221759E-2</v>
      </c>
      <c r="BS19" s="5">
        <f t="shared" si="10"/>
        <v>3.7899122344691824E-2</v>
      </c>
      <c r="BT19" s="5">
        <f t="shared" si="10"/>
        <v>5.0935911600199196E-2</v>
      </c>
      <c r="BU19" s="5">
        <f t="shared" si="10"/>
        <v>8.5733446922525477E-2</v>
      </c>
      <c r="BV19" s="5">
        <f t="shared" si="10"/>
        <v>9.8904437269870846E-2</v>
      </c>
      <c r="BW19" s="5">
        <f t="shared" si="10"/>
        <v>5.8788077173355505E-2</v>
      </c>
      <c r="BX19" s="5">
        <f t="shared" si="10"/>
        <v>6.821602412565031E-2</v>
      </c>
      <c r="BY19" s="5">
        <f t="shared" si="10"/>
        <v>3.0103703124628185E-2</v>
      </c>
      <c r="BZ19" s="5">
        <f t="shared" si="10"/>
        <v>4.1359662152547078E-2</v>
      </c>
      <c r="CA19" s="5">
        <f t="shared" si="10"/>
        <v>5.8788077173355505E-2</v>
      </c>
      <c r="CB19" s="5">
        <f t="shared" si="10"/>
        <v>3.4723830356277151E-2</v>
      </c>
      <c r="CC19" s="5"/>
      <c r="CD19" s="5"/>
      <c r="CE19" s="5"/>
      <c r="CF19" s="5"/>
      <c r="CG19" s="5"/>
      <c r="CH19" s="5" t="e">
        <f>((-BL18*LN(BL18))*SUMPRODUCT($C267:$V267,$AT18:$BM18)+SUMPRODUCT($X267:$AQ267,$BP18:$CI18))*$AS$5</f>
        <v>#NUM!</v>
      </c>
      <c r="CI19" s="5" t="e">
        <f>((-BM18*LN(BM18))*SUMPRODUCT($C268:$V268,$AT18:$BM18)+SUMPRODUCT($X268:$AQ268,$BP18:$CI18))*$AS$5</f>
        <v>#NUM!</v>
      </c>
    </row>
    <row r="20" spans="1:87" x14ac:dyDescent="0.25">
      <c r="A20" s="12" t="s">
        <v>19</v>
      </c>
      <c r="B20" s="13"/>
      <c r="AQ20" s="9"/>
      <c r="AS20" s="2">
        <v>13</v>
      </c>
      <c r="AT20" s="5">
        <f t="shared" si="5"/>
        <v>0.96441825781103663</v>
      </c>
      <c r="AU20" s="5">
        <f t="shared" si="5"/>
        <v>0.96275341940197678</v>
      </c>
      <c r="AV20" s="5">
        <f t="shared" si="5"/>
        <v>0.96414390191588506</v>
      </c>
      <c r="AW20" s="5">
        <f t="shared" si="5"/>
        <v>0.96373849924507271</v>
      </c>
      <c r="AX20" s="5">
        <f t="shared" si="8"/>
        <v>0.96266496270150481</v>
      </c>
      <c r="AY20" s="5">
        <f t="shared" si="5"/>
        <v>0.95917186362185358</v>
      </c>
      <c r="AZ20" s="5">
        <f t="shared" si="6"/>
        <v>0.95755478300579666</v>
      </c>
      <c r="BA20" s="5">
        <f t="shared" si="6"/>
        <v>0.96196208307919806</v>
      </c>
      <c r="BB20" s="5">
        <f t="shared" si="6"/>
        <v>0.96105642776070077</v>
      </c>
      <c r="BC20" s="5">
        <f t="shared" si="6"/>
        <v>0.96432952411494677</v>
      </c>
      <c r="BD20" s="5">
        <f t="shared" si="7"/>
        <v>0.9634642860516367</v>
      </c>
      <c r="BE20" s="5">
        <f t="shared" si="7"/>
        <v>0.96196208307919806</v>
      </c>
      <c r="BF20" s="5">
        <f t="shared" si="9"/>
        <v>0.96398361166091784</v>
      </c>
      <c r="BG20" s="5"/>
      <c r="BH20" s="5"/>
      <c r="BI20" s="5"/>
      <c r="BJ20" s="5"/>
      <c r="BK20" s="5"/>
      <c r="BL20" s="5"/>
      <c r="BM20" s="5"/>
      <c r="BN20" s="5"/>
      <c r="BO20" s="2">
        <v>13</v>
      </c>
      <c r="BP20" s="5">
        <f t="shared" si="11"/>
        <v>2.334507502330457E-2</v>
      </c>
      <c r="BQ20" s="5">
        <f t="shared" si="10"/>
        <v>2.9614835723066397E-2</v>
      </c>
      <c r="BR20" s="5">
        <f t="shared" si="10"/>
        <v>2.4397114232299646E-2</v>
      </c>
      <c r="BS20" s="5">
        <f t="shared" si="10"/>
        <v>2.5937815583672925E-2</v>
      </c>
      <c r="BT20" s="5">
        <f t="shared" si="10"/>
        <v>2.9940520718658999E-2</v>
      </c>
      <c r="BU20" s="5">
        <f t="shared" si="10"/>
        <v>4.2254746325012756E-2</v>
      </c>
      <c r="BV20" s="5">
        <f t="shared" si="10"/>
        <v>4.7624387157485681E-2</v>
      </c>
      <c r="BW20" s="5">
        <f t="shared" si="10"/>
        <v>3.2502915744507969E-2</v>
      </c>
      <c r="BX20" s="5">
        <f t="shared" si="10"/>
        <v>3.5739716221007883E-2</v>
      </c>
      <c r="BY20" s="5">
        <f t="shared" si="10"/>
        <v>2.368616838979843E-2</v>
      </c>
      <c r="BZ20" s="5">
        <f t="shared" si="10"/>
        <v>2.6970745971278784E-2</v>
      </c>
      <c r="CA20" s="5">
        <f t="shared" si="10"/>
        <v>3.2502915744507969E-2</v>
      </c>
      <c r="CB20" s="5">
        <f t="shared" si="10"/>
        <v>2.5008242681204468E-2</v>
      </c>
      <c r="CC20" s="5"/>
      <c r="CD20" s="5"/>
      <c r="CE20" s="5"/>
      <c r="CF20" s="5"/>
      <c r="CG20" s="5"/>
      <c r="CH20" s="5" t="e">
        <f>((-BL19*LN(BL19))*SUMPRODUCT($C289:$V289,$AT19:$BM19)+SUMPRODUCT($X289:$AQ289,$BP19:$CI19))*$AS$5</f>
        <v>#NUM!</v>
      </c>
      <c r="CI20" s="5" t="e">
        <f>((-BM19*LN(BM19))*SUMPRODUCT($C290:$V290,$AT19:$BM19)+SUMPRODUCT($X290:$AQ290,$BP19:$CI19))*$AS$5</f>
        <v>#NUM!</v>
      </c>
    </row>
    <row r="21" spans="1:87" x14ac:dyDescent="0.25">
      <c r="A21" s="12" t="s">
        <v>20</v>
      </c>
      <c r="B21" s="13"/>
      <c r="AQ21" s="9"/>
      <c r="AS21" s="2">
        <v>14</v>
      </c>
      <c r="AT21" s="5">
        <f t="shared" si="5"/>
        <v>0.9799251946604145</v>
      </c>
      <c r="AU21" s="5">
        <f t="shared" si="5"/>
        <v>0.97965116757163029</v>
      </c>
      <c r="AV21" s="5">
        <f t="shared" si="5"/>
        <v>0.97988020826260791</v>
      </c>
      <c r="AW21" s="5">
        <f t="shared" si="5"/>
        <v>0.97981361000582878</v>
      </c>
      <c r="AX21" s="5">
        <f t="shared" si="8"/>
        <v>0.97963653803915685</v>
      </c>
      <c r="AY21" s="5">
        <f t="shared" si="5"/>
        <v>0.97905318286907217</v>
      </c>
      <c r="AZ21" s="5">
        <f t="shared" si="6"/>
        <v>0.97877939204493436</v>
      </c>
      <c r="BA21" s="5">
        <f t="shared" si="6"/>
        <v>0.97952004063825249</v>
      </c>
      <c r="BB21" s="5">
        <f t="shared" si="6"/>
        <v>0.97936927760425241</v>
      </c>
      <c r="BC21" s="5">
        <f t="shared" si="6"/>
        <v>0.97991065232114727</v>
      </c>
      <c r="BD21" s="5">
        <f t="shared" si="7"/>
        <v>0.97976847925829569</v>
      </c>
      <c r="BE21" s="5">
        <f t="shared" si="7"/>
        <v>0.97952004063825249</v>
      </c>
      <c r="BF21" s="5">
        <f t="shared" si="9"/>
        <v>0.97985389397177125</v>
      </c>
      <c r="BG21" s="5"/>
      <c r="BH21" s="5"/>
      <c r="BI21" s="5"/>
      <c r="BJ21" s="5"/>
      <c r="BK21" s="5"/>
      <c r="BL21" s="5"/>
      <c r="BM21" s="5"/>
      <c r="BN21" s="5"/>
      <c r="BO21" s="2">
        <v>14</v>
      </c>
      <c r="BP21" s="5">
        <f t="shared" si="11"/>
        <v>1.5506936849377893E-2</v>
      </c>
      <c r="BQ21" s="5">
        <f t="shared" si="10"/>
        <v>1.6897748169653535E-2</v>
      </c>
      <c r="BR21" s="5">
        <f t="shared" si="10"/>
        <v>1.5736306346722805E-2</v>
      </c>
      <c r="BS21" s="5">
        <f t="shared" si="10"/>
        <v>1.6075110760756094E-2</v>
      </c>
      <c r="BT21" s="5">
        <f t="shared" si="10"/>
        <v>1.6971575337652072E-2</v>
      </c>
      <c r="BU21" s="5">
        <f t="shared" si="10"/>
        <v>1.988131924721858E-2</v>
      </c>
      <c r="BV21" s="5">
        <f t="shared" si="10"/>
        <v>2.122460903913774E-2</v>
      </c>
      <c r="BW21" s="5">
        <f t="shared" si="10"/>
        <v>1.7557957559054403E-2</v>
      </c>
      <c r="BX21" s="5">
        <f t="shared" si="10"/>
        <v>1.8312849843551613E-2</v>
      </c>
      <c r="BY21" s="5">
        <f t="shared" si="10"/>
        <v>1.5581128206200509E-2</v>
      </c>
      <c r="BZ21" s="5">
        <f t="shared" si="10"/>
        <v>1.6304193206658994E-2</v>
      </c>
      <c r="CA21" s="5">
        <f t="shared" si="10"/>
        <v>1.7557957559054403E-2</v>
      </c>
      <c r="CB21" s="5">
        <f t="shared" si="10"/>
        <v>1.5870282310853408E-2</v>
      </c>
      <c r="CC21" s="5"/>
      <c r="CD21" s="5"/>
      <c r="CE21" s="5"/>
      <c r="CF21" s="5"/>
      <c r="CG21" s="5"/>
      <c r="CH21" s="5" t="e">
        <f>((-BL20*LN(BL20))*SUMPRODUCT($C311:$V311,$AT20:$BM20)+SUMPRODUCT($X311:$AQ311,$BP20:$CI20))*$AS$5</f>
        <v>#NUM!</v>
      </c>
      <c r="CI21" s="5" t="e">
        <f>((-BM20*LN(BM20))*SUMPRODUCT($C312:$V312,$AT20:$BM20)+SUMPRODUCT($X312:$AQ312,$BP20:$CI20))*$AS$5</f>
        <v>#NUM!</v>
      </c>
    </row>
    <row r="22" spans="1:87" x14ac:dyDescent="0.25">
      <c r="A22" s="12" t="s">
        <v>21</v>
      </c>
      <c r="B22" s="13"/>
      <c r="AQ22" s="9"/>
      <c r="AS22" s="2">
        <v>15</v>
      </c>
      <c r="AT22" s="5">
        <f t="shared" si="5"/>
        <v>0.98900076245362467</v>
      </c>
      <c r="AU22" s="5">
        <f t="shared" si="5"/>
        <v>0.98896345688290288</v>
      </c>
      <c r="AV22" s="5">
        <f t="shared" si="5"/>
        <v>0.98899464272059701</v>
      </c>
      <c r="AW22" s="5">
        <f t="shared" si="5"/>
        <v>0.98898557967025824</v>
      </c>
      <c r="AX22" s="5">
        <f t="shared" si="8"/>
        <v>0.98896146334328972</v>
      </c>
      <c r="AY22" s="5">
        <f t="shared" si="5"/>
        <v>0.98888181355991744</v>
      </c>
      <c r="AZ22" s="5">
        <f t="shared" si="6"/>
        <v>0.98884432519895249</v>
      </c>
      <c r="BA22" s="5">
        <f t="shared" si="6"/>
        <v>0.98894558157975865</v>
      </c>
      <c r="BB22" s="5">
        <f t="shared" si="6"/>
        <v>0.98892501034044944</v>
      </c>
      <c r="BC22" s="5">
        <f t="shared" si="6"/>
        <v>0.98899878438300348</v>
      </c>
      <c r="BD22" s="5">
        <f t="shared" si="7"/>
        <v>0.98897943576531544</v>
      </c>
      <c r="BE22" s="5">
        <f t="shared" si="7"/>
        <v>0.98894558157975865</v>
      </c>
      <c r="BF22" s="5">
        <f t="shared" si="9"/>
        <v>0.98899106220685418</v>
      </c>
      <c r="BG22" s="5"/>
      <c r="BH22" s="5"/>
      <c r="BI22" s="5"/>
      <c r="BJ22" s="5"/>
      <c r="BK22" s="5"/>
      <c r="BL22" s="5"/>
      <c r="BM22" s="5"/>
      <c r="BN22" s="5"/>
      <c r="BO22" s="2">
        <v>15</v>
      </c>
      <c r="BP22" s="5">
        <f t="shared" si="11"/>
        <v>9.0755677932101968E-3</v>
      </c>
      <c r="BQ22" s="5">
        <f t="shared" si="10"/>
        <v>9.3122893112725612E-3</v>
      </c>
      <c r="BR22" s="5">
        <f t="shared" si="10"/>
        <v>9.1144344579890922E-3</v>
      </c>
      <c r="BS22" s="5">
        <f t="shared" si="10"/>
        <v>9.1719696644294128E-3</v>
      </c>
      <c r="BT22" s="5">
        <f t="shared" si="10"/>
        <v>9.3249253041328573E-3</v>
      </c>
      <c r="BU22" s="5">
        <f t="shared" si="10"/>
        <v>9.8286306908452244E-3</v>
      </c>
      <c r="BV22" s="5">
        <f t="shared" si="10"/>
        <v>1.006493315401809E-2</v>
      </c>
      <c r="BW22" s="5">
        <f t="shared" si="10"/>
        <v>9.4255409415061296E-3</v>
      </c>
      <c r="BX22" s="5">
        <f t="shared" si="10"/>
        <v>9.555732736197052E-3</v>
      </c>
      <c r="BY22" s="5">
        <f t="shared" si="10"/>
        <v>9.0881320618562099E-3</v>
      </c>
      <c r="BZ22" s="5">
        <f t="shared" si="10"/>
        <v>9.2109565070197259E-3</v>
      </c>
      <c r="CA22" s="5">
        <f t="shared" si="10"/>
        <v>9.4255409415061296E-3</v>
      </c>
      <c r="CB22" s="5">
        <f t="shared" si="10"/>
        <v>9.1371682350829455E-3</v>
      </c>
      <c r="CC22" s="5"/>
      <c r="CD22" s="5"/>
      <c r="CE22" s="5"/>
      <c r="CF22" s="5"/>
      <c r="CG22" s="5"/>
      <c r="CH22" s="5" t="e">
        <f>((-BL21*LN(BL21))*SUMPRODUCT($C333:$V333,$AT21:$BM21)+SUMPRODUCT($X333:$AQ333,$BP21:$CI21))*$AS$5</f>
        <v>#NUM!</v>
      </c>
      <c r="CI22" s="5" t="e">
        <f>((-BM21*LN(BM21))*SUMPRODUCT($C334:$V334,$AT21:$BM21)+SUMPRODUCT($X334:$AQ334,$BP21:$CI21))*$AS$5</f>
        <v>#NUM!</v>
      </c>
    </row>
    <row r="23" spans="1:87" x14ac:dyDescent="0.25">
      <c r="A23" s="12" t="s">
        <v>22</v>
      </c>
      <c r="B23" s="13"/>
      <c r="AQ23" s="9"/>
      <c r="AS23" s="2">
        <v>16</v>
      </c>
      <c r="AT23" s="5">
        <f t="shared" si="5"/>
        <v>0.99408090905768132</v>
      </c>
      <c r="AU23" s="5">
        <f t="shared" si="5"/>
        <v>0.99407644099164905</v>
      </c>
      <c r="AV23" s="5">
        <f t="shared" si="5"/>
        <v>0.99408017618677635</v>
      </c>
      <c r="AW23" s="5">
        <f t="shared" si="5"/>
        <v>0.99407909077589129</v>
      </c>
      <c r="AX23" s="5">
        <f t="shared" si="8"/>
        <v>0.99407620219133896</v>
      </c>
      <c r="AY23" s="5">
        <f t="shared" si="5"/>
        <v>0.99406665824907137</v>
      </c>
      <c r="AZ23" s="5">
        <f t="shared" si="6"/>
        <v>0.99406216427371941</v>
      </c>
      <c r="BA23" s="5">
        <f t="shared" si="6"/>
        <v>0.99407429963333782</v>
      </c>
      <c r="BB23" s="5">
        <f t="shared" si="6"/>
        <v>0.99407183496149054</v>
      </c>
      <c r="BC23" s="5">
        <f t="shared" si="6"/>
        <v>0.99408067217678497</v>
      </c>
      <c r="BD23" s="5">
        <f t="shared" si="7"/>
        <v>0.99407835492624941</v>
      </c>
      <c r="BE23" s="5">
        <f t="shared" si="7"/>
        <v>0.99407429963333782</v>
      </c>
      <c r="BF23" s="5">
        <f t="shared" si="9"/>
        <v>0.99407974738539218</v>
      </c>
      <c r="BG23" s="5"/>
      <c r="BH23" s="5"/>
      <c r="BI23" s="5"/>
      <c r="BJ23" s="5"/>
      <c r="BK23" s="5"/>
      <c r="BL23" s="5"/>
      <c r="BM23" s="5"/>
      <c r="BN23" s="5"/>
      <c r="BO23" s="2">
        <v>16</v>
      </c>
      <c r="BP23" s="5">
        <f t="shared" si="11"/>
        <v>5.0801466040566422E-3</v>
      </c>
      <c r="BQ23" s="5">
        <f t="shared" si="10"/>
        <v>5.1129841087461927E-3</v>
      </c>
      <c r="BR23" s="5">
        <f t="shared" si="10"/>
        <v>5.0855334661794004E-3</v>
      </c>
      <c r="BS23" s="5">
        <f t="shared" si="10"/>
        <v>5.0935111056330451E-3</v>
      </c>
      <c r="BT23" s="5">
        <f t="shared" si="10"/>
        <v>5.1147388480492625E-3</v>
      </c>
      <c r="BU23" s="5">
        <f t="shared" si="10"/>
        <v>5.1848446891539293E-3</v>
      </c>
      <c r="BV23" s="5">
        <f t="shared" si="10"/>
        <v>5.2178390747669601E-3</v>
      </c>
      <c r="BW23" s="5">
        <f t="shared" si="10"/>
        <v>5.1287180535791194E-3</v>
      </c>
      <c r="BX23" s="5">
        <f t="shared" si="10"/>
        <v>5.1468246210410809E-3</v>
      </c>
      <c r="BY23" s="5">
        <f t="shared" si="10"/>
        <v>5.0818877937814661E-3</v>
      </c>
      <c r="BZ23" s="5">
        <f t="shared" si="10"/>
        <v>5.0989191609339193E-3</v>
      </c>
      <c r="CA23" s="5">
        <f t="shared" si="10"/>
        <v>5.1287180535791194E-3</v>
      </c>
      <c r="CB23" s="5">
        <f t="shared" si="10"/>
        <v>5.08868517853795E-3</v>
      </c>
      <c r="CC23" s="5"/>
      <c r="CD23" s="5"/>
      <c r="CE23" s="5"/>
      <c r="CF23" s="5"/>
      <c r="CG23" s="5"/>
      <c r="CH23" s="5" t="e">
        <f>((-BL22*LN(BL22))*SUMPRODUCT($C355:$V355,$AT22:$BM22)+SUMPRODUCT($X355:$AQ355,$BP22:$CI22))*$AS$5</f>
        <v>#NUM!</v>
      </c>
      <c r="CI23" s="5" t="e">
        <f>((-BM22*LN(BM22))*SUMPRODUCT($C356:$V356,$AT22:$BM22)+SUMPRODUCT($X356:$AQ356,$BP22:$CI22))*$AS$5</f>
        <v>#NUM!</v>
      </c>
    </row>
    <row r="24" spans="1:87" x14ac:dyDescent="0.25">
      <c r="A24" s="12" t="s">
        <v>23</v>
      </c>
      <c r="B24" s="13"/>
      <c r="AQ24" s="9"/>
      <c r="AS24" s="2">
        <v>17</v>
      </c>
      <c r="AT24" s="5">
        <f t="shared" ref="AT24:BC32" si="12">IF(AT23+BP24&lt;=0.001,0.001,IF(AT23+BP24&gt;=0.999,0.999,AT23+BP24))</f>
        <v>0.99680435687658742</v>
      </c>
      <c r="AU24" s="5">
        <f t="shared" si="12"/>
        <v>0.9968038625225395</v>
      </c>
      <c r="AV24" s="5">
        <f t="shared" si="12"/>
        <v>0.99680427579179776</v>
      </c>
      <c r="AW24" s="5">
        <f t="shared" si="12"/>
        <v>0.99680415570111924</v>
      </c>
      <c r="AX24" s="5">
        <f t="shared" si="8"/>
        <v>0.99680383610078138</v>
      </c>
      <c r="AY24" s="5">
        <f t="shared" si="12"/>
        <v>0.99680278008135226</v>
      </c>
      <c r="AZ24" s="5">
        <f t="shared" si="12"/>
        <v>0.9968022828029639</v>
      </c>
      <c r="BA24" s="5">
        <f t="shared" si="12"/>
        <v>0.99680362559282576</v>
      </c>
      <c r="BB24" s="5">
        <f t="shared" si="12"/>
        <v>0.99680335288510957</v>
      </c>
      <c r="BC24" s="5">
        <f t="shared" si="12"/>
        <v>0.99680433066815322</v>
      </c>
      <c r="BD24" s="5">
        <f t="shared" ref="BD24:BF32" si="13">IF(BD23+BZ24&lt;=0,0.001,IF(BD23+BZ24&gt;=1,0.999,BD23+BZ24))</f>
        <v>0.99680407428555706</v>
      </c>
      <c r="BE24" s="5">
        <f t="shared" si="13"/>
        <v>0.99680362559282576</v>
      </c>
      <c r="BF24" s="5">
        <f t="shared" si="9"/>
        <v>0.99680422834901605</v>
      </c>
      <c r="BG24" s="5"/>
      <c r="BH24" s="5"/>
      <c r="BI24" s="5"/>
      <c r="BJ24" s="5"/>
      <c r="BK24" s="5"/>
      <c r="BL24" s="5"/>
      <c r="BM24" s="5"/>
      <c r="BN24" s="5"/>
      <c r="BO24" s="2">
        <v>17</v>
      </c>
      <c r="BP24" s="5">
        <f t="shared" si="11"/>
        <v>2.7234478189060883E-3</v>
      </c>
      <c r="BQ24" s="5">
        <f t="shared" si="10"/>
        <v>2.727421530890417E-3</v>
      </c>
      <c r="BR24" s="5">
        <f t="shared" si="10"/>
        <v>2.7240996050213592E-3</v>
      </c>
      <c r="BS24" s="5">
        <f t="shared" si="10"/>
        <v>2.7250649252279391E-3</v>
      </c>
      <c r="BT24" s="5">
        <f t="shared" si="10"/>
        <v>2.7276339094423965E-3</v>
      </c>
      <c r="BU24" s="5">
        <f t="shared" si="10"/>
        <v>2.736121832280872E-3</v>
      </c>
      <c r="BV24" s="5">
        <f t="shared" si="10"/>
        <v>2.7401185292445038E-3</v>
      </c>
      <c r="BW24" s="5">
        <f t="shared" si="10"/>
        <v>2.7293259594878901E-3</v>
      </c>
      <c r="BX24" s="5">
        <f t="shared" si="10"/>
        <v>2.7315179236189853E-3</v>
      </c>
      <c r="BY24" s="5">
        <f t="shared" si="10"/>
        <v>2.7236584913681978E-3</v>
      </c>
      <c r="BZ24" s="5">
        <f t="shared" si="10"/>
        <v>2.7257193593077022E-3</v>
      </c>
      <c r="CA24" s="5">
        <f t="shared" si="10"/>
        <v>2.7293259594878901E-3</v>
      </c>
      <c r="CB24" s="5">
        <f t="shared" si="10"/>
        <v>2.7244809636238713E-3</v>
      </c>
      <c r="CC24" s="5"/>
      <c r="CD24" s="5"/>
      <c r="CE24" s="5"/>
      <c r="CF24" s="5"/>
      <c r="CG24" s="5"/>
      <c r="CH24" s="5" t="e">
        <f>((-BL23*LN(BL23))*SUMPRODUCT($C377:$V377,$AT23:$BM23)+SUMPRODUCT($X377:$AQ377,$BP23:$CI23))*$AS$5</f>
        <v>#NUM!</v>
      </c>
      <c r="CI24" s="5" t="e">
        <f>((-BM23*LN(BM23))*SUMPRODUCT($C378:$V378,$AT23:$BM23)+SUMPRODUCT($X378:$AQ378,$BP23:$CI23))*$AS$5</f>
        <v>#NUM!</v>
      </c>
    </row>
    <row r="25" spans="1:87" x14ac:dyDescent="0.25">
      <c r="A25" s="12" t="s">
        <v>24</v>
      </c>
      <c r="AQ25" s="9"/>
      <c r="AS25" s="2">
        <v>18</v>
      </c>
      <c r="AT25" s="5">
        <f t="shared" si="12"/>
        <v>0.99830294796907015</v>
      </c>
      <c r="AU25" s="5">
        <f t="shared" si="12"/>
        <v>0.99830289569217023</v>
      </c>
      <c r="AV25" s="5">
        <f t="shared" si="12"/>
        <v>0.9983029393945394</v>
      </c>
      <c r="AW25" s="5">
        <f t="shared" si="12"/>
        <v>0.99830292669521437</v>
      </c>
      <c r="AX25" s="5">
        <f t="shared" si="8"/>
        <v>0.99830289289811869</v>
      </c>
      <c r="AY25" s="5">
        <f t="shared" si="12"/>
        <v>0.99830278122552507</v>
      </c>
      <c r="AZ25" s="5">
        <f t="shared" si="12"/>
        <v>0.99830272863867597</v>
      </c>
      <c r="BA25" s="5">
        <f t="shared" si="12"/>
        <v>0.99830287063727374</v>
      </c>
      <c r="BB25" s="5">
        <f t="shared" si="12"/>
        <v>0.99830284179885453</v>
      </c>
      <c r="BC25" s="5">
        <f t="shared" si="12"/>
        <v>0.99830294519758889</v>
      </c>
      <c r="BD25" s="5">
        <f t="shared" si="13"/>
        <v>0.99830291808569049</v>
      </c>
      <c r="BE25" s="5">
        <f t="shared" si="13"/>
        <v>0.99830287063727374</v>
      </c>
      <c r="BF25" s="5">
        <f t="shared" si="9"/>
        <v>0.99830293437757123</v>
      </c>
      <c r="BG25" s="5"/>
      <c r="BH25" s="5"/>
      <c r="BI25" s="5"/>
      <c r="BJ25" s="5"/>
      <c r="BK25" s="5"/>
      <c r="BL25" s="5"/>
      <c r="BM25" s="5"/>
      <c r="BN25" s="5"/>
      <c r="BO25" s="2">
        <v>18</v>
      </c>
      <c r="BP25" s="5">
        <f t="shared" si="11"/>
        <v>1.4985910924827381E-3</v>
      </c>
      <c r="BQ25" s="5">
        <f t="shared" si="10"/>
        <v>1.4990331696306946E-3</v>
      </c>
      <c r="BR25" s="5">
        <f t="shared" si="10"/>
        <v>1.4986636027416534E-3</v>
      </c>
      <c r="BS25" s="5">
        <f t="shared" si="10"/>
        <v>1.4987709940951629E-3</v>
      </c>
      <c r="BT25" s="5">
        <f t="shared" si="10"/>
        <v>1.4990567973373137E-3</v>
      </c>
      <c r="BU25" s="5">
        <f t="shared" si="10"/>
        <v>1.5000011441728422E-3</v>
      </c>
      <c r="BV25" s="5">
        <f t="shared" si="10"/>
        <v>1.5004458357120395E-3</v>
      </c>
      <c r="BW25" s="5">
        <f t="shared" si="10"/>
        <v>1.4992450444479676E-3</v>
      </c>
      <c r="BX25" s="5">
        <f t="shared" si="10"/>
        <v>1.4994889137449269E-3</v>
      </c>
      <c r="BY25" s="5">
        <f t="shared" si="10"/>
        <v>1.4986145294357111E-3</v>
      </c>
      <c r="BZ25" s="5">
        <f t="shared" si="10"/>
        <v>1.4988438001334089E-3</v>
      </c>
      <c r="CA25" s="5">
        <f t="shared" si="10"/>
        <v>1.4992450444479676E-3</v>
      </c>
      <c r="CB25" s="5">
        <f t="shared" si="10"/>
        <v>1.4987060285551362E-3</v>
      </c>
      <c r="CC25" s="5"/>
      <c r="CD25" s="5"/>
      <c r="CE25" s="5"/>
      <c r="CF25" s="5"/>
      <c r="CG25" s="5"/>
      <c r="CH25" s="5" t="e">
        <f>((-BL24*LN(BL24))*SUMPRODUCT($C399:$V399,$AT24:$BM24)+SUMPRODUCT($X399:$AQ399,$BP24:$CI24))*$AS$5</f>
        <v>#NUM!</v>
      </c>
      <c r="CI25" s="5" t="e">
        <f>((-BM24*LN(BM24))*SUMPRODUCT($C400:$V400,$AT24:$BM24)+SUMPRODUCT($X400:$AQ400,$BP24:$CI24))*$AS$5</f>
        <v>#NUM!</v>
      </c>
    </row>
    <row r="26" spans="1:87" x14ac:dyDescent="0.25">
      <c r="A26" s="12" t="s">
        <v>25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9"/>
      <c r="AS26" s="2">
        <v>19</v>
      </c>
      <c r="AT26" s="5">
        <f t="shared" si="12"/>
        <v>0.999</v>
      </c>
      <c r="AU26" s="5">
        <f t="shared" si="12"/>
        <v>0.999</v>
      </c>
      <c r="AV26" s="5">
        <f t="shared" si="12"/>
        <v>0.999</v>
      </c>
      <c r="AW26" s="5">
        <f t="shared" si="12"/>
        <v>0.999</v>
      </c>
      <c r="AX26" s="5">
        <f t="shared" si="8"/>
        <v>0.999</v>
      </c>
      <c r="AY26" s="5">
        <f t="shared" si="12"/>
        <v>0.999</v>
      </c>
      <c r="AZ26" s="5">
        <f t="shared" si="12"/>
        <v>0.999</v>
      </c>
      <c r="BA26" s="5">
        <f t="shared" si="12"/>
        <v>0.999</v>
      </c>
      <c r="BB26" s="5">
        <f t="shared" si="12"/>
        <v>0.999</v>
      </c>
      <c r="BC26" s="5">
        <f t="shared" si="12"/>
        <v>0.999</v>
      </c>
      <c r="BD26" s="5">
        <f t="shared" si="13"/>
        <v>0.99907688859807975</v>
      </c>
      <c r="BE26" s="5">
        <f t="shared" si="13"/>
        <v>0.99907688370835634</v>
      </c>
      <c r="BF26" s="5">
        <f t="shared" si="9"/>
        <v>0.99907689027701396</v>
      </c>
      <c r="BG26" s="5"/>
      <c r="BH26" s="5"/>
      <c r="BI26" s="5"/>
      <c r="BJ26" s="5"/>
      <c r="BK26" s="5"/>
      <c r="BL26" s="5"/>
      <c r="BM26" s="5"/>
      <c r="BN26" s="5"/>
      <c r="BO26" s="2">
        <v>19</v>
      </c>
      <c r="BP26" s="5">
        <f t="shared" si="11"/>
        <v>7.7394370859415181E-4</v>
      </c>
      <c r="BQ26" s="5">
        <f t="shared" si="10"/>
        <v>7.7399059818008598E-4</v>
      </c>
      <c r="BR26" s="5">
        <f t="shared" si="10"/>
        <v>7.7395139949024486E-4</v>
      </c>
      <c r="BS26" s="5">
        <f t="shared" si="10"/>
        <v>7.7396279010637139E-4</v>
      </c>
      <c r="BT26" s="5">
        <f t="shared" si="10"/>
        <v>7.7399310429495944E-4</v>
      </c>
      <c r="BU26" s="5">
        <f t="shared" si="10"/>
        <v>7.7409326863594986E-4</v>
      </c>
      <c r="BV26" s="5">
        <f t="shared" si="10"/>
        <v>7.7414043622183587E-4</v>
      </c>
      <c r="BW26" s="5">
        <f t="shared" si="10"/>
        <v>7.7401307108261651E-4</v>
      </c>
      <c r="BX26" s="5">
        <f t="shared" si="10"/>
        <v>7.7403893760202977E-4</v>
      </c>
      <c r="BY26" s="5">
        <f t="shared" si="10"/>
        <v>7.7394619446482225E-4</v>
      </c>
      <c r="BZ26" s="5">
        <f t="shared" si="10"/>
        <v>7.7397051238925886E-4</v>
      </c>
      <c r="CA26" s="5">
        <f t="shared" si="10"/>
        <v>7.7401307108261651E-4</v>
      </c>
      <c r="CB26" s="5">
        <f t="shared" si="10"/>
        <v>7.7395589944269513E-4</v>
      </c>
      <c r="CC26" s="5"/>
      <c r="CD26" s="5"/>
      <c r="CE26" s="5"/>
      <c r="CF26" s="5"/>
      <c r="CG26" s="5"/>
      <c r="CH26" s="5" t="e">
        <f>((-BL25*LN(BL25))*SUMPRODUCT($C421:$V421,$AT25:$BM25)+SUMPRODUCT($X421:$AQ421,$BP25:$CI25))*$AS$5</f>
        <v>#NUM!</v>
      </c>
      <c r="CI26" s="5" t="e">
        <f>((-BM25*LN(BM25))*SUMPRODUCT($C422:$V422,$AT25:$BM25)+SUMPRODUCT($X422:$AQ422,$BP25:$CI25))*$AS$5</f>
        <v>#NUM!</v>
      </c>
    </row>
    <row r="27" spans="1:87" s="20" customFormat="1" x14ac:dyDescent="0.25">
      <c r="AS27" s="20">
        <v>20</v>
      </c>
      <c r="AT27" s="22">
        <f t="shared" si="12"/>
        <v>0.999</v>
      </c>
      <c r="AU27" s="22">
        <f t="shared" si="12"/>
        <v>0.999</v>
      </c>
      <c r="AV27" s="22">
        <f t="shared" si="12"/>
        <v>0.999</v>
      </c>
      <c r="AW27" s="22">
        <f t="shared" si="12"/>
        <v>0.999</v>
      </c>
      <c r="AX27" s="5">
        <f t="shared" si="8"/>
        <v>0.999</v>
      </c>
      <c r="AY27" s="22">
        <f t="shared" si="12"/>
        <v>0.999</v>
      </c>
      <c r="AZ27" s="22">
        <f t="shared" si="12"/>
        <v>0.999</v>
      </c>
      <c r="BA27" s="22">
        <f t="shared" si="12"/>
        <v>0.999</v>
      </c>
      <c r="BB27" s="22">
        <f t="shared" si="12"/>
        <v>0.999</v>
      </c>
      <c r="BC27" s="22">
        <f t="shared" si="12"/>
        <v>0.999</v>
      </c>
      <c r="BD27" s="22">
        <f t="shared" si="13"/>
        <v>0.99951954341635973</v>
      </c>
      <c r="BE27" s="22">
        <f t="shared" si="13"/>
        <v>0.99951954291926448</v>
      </c>
      <c r="BF27" s="5">
        <f t="shared" si="9"/>
        <v>0.9995195435870422</v>
      </c>
      <c r="BG27" s="22"/>
      <c r="BH27" s="22"/>
      <c r="BI27" s="22"/>
      <c r="BJ27" s="22"/>
      <c r="BK27" s="22"/>
      <c r="BL27" s="22"/>
      <c r="BM27" s="22"/>
      <c r="BN27" s="22"/>
      <c r="BO27" s="20">
        <v>20</v>
      </c>
      <c r="BP27" s="5">
        <f t="shared" si="11"/>
        <v>5.1172416762213641E-4</v>
      </c>
      <c r="BQ27" s="5">
        <f t="shared" si="10"/>
        <v>5.1172416762213641E-4</v>
      </c>
      <c r="BR27" s="5">
        <f t="shared" si="10"/>
        <v>5.1172416762213641E-4</v>
      </c>
      <c r="BS27" s="5">
        <f t="shared" si="10"/>
        <v>5.1172416762213641E-4</v>
      </c>
      <c r="BT27" s="5">
        <f t="shared" si="10"/>
        <v>5.1172416762213641E-4</v>
      </c>
      <c r="BU27" s="5">
        <f t="shared" si="10"/>
        <v>5.1172416762213641E-4</v>
      </c>
      <c r="BV27" s="5">
        <f t="shared" si="10"/>
        <v>5.1172416762213641E-4</v>
      </c>
      <c r="BW27" s="5">
        <f t="shared" si="10"/>
        <v>5.1172416762213641E-4</v>
      </c>
      <c r="BX27" s="5">
        <f t="shared" si="10"/>
        <v>5.1172416762213641E-4</v>
      </c>
      <c r="BY27" s="5">
        <f t="shared" si="10"/>
        <v>5.1172416762213641E-4</v>
      </c>
      <c r="BZ27" s="5">
        <f t="shared" si="10"/>
        <v>4.4265481827996522E-4</v>
      </c>
      <c r="CA27" s="5">
        <f t="shared" si="10"/>
        <v>4.4265921090813387E-4</v>
      </c>
      <c r="CB27" s="5">
        <f t="shared" si="10"/>
        <v>4.4265331002824276E-4</v>
      </c>
      <c r="CC27" s="5"/>
      <c r="CD27" s="5"/>
      <c r="CE27" s="5"/>
      <c r="CF27" s="5"/>
      <c r="CG27" s="5"/>
      <c r="CH27" s="22" t="e">
        <f>((-BL26*LN(BL26))*SUMPRODUCT($C443:$V443,$AT26:$BM26)+SUMPRODUCT($X443:$AQ443,$BP26:$CI26))*$AS$5</f>
        <v>#NUM!</v>
      </c>
      <c r="CI27" s="22" t="e">
        <f>((-BM26*LN(BM26))*SUMPRODUCT($C444:$V444,$AT26:$BM26)+SUMPRODUCT($X444:$AQ444,$BP26:$CI26))*$AS$5</f>
        <v>#NUM!</v>
      </c>
    </row>
    <row r="28" spans="1:87" s="20" customFormat="1" x14ac:dyDescent="0.25">
      <c r="A28" s="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S28" s="20">
        <v>21</v>
      </c>
      <c r="AT28" s="22">
        <f t="shared" si="12"/>
        <v>0.999</v>
      </c>
      <c r="AU28" s="22">
        <f t="shared" si="12"/>
        <v>0.999</v>
      </c>
      <c r="AV28" s="22">
        <f t="shared" si="12"/>
        <v>0.999</v>
      </c>
      <c r="AW28" s="22">
        <f t="shared" si="12"/>
        <v>0.999</v>
      </c>
      <c r="AX28" s="5">
        <f t="shared" si="8"/>
        <v>0.999</v>
      </c>
      <c r="AY28" s="22">
        <f t="shared" si="12"/>
        <v>0.999</v>
      </c>
      <c r="AZ28" s="22">
        <f t="shared" si="12"/>
        <v>0.999</v>
      </c>
      <c r="BA28" s="22">
        <f t="shared" si="12"/>
        <v>0.999</v>
      </c>
      <c r="BB28" s="22">
        <f t="shared" si="12"/>
        <v>0.999</v>
      </c>
      <c r="BC28" s="22">
        <f t="shared" si="12"/>
        <v>0.999</v>
      </c>
      <c r="BD28" s="22">
        <f t="shared" si="13"/>
        <v>0.9996957806591612</v>
      </c>
      <c r="BE28" s="22">
        <f t="shared" si="13"/>
        <v>0.99969578060902187</v>
      </c>
      <c r="BF28" s="5">
        <f t="shared" si="9"/>
        <v>0.9996957806763771</v>
      </c>
      <c r="BG28" s="22"/>
      <c r="BH28" s="22"/>
      <c r="BI28" s="22"/>
      <c r="BJ28" s="22"/>
      <c r="BK28" s="22"/>
      <c r="BL28" s="22"/>
      <c r="BM28" s="22"/>
      <c r="BN28" s="22"/>
      <c r="BO28" s="20">
        <v>21</v>
      </c>
      <c r="BP28" s="5">
        <f t="shared" si="11"/>
        <v>6.4325557161971588E-4</v>
      </c>
      <c r="BQ28" s="5">
        <f t="shared" ref="BQ28:BQ32" si="14">((-AU27*LN(AU27))*SUMPRODUCT($C$7:$O$7,$AT27:$BF27)+SUMPRODUCT($X$7:$AJ$7,$BP27:$CB27))*$AS$5</f>
        <v>6.4325557161971588E-4</v>
      </c>
      <c r="BR28" s="5">
        <f t="shared" ref="BR28:BR32" si="15">((-AV27*LN(AV27))*SUMPRODUCT($C$7:$O$7,$AT27:$BF27)+SUMPRODUCT($X$7:$AJ$7,$BP27:$CB27))*$AS$5</f>
        <v>6.4325557161971588E-4</v>
      </c>
      <c r="BS28" s="5">
        <f t="shared" ref="BS28:BS32" si="16">((-AW27*LN(AW27))*SUMPRODUCT($C$7:$O$7,$AT27:$BF27)+SUMPRODUCT($X$7:$AJ$7,$BP27:$CB27))*$AS$5</f>
        <v>6.4325557161971588E-4</v>
      </c>
      <c r="BT28" s="5">
        <f t="shared" ref="BT28:BT32" si="17">((-AX27*LN(AX27))*SUMPRODUCT($C$7:$O$7,$AT27:$BF27)+SUMPRODUCT($X$7:$AJ$7,$BP27:$CB27))*$AS$5</f>
        <v>6.4325557161971588E-4</v>
      </c>
      <c r="BU28" s="5">
        <f t="shared" ref="BU28:BU32" si="18">((-AY27*LN(AY27))*SUMPRODUCT($C$7:$O$7,$AT27:$BF27)+SUMPRODUCT($X$7:$AJ$7,$BP27:$CB27))*$AS$5</f>
        <v>6.4325557161971588E-4</v>
      </c>
      <c r="BV28" s="5">
        <f t="shared" ref="BV28:BV32" si="19">((-AZ27*LN(AZ27))*SUMPRODUCT($C$7:$O$7,$AT27:$BF27)+SUMPRODUCT($X$7:$AJ$7,$BP27:$CB27))*$AS$5</f>
        <v>6.4325557161971588E-4</v>
      </c>
      <c r="BW28" s="5">
        <f t="shared" ref="BW28:BW32" si="20">((-BA27*LN(BA27))*SUMPRODUCT($C$7:$O$7,$AT27:$BF27)+SUMPRODUCT($X$7:$AJ$7,$BP27:$CB27))*$AS$5</f>
        <v>6.4325557161971588E-4</v>
      </c>
      <c r="BX28" s="5">
        <f t="shared" ref="BX28:BX32" si="21">((-BB27*LN(BB27))*SUMPRODUCT($C$7:$O$7,$AT27:$BF27)+SUMPRODUCT($X$7:$AJ$7,$BP27:$CB27))*$AS$5</f>
        <v>6.4325557161971588E-4</v>
      </c>
      <c r="BY28" s="5">
        <f t="shared" ref="BY28:BY32" si="22">((-BC27*LN(BC27))*SUMPRODUCT($C$7:$O$7,$AT27:$BF27)+SUMPRODUCT($X$7:$AJ$7,$BP27:$CB27))*$AS$5</f>
        <v>6.4325557161971588E-4</v>
      </c>
      <c r="BZ28" s="5">
        <f t="shared" ref="BZ28:BZ32" si="23">((-BD27*LN(BD27))*SUMPRODUCT($C$7:$O$7,$AT27:$BF27)+SUMPRODUCT($X$7:$AJ$7,$BP27:$CB27))*$AS$5</f>
        <v>1.7623724280149182E-4</v>
      </c>
      <c r="CA28" s="5">
        <f t="shared" ref="CA28:CA32" si="24">((-BE27*LN(BE27))*SUMPRODUCT($C$7:$O$7,$AT27:$BF27)+SUMPRODUCT($X$7:$AJ$7,$BP27:$CB27))*$AS$5</f>
        <v>1.7623768975737306E-4</v>
      </c>
      <c r="CB28" s="5">
        <f t="shared" ref="CB28:CB32" si="25">((-BF27*LN(BF27))*SUMPRODUCT($C$7:$O$7,$AT27:$BF27)+SUMPRODUCT($X$7:$AJ$7,$BP27:$CB27))*$AS$5</f>
        <v>1.7623708933486265E-4</v>
      </c>
      <c r="CC28" s="5"/>
      <c r="CD28" s="5"/>
      <c r="CE28" s="5"/>
      <c r="CF28" s="5"/>
      <c r="CG28" s="5"/>
      <c r="CH28" s="22" t="e">
        <f>((-BL27*LN(BL27))*SUMPRODUCT($C465:$V465,$AT27:$BM27)+SUMPRODUCT($X465:$AQ465,$BP27:$CI27))*$AS$5</f>
        <v>#NUM!</v>
      </c>
      <c r="CI28" s="22" t="e">
        <f>((-BM27*LN(BM27))*SUMPRODUCT($C466:$V466,$AT27:$BM27)+SUMPRODUCT($X466:$AQ466,$BP27:$CI27))*$AS$5</f>
        <v>#NUM!</v>
      </c>
    </row>
    <row r="29" spans="1:87" s="20" customFormat="1" x14ac:dyDescent="0.25">
      <c r="B29" s="23">
        <f>(LN(0.91)-LN(0.5))/25</f>
        <v>2.3953460043548161E-2</v>
      </c>
      <c r="Z29" s="21"/>
      <c r="AS29" s="20">
        <v>22</v>
      </c>
      <c r="AT29" s="22">
        <f t="shared" si="12"/>
        <v>0.999</v>
      </c>
      <c r="AU29" s="22">
        <f t="shared" si="12"/>
        <v>0.999</v>
      </c>
      <c r="AV29" s="22">
        <f t="shared" si="12"/>
        <v>0.999</v>
      </c>
      <c r="AW29" s="22">
        <f t="shared" si="12"/>
        <v>0.999</v>
      </c>
      <c r="AX29" s="5">
        <f t="shared" si="8"/>
        <v>0.999</v>
      </c>
      <c r="AY29" s="22">
        <f t="shared" si="12"/>
        <v>0.999</v>
      </c>
      <c r="AZ29" s="22">
        <f t="shared" si="12"/>
        <v>0.999</v>
      </c>
      <c r="BA29" s="22">
        <f t="shared" si="12"/>
        <v>0.999</v>
      </c>
      <c r="BB29" s="22">
        <f t="shared" si="12"/>
        <v>0.999</v>
      </c>
      <c r="BC29" s="22">
        <f t="shared" si="12"/>
        <v>0.999</v>
      </c>
      <c r="BD29" s="22">
        <f t="shared" si="13"/>
        <v>0.99964782534685825</v>
      </c>
      <c r="BE29" s="22">
        <f t="shared" si="13"/>
        <v>0.99964782534181695</v>
      </c>
      <c r="BF29" s="5">
        <f t="shared" si="9"/>
        <v>0.99964782534858931</v>
      </c>
      <c r="BG29" s="22"/>
      <c r="BH29" s="22"/>
      <c r="BI29" s="22"/>
      <c r="BJ29" s="22"/>
      <c r="BK29" s="22"/>
      <c r="BL29" s="22"/>
      <c r="BM29" s="22"/>
      <c r="BN29" s="22"/>
      <c r="BO29" s="20">
        <v>22</v>
      </c>
      <c r="BP29" s="5">
        <f t="shared" si="11"/>
        <v>5.7764840366818866E-4</v>
      </c>
      <c r="BQ29" s="5">
        <f t="shared" si="14"/>
        <v>5.7764840366818866E-4</v>
      </c>
      <c r="BR29" s="5">
        <f t="shared" si="15"/>
        <v>5.7764840366818866E-4</v>
      </c>
      <c r="BS29" s="5">
        <f t="shared" si="16"/>
        <v>5.7764840366818866E-4</v>
      </c>
      <c r="BT29" s="5">
        <f t="shared" si="17"/>
        <v>5.7764840366818866E-4</v>
      </c>
      <c r="BU29" s="5">
        <f t="shared" si="18"/>
        <v>5.7764840366818866E-4</v>
      </c>
      <c r="BV29" s="5">
        <f t="shared" si="19"/>
        <v>5.7764840366818866E-4</v>
      </c>
      <c r="BW29" s="5">
        <f t="shared" si="20"/>
        <v>5.7764840366818866E-4</v>
      </c>
      <c r="BX29" s="5">
        <f t="shared" si="21"/>
        <v>5.7764840366818866E-4</v>
      </c>
      <c r="BY29" s="5">
        <f t="shared" si="22"/>
        <v>5.7764840366818866E-4</v>
      </c>
      <c r="BZ29" s="5">
        <f t="shared" si="23"/>
        <v>-4.7955312302899603E-5</v>
      </c>
      <c r="CA29" s="5">
        <f t="shared" si="24"/>
        <v>-4.795526720495014E-5</v>
      </c>
      <c r="CB29" s="5">
        <f t="shared" si="25"/>
        <v>-4.7955327787778824E-5</v>
      </c>
      <c r="CC29" s="5"/>
      <c r="CD29" s="5"/>
      <c r="CE29" s="5"/>
      <c r="CF29" s="5"/>
      <c r="CG29" s="5"/>
      <c r="CH29" s="22" t="e">
        <f>((-BL28*LN(BL28))*SUMPRODUCT($C487:$V487,$AT28:$BM28)+SUMPRODUCT($X487:$AQ487,$BP28:$CI28))*$AS$5</f>
        <v>#NUM!</v>
      </c>
      <c r="CI29" s="22" t="e">
        <f>((-BM28*LN(BM28))*SUMPRODUCT($C488:$V488,$AT28:$BM28)+SUMPRODUCT($X488:$AQ488,$BP28:$CI28))*$AS$5</f>
        <v>#NUM!</v>
      </c>
    </row>
    <row r="30" spans="1:87" s="20" customFormat="1" x14ac:dyDescent="0.25">
      <c r="B30" s="23"/>
      <c r="AS30" s="20">
        <v>23</v>
      </c>
      <c r="AT30" s="22">
        <f t="shared" si="12"/>
        <v>0.999</v>
      </c>
      <c r="AU30" s="22">
        <f t="shared" si="12"/>
        <v>0.999</v>
      </c>
      <c r="AV30" s="22">
        <f t="shared" si="12"/>
        <v>0.999</v>
      </c>
      <c r="AW30" s="22">
        <f t="shared" si="12"/>
        <v>0.999</v>
      </c>
      <c r="AX30" s="5">
        <f t="shared" si="8"/>
        <v>0.999</v>
      </c>
      <c r="AY30" s="22">
        <f t="shared" si="12"/>
        <v>0.999</v>
      </c>
      <c r="AZ30" s="22">
        <f t="shared" si="12"/>
        <v>0.999</v>
      </c>
      <c r="BA30" s="22">
        <f t="shared" si="12"/>
        <v>0.999</v>
      </c>
      <c r="BB30" s="22">
        <f t="shared" si="12"/>
        <v>0.999</v>
      </c>
      <c r="BC30" s="22">
        <f t="shared" si="12"/>
        <v>0.999</v>
      </c>
      <c r="BD30" s="22">
        <f t="shared" si="13"/>
        <v>0.99967579090952563</v>
      </c>
      <c r="BE30" s="22">
        <f t="shared" si="13"/>
        <v>0.99967579090901837</v>
      </c>
      <c r="BF30" s="5">
        <f t="shared" si="9"/>
        <v>0.99967579090969982</v>
      </c>
      <c r="BG30" s="22"/>
      <c r="BH30" s="22"/>
      <c r="BI30" s="22"/>
      <c r="BJ30" s="22"/>
      <c r="BK30" s="22"/>
      <c r="BL30" s="22"/>
      <c r="BM30" s="22"/>
      <c r="BN30" s="22"/>
      <c r="BO30" s="20">
        <v>23</v>
      </c>
      <c r="BP30" s="5">
        <f t="shared" si="11"/>
        <v>6.1040884943603779E-4</v>
      </c>
      <c r="BQ30" s="5">
        <f t="shared" si="14"/>
        <v>6.1040884943603779E-4</v>
      </c>
      <c r="BR30" s="5">
        <f t="shared" si="15"/>
        <v>6.1040884943603779E-4</v>
      </c>
      <c r="BS30" s="5">
        <f t="shared" si="16"/>
        <v>6.1040884943603779E-4</v>
      </c>
      <c r="BT30" s="5">
        <f t="shared" si="17"/>
        <v>6.1040884943603779E-4</v>
      </c>
      <c r="BU30" s="5">
        <f t="shared" si="18"/>
        <v>6.1040884943603779E-4</v>
      </c>
      <c r="BV30" s="5">
        <f t="shared" si="19"/>
        <v>6.1040884943603779E-4</v>
      </c>
      <c r="BW30" s="5">
        <f t="shared" si="20"/>
        <v>6.1040884943603779E-4</v>
      </c>
      <c r="BX30" s="5">
        <f t="shared" si="21"/>
        <v>6.1040884943603779E-4</v>
      </c>
      <c r="BY30" s="5">
        <f t="shared" si="22"/>
        <v>6.1040884943603779E-4</v>
      </c>
      <c r="BZ30" s="5">
        <f t="shared" si="23"/>
        <v>2.7965562667401625E-5</v>
      </c>
      <c r="CA30" s="5">
        <f t="shared" si="24"/>
        <v>2.7965567201376816E-5</v>
      </c>
      <c r="CB30" s="5">
        <f t="shared" si="25"/>
        <v>2.7965561110545117E-5</v>
      </c>
      <c r="CC30" s="5"/>
      <c r="CD30" s="5"/>
      <c r="CE30" s="5"/>
      <c r="CF30" s="5"/>
      <c r="CG30" s="5"/>
      <c r="CH30" s="22" t="e">
        <f>((-BL29*LN(BL29))*SUMPRODUCT($C509:$V509,$AT29:$BM29)+SUMPRODUCT($X509:$AQ509,$BP29:$CI29))*$AS$5</f>
        <v>#NUM!</v>
      </c>
      <c r="CI30" s="22" t="e">
        <f>((-BM29*LN(BM29))*SUMPRODUCT($C510:$V510,$AT29:$BM29)+SUMPRODUCT($X510:$AQ510,$BP29:$CI29))*$AS$5</f>
        <v>#NUM!</v>
      </c>
    </row>
    <row r="31" spans="1:87" s="20" customFormat="1" x14ac:dyDescent="0.25">
      <c r="B31" s="23"/>
      <c r="AS31" s="20">
        <v>24</v>
      </c>
      <c r="AT31" s="22">
        <f t="shared" si="12"/>
        <v>0.999</v>
      </c>
      <c r="AU31" s="22">
        <f t="shared" si="12"/>
        <v>0.999</v>
      </c>
      <c r="AV31" s="22">
        <f t="shared" si="12"/>
        <v>0.999</v>
      </c>
      <c r="AW31" s="22">
        <f t="shared" si="12"/>
        <v>0.999</v>
      </c>
      <c r="AX31" s="5">
        <f t="shared" si="8"/>
        <v>0.999</v>
      </c>
      <c r="AY31" s="22">
        <f t="shared" si="12"/>
        <v>0.999</v>
      </c>
      <c r="AZ31" s="22">
        <f t="shared" si="12"/>
        <v>0.999</v>
      </c>
      <c r="BA31" s="22">
        <f t="shared" si="12"/>
        <v>0.999</v>
      </c>
      <c r="BB31" s="22">
        <f t="shared" si="12"/>
        <v>0.999</v>
      </c>
      <c r="BC31" s="22">
        <f t="shared" si="12"/>
        <v>0.999</v>
      </c>
      <c r="BD31" s="22">
        <f t="shared" si="13"/>
        <v>0.9996622327758875</v>
      </c>
      <c r="BE31" s="22">
        <f t="shared" si="13"/>
        <v>0.99966223277583643</v>
      </c>
      <c r="BF31" s="5">
        <f t="shared" si="9"/>
        <v>0.99966223277590505</v>
      </c>
      <c r="BG31" s="22"/>
      <c r="BH31" s="22"/>
      <c r="BI31" s="22"/>
      <c r="BJ31" s="22"/>
      <c r="BK31" s="22"/>
      <c r="BL31" s="22"/>
      <c r="BM31" s="22"/>
      <c r="BN31" s="22"/>
      <c r="BO31" s="20">
        <v>24</v>
      </c>
      <c r="BP31" s="5">
        <f t="shared" si="11"/>
        <v>5.9405378296841307E-4</v>
      </c>
      <c r="BQ31" s="5">
        <f t="shared" si="14"/>
        <v>5.9405378296841307E-4</v>
      </c>
      <c r="BR31" s="5">
        <f t="shared" si="15"/>
        <v>5.9405378296841307E-4</v>
      </c>
      <c r="BS31" s="5">
        <f t="shared" si="16"/>
        <v>5.9405378296841307E-4</v>
      </c>
      <c r="BT31" s="5">
        <f t="shared" si="17"/>
        <v>5.9405378296841307E-4</v>
      </c>
      <c r="BU31" s="5">
        <f t="shared" si="18"/>
        <v>5.9405378296841307E-4</v>
      </c>
      <c r="BV31" s="5">
        <f t="shared" si="19"/>
        <v>5.9405378296841307E-4</v>
      </c>
      <c r="BW31" s="5">
        <f t="shared" si="20"/>
        <v>5.9405378296841307E-4</v>
      </c>
      <c r="BX31" s="5">
        <f t="shared" si="21"/>
        <v>5.9405378296841307E-4</v>
      </c>
      <c r="BY31" s="5">
        <f t="shared" si="22"/>
        <v>5.9405378296841307E-4</v>
      </c>
      <c r="BZ31" s="5">
        <f t="shared" si="23"/>
        <v>-1.3558133638139244E-5</v>
      </c>
      <c r="CA31" s="5">
        <f t="shared" si="24"/>
        <v>-1.3558133181900464E-5</v>
      </c>
      <c r="CB31" s="5">
        <f t="shared" si="25"/>
        <v>-1.3558133794812226E-5</v>
      </c>
      <c r="CC31" s="5"/>
      <c r="CD31" s="5"/>
      <c r="CE31" s="5"/>
      <c r="CF31" s="5"/>
      <c r="CG31" s="5"/>
      <c r="CH31" s="22" t="e">
        <f>((-BL30*LN(BL30))*SUMPRODUCT($C531:$V531,$AT30:$BM30)+SUMPRODUCT($X531:$AQ531,$BP30:$CI30))*$AS$5</f>
        <v>#NUM!</v>
      </c>
      <c r="CI31" s="22" t="e">
        <f>((-BM30*LN(BM30))*SUMPRODUCT($C532:$V532,$AT30:$BM30)+SUMPRODUCT($X532:$AQ532,$BP30:$CI30))*$AS$5</f>
        <v>#NUM!</v>
      </c>
    </row>
    <row r="32" spans="1:87" s="20" customFormat="1" x14ac:dyDescent="0.25">
      <c r="B32" s="23"/>
      <c r="AS32" s="20">
        <v>25</v>
      </c>
      <c r="AT32" s="22">
        <f t="shared" si="12"/>
        <v>0.999</v>
      </c>
      <c r="AU32" s="22">
        <f t="shared" si="12"/>
        <v>0.999</v>
      </c>
      <c r="AV32" s="22">
        <f t="shared" si="12"/>
        <v>0.999</v>
      </c>
      <c r="AW32" s="22">
        <f t="shared" si="12"/>
        <v>0.999</v>
      </c>
      <c r="AX32" s="5">
        <f t="shared" si="8"/>
        <v>0.999</v>
      </c>
      <c r="AY32" s="22">
        <f t="shared" si="12"/>
        <v>0.999</v>
      </c>
      <c r="AZ32" s="22">
        <f t="shared" si="12"/>
        <v>0.999</v>
      </c>
      <c r="BA32" s="22">
        <f t="shared" si="12"/>
        <v>0.999</v>
      </c>
      <c r="BB32" s="22">
        <f t="shared" si="12"/>
        <v>0.999</v>
      </c>
      <c r="BC32" s="22">
        <f t="shared" si="12"/>
        <v>0.999</v>
      </c>
      <c r="BD32" s="22">
        <f t="shared" si="13"/>
        <v>0.99966904238062404</v>
      </c>
      <c r="BE32" s="22">
        <f t="shared" si="13"/>
        <v>0.99966904238061893</v>
      </c>
      <c r="BF32" s="5">
        <f t="shared" si="9"/>
        <v>0.99966904238062582</v>
      </c>
      <c r="BG32" s="22"/>
      <c r="BH32" s="22"/>
      <c r="BI32" s="22"/>
      <c r="BJ32" s="22"/>
      <c r="BK32" s="22"/>
      <c r="BL32" s="22"/>
      <c r="BM32" s="22"/>
      <c r="BN32" s="22"/>
      <c r="BO32" s="20">
        <v>25</v>
      </c>
      <c r="BP32" s="5">
        <f t="shared" si="11"/>
        <v>6.0221911998500498E-4</v>
      </c>
      <c r="BQ32" s="5">
        <f t="shared" si="14"/>
        <v>6.0221911998500498E-4</v>
      </c>
      <c r="BR32" s="5">
        <f t="shared" si="15"/>
        <v>6.0221911998500498E-4</v>
      </c>
      <c r="BS32" s="5">
        <f t="shared" si="16"/>
        <v>6.0221911998500498E-4</v>
      </c>
      <c r="BT32" s="5">
        <f t="shared" si="17"/>
        <v>6.0221911998500498E-4</v>
      </c>
      <c r="BU32" s="5">
        <f t="shared" si="18"/>
        <v>6.0221911998500498E-4</v>
      </c>
      <c r="BV32" s="5">
        <f t="shared" si="19"/>
        <v>6.0221911998500498E-4</v>
      </c>
      <c r="BW32" s="5">
        <f t="shared" si="20"/>
        <v>6.0221911998500498E-4</v>
      </c>
      <c r="BX32" s="5">
        <f t="shared" si="21"/>
        <v>6.0221911998500498E-4</v>
      </c>
      <c r="BY32" s="5">
        <f t="shared" si="22"/>
        <v>6.0221911998500498E-4</v>
      </c>
      <c r="BZ32" s="5">
        <f t="shared" si="23"/>
        <v>6.8096047365706108E-6</v>
      </c>
      <c r="CA32" s="5">
        <f t="shared" si="24"/>
        <v>6.8096047825027926E-6</v>
      </c>
      <c r="CB32" s="5">
        <f t="shared" si="25"/>
        <v>6.8096047207938649E-6</v>
      </c>
      <c r="CC32" s="5"/>
      <c r="CD32" s="5"/>
      <c r="CE32" s="5"/>
      <c r="CF32" s="5"/>
      <c r="CG32" s="5"/>
      <c r="CH32" s="22" t="e">
        <f>((-BL31*LN(BL31))*SUMPRODUCT($C553:$V553,$AT31:$BM31)+SUMPRODUCT($X553:$AQ553,$BP31:$CI31))*$AS$5</f>
        <v>#NUM!</v>
      </c>
      <c r="CI32" s="22" t="e">
        <f>((-BM31*LN(BM31))*SUMPRODUCT($C554:$V554,$AT31:$BM31)+SUMPRODUCT($X554:$AQ554,$BP31:$CI31))*$AS$5</f>
        <v>#NUM!</v>
      </c>
    </row>
    <row r="33" spans="2:71" s="20" customFormat="1" x14ac:dyDescent="0.25">
      <c r="B33" s="23"/>
      <c r="AS33" s="38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S33" s="5"/>
    </row>
    <row r="34" spans="2:71" s="20" customFormat="1" x14ac:dyDescent="0.25">
      <c r="B34" s="23"/>
      <c r="AS34" s="19"/>
      <c r="AT34" s="19"/>
      <c r="AU34" s="19"/>
      <c r="AV34" s="19"/>
      <c r="AY34" s="19"/>
      <c r="AZ34" s="19"/>
      <c r="BS34" s="5"/>
    </row>
    <row r="35" spans="2:71" s="20" customFormat="1" x14ac:dyDescent="0.25">
      <c r="B35" s="23"/>
      <c r="AS35" s="19"/>
    </row>
    <row r="36" spans="2:71" s="20" customFormat="1" ht="150" x14ac:dyDescent="0.25">
      <c r="B36" s="23"/>
      <c r="AS36" s="11" t="s">
        <v>46</v>
      </c>
      <c r="AT36" s="33" t="str">
        <f>AT6</f>
        <v>Unidades de recursos</v>
      </c>
      <c r="AU36" s="33" t="str">
        <f t="shared" ref="AU36:AW36" si="26">AU6</f>
        <v>Volumen de corta</v>
      </c>
      <c r="AV36" s="33" t="str">
        <f t="shared" si="26"/>
        <v>Precio</v>
      </c>
      <c r="AW36" s="33" t="str">
        <f t="shared" si="26"/>
        <v>Acuerdos de venta</v>
      </c>
      <c r="AX36" s="34" t="str">
        <f>AX6</f>
        <v>Ingresos</v>
      </c>
      <c r="AY36" s="34" t="str">
        <f t="shared" ref="AY36:BM37" si="27">AY6</f>
        <v>Ganancias</v>
      </c>
      <c r="AZ36" s="34" t="str">
        <f t="shared" si="27"/>
        <v>Sanciones</v>
      </c>
      <c r="BA36" s="34" t="str">
        <f t="shared" si="27"/>
        <v>Trabajo comunitario</v>
      </c>
      <c r="BB36" s="34" t="str">
        <f t="shared" si="27"/>
        <v>Eficiencia de aprovechamiento</v>
      </c>
      <c r="BC36" s="34" t="str">
        <f t="shared" si="27"/>
        <v>Regeneración artificial</v>
      </c>
      <c r="BD36" s="34" t="str">
        <f t="shared" si="27"/>
        <v>Esfuerzo de reforestación</v>
      </c>
      <c r="BE36" s="34" t="str">
        <f t="shared" si="27"/>
        <v>Regeneración natural</v>
      </c>
      <c r="BF36" s="34" t="str">
        <f t="shared" si="27"/>
        <v>Productividad</v>
      </c>
      <c r="BG36" s="34">
        <f t="shared" si="27"/>
        <v>0</v>
      </c>
      <c r="BH36" s="34">
        <f t="shared" si="27"/>
        <v>0</v>
      </c>
      <c r="BI36" s="34">
        <f t="shared" si="27"/>
        <v>0</v>
      </c>
      <c r="BJ36" s="34">
        <f t="shared" si="27"/>
        <v>0</v>
      </c>
      <c r="BK36" s="34">
        <f t="shared" si="27"/>
        <v>0</v>
      </c>
      <c r="BL36" s="34">
        <f t="shared" si="27"/>
        <v>0</v>
      </c>
      <c r="BM36" s="34">
        <f t="shared" si="27"/>
        <v>0</v>
      </c>
    </row>
    <row r="37" spans="2:71" s="20" customFormat="1" x14ac:dyDescent="0.25">
      <c r="B37" s="23"/>
      <c r="AS37" s="2">
        <v>0</v>
      </c>
      <c r="AT37" s="24">
        <f>AT7</f>
        <v>0.5</v>
      </c>
      <c r="AU37" s="24">
        <f t="shared" ref="AT37:BI62" si="28">AU7</f>
        <v>0.05</v>
      </c>
      <c r="AV37" s="24">
        <f>AV7</f>
        <v>0.4</v>
      </c>
      <c r="AW37" s="24">
        <f t="shared" si="28"/>
        <v>0.25</v>
      </c>
      <c r="AX37" s="25">
        <f t="shared" si="28"/>
        <v>0.1</v>
      </c>
      <c r="AY37" s="25">
        <f t="shared" si="28"/>
        <v>0.05</v>
      </c>
      <c r="AZ37" s="25">
        <f t="shared" si="28"/>
        <v>0.05</v>
      </c>
      <c r="BA37" s="26">
        <f t="shared" si="28"/>
        <v>0.1</v>
      </c>
      <c r="BB37" s="26">
        <f t="shared" si="28"/>
        <v>0.1</v>
      </c>
      <c r="BC37" s="26">
        <f t="shared" si="28"/>
        <v>0.25</v>
      </c>
      <c r="BD37" s="26">
        <f t="shared" si="28"/>
        <v>0.2</v>
      </c>
      <c r="BE37" s="26">
        <f t="shared" si="28"/>
        <v>0.1</v>
      </c>
      <c r="BF37" s="22">
        <f>BF7</f>
        <v>0.05</v>
      </c>
      <c r="BG37" s="26">
        <f t="shared" si="28"/>
        <v>0</v>
      </c>
      <c r="BH37" s="26">
        <f t="shared" si="28"/>
        <v>0</v>
      </c>
      <c r="BI37" s="26">
        <f t="shared" si="28"/>
        <v>0</v>
      </c>
      <c r="BJ37" s="26">
        <f t="shared" si="27"/>
        <v>0</v>
      </c>
      <c r="BK37" s="26">
        <f t="shared" si="27"/>
        <v>0</v>
      </c>
      <c r="BL37" s="26">
        <f t="shared" si="27"/>
        <v>0</v>
      </c>
      <c r="BM37" s="26">
        <f t="shared" si="27"/>
        <v>0</v>
      </c>
    </row>
    <row r="38" spans="2:71" s="20" customFormat="1" x14ac:dyDescent="0.25">
      <c r="B38" s="23"/>
      <c r="AS38" s="2">
        <v>1</v>
      </c>
      <c r="AT38" s="24">
        <f t="shared" si="28"/>
        <v>0.51559581156259882</v>
      </c>
      <c r="AU38" s="24">
        <f t="shared" si="28"/>
        <v>0.05</v>
      </c>
      <c r="AV38" s="24">
        <f t="shared" ref="AV38:AZ38" si="29">AV8</f>
        <v>0.4</v>
      </c>
      <c r="AW38" s="24">
        <f t="shared" si="29"/>
        <v>0.25</v>
      </c>
      <c r="AX38" s="25">
        <f t="shared" si="29"/>
        <v>0.1</v>
      </c>
      <c r="AY38" s="25">
        <f t="shared" si="29"/>
        <v>0.05</v>
      </c>
      <c r="AZ38" s="25">
        <f t="shared" si="29"/>
        <v>0.05</v>
      </c>
      <c r="BA38" s="26">
        <f t="shared" ref="BA38:BM38" si="30">BA8</f>
        <v>0.1</v>
      </c>
      <c r="BB38" s="26">
        <f t="shared" si="30"/>
        <v>0.1</v>
      </c>
      <c r="BC38" s="26">
        <f t="shared" si="30"/>
        <v>0.32278045395879429</v>
      </c>
      <c r="BD38" s="26">
        <f t="shared" si="30"/>
        <v>0.2</v>
      </c>
      <c r="BE38" s="26">
        <f t="shared" si="30"/>
        <v>0.1</v>
      </c>
      <c r="BF38" s="22">
        <f>BF8</f>
        <v>9.7182783308475365E-2</v>
      </c>
      <c r="BG38" s="26">
        <f t="shared" si="30"/>
        <v>0</v>
      </c>
      <c r="BH38" s="26">
        <f t="shared" si="30"/>
        <v>0</v>
      </c>
      <c r="BI38" s="26">
        <f t="shared" si="30"/>
        <v>0</v>
      </c>
      <c r="BJ38" s="26">
        <f t="shared" si="30"/>
        <v>0</v>
      </c>
      <c r="BK38" s="26">
        <f t="shared" si="30"/>
        <v>0</v>
      </c>
      <c r="BL38" s="26">
        <f t="shared" si="30"/>
        <v>0</v>
      </c>
      <c r="BM38" s="26">
        <f t="shared" si="30"/>
        <v>0</v>
      </c>
    </row>
    <row r="39" spans="2:71" s="20" customFormat="1" x14ac:dyDescent="0.25">
      <c r="B39" s="23"/>
      <c r="AS39" s="2">
        <v>2</v>
      </c>
      <c r="AT39" s="24">
        <f t="shared" si="28"/>
        <v>0.54546907116927812</v>
      </c>
      <c r="AU39" s="24">
        <f t="shared" si="28"/>
        <v>6.4036230406338893E-2</v>
      </c>
      <c r="AV39" s="24">
        <f t="shared" ref="AV39:AZ39" si="31">AV9</f>
        <v>0.4</v>
      </c>
      <c r="AW39" s="24">
        <f t="shared" si="31"/>
        <v>0.25</v>
      </c>
      <c r="AX39" s="25">
        <f t="shared" si="31"/>
        <v>0.1</v>
      </c>
      <c r="AY39" s="25">
        <f t="shared" si="31"/>
        <v>0.05</v>
      </c>
      <c r="AZ39" s="25">
        <f t="shared" si="31"/>
        <v>0.05</v>
      </c>
      <c r="BA39" s="26">
        <f t="shared" ref="BA39:BM39" si="32">BA9</f>
        <v>0.1</v>
      </c>
      <c r="BB39" s="26">
        <f t="shared" si="32"/>
        <v>0.1</v>
      </c>
      <c r="BC39" s="26">
        <f t="shared" si="32"/>
        <v>0.39942932342186088</v>
      </c>
      <c r="BD39" s="26">
        <f t="shared" si="32"/>
        <v>0.2</v>
      </c>
      <c r="BE39" s="26">
        <f t="shared" si="32"/>
        <v>0.1</v>
      </c>
      <c r="BF39" s="22">
        <f>BF9</f>
        <v>0.18338514100615824</v>
      </c>
      <c r="BG39" s="26">
        <f t="shared" si="32"/>
        <v>0</v>
      </c>
      <c r="BH39" s="26">
        <f t="shared" si="32"/>
        <v>0</v>
      </c>
      <c r="BI39" s="26">
        <f t="shared" si="32"/>
        <v>0</v>
      </c>
      <c r="BJ39" s="26">
        <f t="shared" si="32"/>
        <v>0</v>
      </c>
      <c r="BK39" s="26">
        <f t="shared" si="32"/>
        <v>0</v>
      </c>
      <c r="BL39" s="26">
        <f t="shared" si="32"/>
        <v>0</v>
      </c>
      <c r="BM39" s="26">
        <f t="shared" si="32"/>
        <v>0</v>
      </c>
    </row>
    <row r="40" spans="2:71" s="20" customFormat="1" x14ac:dyDescent="0.25">
      <c r="B40" s="23"/>
      <c r="AS40" s="2">
        <v>3</v>
      </c>
      <c r="AT40" s="24">
        <f t="shared" si="28"/>
        <v>0.59301764976308613</v>
      </c>
      <c r="AU40" s="24">
        <f t="shared" si="28"/>
        <v>9.0922164052350263E-2</v>
      </c>
      <c r="AV40" s="24">
        <f t="shared" ref="AV40:AZ40" si="33">AV10</f>
        <v>0.4</v>
      </c>
      <c r="AW40" s="24">
        <f t="shared" si="33"/>
        <v>0.25</v>
      </c>
      <c r="AX40" s="25">
        <f t="shared" si="33"/>
        <v>0.10982536128443723</v>
      </c>
      <c r="AY40" s="25">
        <f t="shared" si="33"/>
        <v>0.05</v>
      </c>
      <c r="AZ40" s="25">
        <f t="shared" si="33"/>
        <v>0.05</v>
      </c>
      <c r="BA40" s="26">
        <f t="shared" ref="BA40:BM40" si="34">BA10</f>
        <v>0.1</v>
      </c>
      <c r="BB40" s="26">
        <f t="shared" si="34"/>
        <v>9.2981884796830561E-2</v>
      </c>
      <c r="BC40" s="26">
        <f t="shared" si="34"/>
        <v>0.47640769126269478</v>
      </c>
      <c r="BD40" s="26">
        <f t="shared" si="34"/>
        <v>0.2</v>
      </c>
      <c r="BE40" s="26">
        <f t="shared" si="34"/>
        <v>0.1</v>
      </c>
      <c r="BF40" s="22">
        <f>BF10</f>
        <v>0.32319868176006822</v>
      </c>
      <c r="BG40" s="26">
        <f t="shared" si="34"/>
        <v>0</v>
      </c>
      <c r="BH40" s="26">
        <f t="shared" si="34"/>
        <v>0</v>
      </c>
      <c r="BI40" s="26">
        <f t="shared" si="34"/>
        <v>0</v>
      </c>
      <c r="BJ40" s="26">
        <f t="shared" si="34"/>
        <v>0</v>
      </c>
      <c r="BK40" s="26">
        <f t="shared" si="34"/>
        <v>0</v>
      </c>
      <c r="BL40" s="26">
        <f t="shared" si="34"/>
        <v>0</v>
      </c>
      <c r="BM40" s="26">
        <f t="shared" si="34"/>
        <v>0</v>
      </c>
    </row>
    <row r="41" spans="2:71" s="20" customFormat="1" x14ac:dyDescent="0.25">
      <c r="B41" s="23"/>
      <c r="AS41" s="2">
        <v>4</v>
      </c>
      <c r="AT41" s="24">
        <f t="shared" si="28"/>
        <v>0.66970935177447655</v>
      </c>
      <c r="AU41" s="24">
        <f t="shared" si="28"/>
        <v>0.13371588478677743</v>
      </c>
      <c r="AV41" s="24">
        <f t="shared" ref="AV41:AZ41" si="35">AV11</f>
        <v>0.4</v>
      </c>
      <c r="AW41" s="24">
        <f t="shared" si="35"/>
        <v>0.25</v>
      </c>
      <c r="AX41" s="25">
        <f t="shared" si="35"/>
        <v>0.12864551483664519</v>
      </c>
      <c r="AY41" s="25">
        <f t="shared" si="35"/>
        <v>5.8842825155993511E-2</v>
      </c>
      <c r="AZ41" s="25">
        <f t="shared" si="35"/>
        <v>0.05</v>
      </c>
      <c r="BA41" s="26">
        <f t="shared" ref="BA41:BM41" si="36">BA11</f>
        <v>0.1</v>
      </c>
      <c r="BB41" s="26">
        <f t="shared" si="36"/>
        <v>7.9538917973824869E-2</v>
      </c>
      <c r="BC41" s="26">
        <f t="shared" si="36"/>
        <v>0.55058964376285424</v>
      </c>
      <c r="BD41" s="26">
        <f t="shared" si="36"/>
        <v>0.2</v>
      </c>
      <c r="BE41" s="26">
        <f t="shared" si="36"/>
        <v>0.1</v>
      </c>
      <c r="BF41" s="26">
        <f t="shared" si="36"/>
        <v>0.32319868176006822</v>
      </c>
      <c r="BG41" s="26">
        <f t="shared" si="36"/>
        <v>0</v>
      </c>
      <c r="BH41" s="26">
        <f t="shared" si="36"/>
        <v>0</v>
      </c>
      <c r="BI41" s="26">
        <f t="shared" si="36"/>
        <v>0</v>
      </c>
      <c r="BJ41" s="26">
        <f t="shared" si="36"/>
        <v>0</v>
      </c>
      <c r="BK41" s="26">
        <f t="shared" si="36"/>
        <v>0</v>
      </c>
      <c r="BL41" s="26">
        <f t="shared" si="36"/>
        <v>0</v>
      </c>
      <c r="BM41" s="26">
        <f t="shared" si="36"/>
        <v>0</v>
      </c>
    </row>
    <row r="42" spans="2:71" s="20" customFormat="1" x14ac:dyDescent="0.25">
      <c r="B42" s="23"/>
      <c r="AS42" s="2">
        <v>5</v>
      </c>
      <c r="AT42" s="24">
        <f t="shared" si="28"/>
        <v>0.72641175316250028</v>
      </c>
      <c r="AU42" s="24">
        <f t="shared" si="28"/>
        <v>0.19057747941561573</v>
      </c>
      <c r="AV42" s="24">
        <f t="shared" ref="AV42:AZ42" si="37">AV12</f>
        <v>0.48521496402703668</v>
      </c>
      <c r="AW42" s="24">
        <f t="shared" si="37"/>
        <v>0.32941405439299343</v>
      </c>
      <c r="AX42" s="25">
        <f t="shared" si="37"/>
        <v>0.18398616892767641</v>
      </c>
      <c r="AY42" s="25">
        <f t="shared" si="37"/>
        <v>8.5934002372632781E-2</v>
      </c>
      <c r="AZ42" s="25">
        <f t="shared" si="37"/>
        <v>7.217289211012981E-2</v>
      </c>
      <c r="BA42" s="26">
        <f t="shared" ref="BA42:BM42" si="38">BA12</f>
        <v>0.14558046163543178</v>
      </c>
      <c r="BB42" s="26">
        <f t="shared" si="38"/>
        <v>0.11671151729319176</v>
      </c>
      <c r="BC42" s="26">
        <f t="shared" si="38"/>
        <v>0.62476767917490417</v>
      </c>
      <c r="BD42" s="26">
        <f t="shared" si="38"/>
        <v>0.27223341773399434</v>
      </c>
      <c r="BE42" s="26">
        <f t="shared" si="38"/>
        <v>0.14558046163543178</v>
      </c>
      <c r="BF42" s="26">
        <f t="shared" si="38"/>
        <v>0.40798685383375688</v>
      </c>
      <c r="BG42" s="26">
        <f t="shared" si="38"/>
        <v>0</v>
      </c>
      <c r="BH42" s="26">
        <f t="shared" si="38"/>
        <v>0</v>
      </c>
      <c r="BI42" s="26">
        <f t="shared" si="38"/>
        <v>0</v>
      </c>
      <c r="BJ42" s="26">
        <f t="shared" si="38"/>
        <v>0</v>
      </c>
      <c r="BK42" s="26">
        <f t="shared" si="38"/>
        <v>0</v>
      </c>
      <c r="BL42" s="26">
        <f t="shared" si="38"/>
        <v>0</v>
      </c>
      <c r="BM42" s="26">
        <f t="shared" si="38"/>
        <v>0</v>
      </c>
    </row>
    <row r="43" spans="2:71" s="20" customFormat="1" x14ac:dyDescent="0.25">
      <c r="B43" s="23"/>
      <c r="AS43" s="2">
        <v>6</v>
      </c>
      <c r="AT43" s="24">
        <f t="shared" si="28"/>
        <v>0.78323800853933989</v>
      </c>
      <c r="AU43" s="24">
        <f t="shared" si="28"/>
        <v>0.27814862554083691</v>
      </c>
      <c r="AV43" s="24">
        <f t="shared" ref="AV43:AZ43" si="39">AV13</f>
        <v>0.58562668944186558</v>
      </c>
      <c r="AW43" s="24">
        <f t="shared" si="39"/>
        <v>0.4352986604550988</v>
      </c>
      <c r="AX43" s="25">
        <f t="shared" si="39"/>
        <v>0.26992317998580939</v>
      </c>
      <c r="AY43" s="25">
        <f t="shared" si="39"/>
        <v>0.13494213951827089</v>
      </c>
      <c r="AZ43" s="25">
        <f t="shared" si="39"/>
        <v>0.1134051128939953</v>
      </c>
      <c r="BA43" s="26">
        <f t="shared" ref="BA43:BM43" si="40">BA13</f>
        <v>0.22015967282213231</v>
      </c>
      <c r="BB43" s="26">
        <f t="shared" si="40"/>
        <v>0.18033559461698467</v>
      </c>
      <c r="BC43" s="26">
        <f t="shared" si="40"/>
        <v>0.70424443495457445</v>
      </c>
      <c r="BD43" s="26">
        <f t="shared" si="40"/>
        <v>0.37386127736636887</v>
      </c>
      <c r="BE43" s="26">
        <f t="shared" si="40"/>
        <v>0.22015967282213231</v>
      </c>
      <c r="BF43" s="26">
        <f t="shared" si="40"/>
        <v>0.51386192476984571</v>
      </c>
      <c r="BG43" s="26">
        <f t="shared" si="40"/>
        <v>0</v>
      </c>
      <c r="BH43" s="26">
        <f t="shared" si="40"/>
        <v>0</v>
      </c>
      <c r="BI43" s="26">
        <f t="shared" si="40"/>
        <v>0</v>
      </c>
      <c r="BJ43" s="26">
        <f t="shared" si="40"/>
        <v>0</v>
      </c>
      <c r="BK43" s="26">
        <f t="shared" si="40"/>
        <v>0</v>
      </c>
      <c r="BL43" s="26">
        <f t="shared" si="40"/>
        <v>0</v>
      </c>
      <c r="BM43" s="26">
        <f t="shared" si="40"/>
        <v>0</v>
      </c>
    </row>
    <row r="44" spans="2:71" s="20" customFormat="1" x14ac:dyDescent="0.25">
      <c r="B44" s="23"/>
      <c r="AS44" s="2">
        <v>7</v>
      </c>
      <c r="AT44" s="24">
        <f t="shared" si="28"/>
        <v>0.82795163438341068</v>
      </c>
      <c r="AU44" s="24">
        <f t="shared" si="28"/>
        <v>0.39896690330350298</v>
      </c>
      <c r="AV44" s="24">
        <f t="shared" ref="AV44:AZ44" si="41">AV14</f>
        <v>0.68675921810066209</v>
      </c>
      <c r="AW44" s="24">
        <f t="shared" si="41"/>
        <v>0.5589514400860055</v>
      </c>
      <c r="AX44" s="25">
        <f t="shared" si="41"/>
        <v>0.38962103127563408</v>
      </c>
      <c r="AY44" s="25">
        <f t="shared" si="41"/>
        <v>0.21615305112118305</v>
      </c>
      <c r="AZ44" s="25">
        <f t="shared" si="41"/>
        <v>0.18378582727614184</v>
      </c>
      <c r="BA44" s="26">
        <f t="shared" ref="BA44:BM44" si="42">BA14</f>
        <v>0.33046645165582811</v>
      </c>
      <c r="BB44" s="26">
        <f t="shared" si="42"/>
        <v>0.27941029537655487</v>
      </c>
      <c r="BC44" s="26">
        <f t="shared" si="42"/>
        <v>0.77465756312133982</v>
      </c>
      <c r="BD44" s="26">
        <f t="shared" si="42"/>
        <v>0.50018864747129088</v>
      </c>
      <c r="BE44" s="26">
        <f t="shared" si="42"/>
        <v>0.33046645165582811</v>
      </c>
      <c r="BF44" s="26">
        <f t="shared" si="42"/>
        <v>0.6283029974001958</v>
      </c>
      <c r="BG44" s="26">
        <f t="shared" si="42"/>
        <v>0</v>
      </c>
      <c r="BH44" s="26">
        <f t="shared" si="42"/>
        <v>0</v>
      </c>
      <c r="BI44" s="26">
        <f t="shared" si="42"/>
        <v>0</v>
      </c>
      <c r="BJ44" s="26">
        <f t="shared" si="42"/>
        <v>0</v>
      </c>
      <c r="BK44" s="26">
        <f t="shared" si="42"/>
        <v>0</v>
      </c>
      <c r="BL44" s="26">
        <f t="shared" si="42"/>
        <v>0</v>
      </c>
      <c r="BM44" s="26">
        <f t="shared" si="42"/>
        <v>0</v>
      </c>
    </row>
    <row r="45" spans="2:71" s="20" customFormat="1" x14ac:dyDescent="0.25">
      <c r="B45" s="23"/>
      <c r="AS45" s="2">
        <v>8</v>
      </c>
      <c r="AT45" s="24">
        <f t="shared" si="28"/>
        <v>0.85593589534872416</v>
      </c>
      <c r="AU45" s="24">
        <f t="shared" si="28"/>
        <v>0.54586086811398837</v>
      </c>
      <c r="AV45" s="24">
        <f t="shared" ref="AV45:AZ45" si="43">AV15</f>
        <v>0.77227854384365147</v>
      </c>
      <c r="AW45" s="24">
        <f t="shared" si="43"/>
        <v>0.68239894085964969</v>
      </c>
      <c r="AX45" s="25">
        <f t="shared" si="43"/>
        <v>0.53688133058436416</v>
      </c>
      <c r="AY45" s="25">
        <f t="shared" si="43"/>
        <v>0.34296991284220413</v>
      </c>
      <c r="AZ45" s="25">
        <f t="shared" si="43"/>
        <v>0.29942546406108239</v>
      </c>
      <c r="BA45" s="26">
        <f t="shared" ref="BA45:BM45" si="44">BA15</f>
        <v>0.47696887479531025</v>
      </c>
      <c r="BB45" s="26">
        <f t="shared" si="44"/>
        <v>0.42046143517991053</v>
      </c>
      <c r="BC45" s="26">
        <f t="shared" si="44"/>
        <v>0.82609698436191681</v>
      </c>
      <c r="BD45" s="26">
        <f t="shared" si="44"/>
        <v>0.63572465797908373</v>
      </c>
      <c r="BE45" s="26">
        <f t="shared" si="44"/>
        <v>0.47696887479531025</v>
      </c>
      <c r="BF45" s="26">
        <f t="shared" si="44"/>
        <v>0.73300791613373306</v>
      </c>
      <c r="BG45" s="26">
        <f t="shared" si="44"/>
        <v>0</v>
      </c>
      <c r="BH45" s="26">
        <f t="shared" si="44"/>
        <v>0</v>
      </c>
      <c r="BI45" s="26">
        <f t="shared" si="44"/>
        <v>0</v>
      </c>
      <c r="BJ45" s="26">
        <f t="shared" si="44"/>
        <v>0</v>
      </c>
      <c r="BK45" s="26">
        <f t="shared" si="44"/>
        <v>0</v>
      </c>
      <c r="BL45" s="26">
        <f t="shared" si="44"/>
        <v>0</v>
      </c>
      <c r="BM45" s="26">
        <f t="shared" si="44"/>
        <v>0</v>
      </c>
    </row>
    <row r="46" spans="2:71" s="20" customFormat="1" x14ac:dyDescent="0.25">
      <c r="B46" s="23"/>
      <c r="AS46" s="2">
        <v>9</v>
      </c>
      <c r="AT46" s="24">
        <f t="shared" si="28"/>
        <v>0.87032839657688332</v>
      </c>
      <c r="AU46" s="24">
        <f t="shared" si="28"/>
        <v>0.69042026797070166</v>
      </c>
      <c r="AV46" s="24">
        <f t="shared" ref="AV46:AZ46" si="45">AV16</f>
        <v>0.8304856757493001</v>
      </c>
      <c r="AW46" s="24">
        <f t="shared" si="45"/>
        <v>0.7809854352340615</v>
      </c>
      <c r="AX46" s="25">
        <f t="shared" si="45"/>
        <v>0.68372934604507851</v>
      </c>
      <c r="AY46" s="25">
        <f t="shared" si="45"/>
        <v>0.51164627036590615</v>
      </c>
      <c r="AZ46" s="25">
        <f t="shared" si="45"/>
        <v>0.46418163862273087</v>
      </c>
      <c r="BA46" s="26">
        <f t="shared" ref="BA46:BM46" si="46">BA16</f>
        <v>0.63646578825378652</v>
      </c>
      <c r="BB46" s="26">
        <f t="shared" si="46"/>
        <v>0.58733839930361786</v>
      </c>
      <c r="BC46" s="26">
        <f t="shared" si="46"/>
        <v>0.85676506415449383</v>
      </c>
      <c r="BD46" s="26">
        <f t="shared" si="46"/>
        <v>0.75225798639405339</v>
      </c>
      <c r="BE46" s="26">
        <f t="shared" si="46"/>
        <v>0.63646578825378652</v>
      </c>
      <c r="BF46" s="26">
        <f t="shared" si="46"/>
        <v>0.80975735372551638</v>
      </c>
      <c r="BG46" s="26">
        <f t="shared" si="46"/>
        <v>0</v>
      </c>
      <c r="BH46" s="26">
        <f t="shared" si="46"/>
        <v>0</v>
      </c>
      <c r="BI46" s="26">
        <f t="shared" si="46"/>
        <v>0</v>
      </c>
      <c r="BJ46" s="26">
        <f t="shared" si="46"/>
        <v>0</v>
      </c>
      <c r="BK46" s="26">
        <f t="shared" si="46"/>
        <v>0</v>
      </c>
      <c r="BL46" s="26">
        <f t="shared" si="46"/>
        <v>0</v>
      </c>
      <c r="BM46" s="26">
        <f t="shared" si="46"/>
        <v>0</v>
      </c>
    </row>
    <row r="47" spans="2:71" s="20" customFormat="1" x14ac:dyDescent="0.25">
      <c r="B47" s="23"/>
      <c r="AS47" s="2">
        <v>10</v>
      </c>
      <c r="AT47" s="24">
        <f t="shared" si="28"/>
        <v>0.88614037388303557</v>
      </c>
      <c r="AU47" s="24">
        <f t="shared" si="28"/>
        <v>0.80454067118579931</v>
      </c>
      <c r="AV47" s="24">
        <f t="shared" ref="AV47:AZ47" si="47">AV17</f>
        <v>0.87062653674891188</v>
      </c>
      <c r="AW47" s="24">
        <f t="shared" si="47"/>
        <v>0.84940332731523538</v>
      </c>
      <c r="AX47" s="25">
        <f t="shared" si="47"/>
        <v>0.8008958461756871</v>
      </c>
      <c r="AY47" s="25">
        <f t="shared" si="47"/>
        <v>0.68924050212655608</v>
      </c>
      <c r="AZ47" s="25">
        <f t="shared" si="47"/>
        <v>0.65153025761296235</v>
      </c>
      <c r="BA47" s="26">
        <f t="shared" ref="BA47:BM47" si="48">BA17</f>
        <v>0.77376248002956194</v>
      </c>
      <c r="BB47" s="26">
        <f t="shared" si="48"/>
        <v>0.74284271620629516</v>
      </c>
      <c r="BC47" s="26">
        <f t="shared" si="48"/>
        <v>0.88101148882139724</v>
      </c>
      <c r="BD47" s="26">
        <f t="shared" si="48"/>
        <v>0.83604669115976349</v>
      </c>
      <c r="BE47" s="26">
        <f t="shared" si="48"/>
        <v>0.77376248002956194</v>
      </c>
      <c r="BF47" s="26">
        <f t="shared" si="48"/>
        <v>0.8620085878783591</v>
      </c>
      <c r="BG47" s="26">
        <f t="shared" si="48"/>
        <v>0</v>
      </c>
      <c r="BH47" s="26">
        <f t="shared" si="48"/>
        <v>0</v>
      </c>
      <c r="BI47" s="26">
        <f t="shared" si="48"/>
        <v>0</v>
      </c>
      <c r="BJ47" s="26">
        <f t="shared" si="48"/>
        <v>0</v>
      </c>
      <c r="BK47" s="26">
        <f t="shared" si="48"/>
        <v>0</v>
      </c>
      <c r="BL47" s="26">
        <f t="shared" si="48"/>
        <v>0</v>
      </c>
      <c r="BM47" s="26">
        <f t="shared" si="48"/>
        <v>0</v>
      </c>
    </row>
    <row r="48" spans="2:71" s="20" customFormat="1" x14ac:dyDescent="0.25">
      <c r="B48" s="23"/>
      <c r="AS48" s="2">
        <v>11</v>
      </c>
      <c r="AT48" s="24">
        <f t="shared" si="28"/>
        <v>0.91218203097450135</v>
      </c>
      <c r="AU48" s="24">
        <f t="shared" si="28"/>
        <v>0.883227062044316</v>
      </c>
      <c r="AV48" s="24">
        <f t="shared" ref="AV48:AZ48" si="49">AV18</f>
        <v>0.90714309124536363</v>
      </c>
      <c r="AW48" s="24">
        <f t="shared" si="49"/>
        <v>0.89990156131670795</v>
      </c>
      <c r="AX48" s="25">
        <f t="shared" si="49"/>
        <v>0.8817885303826466</v>
      </c>
      <c r="AY48" s="25">
        <f t="shared" si="49"/>
        <v>0.83118367037431529</v>
      </c>
      <c r="AZ48" s="25">
        <f t="shared" si="49"/>
        <v>0.81102595857844018</v>
      </c>
      <c r="BA48" s="26">
        <f t="shared" ref="BA48:BM48" si="50">BA18</f>
        <v>0.87067109016133459</v>
      </c>
      <c r="BB48" s="26">
        <f t="shared" si="50"/>
        <v>0.85710068741404255</v>
      </c>
      <c r="BC48" s="26">
        <f t="shared" si="50"/>
        <v>0.91053965260052017</v>
      </c>
      <c r="BD48" s="26">
        <f t="shared" si="50"/>
        <v>0.89513387792781085</v>
      </c>
      <c r="BE48" s="26">
        <f t="shared" si="50"/>
        <v>0.87067109016133459</v>
      </c>
      <c r="BF48" s="26">
        <f t="shared" si="50"/>
        <v>0.90425153862343621</v>
      </c>
      <c r="BG48" s="26">
        <f t="shared" si="50"/>
        <v>0</v>
      </c>
      <c r="BH48" s="26">
        <f t="shared" si="50"/>
        <v>0</v>
      </c>
      <c r="BI48" s="26">
        <f t="shared" si="50"/>
        <v>0</v>
      </c>
      <c r="BJ48" s="26">
        <f t="shared" si="50"/>
        <v>0</v>
      </c>
      <c r="BK48" s="26">
        <f t="shared" si="50"/>
        <v>0</v>
      </c>
      <c r="BL48" s="26">
        <f t="shared" si="50"/>
        <v>0</v>
      </c>
      <c r="BM48" s="26">
        <f t="shared" si="50"/>
        <v>0</v>
      </c>
    </row>
    <row r="49" spans="1:65" s="20" customFormat="1" x14ac:dyDescent="0.25">
      <c r="AS49" s="2">
        <v>12</v>
      </c>
      <c r="AT49" s="24">
        <f t="shared" si="28"/>
        <v>0.94107318278773211</v>
      </c>
      <c r="AU49" s="24">
        <f t="shared" si="28"/>
        <v>0.93313858367891034</v>
      </c>
      <c r="AV49" s="24">
        <f t="shared" ref="AV49:AZ49" si="51">AV19</f>
        <v>0.93974678768358544</v>
      </c>
      <c r="AW49" s="24">
        <f t="shared" si="51"/>
        <v>0.93780068366139979</v>
      </c>
      <c r="AX49" s="25">
        <f t="shared" si="51"/>
        <v>0.93272444198284576</v>
      </c>
      <c r="AY49" s="25">
        <f t="shared" si="51"/>
        <v>0.91691711729684078</v>
      </c>
      <c r="AZ49" s="25">
        <f t="shared" si="51"/>
        <v>0.90993039584831104</v>
      </c>
      <c r="BA49" s="26">
        <f t="shared" ref="BA49:BM49" si="52">BA19</f>
        <v>0.92945916733469014</v>
      </c>
      <c r="BB49" s="26">
        <f t="shared" si="52"/>
        <v>0.92531671153969286</v>
      </c>
      <c r="BC49" s="26">
        <f t="shared" si="52"/>
        <v>0.94064335572514834</v>
      </c>
      <c r="BD49" s="26">
        <f t="shared" si="52"/>
        <v>0.9364935400803579</v>
      </c>
      <c r="BE49" s="26">
        <f t="shared" si="52"/>
        <v>0.92945916733469014</v>
      </c>
      <c r="BF49" s="26">
        <f t="shared" si="52"/>
        <v>0.93897536897971334</v>
      </c>
      <c r="BG49" s="26">
        <f t="shared" si="52"/>
        <v>0</v>
      </c>
      <c r="BH49" s="26">
        <f t="shared" si="52"/>
        <v>0</v>
      </c>
      <c r="BI49" s="26">
        <f t="shared" si="52"/>
        <v>0</v>
      </c>
      <c r="BJ49" s="26">
        <f t="shared" si="52"/>
        <v>0</v>
      </c>
      <c r="BK49" s="26">
        <f t="shared" si="52"/>
        <v>0</v>
      </c>
      <c r="BL49" s="26">
        <f t="shared" si="52"/>
        <v>0</v>
      </c>
      <c r="BM49" s="26">
        <f t="shared" si="52"/>
        <v>0</v>
      </c>
    </row>
    <row r="50" spans="1:65" s="20" customFormat="1" x14ac:dyDescent="0.25">
      <c r="A50" s="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S50" s="2">
        <v>13</v>
      </c>
      <c r="AT50" s="24">
        <f t="shared" si="28"/>
        <v>0.96441825781103663</v>
      </c>
      <c r="AU50" s="24">
        <f t="shared" si="28"/>
        <v>0.96275341940197678</v>
      </c>
      <c r="AV50" s="24">
        <f t="shared" ref="AV50:AZ50" si="53">AV20</f>
        <v>0.96414390191588506</v>
      </c>
      <c r="AW50" s="24">
        <f t="shared" si="53"/>
        <v>0.96373849924507271</v>
      </c>
      <c r="AX50" s="25">
        <f t="shared" si="53"/>
        <v>0.96266496270150481</v>
      </c>
      <c r="AY50" s="25">
        <f t="shared" si="53"/>
        <v>0.95917186362185358</v>
      </c>
      <c r="AZ50" s="25">
        <f t="shared" si="53"/>
        <v>0.95755478300579666</v>
      </c>
      <c r="BA50" s="26">
        <f t="shared" ref="BA50:BM50" si="54">BA20</f>
        <v>0.96196208307919806</v>
      </c>
      <c r="BB50" s="26">
        <f t="shared" si="54"/>
        <v>0.96105642776070077</v>
      </c>
      <c r="BC50" s="26">
        <f t="shared" si="54"/>
        <v>0.96432952411494677</v>
      </c>
      <c r="BD50" s="26">
        <f t="shared" si="54"/>
        <v>0.9634642860516367</v>
      </c>
      <c r="BE50" s="26">
        <f t="shared" si="54"/>
        <v>0.96196208307919806</v>
      </c>
      <c r="BF50" s="26">
        <f t="shared" si="54"/>
        <v>0.96398361166091784</v>
      </c>
      <c r="BG50" s="26">
        <f t="shared" si="54"/>
        <v>0</v>
      </c>
      <c r="BH50" s="26">
        <f t="shared" si="54"/>
        <v>0</v>
      </c>
      <c r="BI50" s="26">
        <f t="shared" si="54"/>
        <v>0</v>
      </c>
      <c r="BJ50" s="26">
        <f t="shared" si="54"/>
        <v>0</v>
      </c>
      <c r="BK50" s="26">
        <f t="shared" si="54"/>
        <v>0</v>
      </c>
      <c r="BL50" s="26">
        <f t="shared" si="54"/>
        <v>0</v>
      </c>
      <c r="BM50" s="26">
        <f t="shared" si="54"/>
        <v>0</v>
      </c>
    </row>
    <row r="51" spans="1:65" s="20" customFormat="1" x14ac:dyDescent="0.25">
      <c r="B51" s="23"/>
      <c r="Z51" s="21"/>
      <c r="AS51" s="2">
        <v>14</v>
      </c>
      <c r="AT51" s="24">
        <f t="shared" si="28"/>
        <v>0.9799251946604145</v>
      </c>
      <c r="AU51" s="24">
        <f t="shared" si="28"/>
        <v>0.97965116757163029</v>
      </c>
      <c r="AV51" s="24">
        <f t="shared" ref="AV51:AZ51" si="55">AV21</f>
        <v>0.97988020826260791</v>
      </c>
      <c r="AW51" s="24">
        <f t="shared" si="55"/>
        <v>0.97981361000582878</v>
      </c>
      <c r="AX51" s="25">
        <f t="shared" si="55"/>
        <v>0.97963653803915685</v>
      </c>
      <c r="AY51" s="25">
        <f t="shared" si="55"/>
        <v>0.97905318286907217</v>
      </c>
      <c r="AZ51" s="25">
        <f t="shared" si="55"/>
        <v>0.97877939204493436</v>
      </c>
      <c r="BA51" s="26">
        <f t="shared" ref="BA51:BM51" si="56">BA21</f>
        <v>0.97952004063825249</v>
      </c>
      <c r="BB51" s="26">
        <f t="shared" si="56"/>
        <v>0.97936927760425241</v>
      </c>
      <c r="BC51" s="26">
        <f t="shared" si="56"/>
        <v>0.97991065232114727</v>
      </c>
      <c r="BD51" s="26">
        <f t="shared" si="56"/>
        <v>0.97976847925829569</v>
      </c>
      <c r="BE51" s="26">
        <f t="shared" si="56"/>
        <v>0.97952004063825249</v>
      </c>
      <c r="BF51" s="26">
        <f t="shared" si="56"/>
        <v>0.97985389397177125</v>
      </c>
      <c r="BG51" s="26">
        <f t="shared" si="56"/>
        <v>0</v>
      </c>
      <c r="BH51" s="26">
        <f t="shared" si="56"/>
        <v>0</v>
      </c>
      <c r="BI51" s="26">
        <f t="shared" si="56"/>
        <v>0</v>
      </c>
      <c r="BJ51" s="26">
        <f t="shared" si="56"/>
        <v>0</v>
      </c>
      <c r="BK51" s="26">
        <f t="shared" si="56"/>
        <v>0</v>
      </c>
      <c r="BL51" s="26">
        <f t="shared" si="56"/>
        <v>0</v>
      </c>
      <c r="BM51" s="26">
        <f t="shared" si="56"/>
        <v>0</v>
      </c>
    </row>
    <row r="52" spans="1:65" s="20" customFormat="1" x14ac:dyDescent="0.25">
      <c r="B52" s="23"/>
      <c r="AS52" s="2">
        <v>15</v>
      </c>
      <c r="AT52" s="24">
        <f t="shared" si="28"/>
        <v>0.98900076245362467</v>
      </c>
      <c r="AU52" s="24">
        <f t="shared" si="28"/>
        <v>0.98896345688290288</v>
      </c>
      <c r="AV52" s="24">
        <f t="shared" ref="AV52:AZ52" si="57">AV22</f>
        <v>0.98899464272059701</v>
      </c>
      <c r="AW52" s="24">
        <f t="shared" si="57"/>
        <v>0.98898557967025824</v>
      </c>
      <c r="AX52" s="25">
        <f t="shared" si="57"/>
        <v>0.98896146334328972</v>
      </c>
      <c r="AY52" s="25">
        <f t="shared" si="57"/>
        <v>0.98888181355991744</v>
      </c>
      <c r="AZ52" s="25">
        <f t="shared" si="57"/>
        <v>0.98884432519895249</v>
      </c>
      <c r="BA52" s="26">
        <f t="shared" ref="BA52:BM52" si="58">BA22</f>
        <v>0.98894558157975865</v>
      </c>
      <c r="BB52" s="26">
        <f t="shared" si="58"/>
        <v>0.98892501034044944</v>
      </c>
      <c r="BC52" s="26">
        <f t="shared" si="58"/>
        <v>0.98899878438300348</v>
      </c>
      <c r="BD52" s="26">
        <f t="shared" si="58"/>
        <v>0.98897943576531544</v>
      </c>
      <c r="BE52" s="26">
        <f t="shared" si="58"/>
        <v>0.98894558157975865</v>
      </c>
      <c r="BF52" s="26">
        <f t="shared" si="58"/>
        <v>0.98899106220685418</v>
      </c>
      <c r="BG52" s="26">
        <f t="shared" si="58"/>
        <v>0</v>
      </c>
      <c r="BH52" s="26">
        <f t="shared" si="58"/>
        <v>0</v>
      </c>
      <c r="BI52" s="26">
        <f t="shared" si="58"/>
        <v>0</v>
      </c>
      <c r="BJ52" s="26">
        <f t="shared" si="58"/>
        <v>0</v>
      </c>
      <c r="BK52" s="26">
        <f t="shared" si="58"/>
        <v>0</v>
      </c>
      <c r="BL52" s="26">
        <f t="shared" si="58"/>
        <v>0</v>
      </c>
      <c r="BM52" s="26">
        <f t="shared" si="58"/>
        <v>0</v>
      </c>
    </row>
    <row r="53" spans="1:65" s="20" customFormat="1" x14ac:dyDescent="0.25">
      <c r="B53" s="23"/>
      <c r="AS53" s="2">
        <v>16</v>
      </c>
      <c r="AT53" s="24">
        <f t="shared" si="28"/>
        <v>0.99408090905768132</v>
      </c>
      <c r="AU53" s="24">
        <f t="shared" si="28"/>
        <v>0.99407644099164905</v>
      </c>
      <c r="AV53" s="24">
        <f t="shared" ref="AV53:AZ53" si="59">AV23</f>
        <v>0.99408017618677635</v>
      </c>
      <c r="AW53" s="24">
        <f t="shared" si="59"/>
        <v>0.99407909077589129</v>
      </c>
      <c r="AX53" s="25">
        <f t="shared" si="59"/>
        <v>0.99407620219133896</v>
      </c>
      <c r="AY53" s="25">
        <f t="shared" si="59"/>
        <v>0.99406665824907137</v>
      </c>
      <c r="AZ53" s="25">
        <f t="shared" si="59"/>
        <v>0.99406216427371941</v>
      </c>
      <c r="BA53" s="26">
        <f t="shared" ref="BA53:BM53" si="60">BA23</f>
        <v>0.99407429963333782</v>
      </c>
      <c r="BB53" s="26">
        <f t="shared" si="60"/>
        <v>0.99407183496149054</v>
      </c>
      <c r="BC53" s="26">
        <f t="shared" si="60"/>
        <v>0.99408067217678497</v>
      </c>
      <c r="BD53" s="26">
        <f t="shared" si="60"/>
        <v>0.99407835492624941</v>
      </c>
      <c r="BE53" s="26">
        <f t="shared" si="60"/>
        <v>0.99407429963333782</v>
      </c>
      <c r="BF53" s="26">
        <f t="shared" si="60"/>
        <v>0.99407974738539218</v>
      </c>
      <c r="BG53" s="26">
        <f t="shared" si="60"/>
        <v>0</v>
      </c>
      <c r="BH53" s="26">
        <f t="shared" si="60"/>
        <v>0</v>
      </c>
      <c r="BI53" s="26">
        <f t="shared" si="60"/>
        <v>0</v>
      </c>
      <c r="BJ53" s="26">
        <f t="shared" si="60"/>
        <v>0</v>
      </c>
      <c r="BK53" s="26">
        <f t="shared" si="60"/>
        <v>0</v>
      </c>
      <c r="BL53" s="26">
        <f t="shared" si="60"/>
        <v>0</v>
      </c>
      <c r="BM53" s="26">
        <f t="shared" si="60"/>
        <v>0</v>
      </c>
    </row>
    <row r="54" spans="1:65" s="20" customFormat="1" x14ac:dyDescent="0.25">
      <c r="B54" s="23"/>
      <c r="AS54" s="2">
        <v>17</v>
      </c>
      <c r="AT54" s="24">
        <f t="shared" si="28"/>
        <v>0.99680435687658742</v>
      </c>
      <c r="AU54" s="24">
        <f t="shared" si="28"/>
        <v>0.9968038625225395</v>
      </c>
      <c r="AV54" s="24">
        <f t="shared" ref="AV54:AZ54" si="61">AV24</f>
        <v>0.99680427579179776</v>
      </c>
      <c r="AW54" s="24">
        <f t="shared" si="61"/>
        <v>0.99680415570111924</v>
      </c>
      <c r="AX54" s="25">
        <f t="shared" si="61"/>
        <v>0.99680383610078138</v>
      </c>
      <c r="AY54" s="25">
        <f t="shared" si="61"/>
        <v>0.99680278008135226</v>
      </c>
      <c r="AZ54" s="25">
        <f t="shared" si="61"/>
        <v>0.9968022828029639</v>
      </c>
      <c r="BA54" s="26">
        <f t="shared" ref="BA54:BM54" si="62">BA24</f>
        <v>0.99680362559282576</v>
      </c>
      <c r="BB54" s="26">
        <f t="shared" si="62"/>
        <v>0.99680335288510957</v>
      </c>
      <c r="BC54" s="26">
        <f t="shared" si="62"/>
        <v>0.99680433066815322</v>
      </c>
      <c r="BD54" s="26">
        <f t="shared" si="62"/>
        <v>0.99680407428555706</v>
      </c>
      <c r="BE54" s="26">
        <f t="shared" si="62"/>
        <v>0.99680362559282576</v>
      </c>
      <c r="BF54" s="26">
        <f t="shared" si="62"/>
        <v>0.99680422834901605</v>
      </c>
      <c r="BG54" s="26">
        <f t="shared" si="62"/>
        <v>0</v>
      </c>
      <c r="BH54" s="26">
        <f t="shared" si="62"/>
        <v>0</v>
      </c>
      <c r="BI54" s="26">
        <f t="shared" si="62"/>
        <v>0</v>
      </c>
      <c r="BJ54" s="26">
        <f t="shared" si="62"/>
        <v>0</v>
      </c>
      <c r="BK54" s="26">
        <f t="shared" si="62"/>
        <v>0</v>
      </c>
      <c r="BL54" s="26">
        <f t="shared" si="62"/>
        <v>0</v>
      </c>
      <c r="BM54" s="26">
        <f t="shared" si="62"/>
        <v>0</v>
      </c>
    </row>
    <row r="55" spans="1:65" s="20" customFormat="1" x14ac:dyDescent="0.25">
      <c r="B55" s="23"/>
      <c r="AS55" s="2">
        <v>18</v>
      </c>
      <c r="AT55" s="24">
        <f t="shared" si="28"/>
        <v>0.99830294796907015</v>
      </c>
      <c r="AU55" s="24">
        <f t="shared" si="28"/>
        <v>0.99830289569217023</v>
      </c>
      <c r="AV55" s="24">
        <f t="shared" ref="AV55:AZ55" si="63">AV25</f>
        <v>0.9983029393945394</v>
      </c>
      <c r="AW55" s="24">
        <f t="shared" si="63"/>
        <v>0.99830292669521437</v>
      </c>
      <c r="AX55" s="25">
        <f t="shared" si="63"/>
        <v>0.99830289289811869</v>
      </c>
      <c r="AY55" s="25">
        <f t="shared" si="63"/>
        <v>0.99830278122552507</v>
      </c>
      <c r="AZ55" s="25">
        <f t="shared" si="63"/>
        <v>0.99830272863867597</v>
      </c>
      <c r="BA55" s="26">
        <f t="shared" ref="BA55:BM55" si="64">BA25</f>
        <v>0.99830287063727374</v>
      </c>
      <c r="BB55" s="26">
        <f t="shared" si="64"/>
        <v>0.99830284179885453</v>
      </c>
      <c r="BC55" s="26">
        <f t="shared" si="64"/>
        <v>0.99830294519758889</v>
      </c>
      <c r="BD55" s="26">
        <f t="shared" si="64"/>
        <v>0.99830291808569049</v>
      </c>
      <c r="BE55" s="26">
        <f t="shared" si="64"/>
        <v>0.99830287063727374</v>
      </c>
      <c r="BF55" s="26">
        <f t="shared" si="64"/>
        <v>0.99830293437757123</v>
      </c>
      <c r="BG55" s="26">
        <f t="shared" si="64"/>
        <v>0</v>
      </c>
      <c r="BH55" s="26">
        <f t="shared" si="64"/>
        <v>0</v>
      </c>
      <c r="BI55" s="26">
        <f t="shared" si="64"/>
        <v>0</v>
      </c>
      <c r="BJ55" s="26">
        <f t="shared" si="64"/>
        <v>0</v>
      </c>
      <c r="BK55" s="26">
        <f t="shared" si="64"/>
        <v>0</v>
      </c>
      <c r="BL55" s="26">
        <f t="shared" si="64"/>
        <v>0</v>
      </c>
      <c r="BM55" s="26">
        <f t="shared" si="64"/>
        <v>0</v>
      </c>
    </row>
    <row r="56" spans="1:65" s="20" customFormat="1" x14ac:dyDescent="0.25">
      <c r="B56" s="23"/>
      <c r="AS56" s="2">
        <v>19</v>
      </c>
      <c r="AT56" s="24">
        <f t="shared" si="28"/>
        <v>0.999</v>
      </c>
      <c r="AU56" s="24">
        <f t="shared" si="28"/>
        <v>0.999</v>
      </c>
      <c r="AV56" s="24">
        <f t="shared" ref="AV56:AZ56" si="65">AV26</f>
        <v>0.999</v>
      </c>
      <c r="AW56" s="24">
        <f t="shared" si="65"/>
        <v>0.999</v>
      </c>
      <c r="AX56" s="25">
        <f t="shared" si="65"/>
        <v>0.999</v>
      </c>
      <c r="AY56" s="25">
        <f t="shared" si="65"/>
        <v>0.999</v>
      </c>
      <c r="AZ56" s="25">
        <f t="shared" si="65"/>
        <v>0.999</v>
      </c>
      <c r="BA56" s="26">
        <f t="shared" ref="BA56:BM56" si="66">BA26</f>
        <v>0.999</v>
      </c>
      <c r="BB56" s="26">
        <f t="shared" si="66"/>
        <v>0.999</v>
      </c>
      <c r="BC56" s="26">
        <f t="shared" si="66"/>
        <v>0.999</v>
      </c>
      <c r="BD56" s="26">
        <f t="shared" si="66"/>
        <v>0.99907688859807975</v>
      </c>
      <c r="BE56" s="26">
        <f t="shared" si="66"/>
        <v>0.99907688370835634</v>
      </c>
      <c r="BF56" s="26">
        <f t="shared" si="66"/>
        <v>0.99907689027701396</v>
      </c>
      <c r="BG56" s="26">
        <f t="shared" si="66"/>
        <v>0</v>
      </c>
      <c r="BH56" s="26">
        <f t="shared" si="66"/>
        <v>0</v>
      </c>
      <c r="BI56" s="26">
        <f t="shared" si="66"/>
        <v>0</v>
      </c>
      <c r="BJ56" s="26">
        <f t="shared" si="66"/>
        <v>0</v>
      </c>
      <c r="BK56" s="26">
        <f t="shared" si="66"/>
        <v>0</v>
      </c>
      <c r="BL56" s="26">
        <f t="shared" si="66"/>
        <v>0</v>
      </c>
      <c r="BM56" s="26">
        <f t="shared" si="66"/>
        <v>0</v>
      </c>
    </row>
    <row r="57" spans="1:65" s="20" customFormat="1" x14ac:dyDescent="0.25">
      <c r="B57" s="23"/>
      <c r="AS57" s="20">
        <v>20</v>
      </c>
      <c r="AT57" s="24">
        <f t="shared" si="28"/>
        <v>0.999</v>
      </c>
      <c r="AU57" s="24">
        <f t="shared" si="28"/>
        <v>0.999</v>
      </c>
      <c r="AV57" s="24">
        <f t="shared" ref="AV57:AZ57" si="67">AV27</f>
        <v>0.999</v>
      </c>
      <c r="AW57" s="24">
        <f t="shared" si="67"/>
        <v>0.999</v>
      </c>
      <c r="AX57" s="25">
        <f t="shared" si="67"/>
        <v>0.999</v>
      </c>
      <c r="AY57" s="25">
        <f t="shared" si="67"/>
        <v>0.999</v>
      </c>
      <c r="AZ57" s="25">
        <f t="shared" si="67"/>
        <v>0.999</v>
      </c>
      <c r="BA57" s="26">
        <f t="shared" ref="BA57:BM57" si="68">BA27</f>
        <v>0.999</v>
      </c>
      <c r="BB57" s="26">
        <f t="shared" si="68"/>
        <v>0.999</v>
      </c>
      <c r="BC57" s="26">
        <f t="shared" si="68"/>
        <v>0.999</v>
      </c>
      <c r="BD57" s="26">
        <f t="shared" si="68"/>
        <v>0.99951954341635973</v>
      </c>
      <c r="BE57" s="26">
        <f t="shared" si="68"/>
        <v>0.99951954291926448</v>
      </c>
      <c r="BF57" s="26">
        <f t="shared" si="68"/>
        <v>0.9995195435870422</v>
      </c>
      <c r="BG57" s="26">
        <f t="shared" si="68"/>
        <v>0</v>
      </c>
      <c r="BH57" s="26">
        <f t="shared" si="68"/>
        <v>0</v>
      </c>
      <c r="BI57" s="26">
        <f t="shared" si="68"/>
        <v>0</v>
      </c>
      <c r="BJ57" s="26">
        <f t="shared" si="68"/>
        <v>0</v>
      </c>
      <c r="BK57" s="26">
        <f t="shared" si="68"/>
        <v>0</v>
      </c>
      <c r="BL57" s="26">
        <f t="shared" si="68"/>
        <v>0</v>
      </c>
      <c r="BM57" s="26">
        <f t="shared" si="68"/>
        <v>0</v>
      </c>
    </row>
    <row r="58" spans="1:65" s="20" customFormat="1" x14ac:dyDescent="0.25">
      <c r="B58" s="23"/>
      <c r="AS58" s="20">
        <v>21</v>
      </c>
      <c r="AT58" s="24">
        <f t="shared" si="28"/>
        <v>0.999</v>
      </c>
      <c r="AU58" s="24">
        <f t="shared" si="28"/>
        <v>0.999</v>
      </c>
      <c r="AV58" s="24">
        <f t="shared" ref="AV58:AZ58" si="69">AV28</f>
        <v>0.999</v>
      </c>
      <c r="AW58" s="24">
        <f t="shared" si="69"/>
        <v>0.999</v>
      </c>
      <c r="AX58" s="25">
        <f t="shared" si="69"/>
        <v>0.999</v>
      </c>
      <c r="AY58" s="25">
        <f t="shared" si="69"/>
        <v>0.999</v>
      </c>
      <c r="AZ58" s="25">
        <f t="shared" si="69"/>
        <v>0.999</v>
      </c>
      <c r="BA58" s="26">
        <f t="shared" ref="BA58:BM58" si="70">BA28</f>
        <v>0.999</v>
      </c>
      <c r="BB58" s="26">
        <f t="shared" si="70"/>
        <v>0.999</v>
      </c>
      <c r="BC58" s="26">
        <f t="shared" si="70"/>
        <v>0.999</v>
      </c>
      <c r="BD58" s="26">
        <f t="shared" si="70"/>
        <v>0.9996957806591612</v>
      </c>
      <c r="BE58" s="26">
        <f t="shared" si="70"/>
        <v>0.99969578060902187</v>
      </c>
      <c r="BF58" s="26">
        <f t="shared" si="70"/>
        <v>0.9996957806763771</v>
      </c>
      <c r="BG58" s="26">
        <f t="shared" si="70"/>
        <v>0</v>
      </c>
      <c r="BH58" s="26">
        <f t="shared" si="70"/>
        <v>0</v>
      </c>
      <c r="BI58" s="26">
        <f t="shared" si="70"/>
        <v>0</v>
      </c>
      <c r="BJ58" s="26">
        <f t="shared" si="70"/>
        <v>0</v>
      </c>
      <c r="BK58" s="26">
        <f t="shared" si="70"/>
        <v>0</v>
      </c>
      <c r="BL58" s="26">
        <f t="shared" si="70"/>
        <v>0</v>
      </c>
      <c r="BM58" s="26">
        <f t="shared" si="70"/>
        <v>0</v>
      </c>
    </row>
    <row r="59" spans="1:65" s="20" customFormat="1" x14ac:dyDescent="0.25">
      <c r="B59" s="23"/>
      <c r="AS59" s="20">
        <v>22</v>
      </c>
      <c r="AT59" s="24">
        <f t="shared" si="28"/>
        <v>0.999</v>
      </c>
      <c r="AU59" s="24">
        <f t="shared" si="28"/>
        <v>0.999</v>
      </c>
      <c r="AV59" s="24">
        <f t="shared" ref="AV59:AZ59" si="71">AV29</f>
        <v>0.999</v>
      </c>
      <c r="AW59" s="24">
        <f t="shared" si="71"/>
        <v>0.999</v>
      </c>
      <c r="AX59" s="25">
        <f t="shared" si="71"/>
        <v>0.999</v>
      </c>
      <c r="AY59" s="25">
        <f t="shared" si="71"/>
        <v>0.999</v>
      </c>
      <c r="AZ59" s="25">
        <f t="shared" si="71"/>
        <v>0.999</v>
      </c>
      <c r="BA59" s="26">
        <f t="shared" ref="BA59:BM59" si="72">BA29</f>
        <v>0.999</v>
      </c>
      <c r="BB59" s="26">
        <f t="shared" si="72"/>
        <v>0.999</v>
      </c>
      <c r="BC59" s="26">
        <f t="shared" si="72"/>
        <v>0.999</v>
      </c>
      <c r="BD59" s="26">
        <f t="shared" si="72"/>
        <v>0.99964782534685825</v>
      </c>
      <c r="BE59" s="26">
        <f t="shared" si="72"/>
        <v>0.99964782534181695</v>
      </c>
      <c r="BF59" s="26">
        <f t="shared" si="72"/>
        <v>0.99964782534858931</v>
      </c>
      <c r="BG59" s="26">
        <f t="shared" si="72"/>
        <v>0</v>
      </c>
      <c r="BH59" s="26">
        <f t="shared" si="72"/>
        <v>0</v>
      </c>
      <c r="BI59" s="26">
        <f t="shared" si="72"/>
        <v>0</v>
      </c>
      <c r="BJ59" s="26">
        <f t="shared" si="72"/>
        <v>0</v>
      </c>
      <c r="BK59" s="26">
        <f t="shared" si="72"/>
        <v>0</v>
      </c>
      <c r="BL59" s="26">
        <f t="shared" si="72"/>
        <v>0</v>
      </c>
      <c r="BM59" s="26">
        <f t="shared" si="72"/>
        <v>0</v>
      </c>
    </row>
    <row r="60" spans="1:65" s="20" customFormat="1" x14ac:dyDescent="0.25">
      <c r="B60" s="23"/>
      <c r="AS60" s="20">
        <v>23</v>
      </c>
      <c r="AT60" s="24">
        <f t="shared" si="28"/>
        <v>0.999</v>
      </c>
      <c r="AU60" s="24">
        <f t="shared" si="28"/>
        <v>0.999</v>
      </c>
      <c r="AV60" s="24">
        <f t="shared" ref="AV60:AZ60" si="73">AV30</f>
        <v>0.999</v>
      </c>
      <c r="AW60" s="24">
        <f t="shared" si="73"/>
        <v>0.999</v>
      </c>
      <c r="AX60" s="25">
        <f t="shared" si="73"/>
        <v>0.999</v>
      </c>
      <c r="AY60" s="25">
        <f t="shared" si="73"/>
        <v>0.999</v>
      </c>
      <c r="AZ60" s="25">
        <f t="shared" si="73"/>
        <v>0.999</v>
      </c>
      <c r="BA60" s="26">
        <f t="shared" ref="BA60:BM60" si="74">BA30</f>
        <v>0.999</v>
      </c>
      <c r="BB60" s="26">
        <f t="shared" si="74"/>
        <v>0.999</v>
      </c>
      <c r="BC60" s="26">
        <f t="shared" si="74"/>
        <v>0.999</v>
      </c>
      <c r="BD60" s="26">
        <f t="shared" si="74"/>
        <v>0.99967579090952563</v>
      </c>
      <c r="BE60" s="26">
        <f t="shared" si="74"/>
        <v>0.99967579090901837</v>
      </c>
      <c r="BF60" s="26">
        <f t="shared" si="74"/>
        <v>0.99967579090969982</v>
      </c>
      <c r="BG60" s="26">
        <f t="shared" si="74"/>
        <v>0</v>
      </c>
      <c r="BH60" s="26">
        <f t="shared" si="74"/>
        <v>0</v>
      </c>
      <c r="BI60" s="26">
        <f t="shared" si="74"/>
        <v>0</v>
      </c>
      <c r="BJ60" s="26">
        <f t="shared" si="74"/>
        <v>0</v>
      </c>
      <c r="BK60" s="26">
        <f t="shared" si="74"/>
        <v>0</v>
      </c>
      <c r="BL60" s="26">
        <f t="shared" si="74"/>
        <v>0</v>
      </c>
      <c r="BM60" s="26">
        <f t="shared" si="74"/>
        <v>0</v>
      </c>
    </row>
    <row r="61" spans="1:65" s="20" customFormat="1" x14ac:dyDescent="0.25">
      <c r="B61" s="23"/>
      <c r="AS61" s="20">
        <v>24</v>
      </c>
      <c r="AT61" s="24">
        <f t="shared" si="28"/>
        <v>0.999</v>
      </c>
      <c r="AU61" s="24">
        <f t="shared" si="28"/>
        <v>0.999</v>
      </c>
      <c r="AV61" s="24">
        <f t="shared" ref="AV61:AZ61" si="75">AV31</f>
        <v>0.999</v>
      </c>
      <c r="AW61" s="24">
        <f t="shared" si="75"/>
        <v>0.999</v>
      </c>
      <c r="AX61" s="25">
        <f t="shared" si="75"/>
        <v>0.999</v>
      </c>
      <c r="AY61" s="25">
        <f t="shared" si="75"/>
        <v>0.999</v>
      </c>
      <c r="AZ61" s="25">
        <f t="shared" si="75"/>
        <v>0.999</v>
      </c>
      <c r="BA61" s="26">
        <f t="shared" ref="BA61:BM61" si="76">BA31</f>
        <v>0.999</v>
      </c>
      <c r="BB61" s="26">
        <f t="shared" si="76"/>
        <v>0.999</v>
      </c>
      <c r="BC61" s="26">
        <f t="shared" si="76"/>
        <v>0.999</v>
      </c>
      <c r="BD61" s="26">
        <f t="shared" si="76"/>
        <v>0.9996622327758875</v>
      </c>
      <c r="BE61" s="26">
        <f t="shared" si="76"/>
        <v>0.99966223277583643</v>
      </c>
      <c r="BF61" s="26">
        <f t="shared" si="76"/>
        <v>0.99966223277590505</v>
      </c>
      <c r="BG61" s="26">
        <f t="shared" si="76"/>
        <v>0</v>
      </c>
      <c r="BH61" s="26">
        <f t="shared" si="76"/>
        <v>0</v>
      </c>
      <c r="BI61" s="26">
        <f t="shared" si="76"/>
        <v>0</v>
      </c>
      <c r="BJ61" s="26">
        <f t="shared" si="76"/>
        <v>0</v>
      </c>
      <c r="BK61" s="26">
        <f t="shared" si="76"/>
        <v>0</v>
      </c>
      <c r="BL61" s="26">
        <f t="shared" si="76"/>
        <v>0</v>
      </c>
      <c r="BM61" s="26">
        <f t="shared" si="76"/>
        <v>0</v>
      </c>
    </row>
    <row r="62" spans="1:65" s="20" customFormat="1" x14ac:dyDescent="0.25">
      <c r="B62" s="23"/>
      <c r="AS62" s="20">
        <v>25</v>
      </c>
      <c r="AT62" s="24">
        <f t="shared" si="28"/>
        <v>0.999</v>
      </c>
      <c r="AU62" s="24">
        <f t="shared" si="28"/>
        <v>0.999</v>
      </c>
      <c r="AV62" s="24">
        <f t="shared" ref="AV62:AZ62" si="77">AV32</f>
        <v>0.999</v>
      </c>
      <c r="AW62" s="24">
        <f t="shared" si="77"/>
        <v>0.999</v>
      </c>
      <c r="AX62" s="25">
        <f t="shared" si="77"/>
        <v>0.999</v>
      </c>
      <c r="AY62" s="25">
        <f t="shared" si="77"/>
        <v>0.999</v>
      </c>
      <c r="AZ62" s="25">
        <f t="shared" si="77"/>
        <v>0.999</v>
      </c>
      <c r="BA62" s="26">
        <f t="shared" ref="BA62:BM62" si="78">BA32</f>
        <v>0.999</v>
      </c>
      <c r="BB62" s="26">
        <f t="shared" si="78"/>
        <v>0.999</v>
      </c>
      <c r="BC62" s="26">
        <f t="shared" si="78"/>
        <v>0.999</v>
      </c>
      <c r="BD62" s="26">
        <f t="shared" si="78"/>
        <v>0.99966904238062404</v>
      </c>
      <c r="BE62" s="26">
        <f t="shared" si="78"/>
        <v>0.99966904238061893</v>
      </c>
      <c r="BF62" s="22">
        <f>BF32</f>
        <v>0.99966904238062582</v>
      </c>
      <c r="BG62" s="26">
        <f t="shared" si="78"/>
        <v>0</v>
      </c>
      <c r="BH62" s="26">
        <f t="shared" si="78"/>
        <v>0</v>
      </c>
      <c r="BI62" s="26">
        <f t="shared" si="78"/>
        <v>0</v>
      </c>
      <c r="BJ62" s="26">
        <f t="shared" si="78"/>
        <v>0</v>
      </c>
      <c r="BK62" s="26">
        <f t="shared" si="78"/>
        <v>0</v>
      </c>
      <c r="BL62" s="26">
        <f t="shared" si="78"/>
        <v>0</v>
      </c>
      <c r="BM62" s="26">
        <f t="shared" si="78"/>
        <v>0</v>
      </c>
    </row>
    <row r="63" spans="1:65" s="20" customFormat="1" x14ac:dyDescent="0.25">
      <c r="B63" s="23"/>
      <c r="AT63" s="21"/>
      <c r="AU63" s="21"/>
      <c r="AV63" s="21"/>
      <c r="AY63" s="21"/>
    </row>
    <row r="64" spans="1:65" s="20" customFormat="1" x14ac:dyDescent="0.25">
      <c r="B64" s="23"/>
      <c r="AT64" s="21"/>
      <c r="AU64" s="21"/>
      <c r="AV64" s="21"/>
      <c r="AY64" s="21"/>
    </row>
    <row r="65" spans="1:51" s="20" customFormat="1" x14ac:dyDescent="0.25">
      <c r="B65" s="23"/>
      <c r="AY65" s="22"/>
    </row>
    <row r="66" spans="1:51" s="20" customFormat="1" x14ac:dyDescent="0.25">
      <c r="B66" s="23"/>
      <c r="AY66" s="22"/>
    </row>
    <row r="67" spans="1:51" s="20" customFormat="1" x14ac:dyDescent="0.25">
      <c r="B67" s="23"/>
      <c r="AY67" s="22"/>
    </row>
    <row r="68" spans="1:51" s="20" customFormat="1" x14ac:dyDescent="0.25">
      <c r="B68" s="23"/>
    </row>
    <row r="69" spans="1:51" s="20" customFormat="1" x14ac:dyDescent="0.25">
      <c r="B69" s="23"/>
    </row>
    <row r="70" spans="1:51" s="20" customFormat="1" x14ac:dyDescent="0.25">
      <c r="B70" s="23"/>
    </row>
    <row r="71" spans="1:51" s="20" customFormat="1" x14ac:dyDescent="0.25"/>
    <row r="72" spans="1:51" s="20" customFormat="1" x14ac:dyDescent="0.25">
      <c r="A72" s="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</row>
    <row r="73" spans="1:51" s="20" customFormat="1" x14ac:dyDescent="0.25">
      <c r="B73" s="23"/>
      <c r="Z73" s="21"/>
    </row>
    <row r="74" spans="1:51" s="20" customFormat="1" x14ac:dyDescent="0.25">
      <c r="B74" s="23"/>
    </row>
    <row r="75" spans="1:51" s="20" customFormat="1" x14ac:dyDescent="0.25">
      <c r="B75" s="23"/>
    </row>
    <row r="76" spans="1:51" s="20" customFormat="1" x14ac:dyDescent="0.25">
      <c r="B76" s="23"/>
    </row>
    <row r="77" spans="1:51" s="20" customFormat="1" x14ac:dyDescent="0.25">
      <c r="B77" s="23"/>
    </row>
    <row r="78" spans="1:51" s="20" customFormat="1" x14ac:dyDescent="0.25">
      <c r="B78" s="23"/>
    </row>
    <row r="79" spans="1:51" s="20" customFormat="1" x14ac:dyDescent="0.25">
      <c r="B79" s="23"/>
    </row>
    <row r="80" spans="1:51" s="20" customFormat="1" x14ac:dyDescent="0.25">
      <c r="B80" s="23"/>
    </row>
    <row r="81" spans="1:43" s="20" customFormat="1" x14ac:dyDescent="0.25">
      <c r="B81" s="23"/>
    </row>
    <row r="82" spans="1:43" s="20" customFormat="1" x14ac:dyDescent="0.25">
      <c r="B82" s="23"/>
    </row>
    <row r="83" spans="1:43" s="20" customFormat="1" x14ac:dyDescent="0.25">
      <c r="B83" s="23"/>
    </row>
    <row r="84" spans="1:43" s="20" customFormat="1" x14ac:dyDescent="0.25">
      <c r="B84" s="23"/>
    </row>
    <row r="85" spans="1:43" s="20" customFormat="1" x14ac:dyDescent="0.25">
      <c r="B85" s="23"/>
    </row>
    <row r="86" spans="1:43" s="20" customFormat="1" x14ac:dyDescent="0.25">
      <c r="B86" s="23"/>
    </row>
    <row r="87" spans="1:43" s="20" customFormat="1" x14ac:dyDescent="0.25">
      <c r="B87" s="23"/>
    </row>
    <row r="88" spans="1:43" s="20" customFormat="1" x14ac:dyDescent="0.25">
      <c r="B88" s="23"/>
    </row>
    <row r="89" spans="1:43" s="20" customFormat="1" x14ac:dyDescent="0.25">
      <c r="B89" s="23"/>
    </row>
    <row r="90" spans="1:43" s="20" customFormat="1" x14ac:dyDescent="0.25">
      <c r="B90" s="23"/>
    </row>
    <row r="91" spans="1:43" s="20" customFormat="1" x14ac:dyDescent="0.25">
      <c r="B91" s="23"/>
    </row>
    <row r="92" spans="1:43" s="20" customFormat="1" x14ac:dyDescent="0.25">
      <c r="B92" s="23"/>
    </row>
    <row r="93" spans="1:43" s="20" customFormat="1" x14ac:dyDescent="0.25"/>
    <row r="94" spans="1:43" s="20" customFormat="1" x14ac:dyDescent="0.25">
      <c r="A94" s="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</row>
    <row r="95" spans="1:43" s="20" customFormat="1" x14ac:dyDescent="0.25">
      <c r="B95" s="23"/>
      <c r="Z95" s="21"/>
    </row>
    <row r="96" spans="1:43" s="20" customFormat="1" x14ac:dyDescent="0.25">
      <c r="B96" s="23"/>
    </row>
    <row r="97" spans="2:2" s="20" customFormat="1" x14ac:dyDescent="0.25">
      <c r="B97" s="23"/>
    </row>
    <row r="98" spans="2:2" s="20" customFormat="1" x14ac:dyDescent="0.25">
      <c r="B98" s="23"/>
    </row>
    <row r="99" spans="2:2" s="20" customFormat="1" x14ac:dyDescent="0.25">
      <c r="B99" s="23"/>
    </row>
    <row r="100" spans="2:2" s="20" customFormat="1" x14ac:dyDescent="0.25">
      <c r="B100" s="23"/>
    </row>
    <row r="101" spans="2:2" s="20" customFormat="1" x14ac:dyDescent="0.25">
      <c r="B101" s="23"/>
    </row>
    <row r="102" spans="2:2" s="20" customFormat="1" x14ac:dyDescent="0.25">
      <c r="B102" s="23"/>
    </row>
    <row r="103" spans="2:2" s="20" customFormat="1" x14ac:dyDescent="0.25">
      <c r="B103" s="23"/>
    </row>
    <row r="104" spans="2:2" s="20" customFormat="1" x14ac:dyDescent="0.25">
      <c r="B104" s="23"/>
    </row>
    <row r="105" spans="2:2" s="20" customFormat="1" x14ac:dyDescent="0.25">
      <c r="B105" s="23"/>
    </row>
    <row r="106" spans="2:2" s="20" customFormat="1" x14ac:dyDescent="0.25">
      <c r="B106" s="23"/>
    </row>
    <row r="107" spans="2:2" s="20" customFormat="1" x14ac:dyDescent="0.25">
      <c r="B107" s="23"/>
    </row>
    <row r="108" spans="2:2" s="20" customFormat="1" x14ac:dyDescent="0.25">
      <c r="B108" s="23"/>
    </row>
    <row r="109" spans="2:2" s="20" customFormat="1" x14ac:dyDescent="0.25">
      <c r="B109" s="23"/>
    </row>
    <row r="110" spans="2:2" s="20" customFormat="1" x14ac:dyDescent="0.25">
      <c r="B110" s="23"/>
    </row>
    <row r="111" spans="2:2" s="20" customFormat="1" x14ac:dyDescent="0.25">
      <c r="B111" s="23"/>
    </row>
    <row r="112" spans="2:2" s="20" customFormat="1" x14ac:dyDescent="0.25">
      <c r="B112" s="23"/>
    </row>
    <row r="113" spans="1:43" s="20" customFormat="1" x14ac:dyDescent="0.25">
      <c r="B113" s="23"/>
    </row>
    <row r="114" spans="1:43" s="20" customFormat="1" x14ac:dyDescent="0.25">
      <c r="B114" s="23"/>
    </row>
    <row r="115" spans="1:43" s="20" customFormat="1" x14ac:dyDescent="0.25"/>
    <row r="116" spans="1:43" s="20" customFormat="1" x14ac:dyDescent="0.25">
      <c r="A116" s="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</row>
    <row r="117" spans="1:43" s="20" customFormat="1" x14ac:dyDescent="0.25">
      <c r="B117" s="23"/>
      <c r="Z117" s="21"/>
    </row>
    <row r="118" spans="1:43" s="20" customFormat="1" x14ac:dyDescent="0.25">
      <c r="B118" s="23"/>
    </row>
    <row r="119" spans="1:43" s="20" customFormat="1" x14ac:dyDescent="0.25">
      <c r="B119" s="23"/>
    </row>
    <row r="120" spans="1:43" s="20" customFormat="1" x14ac:dyDescent="0.25">
      <c r="B120" s="23"/>
    </row>
    <row r="121" spans="1:43" s="20" customFormat="1" x14ac:dyDescent="0.25">
      <c r="B121" s="23"/>
    </row>
    <row r="122" spans="1:43" s="20" customFormat="1" x14ac:dyDescent="0.25">
      <c r="B122" s="23"/>
    </row>
    <row r="123" spans="1:43" s="20" customFormat="1" x14ac:dyDescent="0.25">
      <c r="B123" s="23"/>
    </row>
    <row r="124" spans="1:43" s="20" customFormat="1" x14ac:dyDescent="0.25">
      <c r="B124" s="23"/>
    </row>
    <row r="125" spans="1:43" s="20" customFormat="1" x14ac:dyDescent="0.25">
      <c r="B125" s="23"/>
    </row>
    <row r="126" spans="1:43" s="20" customFormat="1" x14ac:dyDescent="0.25">
      <c r="B126" s="23"/>
    </row>
    <row r="127" spans="1:43" s="20" customFormat="1" x14ac:dyDescent="0.25">
      <c r="B127" s="23"/>
    </row>
    <row r="128" spans="1:43" s="20" customFormat="1" x14ac:dyDescent="0.25">
      <c r="B128" s="23"/>
    </row>
    <row r="129" spans="1:43" s="20" customFormat="1" x14ac:dyDescent="0.25">
      <c r="B129" s="23"/>
    </row>
    <row r="130" spans="1:43" s="20" customFormat="1" x14ac:dyDescent="0.25">
      <c r="B130" s="23"/>
    </row>
    <row r="131" spans="1:43" s="20" customFormat="1" x14ac:dyDescent="0.25">
      <c r="B131" s="23"/>
    </row>
    <row r="132" spans="1:43" s="20" customFormat="1" x14ac:dyDescent="0.25">
      <c r="B132" s="23"/>
    </row>
    <row r="133" spans="1:43" s="20" customFormat="1" x14ac:dyDescent="0.25">
      <c r="B133" s="23"/>
    </row>
    <row r="134" spans="1:43" s="20" customFormat="1" x14ac:dyDescent="0.25">
      <c r="B134" s="23"/>
    </row>
    <row r="135" spans="1:43" s="20" customFormat="1" x14ac:dyDescent="0.25">
      <c r="B135" s="23"/>
    </row>
    <row r="136" spans="1:43" s="20" customFormat="1" x14ac:dyDescent="0.25">
      <c r="B136" s="23"/>
    </row>
    <row r="137" spans="1:43" s="20" customFormat="1" x14ac:dyDescent="0.25"/>
    <row r="138" spans="1:43" s="20" customFormat="1" x14ac:dyDescent="0.25">
      <c r="A138" s="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</row>
    <row r="139" spans="1:43" s="20" customFormat="1" x14ac:dyDescent="0.25">
      <c r="B139" s="23"/>
      <c r="Z139" s="21"/>
    </row>
    <row r="140" spans="1:43" s="20" customFormat="1" x14ac:dyDescent="0.25">
      <c r="B140" s="23"/>
    </row>
    <row r="141" spans="1:43" s="20" customFormat="1" x14ac:dyDescent="0.25">
      <c r="B141" s="23"/>
    </row>
    <row r="142" spans="1:43" s="20" customFormat="1" x14ac:dyDescent="0.25">
      <c r="B142" s="23"/>
    </row>
    <row r="143" spans="1:43" s="20" customFormat="1" x14ac:dyDescent="0.25">
      <c r="B143" s="23"/>
    </row>
    <row r="144" spans="1:43" s="20" customFormat="1" x14ac:dyDescent="0.25">
      <c r="B144" s="23"/>
    </row>
    <row r="145" spans="1:43" s="20" customFormat="1" x14ac:dyDescent="0.25">
      <c r="B145" s="23"/>
    </row>
    <row r="146" spans="1:43" s="20" customFormat="1" x14ac:dyDescent="0.25">
      <c r="B146" s="23"/>
    </row>
    <row r="147" spans="1:43" s="20" customFormat="1" x14ac:dyDescent="0.25">
      <c r="B147" s="23"/>
    </row>
    <row r="148" spans="1:43" s="20" customFormat="1" x14ac:dyDescent="0.25">
      <c r="B148" s="23"/>
    </row>
    <row r="149" spans="1:43" s="20" customFormat="1" x14ac:dyDescent="0.25">
      <c r="B149" s="23"/>
    </row>
    <row r="150" spans="1:43" s="20" customFormat="1" x14ac:dyDescent="0.25">
      <c r="B150" s="23"/>
    </row>
    <row r="151" spans="1:43" s="20" customFormat="1" x14ac:dyDescent="0.25">
      <c r="B151" s="23"/>
    </row>
    <row r="152" spans="1:43" s="20" customFormat="1" x14ac:dyDescent="0.25">
      <c r="B152" s="23"/>
    </row>
    <row r="153" spans="1:43" s="20" customFormat="1" x14ac:dyDescent="0.25">
      <c r="B153" s="23"/>
    </row>
    <row r="154" spans="1:43" s="20" customFormat="1" x14ac:dyDescent="0.25">
      <c r="B154" s="23"/>
    </row>
    <row r="155" spans="1:43" s="20" customFormat="1" x14ac:dyDescent="0.25">
      <c r="B155" s="23"/>
    </row>
    <row r="156" spans="1:43" s="20" customFormat="1" x14ac:dyDescent="0.25">
      <c r="B156" s="23"/>
    </row>
    <row r="157" spans="1:43" s="20" customFormat="1" x14ac:dyDescent="0.25">
      <c r="B157" s="23"/>
    </row>
    <row r="158" spans="1:43" s="20" customFormat="1" x14ac:dyDescent="0.25">
      <c r="B158" s="23"/>
    </row>
    <row r="159" spans="1:43" s="20" customFormat="1" x14ac:dyDescent="0.25"/>
    <row r="160" spans="1:43" s="20" customFormat="1" x14ac:dyDescent="0.25">
      <c r="A160" s="19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</row>
    <row r="161" spans="2:26" s="20" customFormat="1" x14ac:dyDescent="0.25">
      <c r="B161" s="23"/>
      <c r="Z161" s="21"/>
    </row>
    <row r="162" spans="2:26" s="20" customFormat="1" x14ac:dyDescent="0.25">
      <c r="B162" s="23"/>
    </row>
    <row r="163" spans="2:26" s="20" customFormat="1" x14ac:dyDescent="0.25">
      <c r="B163" s="23"/>
    </row>
    <row r="164" spans="2:26" s="20" customFormat="1" x14ac:dyDescent="0.25">
      <c r="B164" s="23"/>
    </row>
    <row r="165" spans="2:26" s="20" customFormat="1" x14ac:dyDescent="0.25">
      <c r="B165" s="23"/>
    </row>
    <row r="166" spans="2:26" s="20" customFormat="1" x14ac:dyDescent="0.25">
      <c r="B166" s="23"/>
    </row>
    <row r="167" spans="2:26" s="20" customFormat="1" x14ac:dyDescent="0.25">
      <c r="B167" s="23"/>
    </row>
    <row r="168" spans="2:26" s="20" customFormat="1" x14ac:dyDescent="0.25">
      <c r="B168" s="23"/>
    </row>
    <row r="169" spans="2:26" s="20" customFormat="1" x14ac:dyDescent="0.25">
      <c r="B169" s="23"/>
    </row>
    <row r="170" spans="2:26" s="20" customFormat="1" x14ac:dyDescent="0.25">
      <c r="B170" s="23"/>
    </row>
    <row r="171" spans="2:26" s="20" customFormat="1" x14ac:dyDescent="0.25">
      <c r="B171" s="23"/>
    </row>
    <row r="172" spans="2:26" s="20" customFormat="1" x14ac:dyDescent="0.25">
      <c r="B172" s="23"/>
    </row>
    <row r="173" spans="2:26" s="20" customFormat="1" x14ac:dyDescent="0.25">
      <c r="B173" s="23"/>
    </row>
    <row r="174" spans="2:26" s="20" customFormat="1" x14ac:dyDescent="0.25">
      <c r="B174" s="23"/>
    </row>
    <row r="175" spans="2:26" s="20" customFormat="1" x14ac:dyDescent="0.25">
      <c r="B175" s="23"/>
    </row>
    <row r="176" spans="2:26" s="20" customFormat="1" x14ac:dyDescent="0.25">
      <c r="B176" s="23"/>
    </row>
    <row r="177" spans="1:43" s="20" customFormat="1" x14ac:dyDescent="0.25">
      <c r="B177" s="23"/>
    </row>
    <row r="178" spans="1:43" s="20" customFormat="1" x14ac:dyDescent="0.25">
      <c r="B178" s="23"/>
    </row>
    <row r="179" spans="1:43" s="20" customFormat="1" x14ac:dyDescent="0.25">
      <c r="B179" s="23"/>
    </row>
    <row r="180" spans="1:43" s="20" customFormat="1" x14ac:dyDescent="0.25">
      <c r="B180" s="23"/>
    </row>
    <row r="181" spans="1:43" s="20" customFormat="1" x14ac:dyDescent="0.25"/>
    <row r="182" spans="1:43" s="20" customFormat="1" x14ac:dyDescent="0.25">
      <c r="A182" s="19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</row>
    <row r="183" spans="1:43" s="20" customFormat="1" x14ac:dyDescent="0.25">
      <c r="B183" s="23"/>
      <c r="Z183" s="21"/>
    </row>
    <row r="184" spans="1:43" s="20" customFormat="1" x14ac:dyDescent="0.25">
      <c r="B184" s="23"/>
    </row>
    <row r="185" spans="1:43" s="20" customFormat="1" x14ac:dyDescent="0.25">
      <c r="B185" s="23"/>
    </row>
    <row r="186" spans="1:43" s="20" customFormat="1" x14ac:dyDescent="0.25">
      <c r="B186" s="23"/>
    </row>
    <row r="187" spans="1:43" s="20" customFormat="1" x14ac:dyDescent="0.25">
      <c r="B187" s="23"/>
    </row>
    <row r="188" spans="1:43" s="20" customFormat="1" x14ac:dyDescent="0.25">
      <c r="B188" s="23"/>
    </row>
    <row r="189" spans="1:43" s="20" customFormat="1" x14ac:dyDescent="0.25">
      <c r="B189" s="23"/>
    </row>
    <row r="190" spans="1:43" s="20" customFormat="1" x14ac:dyDescent="0.25">
      <c r="B190" s="23"/>
    </row>
    <row r="191" spans="1:43" s="20" customFormat="1" x14ac:dyDescent="0.25">
      <c r="B191" s="23"/>
    </row>
    <row r="192" spans="1:43" s="20" customFormat="1" x14ac:dyDescent="0.25">
      <c r="B192" s="23"/>
    </row>
    <row r="193" spans="1:43" s="20" customFormat="1" x14ac:dyDescent="0.25">
      <c r="B193" s="23"/>
    </row>
    <row r="194" spans="1:43" s="20" customFormat="1" x14ac:dyDescent="0.25">
      <c r="B194" s="23"/>
    </row>
    <row r="195" spans="1:43" s="20" customFormat="1" x14ac:dyDescent="0.25">
      <c r="B195" s="23"/>
    </row>
    <row r="196" spans="1:43" s="20" customFormat="1" x14ac:dyDescent="0.25">
      <c r="B196" s="23"/>
    </row>
    <row r="197" spans="1:43" s="20" customFormat="1" x14ac:dyDescent="0.25">
      <c r="B197" s="23"/>
    </row>
    <row r="198" spans="1:43" s="20" customFormat="1" x14ac:dyDescent="0.25">
      <c r="B198" s="23"/>
    </row>
    <row r="199" spans="1:43" s="20" customFormat="1" x14ac:dyDescent="0.25">
      <c r="B199" s="23"/>
    </row>
    <row r="200" spans="1:43" s="20" customFormat="1" x14ac:dyDescent="0.25">
      <c r="B200" s="23"/>
    </row>
    <row r="201" spans="1:43" s="20" customFormat="1" x14ac:dyDescent="0.25">
      <c r="B201" s="23"/>
    </row>
    <row r="202" spans="1:43" s="20" customFormat="1" x14ac:dyDescent="0.25">
      <c r="B202" s="23"/>
    </row>
    <row r="203" spans="1:43" s="20" customFormat="1" x14ac:dyDescent="0.25"/>
    <row r="204" spans="1:43" s="20" customFormat="1" x14ac:dyDescent="0.25">
      <c r="A204" s="19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</row>
    <row r="205" spans="1:43" s="20" customFormat="1" x14ac:dyDescent="0.25">
      <c r="B205" s="23"/>
      <c r="Z205" s="21"/>
    </row>
    <row r="206" spans="1:43" s="20" customFormat="1" x14ac:dyDescent="0.25">
      <c r="B206" s="23"/>
    </row>
    <row r="207" spans="1:43" s="20" customFormat="1" x14ac:dyDescent="0.25">
      <c r="B207" s="23"/>
    </row>
    <row r="208" spans="1:43" s="20" customFormat="1" x14ac:dyDescent="0.25">
      <c r="B208" s="23"/>
    </row>
    <row r="209" spans="2:2" s="20" customFormat="1" x14ac:dyDescent="0.25">
      <c r="B209" s="23"/>
    </row>
    <row r="210" spans="2:2" s="20" customFormat="1" x14ac:dyDescent="0.25">
      <c r="B210" s="23"/>
    </row>
    <row r="211" spans="2:2" s="20" customFormat="1" x14ac:dyDescent="0.25">
      <c r="B211" s="23"/>
    </row>
    <row r="212" spans="2:2" s="20" customFormat="1" x14ac:dyDescent="0.25">
      <c r="B212" s="23"/>
    </row>
    <row r="213" spans="2:2" s="20" customFormat="1" x14ac:dyDescent="0.25">
      <c r="B213" s="23"/>
    </row>
    <row r="214" spans="2:2" s="20" customFormat="1" x14ac:dyDescent="0.25">
      <c r="B214" s="23"/>
    </row>
    <row r="215" spans="2:2" s="20" customFormat="1" x14ac:dyDescent="0.25">
      <c r="B215" s="23"/>
    </row>
    <row r="216" spans="2:2" s="20" customFormat="1" x14ac:dyDescent="0.25">
      <c r="B216" s="23"/>
    </row>
    <row r="217" spans="2:2" s="20" customFormat="1" x14ac:dyDescent="0.25">
      <c r="B217" s="23"/>
    </row>
    <row r="218" spans="2:2" s="20" customFormat="1" x14ac:dyDescent="0.25">
      <c r="B218" s="23"/>
    </row>
    <row r="219" spans="2:2" s="20" customFormat="1" x14ac:dyDescent="0.25">
      <c r="B219" s="23"/>
    </row>
    <row r="220" spans="2:2" s="20" customFormat="1" x14ac:dyDescent="0.25">
      <c r="B220" s="23"/>
    </row>
    <row r="221" spans="2:2" s="20" customFormat="1" x14ac:dyDescent="0.25">
      <c r="B221" s="23"/>
    </row>
    <row r="222" spans="2:2" s="20" customFormat="1" x14ac:dyDescent="0.25">
      <c r="B222" s="23"/>
    </row>
    <row r="223" spans="2:2" s="20" customFormat="1" x14ac:dyDescent="0.25">
      <c r="B223" s="23"/>
    </row>
    <row r="224" spans="2:2" s="20" customFormat="1" x14ac:dyDescent="0.25">
      <c r="B224" s="23"/>
    </row>
    <row r="225" spans="1:43" s="20" customFormat="1" x14ac:dyDescent="0.25"/>
    <row r="226" spans="1:43" s="20" customFormat="1" x14ac:dyDescent="0.25">
      <c r="A226" s="19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</row>
    <row r="227" spans="1:43" s="20" customFormat="1" x14ac:dyDescent="0.25">
      <c r="B227" s="23"/>
      <c r="Z227" s="21"/>
    </row>
    <row r="228" spans="1:43" s="20" customFormat="1" x14ac:dyDescent="0.25">
      <c r="B228" s="23"/>
    </row>
    <row r="229" spans="1:43" s="20" customFormat="1" x14ac:dyDescent="0.25">
      <c r="B229" s="23"/>
    </row>
    <row r="230" spans="1:43" s="20" customFormat="1" x14ac:dyDescent="0.25">
      <c r="B230" s="23"/>
    </row>
    <row r="231" spans="1:43" s="20" customFormat="1" x14ac:dyDescent="0.25">
      <c r="B231" s="23"/>
    </row>
    <row r="232" spans="1:43" s="20" customFormat="1" x14ac:dyDescent="0.25">
      <c r="B232" s="23"/>
    </row>
    <row r="233" spans="1:43" s="20" customFormat="1" x14ac:dyDescent="0.25">
      <c r="B233" s="23"/>
    </row>
    <row r="234" spans="1:43" s="20" customFormat="1" x14ac:dyDescent="0.25">
      <c r="B234" s="23"/>
    </row>
    <row r="235" spans="1:43" s="20" customFormat="1" x14ac:dyDescent="0.25">
      <c r="B235" s="23"/>
    </row>
    <row r="236" spans="1:43" s="20" customFormat="1" x14ac:dyDescent="0.25">
      <c r="B236" s="23"/>
    </row>
    <row r="237" spans="1:43" s="20" customFormat="1" x14ac:dyDescent="0.25">
      <c r="B237" s="23"/>
    </row>
    <row r="238" spans="1:43" s="20" customFormat="1" x14ac:dyDescent="0.25">
      <c r="B238" s="23"/>
    </row>
    <row r="239" spans="1:43" s="20" customFormat="1" x14ac:dyDescent="0.25">
      <c r="B239" s="23"/>
    </row>
    <row r="240" spans="1:43" s="20" customFormat="1" x14ac:dyDescent="0.25">
      <c r="B240" s="23"/>
    </row>
    <row r="241" spans="1:43" s="20" customFormat="1" x14ac:dyDescent="0.25">
      <c r="B241" s="23"/>
    </row>
    <row r="242" spans="1:43" s="20" customFormat="1" x14ac:dyDescent="0.25">
      <c r="B242" s="23"/>
    </row>
    <row r="243" spans="1:43" s="20" customFormat="1" x14ac:dyDescent="0.25">
      <c r="B243" s="23"/>
    </row>
    <row r="244" spans="1:43" s="20" customFormat="1" x14ac:dyDescent="0.25">
      <c r="B244" s="23"/>
    </row>
    <row r="245" spans="1:43" s="20" customFormat="1" x14ac:dyDescent="0.25">
      <c r="B245" s="23"/>
    </row>
    <row r="246" spans="1:43" s="20" customFormat="1" x14ac:dyDescent="0.25">
      <c r="B246" s="23"/>
    </row>
    <row r="247" spans="1:43" s="20" customFormat="1" x14ac:dyDescent="0.25"/>
    <row r="248" spans="1:43" s="20" customFormat="1" x14ac:dyDescent="0.25">
      <c r="A248" s="19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</row>
    <row r="249" spans="1:43" s="20" customFormat="1" x14ac:dyDescent="0.25">
      <c r="B249" s="23"/>
      <c r="Z249" s="21"/>
    </row>
    <row r="250" spans="1:43" s="20" customFormat="1" x14ac:dyDescent="0.25">
      <c r="B250" s="23"/>
    </row>
    <row r="251" spans="1:43" s="20" customFormat="1" x14ac:dyDescent="0.25">
      <c r="B251" s="23"/>
    </row>
    <row r="252" spans="1:43" s="20" customFormat="1" x14ac:dyDescent="0.25">
      <c r="B252" s="23"/>
    </row>
    <row r="253" spans="1:43" s="20" customFormat="1" x14ac:dyDescent="0.25">
      <c r="B253" s="23"/>
    </row>
    <row r="254" spans="1:43" s="20" customFormat="1" x14ac:dyDescent="0.25">
      <c r="B254" s="23"/>
    </row>
    <row r="255" spans="1:43" s="20" customFormat="1" x14ac:dyDescent="0.25">
      <c r="B255" s="23"/>
    </row>
    <row r="256" spans="1:43" s="20" customFormat="1" x14ac:dyDescent="0.25">
      <c r="B256" s="23"/>
    </row>
    <row r="257" spans="1:43" s="20" customFormat="1" x14ac:dyDescent="0.25">
      <c r="B257" s="23"/>
    </row>
    <row r="258" spans="1:43" s="20" customFormat="1" x14ac:dyDescent="0.25">
      <c r="B258" s="23"/>
    </row>
    <row r="259" spans="1:43" s="20" customFormat="1" x14ac:dyDescent="0.25">
      <c r="B259" s="23"/>
    </row>
    <row r="260" spans="1:43" s="20" customFormat="1" x14ac:dyDescent="0.25">
      <c r="B260" s="23"/>
    </row>
    <row r="261" spans="1:43" s="20" customFormat="1" x14ac:dyDescent="0.25">
      <c r="B261" s="23"/>
    </row>
    <row r="262" spans="1:43" s="20" customFormat="1" x14ac:dyDescent="0.25">
      <c r="B262" s="23"/>
    </row>
    <row r="263" spans="1:43" s="20" customFormat="1" x14ac:dyDescent="0.25">
      <c r="B263" s="23"/>
    </row>
    <row r="264" spans="1:43" s="20" customFormat="1" x14ac:dyDescent="0.25">
      <c r="B264" s="23"/>
    </row>
    <row r="265" spans="1:43" s="20" customFormat="1" x14ac:dyDescent="0.25">
      <c r="B265" s="23"/>
    </row>
    <row r="266" spans="1:43" s="20" customFormat="1" x14ac:dyDescent="0.25">
      <c r="B266" s="23"/>
    </row>
    <row r="267" spans="1:43" s="20" customFormat="1" x14ac:dyDescent="0.25">
      <c r="B267" s="23"/>
    </row>
    <row r="268" spans="1:43" s="20" customFormat="1" x14ac:dyDescent="0.25">
      <c r="B268" s="23"/>
    </row>
    <row r="269" spans="1:43" s="20" customFormat="1" x14ac:dyDescent="0.25"/>
    <row r="270" spans="1:43" s="20" customFormat="1" x14ac:dyDescent="0.25">
      <c r="A270" s="19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</row>
    <row r="271" spans="1:43" s="20" customFormat="1" x14ac:dyDescent="0.25">
      <c r="B271" s="23"/>
      <c r="Z271" s="21"/>
    </row>
    <row r="272" spans="1:43" s="20" customFormat="1" x14ac:dyDescent="0.25">
      <c r="B272" s="23"/>
    </row>
    <row r="273" spans="2:2" s="20" customFormat="1" x14ac:dyDescent="0.25">
      <c r="B273" s="23"/>
    </row>
    <row r="274" spans="2:2" s="20" customFormat="1" x14ac:dyDescent="0.25">
      <c r="B274" s="23"/>
    </row>
    <row r="275" spans="2:2" s="20" customFormat="1" x14ac:dyDescent="0.25">
      <c r="B275" s="23"/>
    </row>
    <row r="276" spans="2:2" s="20" customFormat="1" x14ac:dyDescent="0.25">
      <c r="B276" s="23"/>
    </row>
    <row r="277" spans="2:2" s="20" customFormat="1" x14ac:dyDescent="0.25">
      <c r="B277" s="23"/>
    </row>
    <row r="278" spans="2:2" s="20" customFormat="1" x14ac:dyDescent="0.25">
      <c r="B278" s="23"/>
    </row>
    <row r="279" spans="2:2" s="20" customFormat="1" x14ac:dyDescent="0.25">
      <c r="B279" s="23"/>
    </row>
    <row r="280" spans="2:2" s="20" customFormat="1" x14ac:dyDescent="0.25">
      <c r="B280" s="23"/>
    </row>
    <row r="281" spans="2:2" s="20" customFormat="1" x14ac:dyDescent="0.25">
      <c r="B281" s="23"/>
    </row>
    <row r="282" spans="2:2" s="20" customFormat="1" x14ac:dyDescent="0.25">
      <c r="B282" s="23"/>
    </row>
    <row r="283" spans="2:2" s="20" customFormat="1" x14ac:dyDescent="0.25">
      <c r="B283" s="23"/>
    </row>
    <row r="284" spans="2:2" s="20" customFormat="1" x14ac:dyDescent="0.25">
      <c r="B284" s="23"/>
    </row>
    <row r="285" spans="2:2" s="20" customFormat="1" x14ac:dyDescent="0.25">
      <c r="B285" s="23"/>
    </row>
    <row r="286" spans="2:2" s="20" customFormat="1" x14ac:dyDescent="0.25">
      <c r="B286" s="23"/>
    </row>
    <row r="287" spans="2:2" s="20" customFormat="1" x14ac:dyDescent="0.25">
      <c r="B287" s="23"/>
    </row>
    <row r="288" spans="2:2" s="20" customFormat="1" x14ac:dyDescent="0.25">
      <c r="B288" s="23"/>
    </row>
    <row r="289" spans="1:43" s="20" customFormat="1" x14ac:dyDescent="0.25">
      <c r="B289" s="23"/>
    </row>
    <row r="290" spans="1:43" s="20" customFormat="1" x14ac:dyDescent="0.25">
      <c r="B290" s="23"/>
    </row>
    <row r="291" spans="1:43" s="20" customFormat="1" x14ac:dyDescent="0.25"/>
    <row r="292" spans="1:43" s="20" customFormat="1" x14ac:dyDescent="0.25">
      <c r="A292" s="19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</row>
    <row r="293" spans="1:43" s="20" customFormat="1" x14ac:dyDescent="0.25">
      <c r="B293" s="23"/>
      <c r="Z293" s="21"/>
    </row>
    <row r="294" spans="1:43" s="20" customFormat="1" x14ac:dyDescent="0.25">
      <c r="B294" s="23"/>
    </row>
    <row r="295" spans="1:43" s="20" customFormat="1" x14ac:dyDescent="0.25">
      <c r="B295" s="23"/>
    </row>
    <row r="296" spans="1:43" s="20" customFormat="1" x14ac:dyDescent="0.25">
      <c r="B296" s="23"/>
    </row>
    <row r="297" spans="1:43" s="20" customFormat="1" x14ac:dyDescent="0.25">
      <c r="B297" s="23"/>
    </row>
    <row r="298" spans="1:43" s="20" customFormat="1" x14ac:dyDescent="0.25">
      <c r="B298" s="23"/>
    </row>
    <row r="299" spans="1:43" s="20" customFormat="1" x14ac:dyDescent="0.25">
      <c r="B299" s="23"/>
    </row>
    <row r="300" spans="1:43" s="20" customFormat="1" x14ac:dyDescent="0.25">
      <c r="B300" s="23"/>
    </row>
    <row r="301" spans="1:43" s="20" customFormat="1" x14ac:dyDescent="0.25">
      <c r="B301" s="23"/>
    </row>
    <row r="302" spans="1:43" s="20" customFormat="1" x14ac:dyDescent="0.25">
      <c r="B302" s="23"/>
    </row>
    <row r="303" spans="1:43" s="20" customFormat="1" x14ac:dyDescent="0.25">
      <c r="B303" s="23"/>
    </row>
    <row r="304" spans="1:43" s="20" customFormat="1" x14ac:dyDescent="0.25">
      <c r="B304" s="23"/>
    </row>
    <row r="305" spans="1:43" s="20" customFormat="1" x14ac:dyDescent="0.25">
      <c r="B305" s="23"/>
    </row>
    <row r="306" spans="1:43" s="20" customFormat="1" x14ac:dyDescent="0.25">
      <c r="B306" s="23"/>
    </row>
    <row r="307" spans="1:43" s="20" customFormat="1" x14ac:dyDescent="0.25">
      <c r="B307" s="23"/>
    </row>
    <row r="308" spans="1:43" s="20" customFormat="1" x14ac:dyDescent="0.25">
      <c r="B308" s="23"/>
    </row>
    <row r="309" spans="1:43" s="20" customFormat="1" x14ac:dyDescent="0.25">
      <c r="B309" s="23"/>
    </row>
    <row r="310" spans="1:43" s="20" customFormat="1" x14ac:dyDescent="0.25">
      <c r="B310" s="23"/>
    </row>
    <row r="311" spans="1:43" s="20" customFormat="1" x14ac:dyDescent="0.25">
      <c r="B311" s="23"/>
    </row>
    <row r="312" spans="1:43" s="20" customFormat="1" x14ac:dyDescent="0.25">
      <c r="B312" s="23"/>
    </row>
    <row r="313" spans="1:43" s="20" customFormat="1" x14ac:dyDescent="0.25"/>
    <row r="314" spans="1:43" s="20" customFormat="1" x14ac:dyDescent="0.25">
      <c r="A314" s="19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</row>
    <row r="315" spans="1:43" s="20" customFormat="1" x14ac:dyDescent="0.25">
      <c r="B315" s="23"/>
      <c r="Z315" s="21"/>
    </row>
    <row r="316" spans="1:43" s="20" customFormat="1" x14ac:dyDescent="0.25">
      <c r="B316" s="23"/>
    </row>
    <row r="317" spans="1:43" s="20" customFormat="1" x14ac:dyDescent="0.25">
      <c r="B317" s="23"/>
    </row>
    <row r="318" spans="1:43" s="20" customFormat="1" x14ac:dyDescent="0.25">
      <c r="B318" s="23"/>
    </row>
    <row r="319" spans="1:43" s="20" customFormat="1" x14ac:dyDescent="0.25">
      <c r="B319" s="23"/>
    </row>
    <row r="320" spans="1:43" s="20" customFormat="1" x14ac:dyDescent="0.25">
      <c r="B320" s="23"/>
    </row>
    <row r="321" spans="1:43" s="20" customFormat="1" x14ac:dyDescent="0.25">
      <c r="B321" s="23"/>
    </row>
    <row r="322" spans="1:43" s="20" customFormat="1" x14ac:dyDescent="0.25">
      <c r="B322" s="23"/>
    </row>
    <row r="323" spans="1:43" s="20" customFormat="1" x14ac:dyDescent="0.25">
      <c r="B323" s="23"/>
    </row>
    <row r="324" spans="1:43" s="20" customFormat="1" x14ac:dyDescent="0.25">
      <c r="B324" s="23"/>
    </row>
    <row r="325" spans="1:43" s="20" customFormat="1" x14ac:dyDescent="0.25">
      <c r="B325" s="23"/>
    </row>
    <row r="326" spans="1:43" s="20" customFormat="1" x14ac:dyDescent="0.25">
      <c r="B326" s="23"/>
    </row>
    <row r="327" spans="1:43" s="20" customFormat="1" x14ac:dyDescent="0.25">
      <c r="B327" s="23"/>
    </row>
    <row r="328" spans="1:43" s="20" customFormat="1" x14ac:dyDescent="0.25">
      <c r="B328" s="23"/>
    </row>
    <row r="329" spans="1:43" s="20" customFormat="1" x14ac:dyDescent="0.25">
      <c r="B329" s="23"/>
    </row>
    <row r="330" spans="1:43" s="20" customFormat="1" x14ac:dyDescent="0.25">
      <c r="B330" s="23"/>
    </row>
    <row r="331" spans="1:43" s="20" customFormat="1" x14ac:dyDescent="0.25">
      <c r="B331" s="23"/>
    </row>
    <row r="332" spans="1:43" s="20" customFormat="1" x14ac:dyDescent="0.25">
      <c r="B332" s="23"/>
    </row>
    <row r="333" spans="1:43" s="20" customFormat="1" x14ac:dyDescent="0.25">
      <c r="B333" s="23"/>
    </row>
    <row r="334" spans="1:43" s="20" customFormat="1" x14ac:dyDescent="0.25">
      <c r="B334" s="23"/>
    </row>
    <row r="335" spans="1:43" s="20" customFormat="1" x14ac:dyDescent="0.25"/>
    <row r="336" spans="1:43" s="20" customFormat="1" x14ac:dyDescent="0.25">
      <c r="A336" s="19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</row>
    <row r="337" spans="2:26" s="20" customFormat="1" x14ac:dyDescent="0.25">
      <c r="B337" s="23"/>
      <c r="Z337" s="21"/>
    </row>
    <row r="338" spans="2:26" s="20" customFormat="1" x14ac:dyDescent="0.25">
      <c r="B338" s="23"/>
    </row>
    <row r="339" spans="2:26" s="20" customFormat="1" x14ac:dyDescent="0.25">
      <c r="B339" s="23"/>
    </row>
    <row r="340" spans="2:26" s="20" customFormat="1" x14ac:dyDescent="0.25">
      <c r="B340" s="23"/>
    </row>
    <row r="341" spans="2:26" s="20" customFormat="1" x14ac:dyDescent="0.25">
      <c r="B341" s="23"/>
    </row>
    <row r="342" spans="2:26" s="20" customFormat="1" x14ac:dyDescent="0.25">
      <c r="B342" s="23"/>
    </row>
    <row r="343" spans="2:26" s="20" customFormat="1" x14ac:dyDescent="0.25">
      <c r="B343" s="23"/>
    </row>
    <row r="344" spans="2:26" s="20" customFormat="1" x14ac:dyDescent="0.25">
      <c r="B344" s="23"/>
    </row>
    <row r="345" spans="2:26" s="20" customFormat="1" x14ac:dyDescent="0.25">
      <c r="B345" s="23"/>
    </row>
    <row r="346" spans="2:26" s="20" customFormat="1" x14ac:dyDescent="0.25">
      <c r="B346" s="23"/>
    </row>
    <row r="347" spans="2:26" s="20" customFormat="1" x14ac:dyDescent="0.25">
      <c r="B347" s="23"/>
    </row>
    <row r="348" spans="2:26" s="20" customFormat="1" x14ac:dyDescent="0.25">
      <c r="B348" s="23"/>
    </row>
    <row r="349" spans="2:26" s="20" customFormat="1" x14ac:dyDescent="0.25">
      <c r="B349" s="23"/>
    </row>
    <row r="350" spans="2:26" s="20" customFormat="1" x14ac:dyDescent="0.25">
      <c r="B350" s="23"/>
    </row>
    <row r="351" spans="2:26" s="20" customFormat="1" x14ac:dyDescent="0.25">
      <c r="B351" s="23"/>
    </row>
    <row r="352" spans="2:26" s="20" customFormat="1" x14ac:dyDescent="0.25">
      <c r="B352" s="23"/>
    </row>
    <row r="353" spans="1:43" s="20" customFormat="1" x14ac:dyDescent="0.25">
      <c r="B353" s="23"/>
    </row>
    <row r="354" spans="1:43" s="20" customFormat="1" x14ac:dyDescent="0.25">
      <c r="B354" s="23"/>
    </row>
    <row r="355" spans="1:43" s="20" customFormat="1" x14ac:dyDescent="0.25">
      <c r="B355" s="23"/>
    </row>
    <row r="356" spans="1:43" s="20" customFormat="1" x14ac:dyDescent="0.25">
      <c r="B356" s="23"/>
    </row>
    <row r="357" spans="1:43" s="20" customFormat="1" x14ac:dyDescent="0.25"/>
    <row r="358" spans="1:43" s="20" customFormat="1" x14ac:dyDescent="0.25">
      <c r="A358" s="19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</row>
    <row r="359" spans="1:43" s="20" customFormat="1" x14ac:dyDescent="0.25">
      <c r="B359" s="23"/>
      <c r="Z359" s="21"/>
    </row>
    <row r="360" spans="1:43" s="20" customFormat="1" x14ac:dyDescent="0.25">
      <c r="B360" s="23"/>
    </row>
    <row r="361" spans="1:43" s="20" customFormat="1" x14ac:dyDescent="0.25">
      <c r="B361" s="23"/>
    </row>
    <row r="362" spans="1:43" s="20" customFormat="1" x14ac:dyDescent="0.25">
      <c r="B362" s="23"/>
    </row>
    <row r="363" spans="1:43" s="20" customFormat="1" x14ac:dyDescent="0.25">
      <c r="B363" s="23"/>
    </row>
    <row r="364" spans="1:43" s="20" customFormat="1" x14ac:dyDescent="0.25">
      <c r="B364" s="23"/>
    </row>
    <row r="365" spans="1:43" s="20" customFormat="1" x14ac:dyDescent="0.25">
      <c r="B365" s="23"/>
    </row>
    <row r="366" spans="1:43" s="20" customFormat="1" x14ac:dyDescent="0.25">
      <c r="B366" s="23"/>
    </row>
    <row r="367" spans="1:43" s="20" customFormat="1" x14ac:dyDescent="0.25">
      <c r="B367" s="23"/>
    </row>
    <row r="368" spans="1:43" s="20" customFormat="1" x14ac:dyDescent="0.25">
      <c r="B368" s="23"/>
    </row>
    <row r="369" spans="1:43" s="20" customFormat="1" x14ac:dyDescent="0.25">
      <c r="B369" s="23"/>
    </row>
    <row r="370" spans="1:43" s="20" customFormat="1" x14ac:dyDescent="0.25">
      <c r="B370" s="23"/>
    </row>
    <row r="371" spans="1:43" s="20" customFormat="1" x14ac:dyDescent="0.25">
      <c r="B371" s="23"/>
    </row>
    <row r="372" spans="1:43" s="20" customFormat="1" x14ac:dyDescent="0.25">
      <c r="B372" s="23"/>
    </row>
    <row r="373" spans="1:43" s="20" customFormat="1" x14ac:dyDescent="0.25">
      <c r="B373" s="23"/>
    </row>
    <row r="374" spans="1:43" s="20" customFormat="1" x14ac:dyDescent="0.25">
      <c r="B374" s="23"/>
    </row>
    <row r="375" spans="1:43" s="20" customFormat="1" x14ac:dyDescent="0.25">
      <c r="B375" s="23"/>
    </row>
    <row r="376" spans="1:43" s="20" customFormat="1" x14ac:dyDescent="0.25">
      <c r="B376" s="23"/>
    </row>
    <row r="377" spans="1:43" s="20" customFormat="1" x14ac:dyDescent="0.25">
      <c r="B377" s="23"/>
    </row>
    <row r="378" spans="1:43" s="20" customFormat="1" x14ac:dyDescent="0.25">
      <c r="B378" s="23"/>
    </row>
    <row r="379" spans="1:43" s="20" customFormat="1" x14ac:dyDescent="0.25"/>
    <row r="380" spans="1:43" s="20" customFormat="1" x14ac:dyDescent="0.25">
      <c r="A380" s="19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</row>
    <row r="381" spans="1:43" s="20" customFormat="1" x14ac:dyDescent="0.25">
      <c r="B381" s="23"/>
      <c r="Z381" s="21"/>
    </row>
    <row r="382" spans="1:43" s="20" customFormat="1" x14ac:dyDescent="0.25">
      <c r="B382" s="23"/>
    </row>
    <row r="383" spans="1:43" s="20" customFormat="1" x14ac:dyDescent="0.25">
      <c r="B383" s="23"/>
    </row>
    <row r="384" spans="1:43" s="20" customFormat="1" x14ac:dyDescent="0.25">
      <c r="B384" s="23"/>
    </row>
    <row r="385" spans="2:2" s="20" customFormat="1" x14ac:dyDescent="0.25">
      <c r="B385" s="23"/>
    </row>
    <row r="386" spans="2:2" s="20" customFormat="1" x14ac:dyDescent="0.25">
      <c r="B386" s="23"/>
    </row>
    <row r="387" spans="2:2" s="20" customFormat="1" x14ac:dyDescent="0.25">
      <c r="B387" s="23"/>
    </row>
    <row r="388" spans="2:2" s="20" customFormat="1" x14ac:dyDescent="0.25">
      <c r="B388" s="23"/>
    </row>
    <row r="389" spans="2:2" s="20" customFormat="1" x14ac:dyDescent="0.25">
      <c r="B389" s="23"/>
    </row>
    <row r="390" spans="2:2" s="20" customFormat="1" x14ac:dyDescent="0.25">
      <c r="B390" s="23"/>
    </row>
    <row r="391" spans="2:2" s="20" customFormat="1" x14ac:dyDescent="0.25">
      <c r="B391" s="23"/>
    </row>
    <row r="392" spans="2:2" s="20" customFormat="1" x14ac:dyDescent="0.25">
      <c r="B392" s="23"/>
    </row>
    <row r="393" spans="2:2" s="20" customFormat="1" x14ac:dyDescent="0.25">
      <c r="B393" s="23"/>
    </row>
    <row r="394" spans="2:2" s="20" customFormat="1" x14ac:dyDescent="0.25">
      <c r="B394" s="23"/>
    </row>
    <row r="395" spans="2:2" s="20" customFormat="1" x14ac:dyDescent="0.25">
      <c r="B395" s="23"/>
    </row>
    <row r="396" spans="2:2" s="20" customFormat="1" x14ac:dyDescent="0.25">
      <c r="B396" s="23"/>
    </row>
    <row r="397" spans="2:2" s="20" customFormat="1" x14ac:dyDescent="0.25">
      <c r="B397" s="23"/>
    </row>
    <row r="398" spans="2:2" s="20" customFormat="1" x14ac:dyDescent="0.25">
      <c r="B398" s="23"/>
    </row>
    <row r="399" spans="2:2" s="20" customFormat="1" x14ac:dyDescent="0.25">
      <c r="B399" s="23"/>
    </row>
    <row r="400" spans="2:2" s="20" customFormat="1" x14ac:dyDescent="0.25">
      <c r="B400" s="23"/>
    </row>
    <row r="401" spans="1:43" s="20" customFormat="1" x14ac:dyDescent="0.25"/>
    <row r="402" spans="1:43" s="20" customFormat="1" x14ac:dyDescent="0.25">
      <c r="A402" s="19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</row>
    <row r="403" spans="1:43" s="20" customFormat="1" x14ac:dyDescent="0.25">
      <c r="B403" s="23"/>
      <c r="Z403" s="21"/>
    </row>
    <row r="404" spans="1:43" s="20" customFormat="1" x14ac:dyDescent="0.25">
      <c r="B404" s="23"/>
    </row>
    <row r="405" spans="1:43" s="20" customFormat="1" x14ac:dyDescent="0.25">
      <c r="B405" s="23"/>
    </row>
    <row r="406" spans="1:43" s="20" customFormat="1" x14ac:dyDescent="0.25">
      <c r="B406" s="23"/>
    </row>
    <row r="407" spans="1:43" s="20" customFormat="1" x14ac:dyDescent="0.25">
      <c r="B407" s="23"/>
    </row>
    <row r="408" spans="1:43" s="20" customFormat="1" x14ac:dyDescent="0.25">
      <c r="B408" s="23"/>
    </row>
    <row r="409" spans="1:43" s="20" customFormat="1" x14ac:dyDescent="0.25">
      <c r="B409" s="23"/>
    </row>
    <row r="410" spans="1:43" s="20" customFormat="1" x14ac:dyDescent="0.25">
      <c r="B410" s="23"/>
    </row>
    <row r="411" spans="1:43" s="20" customFormat="1" x14ac:dyDescent="0.25">
      <c r="B411" s="23"/>
    </row>
    <row r="412" spans="1:43" s="20" customFormat="1" x14ac:dyDescent="0.25">
      <c r="B412" s="23"/>
    </row>
    <row r="413" spans="1:43" s="20" customFormat="1" x14ac:dyDescent="0.25">
      <c r="B413" s="23"/>
    </row>
    <row r="414" spans="1:43" s="20" customFormat="1" x14ac:dyDescent="0.25">
      <c r="B414" s="23"/>
    </row>
    <row r="415" spans="1:43" s="20" customFormat="1" x14ac:dyDescent="0.25">
      <c r="B415" s="23"/>
    </row>
    <row r="416" spans="1:43" s="20" customFormat="1" x14ac:dyDescent="0.25">
      <c r="B416" s="23"/>
    </row>
    <row r="417" spans="1:43" s="20" customFormat="1" x14ac:dyDescent="0.25">
      <c r="B417" s="23"/>
    </row>
    <row r="418" spans="1:43" s="20" customFormat="1" x14ac:dyDescent="0.25">
      <c r="B418" s="23"/>
    </row>
    <row r="419" spans="1:43" s="20" customFormat="1" x14ac:dyDescent="0.25">
      <c r="B419" s="23"/>
    </row>
    <row r="420" spans="1:43" s="20" customFormat="1" x14ac:dyDescent="0.25">
      <c r="B420" s="23"/>
    </row>
    <row r="421" spans="1:43" s="20" customFormat="1" x14ac:dyDescent="0.25">
      <c r="B421" s="23"/>
    </row>
    <row r="422" spans="1:43" s="20" customFormat="1" x14ac:dyDescent="0.25">
      <c r="B422" s="23"/>
    </row>
    <row r="423" spans="1:43" s="20" customFormat="1" x14ac:dyDescent="0.25"/>
    <row r="424" spans="1:43" s="20" customFormat="1" x14ac:dyDescent="0.25">
      <c r="A424" s="19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</row>
    <row r="425" spans="1:43" s="20" customFormat="1" x14ac:dyDescent="0.25">
      <c r="B425" s="23"/>
      <c r="Z425" s="21"/>
    </row>
    <row r="426" spans="1:43" s="20" customFormat="1" x14ac:dyDescent="0.25">
      <c r="B426" s="23"/>
    </row>
    <row r="427" spans="1:43" s="20" customFormat="1" x14ac:dyDescent="0.25">
      <c r="B427" s="23"/>
    </row>
    <row r="428" spans="1:43" s="20" customFormat="1" x14ac:dyDescent="0.25">
      <c r="B428" s="23"/>
    </row>
    <row r="429" spans="1:43" s="20" customFormat="1" x14ac:dyDescent="0.25">
      <c r="B429" s="23"/>
    </row>
    <row r="430" spans="1:43" s="20" customFormat="1" x14ac:dyDescent="0.25">
      <c r="B430" s="23"/>
    </row>
    <row r="431" spans="1:43" s="20" customFormat="1" x14ac:dyDescent="0.25">
      <c r="B431" s="23"/>
    </row>
    <row r="432" spans="1:43" s="20" customFormat="1" x14ac:dyDescent="0.25">
      <c r="B432" s="23"/>
    </row>
    <row r="433" spans="1:43" s="20" customFormat="1" x14ac:dyDescent="0.25">
      <c r="B433" s="23"/>
    </row>
    <row r="434" spans="1:43" s="20" customFormat="1" x14ac:dyDescent="0.25">
      <c r="B434" s="23"/>
    </row>
    <row r="435" spans="1:43" s="20" customFormat="1" x14ac:dyDescent="0.25">
      <c r="B435" s="23"/>
    </row>
    <row r="436" spans="1:43" s="20" customFormat="1" x14ac:dyDescent="0.25">
      <c r="B436" s="23"/>
    </row>
    <row r="437" spans="1:43" s="20" customFormat="1" x14ac:dyDescent="0.25">
      <c r="B437" s="23"/>
    </row>
    <row r="438" spans="1:43" s="20" customFormat="1" x14ac:dyDescent="0.25">
      <c r="B438" s="23"/>
    </row>
    <row r="439" spans="1:43" s="20" customFormat="1" x14ac:dyDescent="0.25">
      <c r="B439" s="23"/>
    </row>
    <row r="440" spans="1:43" s="20" customFormat="1" x14ac:dyDescent="0.25">
      <c r="B440" s="23"/>
    </row>
    <row r="441" spans="1:43" s="20" customFormat="1" x14ac:dyDescent="0.25">
      <c r="B441" s="23"/>
    </row>
    <row r="442" spans="1:43" s="20" customFormat="1" x14ac:dyDescent="0.25">
      <c r="B442" s="23"/>
    </row>
    <row r="443" spans="1:43" s="20" customFormat="1" x14ac:dyDescent="0.25">
      <c r="B443" s="23"/>
    </row>
    <row r="444" spans="1:43" s="20" customFormat="1" x14ac:dyDescent="0.25">
      <c r="B444" s="23"/>
    </row>
    <row r="445" spans="1:43" s="20" customFormat="1" x14ac:dyDescent="0.25"/>
    <row r="446" spans="1:43" s="20" customFormat="1" x14ac:dyDescent="0.25">
      <c r="A446" s="19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</row>
    <row r="447" spans="1:43" s="20" customFormat="1" x14ac:dyDescent="0.25">
      <c r="B447" s="23"/>
      <c r="Z447" s="21"/>
    </row>
    <row r="448" spans="1:43" s="20" customFormat="1" x14ac:dyDescent="0.25">
      <c r="B448" s="23"/>
    </row>
    <row r="449" spans="2:2" s="20" customFormat="1" x14ac:dyDescent="0.25">
      <c r="B449" s="23"/>
    </row>
    <row r="450" spans="2:2" s="20" customFormat="1" x14ac:dyDescent="0.25">
      <c r="B450" s="23"/>
    </row>
    <row r="451" spans="2:2" s="20" customFormat="1" x14ac:dyDescent="0.25">
      <c r="B451" s="23"/>
    </row>
    <row r="452" spans="2:2" s="20" customFormat="1" x14ac:dyDescent="0.25">
      <c r="B452" s="23"/>
    </row>
    <row r="453" spans="2:2" s="20" customFormat="1" x14ac:dyDescent="0.25">
      <c r="B453" s="23"/>
    </row>
    <row r="454" spans="2:2" s="20" customFormat="1" x14ac:dyDescent="0.25">
      <c r="B454" s="23"/>
    </row>
    <row r="455" spans="2:2" s="20" customFormat="1" x14ac:dyDescent="0.25">
      <c r="B455" s="23"/>
    </row>
    <row r="456" spans="2:2" s="20" customFormat="1" x14ac:dyDescent="0.25">
      <c r="B456" s="23"/>
    </row>
    <row r="457" spans="2:2" s="20" customFormat="1" x14ac:dyDescent="0.25">
      <c r="B457" s="23"/>
    </row>
    <row r="458" spans="2:2" s="20" customFormat="1" x14ac:dyDescent="0.25">
      <c r="B458" s="23"/>
    </row>
    <row r="459" spans="2:2" s="20" customFormat="1" x14ac:dyDescent="0.25">
      <c r="B459" s="23"/>
    </row>
    <row r="460" spans="2:2" s="20" customFormat="1" x14ac:dyDescent="0.25">
      <c r="B460" s="23"/>
    </row>
    <row r="461" spans="2:2" s="20" customFormat="1" x14ac:dyDescent="0.25">
      <c r="B461" s="23"/>
    </row>
    <row r="462" spans="2:2" s="20" customFormat="1" x14ac:dyDescent="0.25">
      <c r="B462" s="23"/>
    </row>
    <row r="463" spans="2:2" s="20" customFormat="1" x14ac:dyDescent="0.25">
      <c r="B463" s="23"/>
    </row>
    <row r="464" spans="2:2" s="20" customFormat="1" x14ac:dyDescent="0.25">
      <c r="B464" s="23"/>
    </row>
    <row r="465" spans="1:43" s="20" customFormat="1" x14ac:dyDescent="0.25">
      <c r="B465" s="23"/>
    </row>
    <row r="466" spans="1:43" s="20" customFormat="1" x14ac:dyDescent="0.25">
      <c r="B466" s="23"/>
    </row>
    <row r="467" spans="1:43" s="20" customFormat="1" x14ac:dyDescent="0.25"/>
    <row r="468" spans="1:43" s="20" customFormat="1" x14ac:dyDescent="0.25">
      <c r="A468" s="19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</row>
    <row r="469" spans="1:43" s="20" customFormat="1" x14ac:dyDescent="0.25">
      <c r="B469" s="23"/>
      <c r="Z469" s="21"/>
    </row>
    <row r="470" spans="1:43" s="20" customFormat="1" x14ac:dyDescent="0.25">
      <c r="B470" s="23"/>
    </row>
    <row r="471" spans="1:43" s="20" customFormat="1" x14ac:dyDescent="0.25">
      <c r="B471" s="23"/>
    </row>
    <row r="472" spans="1:43" s="20" customFormat="1" x14ac:dyDescent="0.25">
      <c r="B472" s="23"/>
    </row>
    <row r="473" spans="1:43" s="20" customFormat="1" x14ac:dyDescent="0.25">
      <c r="B473" s="23"/>
    </row>
    <row r="474" spans="1:43" s="20" customFormat="1" x14ac:dyDescent="0.25">
      <c r="B474" s="23"/>
    </row>
    <row r="475" spans="1:43" s="20" customFormat="1" x14ac:dyDescent="0.25">
      <c r="B475" s="23"/>
    </row>
    <row r="476" spans="1:43" s="20" customFormat="1" x14ac:dyDescent="0.25">
      <c r="B476" s="23"/>
    </row>
    <row r="477" spans="1:43" s="20" customFormat="1" x14ac:dyDescent="0.25">
      <c r="B477" s="23"/>
    </row>
    <row r="478" spans="1:43" s="20" customFormat="1" x14ac:dyDescent="0.25">
      <c r="B478" s="23"/>
    </row>
    <row r="479" spans="1:43" s="20" customFormat="1" x14ac:dyDescent="0.25">
      <c r="B479" s="23"/>
    </row>
    <row r="480" spans="1:43" s="20" customFormat="1" x14ac:dyDescent="0.25">
      <c r="B480" s="23"/>
    </row>
    <row r="481" spans="1:43" s="20" customFormat="1" x14ac:dyDescent="0.25">
      <c r="B481" s="23"/>
    </row>
    <row r="482" spans="1:43" s="20" customFormat="1" x14ac:dyDescent="0.25">
      <c r="B482" s="23"/>
    </row>
    <row r="483" spans="1:43" s="20" customFormat="1" x14ac:dyDescent="0.25">
      <c r="B483" s="23"/>
    </row>
    <row r="484" spans="1:43" s="20" customFormat="1" x14ac:dyDescent="0.25">
      <c r="B484" s="23"/>
    </row>
    <row r="485" spans="1:43" s="20" customFormat="1" x14ac:dyDescent="0.25">
      <c r="B485" s="23"/>
    </row>
    <row r="486" spans="1:43" s="20" customFormat="1" x14ac:dyDescent="0.25">
      <c r="B486" s="23"/>
    </row>
    <row r="487" spans="1:43" s="20" customFormat="1" x14ac:dyDescent="0.25">
      <c r="B487" s="23"/>
    </row>
    <row r="488" spans="1:43" s="20" customFormat="1" x14ac:dyDescent="0.25">
      <c r="B488" s="23"/>
    </row>
    <row r="489" spans="1:43" s="20" customFormat="1" x14ac:dyDescent="0.25"/>
    <row r="490" spans="1:43" s="20" customFormat="1" x14ac:dyDescent="0.25">
      <c r="A490" s="19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</row>
    <row r="491" spans="1:43" s="20" customFormat="1" x14ac:dyDescent="0.25">
      <c r="B491" s="23"/>
      <c r="Z491" s="21"/>
    </row>
    <row r="492" spans="1:43" s="20" customFormat="1" x14ac:dyDescent="0.25">
      <c r="B492" s="23"/>
    </row>
    <row r="493" spans="1:43" s="20" customFormat="1" x14ac:dyDescent="0.25">
      <c r="B493" s="23"/>
    </row>
    <row r="494" spans="1:43" s="20" customFormat="1" x14ac:dyDescent="0.25">
      <c r="B494" s="23"/>
    </row>
    <row r="495" spans="1:43" s="20" customFormat="1" x14ac:dyDescent="0.25">
      <c r="B495" s="23"/>
    </row>
    <row r="496" spans="1:43" s="20" customFormat="1" x14ac:dyDescent="0.25">
      <c r="B496" s="23"/>
    </row>
    <row r="497" spans="1:49" s="20" customFormat="1" x14ac:dyDescent="0.25">
      <c r="B497" s="23"/>
    </row>
    <row r="498" spans="1:49" s="20" customFormat="1" x14ac:dyDescent="0.25">
      <c r="B498" s="23"/>
    </row>
    <row r="499" spans="1:49" s="20" customFormat="1" x14ac:dyDescent="0.25">
      <c r="B499" s="23"/>
    </row>
    <row r="500" spans="1:49" s="20" customFormat="1" x14ac:dyDescent="0.25">
      <c r="B500" s="23"/>
    </row>
    <row r="501" spans="1:49" s="20" customFormat="1" x14ac:dyDescent="0.25">
      <c r="B501" s="23"/>
      <c r="AU501" s="20">
        <v>0.2</v>
      </c>
      <c r="AV501" s="20">
        <v>0.4</v>
      </c>
      <c r="AW501" s="20">
        <f>AU501*AV501</f>
        <v>8.0000000000000016E-2</v>
      </c>
    </row>
    <row r="502" spans="1:49" s="20" customFormat="1" x14ac:dyDescent="0.25">
      <c r="B502" s="23"/>
    </row>
    <row r="503" spans="1:49" s="20" customFormat="1" x14ac:dyDescent="0.25">
      <c r="B503" s="23"/>
    </row>
    <row r="504" spans="1:49" s="20" customFormat="1" x14ac:dyDescent="0.25">
      <c r="B504" s="23"/>
    </row>
    <row r="505" spans="1:49" s="20" customFormat="1" x14ac:dyDescent="0.25">
      <c r="B505" s="23"/>
    </row>
    <row r="506" spans="1:49" s="20" customFormat="1" x14ac:dyDescent="0.25">
      <c r="B506" s="23"/>
    </row>
    <row r="507" spans="1:49" s="20" customFormat="1" x14ac:dyDescent="0.25">
      <c r="B507" s="23"/>
    </row>
    <row r="508" spans="1:49" s="20" customFormat="1" x14ac:dyDescent="0.25">
      <c r="B508" s="23"/>
    </row>
    <row r="509" spans="1:49" s="20" customFormat="1" x14ac:dyDescent="0.25">
      <c r="B509" s="23"/>
    </row>
    <row r="510" spans="1:49" s="20" customFormat="1" x14ac:dyDescent="0.25">
      <c r="B510" s="23"/>
    </row>
    <row r="511" spans="1:49" s="20" customFormat="1" x14ac:dyDescent="0.25"/>
    <row r="512" spans="1:49" s="20" customFormat="1" x14ac:dyDescent="0.25">
      <c r="A512" s="19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</row>
    <row r="513" spans="2:26" s="20" customFormat="1" x14ac:dyDescent="0.25">
      <c r="B513" s="23"/>
      <c r="Z513" s="21"/>
    </row>
    <row r="514" spans="2:26" s="20" customFormat="1" x14ac:dyDescent="0.25">
      <c r="B514" s="23"/>
    </row>
    <row r="515" spans="2:26" s="20" customFormat="1" x14ac:dyDescent="0.25">
      <c r="B515" s="23"/>
    </row>
    <row r="516" spans="2:26" s="20" customFormat="1" x14ac:dyDescent="0.25">
      <c r="B516" s="23"/>
    </row>
    <row r="517" spans="2:26" s="20" customFormat="1" x14ac:dyDescent="0.25">
      <c r="B517" s="23"/>
    </row>
    <row r="518" spans="2:26" s="20" customFormat="1" x14ac:dyDescent="0.25">
      <c r="B518" s="23"/>
    </row>
    <row r="519" spans="2:26" s="20" customFormat="1" x14ac:dyDescent="0.25">
      <c r="B519" s="23"/>
    </row>
    <row r="520" spans="2:26" s="20" customFormat="1" x14ac:dyDescent="0.25">
      <c r="B520" s="23"/>
    </row>
    <row r="521" spans="2:26" s="20" customFormat="1" x14ac:dyDescent="0.25">
      <c r="B521" s="23"/>
    </row>
    <row r="522" spans="2:26" s="20" customFormat="1" x14ac:dyDescent="0.25">
      <c r="B522" s="23"/>
    </row>
    <row r="523" spans="2:26" s="20" customFormat="1" x14ac:dyDescent="0.25">
      <c r="B523" s="23"/>
    </row>
    <row r="524" spans="2:26" s="20" customFormat="1" x14ac:dyDescent="0.25">
      <c r="B524" s="23"/>
    </row>
    <row r="525" spans="2:26" s="20" customFormat="1" x14ac:dyDescent="0.25">
      <c r="B525" s="23"/>
    </row>
    <row r="526" spans="2:26" s="20" customFormat="1" x14ac:dyDescent="0.25">
      <c r="B526" s="23"/>
    </row>
    <row r="527" spans="2:26" s="20" customFormat="1" x14ac:dyDescent="0.25">
      <c r="B527" s="23"/>
    </row>
    <row r="528" spans="2:26" s="20" customFormat="1" x14ac:dyDescent="0.25">
      <c r="B528" s="23"/>
    </row>
    <row r="529" spans="1:43" s="20" customFormat="1" x14ac:dyDescent="0.25">
      <c r="B529" s="23"/>
    </row>
    <row r="530" spans="1:43" s="20" customFormat="1" x14ac:dyDescent="0.25">
      <c r="B530" s="23"/>
    </row>
    <row r="531" spans="1:43" s="20" customFormat="1" x14ac:dyDescent="0.25">
      <c r="B531" s="23"/>
    </row>
    <row r="532" spans="1:43" s="20" customFormat="1" x14ac:dyDescent="0.25">
      <c r="B532" s="23"/>
    </row>
    <row r="533" spans="1:43" s="20" customFormat="1" x14ac:dyDescent="0.25"/>
    <row r="534" spans="1:43" s="20" customFormat="1" x14ac:dyDescent="0.25">
      <c r="A534" s="19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</row>
    <row r="535" spans="1:43" s="20" customFormat="1" x14ac:dyDescent="0.25">
      <c r="B535" s="23"/>
      <c r="Z535" s="21"/>
    </row>
    <row r="536" spans="1:43" s="20" customFormat="1" x14ac:dyDescent="0.25">
      <c r="B536" s="23"/>
    </row>
    <row r="537" spans="1:43" s="20" customFormat="1" x14ac:dyDescent="0.25">
      <c r="B537" s="23"/>
    </row>
    <row r="538" spans="1:43" s="20" customFormat="1" x14ac:dyDescent="0.25">
      <c r="B538" s="23"/>
    </row>
    <row r="539" spans="1:43" s="20" customFormat="1" x14ac:dyDescent="0.25">
      <c r="B539" s="23"/>
    </row>
    <row r="540" spans="1:43" s="20" customFormat="1" x14ac:dyDescent="0.25">
      <c r="B540" s="23"/>
    </row>
    <row r="541" spans="1:43" s="20" customFormat="1" x14ac:dyDescent="0.25">
      <c r="B541" s="23"/>
    </row>
    <row r="542" spans="1:43" s="20" customFormat="1" x14ac:dyDescent="0.25">
      <c r="B542" s="23"/>
    </row>
    <row r="543" spans="1:43" s="20" customFormat="1" x14ac:dyDescent="0.25">
      <c r="B543" s="23"/>
    </row>
    <row r="544" spans="1:43" s="20" customFormat="1" x14ac:dyDescent="0.25">
      <c r="B544" s="23"/>
    </row>
    <row r="545" spans="1:43" s="20" customFormat="1" x14ac:dyDescent="0.25">
      <c r="B545" s="23"/>
    </row>
    <row r="546" spans="1:43" s="20" customFormat="1" x14ac:dyDescent="0.25">
      <c r="B546" s="23"/>
    </row>
    <row r="547" spans="1:43" s="20" customFormat="1" x14ac:dyDescent="0.25">
      <c r="B547" s="23"/>
    </row>
    <row r="548" spans="1:43" s="20" customFormat="1" x14ac:dyDescent="0.25">
      <c r="B548" s="23"/>
    </row>
    <row r="549" spans="1:43" s="20" customFormat="1" x14ac:dyDescent="0.25">
      <c r="B549" s="23"/>
    </row>
    <row r="550" spans="1:43" s="20" customFormat="1" x14ac:dyDescent="0.25">
      <c r="B550" s="23"/>
    </row>
    <row r="551" spans="1:43" s="20" customFormat="1" x14ac:dyDescent="0.25">
      <c r="B551" s="23"/>
    </row>
    <row r="552" spans="1:43" s="20" customFormat="1" x14ac:dyDescent="0.25">
      <c r="B552" s="23"/>
    </row>
    <row r="553" spans="1:43" s="20" customFormat="1" x14ac:dyDescent="0.25">
      <c r="B553" s="23"/>
    </row>
    <row r="554" spans="1:43" s="20" customFormat="1" x14ac:dyDescent="0.25">
      <c r="B554" s="23"/>
    </row>
    <row r="555" spans="1:43" s="20" customFormat="1" x14ac:dyDescent="0.25"/>
    <row r="556" spans="1:43" s="20" customFormat="1" x14ac:dyDescent="0.25">
      <c r="A556" s="19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</row>
    <row r="557" spans="1:43" s="20" customFormat="1" x14ac:dyDescent="0.25">
      <c r="B557" s="23"/>
      <c r="Z557" s="21"/>
    </row>
    <row r="558" spans="1:43" s="20" customFormat="1" x14ac:dyDescent="0.25">
      <c r="B558" s="23"/>
    </row>
    <row r="559" spans="1:43" s="20" customFormat="1" x14ac:dyDescent="0.25">
      <c r="B559" s="23"/>
    </row>
    <row r="560" spans="1:43" s="20" customFormat="1" x14ac:dyDescent="0.25">
      <c r="B560" s="23"/>
    </row>
    <row r="561" spans="1:43" s="20" customFormat="1" x14ac:dyDescent="0.25">
      <c r="B561" s="23"/>
    </row>
    <row r="562" spans="1:43" s="20" customFormat="1" x14ac:dyDescent="0.25">
      <c r="B562" s="23"/>
    </row>
    <row r="563" spans="1:43" s="20" customFormat="1" x14ac:dyDescent="0.25">
      <c r="B563" s="23"/>
    </row>
    <row r="564" spans="1:43" s="20" customFormat="1" x14ac:dyDescent="0.25">
      <c r="B564" s="23"/>
    </row>
    <row r="565" spans="1:43" s="20" customFormat="1" x14ac:dyDescent="0.25">
      <c r="B565" s="23"/>
    </row>
    <row r="566" spans="1:43" s="20" customFormat="1" x14ac:dyDescent="0.25">
      <c r="B566" s="23"/>
    </row>
    <row r="567" spans="1:43" s="20" customFormat="1" x14ac:dyDescent="0.25">
      <c r="B567" s="23"/>
    </row>
    <row r="568" spans="1:43" s="20" customFormat="1" x14ac:dyDescent="0.25">
      <c r="B568" s="23"/>
    </row>
    <row r="569" spans="1:43" s="20" customFormat="1" x14ac:dyDescent="0.25">
      <c r="B569" s="23"/>
    </row>
    <row r="570" spans="1:43" s="20" customFormat="1" x14ac:dyDescent="0.25">
      <c r="B570" s="23"/>
    </row>
    <row r="571" spans="1:43" s="20" customFormat="1" x14ac:dyDescent="0.25">
      <c r="B571" s="23"/>
    </row>
    <row r="572" spans="1:43" s="20" customFormat="1" x14ac:dyDescent="0.25">
      <c r="B572" s="23"/>
    </row>
    <row r="573" spans="1:43" s="20" customFormat="1" x14ac:dyDescent="0.25">
      <c r="B573" s="23"/>
    </row>
    <row r="574" spans="1:43" s="20" customFormat="1" x14ac:dyDescent="0.25">
      <c r="B574" s="23"/>
    </row>
    <row r="575" spans="1:43" x14ac:dyDescent="0.25">
      <c r="A575" s="12"/>
      <c r="B575" s="13"/>
    </row>
    <row r="576" spans="1:43" ht="15.75" thickBot="1" x14ac:dyDescent="0.3">
      <c r="A576" s="16"/>
      <c r="B576" s="18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</sheetData>
  <mergeCells count="76">
    <mergeCell ref="BB1:BB3"/>
    <mergeCell ref="BC1:BC3"/>
    <mergeCell ref="A1:A3"/>
    <mergeCell ref="AS1:AS3"/>
    <mergeCell ref="AT1:AT3"/>
    <mergeCell ref="AU1:AU3"/>
    <mergeCell ref="AV1:AV3"/>
    <mergeCell ref="AW1:AW3"/>
    <mergeCell ref="BJ1:BJ3"/>
    <mergeCell ref="BK1:BK3"/>
    <mergeCell ref="BL1:BL3"/>
    <mergeCell ref="BM1:BM3"/>
    <mergeCell ref="A4:V4"/>
    <mergeCell ref="X4:AQ4"/>
    <mergeCell ref="BD1:BD3"/>
    <mergeCell ref="BE1:BE3"/>
    <mergeCell ref="BF1:BF3"/>
    <mergeCell ref="BG1:BG3"/>
    <mergeCell ref="BH1:BH3"/>
    <mergeCell ref="BI1:BI3"/>
    <mergeCell ref="AX1:AX3"/>
    <mergeCell ref="AY1:AY3"/>
    <mergeCell ref="AZ1:AZ3"/>
    <mergeCell ref="BA1:BA3"/>
    <mergeCell ref="A5:B6"/>
    <mergeCell ref="B28:V28"/>
    <mergeCell ref="X28:AQ28"/>
    <mergeCell ref="AS33:BC33"/>
    <mergeCell ref="B50:V50"/>
    <mergeCell ref="X50:AQ50"/>
    <mergeCell ref="B72:V72"/>
    <mergeCell ref="X72:AQ72"/>
    <mergeCell ref="B94:V94"/>
    <mergeCell ref="X94:AQ94"/>
    <mergeCell ref="B116:V116"/>
    <mergeCell ref="X116:AQ116"/>
    <mergeCell ref="B138:V138"/>
    <mergeCell ref="X138:AQ138"/>
    <mergeCell ref="B160:V160"/>
    <mergeCell ref="X160:AQ160"/>
    <mergeCell ref="B182:V182"/>
    <mergeCell ref="X182:AQ182"/>
    <mergeCell ref="B204:V204"/>
    <mergeCell ref="X204:AQ204"/>
    <mergeCell ref="B226:V226"/>
    <mergeCell ref="X226:AQ226"/>
    <mergeCell ref="B248:V248"/>
    <mergeCell ref="X248:AQ248"/>
    <mergeCell ref="B270:V270"/>
    <mergeCell ref="X270:AQ270"/>
    <mergeCell ref="B292:V292"/>
    <mergeCell ref="X292:AQ292"/>
    <mergeCell ref="B314:V314"/>
    <mergeCell ref="X314:AQ314"/>
    <mergeCell ref="B336:V336"/>
    <mergeCell ref="X336:AQ336"/>
    <mergeCell ref="B358:V358"/>
    <mergeCell ref="X358:AQ358"/>
    <mergeCell ref="B380:V380"/>
    <mergeCell ref="X380:AQ380"/>
    <mergeCell ref="B402:V402"/>
    <mergeCell ref="X402:AQ402"/>
    <mergeCell ref="B424:V424"/>
    <mergeCell ref="X424:AQ424"/>
    <mergeCell ref="B446:V446"/>
    <mergeCell ref="X446:AQ446"/>
    <mergeCell ref="B534:V534"/>
    <mergeCell ref="X534:AQ534"/>
    <mergeCell ref="B556:V556"/>
    <mergeCell ref="X556:AQ556"/>
    <mergeCell ref="B468:V468"/>
    <mergeCell ref="X468:AQ468"/>
    <mergeCell ref="B490:V490"/>
    <mergeCell ref="X490:AQ490"/>
    <mergeCell ref="B512:V512"/>
    <mergeCell ref="X512:AQ5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KSIM (2)</vt:lpstr>
      <vt:lpstr>KSIM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luis_dell</dc:creator>
  <cp:lastModifiedBy>Usuario</cp:lastModifiedBy>
  <dcterms:created xsi:type="dcterms:W3CDTF">2021-10-05T16:04:12Z</dcterms:created>
  <dcterms:modified xsi:type="dcterms:W3CDTF">2022-05-18T21:02:56Z</dcterms:modified>
</cp:coreProperties>
</file>