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0400" yWindow="5140" windowWidth="35540" windowHeight="20080" tabRatio="311"/>
  </bookViews>
  <sheets>
    <sheet name="Shades v4.0" sheetId="2" r:id="rId1"/>
    <sheet name="Shades v3.1" sheetId="1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" i="2" l="1"/>
  <c r="A21" i="2"/>
  <c r="F16" i="2"/>
  <c r="F12" i="2"/>
  <c r="F10" i="2"/>
  <c r="F9" i="2"/>
  <c r="F8" i="2"/>
  <c r="F7" i="2"/>
  <c r="D7" i="2"/>
  <c r="F6" i="2"/>
  <c r="D6" i="2"/>
  <c r="F5" i="2"/>
  <c r="F4" i="2"/>
  <c r="D4" i="2"/>
  <c r="A18" i="1"/>
  <c r="F5" i="1"/>
  <c r="F6" i="1"/>
  <c r="F7" i="1"/>
  <c r="F8" i="1"/>
  <c r="F4" i="1"/>
</calcChain>
</file>

<file path=xl/sharedStrings.xml><?xml version="1.0" encoding="utf-8"?>
<sst xmlns="http://schemas.openxmlformats.org/spreadsheetml/2006/main" count="203" uniqueCount="160">
  <si>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</si>
  <si>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</si>
  <si>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</si>
  <si>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</si>
  <si>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</si>
  <si>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</si>
  <si>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</si>
  <si>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</si>
  <si>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</si>
  <si>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R4, R11, R24, R28, R29, R30</t>
  </si>
  <si>
    <t>Resistor, 1%</t>
  </si>
  <si>
    <t>1.0k</t>
  </si>
  <si>
    <t>667-ERJ3-EKF1001V</t>
  </si>
  <si>
    <t>R27</t>
  </si>
  <si>
    <t>10k</t>
  </si>
  <si>
    <t>667-ERJ3-EKF1002V</t>
  </si>
  <si>
    <t>R1, R2, R5, R6, R7, R8, R9, R12, R13, R14, R15, R16, R17, R18, R19, R20, R22, R23, R25, R26</t>
  </si>
  <si>
    <t>Resistor, 0.1% thin film</t>
  </si>
  <si>
    <t>100k</t>
  </si>
  <si>
    <t>667-ERA-3AEB104V</t>
  </si>
  <si>
    <t>C5, C8, C14</t>
  </si>
  <si>
    <t>Capacitor, ceramic</t>
  </si>
  <si>
    <t>&lt;= 2%, &gt;= 25V</t>
  </si>
  <si>
    <t>22p</t>
  </si>
  <si>
    <t>81-GRM1885C1H220GA1J</t>
  </si>
  <si>
    <t>Murata GRM1885C1H220GA01J</t>
  </si>
  <si>
    <t>C3, C4, C6, C7, C9, C10, C11, C12, C13, C15</t>
  </si>
  <si>
    <t>&gt;= 16V</t>
  </si>
  <si>
    <t>100n</t>
  </si>
  <si>
    <t>81-GRM188R71E104JA1J</t>
  </si>
  <si>
    <t>Murata GRM188R71E104JA01J</t>
  </si>
  <si>
    <t>C1, C2</t>
  </si>
  <si>
    <t>Capacitor, electrolytic</t>
  </si>
  <si>
    <t>&gt;= 25V</t>
  </si>
  <si>
    <t>10u</t>
  </si>
  <si>
    <t>Panasonic B (3mm dia)</t>
  </si>
  <si>
    <t>667-EEE-1EA100WR</t>
  </si>
  <si>
    <t>EEE-1EA100WR</t>
  </si>
  <si>
    <t>D1, D2</t>
  </si>
  <si>
    <t>1N5819HW diode</t>
  </si>
  <si>
    <t>SOD123</t>
  </si>
  <si>
    <t>621-1N5819HW-F</t>
  </si>
  <si>
    <t>Diodes Inc 1N5819HW-7-F</t>
  </si>
  <si>
    <t>IC6</t>
  </si>
  <si>
    <t>LM4040 Shunt Vref</t>
  </si>
  <si>
    <t>A, B or C grade</t>
  </si>
  <si>
    <t>10V</t>
  </si>
  <si>
    <t>SOT23</t>
  </si>
  <si>
    <t>595-LM4040C10IDBZR</t>
  </si>
  <si>
    <t>Texas Instruments LM4040C10IDBZ</t>
  </si>
  <si>
    <t>IC1, IC2, IC3, IC4</t>
  </si>
  <si>
    <t>LME49720 dual op-amp</t>
  </si>
  <si>
    <t>SOIC8</t>
  </si>
  <si>
    <t>926-LME49720MA/NOPB</t>
  </si>
  <si>
    <t>TI LME49720MA</t>
  </si>
  <si>
    <t>IC5</t>
  </si>
  <si>
    <t>TL072 dual op-amp</t>
  </si>
  <si>
    <t>595-TL072CD</t>
  </si>
  <si>
    <t>TI TL072CD</t>
  </si>
  <si>
    <t>IC7, IC8, IC9</t>
  </si>
  <si>
    <t>LM321 single op-amp</t>
  </si>
  <si>
    <t>SOT23-5</t>
  </si>
  <si>
    <t>926-LM321MFX/NOPB</t>
  </si>
  <si>
    <t>PTH parts, top side</t>
  </si>
  <si>
    <t>J1, J2, J3, J4, J5, J6</t>
  </si>
  <si>
    <t>Vertical jack connector</t>
  </si>
  <si>
    <t>LED1, LED2, LED3</t>
  </si>
  <si>
    <t>LED, Red/Green, 2 terminals</t>
  </si>
  <si>
    <t>2 terminals</t>
  </si>
  <si>
    <t>604-WP937EGW</t>
  </si>
  <si>
    <t>Kingbright WP937EGW</t>
  </si>
  <si>
    <t>LED holder</t>
  </si>
  <si>
    <t>10mm</t>
  </si>
  <si>
    <t>LED3-10 Multicomp; Farnell P/N 9555277</t>
  </si>
  <si>
    <t>R3, R10, R21</t>
  </si>
  <si>
    <t>10k linear pot, 15mm shaft</t>
  </si>
  <si>
    <t>SW1, SW2, SW3</t>
  </si>
  <si>
    <t>Toggle switch, SPDT</t>
  </si>
  <si>
    <t>PTH parts, bottom side</t>
  </si>
  <si>
    <t>JP2, JP3, JP4</t>
  </si>
  <si>
    <t>1x3 male header, 2.54mm pitch</t>
  </si>
  <si>
    <t>649-77311-118-03LF</t>
  </si>
  <si>
    <t>JP1</t>
  </si>
  <si>
    <t>2x5 male header, 2.54mm pitch</t>
  </si>
  <si>
    <t>649-67996-410HLF</t>
  </si>
  <si>
    <t>2.54 Shunt jumper</t>
  </si>
  <si>
    <t>517-9691020000DA</t>
  </si>
  <si>
    <t>PCB</t>
  </si>
  <si>
    <t>PJ-301-M-12</t>
  </si>
  <si>
    <t>Shades, v3.1</t>
  </si>
  <si>
    <t>https://www.thonk.co.uk/shop/alpha-9mm-pots/</t>
  </si>
  <si>
    <t>633-CS12ANW03</t>
  </si>
  <si>
    <t>TI LM321MFX/NOPB</t>
  </si>
  <si>
    <t>PCB specifications</t>
  </si>
  <si>
    <t>29.2 x 106.7 ; 2 layers</t>
  </si>
  <si>
    <t>Shades, v4.0</t>
  </si>
  <si>
    <t>Mouser P/N</t>
  </si>
  <si>
    <t>R1, R2, R5, R6, R7, R8, R11, R12, R13, R14, R15, R16, R17, R18, R19, R22, R23, R24, R25, R27, R29</t>
  </si>
  <si>
    <t>Resistor, thin film</t>
  </si>
  <si>
    <t>667-ERA-2AEB104X</t>
  </si>
  <si>
    <t>Panasonic ERA-2AEB104X</t>
  </si>
  <si>
    <t>R4, R10, R21</t>
  </si>
  <si>
    <t>Resistor</t>
  </si>
  <si>
    <t>&lt;= 1%, &gt;= 200mW</t>
  </si>
  <si>
    <t>667-ERJ-PA3D1001V</t>
  </si>
  <si>
    <t>Panasonic ERJ-PA3D1001V</t>
  </si>
  <si>
    <t>R26, R30, R31</t>
  </si>
  <si>
    <t>39k</t>
  </si>
  <si>
    <t>R28</t>
  </si>
  <si>
    <t>3.3k</t>
  </si>
  <si>
    <t>C1, C5</t>
  </si>
  <si>
    <t>&gt;= 35V, X?R, &lt;= 20%</t>
  </si>
  <si>
    <t>963-GMK325AB7106MM-T</t>
  </si>
  <si>
    <t>Taiyo Yuden GMK325AB7106MM-T</t>
  </si>
  <si>
    <t>C2, C3, C6, C7, C9, C10, C11, C12, C14, C15, C16</t>
  </si>
  <si>
    <t>&gt;= 25V, X5R, &lt;= 20%</t>
  </si>
  <si>
    <t>710-885012105018</t>
  </si>
  <si>
    <t>Würth 885012105018</t>
  </si>
  <si>
    <t>C4, C8, C13</t>
  </si>
  <si>
    <t>&gt;= 50V, C0G, &lt;= 5%</t>
  </si>
  <si>
    <t>81-GCM1555C1H220JA6D</t>
  </si>
  <si>
    <t>Murata GCM1555C1H220JA16D</t>
  </si>
  <si>
    <t>D3, D4, D5, D6, D7, D8</t>
  </si>
  <si>
    <t>Ceradiode</t>
  </si>
  <si>
    <t>Epcos / TDK B72500D160H60</t>
  </si>
  <si>
    <t>OPA1678 dual op-amp</t>
  </si>
  <si>
    <t>VSSOP8</t>
  </si>
  <si>
    <t>595-OPA1678IDGKT</t>
  </si>
  <si>
    <t>Texas Instruments OPA1678IDGKT</t>
  </si>
  <si>
    <t>B grade (0.2%, 100ppm)</t>
  </si>
  <si>
    <t>595-LM4040B10IDBZR</t>
  </si>
  <si>
    <t>Texas Instruments LM4040B10IDBZ</t>
  </si>
  <si>
    <t>LM324 quad op-amp</t>
  </si>
  <si>
    <t>TSSOP14</t>
  </si>
  <si>
    <t>595-LM324PWR</t>
  </si>
  <si>
    <t>Texas instruments LM324PWR</t>
  </si>
  <si>
    <t>L1, L2</t>
  </si>
  <si>
    <t>EMI Filter Bead</t>
  </si>
  <si>
    <t>&gt;= 1k ohm, 300mA</t>
  </si>
  <si>
    <t>710-742792664</t>
  </si>
  <si>
    <t>Würth Electronics 742792664</t>
  </si>
  <si>
    <t>LED1, LED3, LED5</t>
  </si>
  <si>
    <t>LED 3mm, mint green</t>
  </si>
  <si>
    <t>Optosupply OSC54L3131A</t>
  </si>
  <si>
    <t>LED2, LED4, LED6</t>
  </si>
  <si>
    <t>LED 3mm, baby pink</t>
  </si>
  <si>
    <t>Optosupply OSC84L3131A</t>
  </si>
  <si>
    <t>Led holder</t>
  </si>
  <si>
    <t>749-ELM-4-350</t>
  </si>
  <si>
    <t>Bivar ELM 2-340</t>
  </si>
  <si>
    <t>R3, R9, R20</t>
  </si>
  <si>
    <t>Slide switch, DPDT</t>
  </si>
  <si>
    <t>JP4</t>
  </si>
  <si>
    <t>2x5 male boxed header, 2.54mm pitch</t>
  </si>
  <si>
    <t>710-61201021621</t>
  </si>
  <si>
    <t>JP1, JP2, JP3</t>
  </si>
  <si>
    <t>855-M7582-46</t>
  </si>
  <si>
    <t>29.2 x 106.7, 4 layers</t>
  </si>
  <si>
    <t>871-B72500D160H60</t>
  </si>
  <si>
    <t>https://www.thonk.co.uk/shop/thonkiconn/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</si>
</sst>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0000"/>
  </numFmts>
  <fonts count="13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B7B7B7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6"/>
      <name val="Arial"/>
    </font>
    <font>
      <sz val="9"/>
      <color rgb="FF222222"/>
      <name val="Arial"/>
    </font>
    <font>
      <sz val="9"/>
      <color theme="1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2" borderId="0" xfId="0" applyFont="1" applyFill="1" applyAlignment="1">
      <alignment wrapText="1"/>
    </xf>
    <xf numFmtId="49" fontId="4" fillId="2" borderId="0" xfId="0" applyNumberFormat="1" applyFont="1" applyFill="1" applyAlignment="1">
      <alignment horizontal="left" wrapText="1"/>
    </xf>
    <xf numFmtId="164" fontId="4" fillId="2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0" borderId="1" xfId="0" applyNumberFormat="1" applyFont="1" applyBorder="1" applyAlignment="1">
      <alignment wrapText="1"/>
    </xf>
    <xf numFmtId="0" fontId="1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4" fillId="2" borderId="0" xfId="0" applyNumberFormat="1" applyFont="1" applyFill="1" applyAlignment="1">
      <alignment wrapText="1"/>
    </xf>
    <xf numFmtId="0" fontId="1" fillId="0" borderId="0" xfId="0" applyNumberFormat="1" applyFont="1">
      <alignment vertical="center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horizontal="left" wrapText="1"/>
    </xf>
    <xf numFmtId="0" fontId="1" fillId="3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10" fillId="0" borderId="0" xfId="0" applyFont="1">
      <alignment vertical="center"/>
    </xf>
    <xf numFmtId="0" fontId="4" fillId="2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1" fontId="9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Fill="1">
      <alignment vertical="center"/>
    </xf>
    <xf numFmtId="0" fontId="5" fillId="0" borderId="0" xfId="0" applyNumberFormat="1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4" fillId="2" borderId="0" xfId="0" applyNumberFormat="1" applyFont="1" applyFill="1" applyAlignment="1">
      <alignment horizontal="left" wrapText="1"/>
    </xf>
    <xf numFmtId="0" fontId="1" fillId="3" borderId="0" xfId="0" applyNumberFormat="1" applyFont="1" applyFill="1" applyAlignment="1">
      <alignment horizontal="left" wrapText="1"/>
    </xf>
    <xf numFmtId="0" fontId="5" fillId="0" borderId="0" xfId="0" applyFont="1" applyAlignment="1"/>
    <xf numFmtId="0" fontId="1" fillId="0" borderId="0" xfId="0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50" zoomScaleNormal="150" zoomScalePageLayoutView="150" workbookViewId="0">
      <selection activeCell="B10" sqref="B10"/>
    </sheetView>
  </sheetViews>
  <sheetFormatPr baseColWidth="10" defaultColWidth="8.83203125" defaultRowHeight="11" x14ac:dyDescent="0"/>
  <cols>
    <col min="1" max="1" width="35.83203125" style="1" customWidth="1"/>
    <col min="2" max="2" width="3.6640625" style="1" bestFit="1" customWidth="1"/>
    <col min="3" max="3" width="26.5" style="1" customWidth="1"/>
    <col min="4" max="4" width="18.6640625" style="1" customWidth="1"/>
    <col min="5" max="5" width="5.1640625" style="1" bestFit="1" customWidth="1"/>
    <col min="6" max="6" width="10" style="21" customWidth="1"/>
    <col min="7" max="7" width="20.83203125" style="1" customWidth="1"/>
    <col min="8" max="8" width="36" style="1" bestFit="1" customWidth="1"/>
    <col min="9" max="16384" width="8.83203125" style="1"/>
  </cols>
  <sheetData>
    <row r="1" spans="1:8" ht="30" customHeight="1">
      <c r="A1" s="35" t="s">
        <v>95</v>
      </c>
      <c r="B1" s="35"/>
      <c r="C1" s="35"/>
      <c r="D1" s="35"/>
      <c r="E1" s="35"/>
      <c r="F1" s="35"/>
      <c r="G1" s="35"/>
      <c r="H1" s="35"/>
    </row>
    <row r="2" spans="1:8" ht="12" thickBot="1">
      <c r="A2" s="2" t="s">
        <v>0</v>
      </c>
      <c r="B2" s="2" t="s">
        <v>1</v>
      </c>
      <c r="C2" s="2" t="s">
        <v>2</v>
      </c>
      <c r="D2" s="2" t="s">
        <v>3</v>
      </c>
      <c r="E2" s="36" t="s">
        <v>4</v>
      </c>
      <c r="F2" s="37" t="s">
        <v>5</v>
      </c>
      <c r="G2" s="4" t="s">
        <v>96</v>
      </c>
      <c r="H2" s="5" t="s">
        <v>7</v>
      </c>
    </row>
    <row r="3" spans="1:8" ht="12" customHeight="1">
      <c r="A3" s="33" t="s">
        <v>8</v>
      </c>
      <c r="B3" s="33"/>
      <c r="C3" s="33"/>
      <c r="D3" s="33"/>
      <c r="E3" s="33"/>
      <c r="F3" s="33"/>
      <c r="G3" s="33"/>
      <c r="H3" s="6"/>
    </row>
    <row r="4" spans="1:8" ht="33">
      <c r="A4" s="38" t="s">
        <v>97</v>
      </c>
      <c r="B4" s="39">
        <v>21</v>
      </c>
      <c r="C4" s="40" t="s">
        <v>98</v>
      </c>
      <c r="D4" s="40" t="str">
        <f>"&lt;= 0.1%, 62.5mW"</f>
        <v>&lt;= 0.1%, 62.5mW</v>
      </c>
      <c r="E4" s="38" t="s">
        <v>18</v>
      </c>
      <c r="F4" s="41" t="str">
        <f>"0402"</f>
        <v>0402</v>
      </c>
      <c r="G4" s="38" t="s">
        <v>99</v>
      </c>
      <c r="H4" s="43" t="s">
        <v>100</v>
      </c>
    </row>
    <row r="5" spans="1:8">
      <c r="A5" s="38" t="s">
        <v>101</v>
      </c>
      <c r="B5" s="39">
        <v>3</v>
      </c>
      <c r="C5" s="40" t="s">
        <v>102</v>
      </c>
      <c r="D5" s="40" t="s">
        <v>103</v>
      </c>
      <c r="E5" s="38" t="s">
        <v>11</v>
      </c>
      <c r="F5" s="41" t="str">
        <f>"0603"</f>
        <v>0603</v>
      </c>
      <c r="G5" s="44" t="s">
        <v>104</v>
      </c>
      <c r="H5" s="42" t="s">
        <v>105</v>
      </c>
    </row>
    <row r="6" spans="1:8">
      <c r="A6" s="38" t="s">
        <v>106</v>
      </c>
      <c r="B6" s="39">
        <v>3</v>
      </c>
      <c r="C6" s="40" t="s">
        <v>102</v>
      </c>
      <c r="D6" s="40" t="str">
        <f>"&lt;= 1%, 62.5mW"</f>
        <v>&lt;= 1%, 62.5mW</v>
      </c>
      <c r="E6" s="38" t="s">
        <v>107</v>
      </c>
      <c r="F6" s="41" t="str">
        <f t="shared" ref="F6:F7" si="0">"0402"</f>
        <v>0402</v>
      </c>
      <c r="G6" s="38"/>
      <c r="H6" s="45"/>
    </row>
    <row r="7" spans="1:8">
      <c r="A7" s="38" t="s">
        <v>108</v>
      </c>
      <c r="B7" s="39">
        <v>1</v>
      </c>
      <c r="C7" s="40" t="s">
        <v>102</v>
      </c>
      <c r="D7" s="40" t="str">
        <f>"&lt;= 1%, 62.5mW"</f>
        <v>&lt;= 1%, 62.5mW</v>
      </c>
      <c r="E7" s="38" t="s">
        <v>109</v>
      </c>
      <c r="F7" s="41" t="str">
        <f t="shared" si="0"/>
        <v>0402</v>
      </c>
      <c r="G7" s="38"/>
      <c r="H7" s="43"/>
    </row>
    <row r="8" spans="1:8">
      <c r="A8" s="38" t="s">
        <v>110</v>
      </c>
      <c r="B8" s="40">
        <v>2</v>
      </c>
      <c r="C8" s="40" t="s">
        <v>21</v>
      </c>
      <c r="D8" s="40" t="s">
        <v>111</v>
      </c>
      <c r="E8" s="46" t="s">
        <v>34</v>
      </c>
      <c r="F8" s="41" t="str">
        <f>"1210"</f>
        <v>1210</v>
      </c>
      <c r="G8" s="44" t="s">
        <v>112</v>
      </c>
      <c r="H8" s="47" t="s">
        <v>113</v>
      </c>
    </row>
    <row r="9" spans="1:8" ht="22">
      <c r="A9" s="38" t="s">
        <v>114</v>
      </c>
      <c r="B9" s="40">
        <v>11</v>
      </c>
      <c r="C9" s="48" t="s">
        <v>21</v>
      </c>
      <c r="D9" s="40" t="s">
        <v>115</v>
      </c>
      <c r="E9" s="46" t="s">
        <v>28</v>
      </c>
      <c r="F9" s="41" t="str">
        <f>"0402"</f>
        <v>0402</v>
      </c>
      <c r="G9" s="38" t="s">
        <v>116</v>
      </c>
      <c r="H9" s="40" t="s">
        <v>117</v>
      </c>
    </row>
    <row r="10" spans="1:8">
      <c r="A10" s="38" t="s">
        <v>118</v>
      </c>
      <c r="B10" s="40">
        <v>3</v>
      </c>
      <c r="C10" s="48" t="s">
        <v>21</v>
      </c>
      <c r="D10" s="40" t="s">
        <v>119</v>
      </c>
      <c r="E10" s="46" t="s">
        <v>23</v>
      </c>
      <c r="F10" s="46" t="str">
        <f>"0402"</f>
        <v>0402</v>
      </c>
      <c r="G10" s="38" t="s">
        <v>120</v>
      </c>
      <c r="H10" s="40" t="s">
        <v>121</v>
      </c>
    </row>
    <row r="11" spans="1:8">
      <c r="A11" s="38" t="s">
        <v>38</v>
      </c>
      <c r="B11" s="48">
        <v>2</v>
      </c>
      <c r="C11" s="48" t="s">
        <v>39</v>
      </c>
      <c r="D11" s="48"/>
      <c r="E11" s="49"/>
      <c r="F11" s="49" t="s">
        <v>40</v>
      </c>
      <c r="G11" s="48" t="s">
        <v>41</v>
      </c>
      <c r="H11" s="48" t="s">
        <v>42</v>
      </c>
    </row>
    <row r="12" spans="1:8">
      <c r="A12" s="38" t="s">
        <v>122</v>
      </c>
      <c r="B12" s="40">
        <v>6</v>
      </c>
      <c r="C12" s="40" t="s">
        <v>123</v>
      </c>
      <c r="D12" s="40"/>
      <c r="E12" s="46"/>
      <c r="F12" s="46" t="str">
        <f>"0603"</f>
        <v>0603</v>
      </c>
      <c r="G12" s="44" t="s">
        <v>158</v>
      </c>
      <c r="H12" s="48" t="s">
        <v>124</v>
      </c>
    </row>
    <row r="13" spans="1:8">
      <c r="A13" s="38" t="s">
        <v>50</v>
      </c>
      <c r="B13" s="50">
        <v>4</v>
      </c>
      <c r="C13" s="38" t="s">
        <v>125</v>
      </c>
      <c r="D13" s="9"/>
      <c r="E13" s="9"/>
      <c r="F13" s="38" t="s">
        <v>126</v>
      </c>
      <c r="G13" s="38" t="s">
        <v>127</v>
      </c>
      <c r="H13" s="9" t="s">
        <v>128</v>
      </c>
    </row>
    <row r="14" spans="1:8">
      <c r="A14" s="38" t="s">
        <v>55</v>
      </c>
      <c r="B14" s="40">
        <v>1</v>
      </c>
      <c r="C14" s="48" t="s">
        <v>44</v>
      </c>
      <c r="D14" s="48" t="s">
        <v>129</v>
      </c>
      <c r="E14" s="49" t="s">
        <v>46</v>
      </c>
      <c r="F14" s="49" t="s">
        <v>47</v>
      </c>
      <c r="G14" s="38" t="s">
        <v>130</v>
      </c>
      <c r="H14" s="48" t="s">
        <v>131</v>
      </c>
    </row>
    <row r="15" spans="1:8" ht="12" customHeight="1">
      <c r="A15" s="38" t="s">
        <v>43</v>
      </c>
      <c r="B15" s="48">
        <v>1</v>
      </c>
      <c r="C15" s="38" t="s">
        <v>132</v>
      </c>
      <c r="D15" s="48"/>
      <c r="E15" s="49"/>
      <c r="F15" s="9" t="s">
        <v>133</v>
      </c>
      <c r="G15" s="38" t="s">
        <v>134</v>
      </c>
      <c r="H15" s="48" t="s">
        <v>135</v>
      </c>
    </row>
    <row r="16" spans="1:8">
      <c r="A16" s="38" t="s">
        <v>136</v>
      </c>
      <c r="B16" s="40">
        <v>2</v>
      </c>
      <c r="C16" s="38" t="s">
        <v>137</v>
      </c>
      <c r="D16" s="38" t="s">
        <v>138</v>
      </c>
      <c r="E16" s="38"/>
      <c r="F16" s="51" t="str">
        <f>"0603"</f>
        <v>0603</v>
      </c>
      <c r="G16" s="52" t="s">
        <v>139</v>
      </c>
      <c r="H16" s="51" t="s">
        <v>140</v>
      </c>
    </row>
    <row r="17" spans="1:8">
      <c r="A17" s="34" t="s">
        <v>63</v>
      </c>
      <c r="B17" s="34"/>
      <c r="C17" s="34"/>
      <c r="D17" s="34"/>
      <c r="E17" s="34"/>
      <c r="F17" s="34"/>
      <c r="G17" s="34"/>
      <c r="H17" s="12"/>
    </row>
    <row r="18" spans="1:8">
      <c r="A18" s="38" t="s">
        <v>64</v>
      </c>
      <c r="B18" s="40">
        <v>6</v>
      </c>
      <c r="C18" s="48" t="s">
        <v>65</v>
      </c>
      <c r="E18" s="53"/>
      <c r="F18" s="53"/>
      <c r="H18" s="8" t="s">
        <v>159</v>
      </c>
    </row>
    <row r="19" spans="1:8">
      <c r="A19" s="38" t="s">
        <v>141</v>
      </c>
      <c r="B19" s="40">
        <v>3</v>
      </c>
      <c r="C19" s="48" t="s">
        <v>142</v>
      </c>
      <c r="E19" s="53"/>
      <c r="F19" s="53"/>
      <c r="H19" s="8" t="s">
        <v>143</v>
      </c>
    </row>
    <row r="20" spans="1:8">
      <c r="A20" s="38" t="s">
        <v>144</v>
      </c>
      <c r="B20" s="40">
        <v>3</v>
      </c>
      <c r="C20" s="48" t="s">
        <v>145</v>
      </c>
      <c r="E20" s="53"/>
      <c r="F20" s="53"/>
      <c r="H20" s="8" t="s">
        <v>146</v>
      </c>
    </row>
    <row r="21" spans="1:8">
      <c r="A21" s="54" t="str">
        <f>"- LED1, LED2, LED3, LED4, LED5, LED6"</f>
        <v>- LED1, LED2, LED3, LED4, LED5, LED6</v>
      </c>
      <c r="B21" s="40">
        <v>6</v>
      </c>
      <c r="C21" s="40" t="s">
        <v>147</v>
      </c>
      <c r="D21" s="42"/>
      <c r="E21" s="55"/>
      <c r="F21" s="56"/>
      <c r="G21" s="57" t="s">
        <v>148</v>
      </c>
      <c r="H21" s="54" t="s">
        <v>149</v>
      </c>
    </row>
    <row r="22" spans="1:8">
      <c r="A22" s="38" t="s">
        <v>150</v>
      </c>
      <c r="B22" s="40">
        <v>3</v>
      </c>
      <c r="C22" s="48" t="s">
        <v>75</v>
      </c>
      <c r="E22" s="53"/>
      <c r="F22" s="53"/>
      <c r="H22" s="60" t="s">
        <v>90</v>
      </c>
    </row>
    <row r="23" spans="1:8">
      <c r="A23" s="38" t="s">
        <v>76</v>
      </c>
      <c r="B23" s="40">
        <v>3</v>
      </c>
      <c r="C23" s="48" t="s">
        <v>151</v>
      </c>
      <c r="E23" s="53"/>
      <c r="F23" s="53"/>
      <c r="G23" s="48"/>
      <c r="H23" s="48"/>
    </row>
    <row r="24" spans="1:8">
      <c r="A24" s="32" t="s">
        <v>78</v>
      </c>
      <c r="B24" s="32"/>
      <c r="C24" s="32"/>
      <c r="D24" s="32"/>
      <c r="E24" s="13"/>
      <c r="F24" s="58"/>
      <c r="G24" s="14"/>
      <c r="H24" s="12"/>
    </row>
    <row r="25" spans="1:8">
      <c r="A25" s="38" t="s">
        <v>152</v>
      </c>
      <c r="B25" s="42">
        <v>1</v>
      </c>
      <c r="C25" s="48" t="s">
        <v>153</v>
      </c>
      <c r="D25" s="48"/>
      <c r="E25" s="49"/>
      <c r="F25" s="49"/>
      <c r="G25" s="44" t="s">
        <v>154</v>
      </c>
      <c r="H25" s="48"/>
    </row>
    <row r="26" spans="1:8">
      <c r="A26" s="23" t="s">
        <v>155</v>
      </c>
      <c r="B26" s="8">
        <v>3</v>
      </c>
      <c r="C26" s="23" t="s">
        <v>80</v>
      </c>
      <c r="D26" s="23"/>
      <c r="E26" s="25"/>
      <c r="F26" s="18"/>
      <c r="G26" s="23" t="s">
        <v>81</v>
      </c>
      <c r="H26" s="23"/>
    </row>
    <row r="27" spans="1:8">
      <c r="A27" s="38" t="str">
        <f>"- JP1, JP2, JP3"</f>
        <v>- JP1, JP2, JP3</v>
      </c>
      <c r="B27" s="23">
        <v>3</v>
      </c>
      <c r="C27" s="23" t="s">
        <v>85</v>
      </c>
      <c r="D27" s="23"/>
      <c r="E27" s="25"/>
      <c r="F27" s="18"/>
      <c r="G27" s="44" t="s">
        <v>156</v>
      </c>
      <c r="H27" s="8"/>
    </row>
    <row r="28" spans="1:8">
      <c r="A28" s="27" t="s">
        <v>87</v>
      </c>
      <c r="B28" s="27"/>
      <c r="C28" s="27" t="s">
        <v>157</v>
      </c>
      <c r="D28" s="27"/>
      <c r="E28" s="28"/>
      <c r="F28" s="59"/>
      <c r="G28" s="15"/>
      <c r="H28" s="16"/>
    </row>
  </sheetData>
  <mergeCells count="3">
    <mergeCell ref="A3:G3"/>
    <mergeCell ref="A1:H1"/>
    <mergeCell ref="A17:G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50" zoomScaleNormal="150" zoomScalePageLayoutView="150" workbookViewId="0">
      <selection activeCell="H18" sqref="H18"/>
    </sheetView>
  </sheetViews>
  <sheetFormatPr baseColWidth="10" defaultColWidth="8.83203125" defaultRowHeight="11" x14ac:dyDescent="0"/>
  <cols>
    <col min="1" max="1" width="33.5" style="1" customWidth="1"/>
    <col min="2" max="2" width="3.6640625" style="1" bestFit="1" customWidth="1"/>
    <col min="3" max="3" width="22.5" style="1" customWidth="1"/>
    <col min="4" max="4" width="18.6640625" style="1" customWidth="1"/>
    <col min="5" max="5" width="5.1640625" style="1" bestFit="1" customWidth="1"/>
    <col min="6" max="6" width="21.1640625" style="21" customWidth="1"/>
    <col min="7" max="7" width="25.5" style="1" customWidth="1"/>
    <col min="8" max="8" width="32.33203125" style="1" bestFit="1" customWidth="1"/>
    <col min="9" max="16384" width="8.83203125" style="1"/>
  </cols>
  <sheetData>
    <row r="1" spans="1:8" ht="30" customHeight="1">
      <c r="A1" s="35" t="s">
        <v>89</v>
      </c>
      <c r="B1" s="35"/>
      <c r="C1" s="35"/>
      <c r="D1" s="35"/>
      <c r="E1" s="35"/>
      <c r="F1" s="35"/>
      <c r="G1" s="35"/>
      <c r="H1" s="35"/>
    </row>
    <row r="2" spans="1:8" ht="12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17" t="s">
        <v>5</v>
      </c>
      <c r="G2" s="4" t="s">
        <v>6</v>
      </c>
      <c r="H2" s="5" t="s">
        <v>7</v>
      </c>
    </row>
    <row r="3" spans="1:8" ht="12" customHeight="1">
      <c r="A3" s="33" t="s">
        <v>8</v>
      </c>
      <c r="B3" s="33"/>
      <c r="C3" s="33"/>
      <c r="D3" s="33"/>
      <c r="E3" s="33"/>
      <c r="F3" s="33"/>
      <c r="G3" s="33"/>
      <c r="H3" s="6"/>
    </row>
    <row r="4" spans="1:8">
      <c r="A4" s="23" t="s">
        <v>9</v>
      </c>
      <c r="B4" s="23">
        <v>6</v>
      </c>
      <c r="C4" s="23" t="s">
        <v>10</v>
      </c>
      <c r="D4" s="23"/>
      <c r="E4" s="24" t="s">
        <v>11</v>
      </c>
      <c r="F4" s="18" t="str">
        <f>"0603"</f>
        <v>0603</v>
      </c>
      <c r="G4" s="26" t="s">
        <v>12</v>
      </c>
      <c r="H4" s="7"/>
    </row>
    <row r="5" spans="1:8">
      <c r="A5" s="23" t="s">
        <v>13</v>
      </c>
      <c r="B5" s="23">
        <v>1</v>
      </c>
      <c r="C5" s="23" t="s">
        <v>10</v>
      </c>
      <c r="D5" s="23"/>
      <c r="E5" s="24" t="s">
        <v>14</v>
      </c>
      <c r="F5" s="18" t="str">
        <f t="shared" ref="F5:F8" si="0">"0603"</f>
        <v>0603</v>
      </c>
      <c r="G5" s="26" t="s">
        <v>15</v>
      </c>
      <c r="H5" s="7"/>
    </row>
    <row r="6" spans="1:8" ht="33">
      <c r="A6" s="23" t="s">
        <v>16</v>
      </c>
      <c r="B6" s="23">
        <v>20</v>
      </c>
      <c r="C6" s="23" t="s">
        <v>17</v>
      </c>
      <c r="D6" s="23"/>
      <c r="E6" s="25" t="s">
        <v>18</v>
      </c>
      <c r="F6" s="18" t="str">
        <f t="shared" si="0"/>
        <v>0603</v>
      </c>
      <c r="G6" s="23" t="s">
        <v>19</v>
      </c>
      <c r="H6" s="7"/>
    </row>
    <row r="7" spans="1:8">
      <c r="A7" s="23" t="s">
        <v>20</v>
      </c>
      <c r="B7" s="23">
        <v>3</v>
      </c>
      <c r="C7" s="23" t="s">
        <v>21</v>
      </c>
      <c r="D7" s="23" t="s">
        <v>22</v>
      </c>
      <c r="E7" s="24" t="s">
        <v>23</v>
      </c>
      <c r="F7" s="18" t="str">
        <f t="shared" si="0"/>
        <v>0603</v>
      </c>
      <c r="G7" s="26" t="s">
        <v>24</v>
      </c>
      <c r="H7" s="8" t="s">
        <v>25</v>
      </c>
    </row>
    <row r="8" spans="1:8">
      <c r="A8" s="23" t="s">
        <v>26</v>
      </c>
      <c r="B8" s="8">
        <v>10</v>
      </c>
      <c r="C8" s="23" t="s">
        <v>21</v>
      </c>
      <c r="D8" s="8" t="s">
        <v>27</v>
      </c>
      <c r="E8" s="9" t="s">
        <v>28</v>
      </c>
      <c r="F8" s="18" t="str">
        <f t="shared" si="0"/>
        <v>0603</v>
      </c>
      <c r="G8" s="23" t="s">
        <v>29</v>
      </c>
      <c r="H8" s="8" t="s">
        <v>30</v>
      </c>
    </row>
    <row r="9" spans="1:8">
      <c r="A9" s="23" t="s">
        <v>31</v>
      </c>
      <c r="B9" s="23">
        <v>2</v>
      </c>
      <c r="C9" s="8" t="s">
        <v>32</v>
      </c>
      <c r="D9" s="8" t="s">
        <v>33</v>
      </c>
      <c r="E9" s="10" t="s">
        <v>34</v>
      </c>
      <c r="F9" s="19" t="s">
        <v>35</v>
      </c>
      <c r="G9" s="11" t="s">
        <v>36</v>
      </c>
      <c r="H9" s="8" t="s">
        <v>37</v>
      </c>
    </row>
    <row r="10" spans="1:8">
      <c r="A10" s="23" t="s">
        <v>38</v>
      </c>
      <c r="B10" s="23">
        <v>2</v>
      </c>
      <c r="C10" s="8" t="s">
        <v>39</v>
      </c>
      <c r="D10" s="23"/>
      <c r="E10" s="24"/>
      <c r="F10" s="19" t="s">
        <v>40</v>
      </c>
      <c r="G10" s="8" t="s">
        <v>41</v>
      </c>
      <c r="H10" s="8" t="s">
        <v>42</v>
      </c>
    </row>
    <row r="11" spans="1:8">
      <c r="A11" s="23" t="s">
        <v>43</v>
      </c>
      <c r="B11" s="23">
        <v>1</v>
      </c>
      <c r="C11" s="23" t="s">
        <v>44</v>
      </c>
      <c r="D11" s="23" t="s">
        <v>45</v>
      </c>
      <c r="E11" s="24" t="s">
        <v>46</v>
      </c>
      <c r="F11" s="18" t="s">
        <v>47</v>
      </c>
      <c r="G11" s="26" t="s">
        <v>48</v>
      </c>
      <c r="H11" s="23" t="s">
        <v>49</v>
      </c>
    </row>
    <row r="12" spans="1:8">
      <c r="A12" s="23" t="s">
        <v>50</v>
      </c>
      <c r="B12" s="23">
        <v>4</v>
      </c>
      <c r="C12" s="8" t="s">
        <v>51</v>
      </c>
      <c r="D12" s="8"/>
      <c r="E12" s="9"/>
      <c r="F12" s="19" t="s">
        <v>52</v>
      </c>
      <c r="G12" s="8" t="s">
        <v>53</v>
      </c>
      <c r="H12" s="8" t="s">
        <v>54</v>
      </c>
    </row>
    <row r="13" spans="1:8">
      <c r="A13" s="23" t="s">
        <v>55</v>
      </c>
      <c r="B13" s="23">
        <v>1</v>
      </c>
      <c r="C13" s="8" t="s">
        <v>56</v>
      </c>
      <c r="D13" s="8"/>
      <c r="E13" s="9"/>
      <c r="F13" s="19" t="s">
        <v>52</v>
      </c>
      <c r="G13" s="8" t="s">
        <v>57</v>
      </c>
      <c r="H13" s="8" t="s">
        <v>58</v>
      </c>
    </row>
    <row r="14" spans="1:8">
      <c r="A14" s="23" t="s">
        <v>59</v>
      </c>
      <c r="B14" s="23">
        <v>3</v>
      </c>
      <c r="C14" s="8" t="s">
        <v>60</v>
      </c>
      <c r="D14" s="8"/>
      <c r="E14" s="8"/>
      <c r="F14" s="19" t="s">
        <v>61</v>
      </c>
      <c r="G14" s="8" t="s">
        <v>62</v>
      </c>
      <c r="H14" s="8" t="s">
        <v>92</v>
      </c>
    </row>
    <row r="15" spans="1:8" ht="12" customHeight="1">
      <c r="A15" s="34" t="s">
        <v>63</v>
      </c>
      <c r="B15" s="34"/>
      <c r="C15" s="34"/>
      <c r="D15" s="34"/>
      <c r="E15" s="34"/>
      <c r="F15" s="34"/>
      <c r="G15" s="34"/>
      <c r="H15" s="12"/>
    </row>
    <row r="16" spans="1:8">
      <c r="A16" s="23" t="s">
        <v>64</v>
      </c>
      <c r="B16" s="23">
        <v>6</v>
      </c>
      <c r="C16" s="23" t="s">
        <v>65</v>
      </c>
      <c r="D16" s="23"/>
      <c r="E16" s="24"/>
      <c r="F16" s="18"/>
      <c r="G16" s="26"/>
      <c r="H16" s="8" t="s">
        <v>88</v>
      </c>
    </row>
    <row r="17" spans="1:9">
      <c r="A17" s="23" t="s">
        <v>66</v>
      </c>
      <c r="B17" s="23">
        <v>3</v>
      </c>
      <c r="C17" s="23" t="s">
        <v>67</v>
      </c>
      <c r="D17" s="23"/>
      <c r="E17" s="25"/>
      <c r="F17" s="18" t="s">
        <v>68</v>
      </c>
      <c r="G17" s="23" t="s">
        <v>69</v>
      </c>
      <c r="H17" s="8" t="s">
        <v>70</v>
      </c>
    </row>
    <row r="18" spans="1:9">
      <c r="A18" s="23" t="str">
        <f>"- LED1, LED2, LED3"</f>
        <v>- LED1, LED2, LED3</v>
      </c>
      <c r="B18" s="23">
        <v>3</v>
      </c>
      <c r="C18" s="23" t="s">
        <v>71</v>
      </c>
      <c r="D18" s="23" t="s">
        <v>72</v>
      </c>
      <c r="E18" s="25"/>
      <c r="F18" s="18"/>
      <c r="G18" s="23"/>
      <c r="H18" s="23" t="s">
        <v>73</v>
      </c>
    </row>
    <row r="19" spans="1:9" ht="22">
      <c r="A19" s="23" t="s">
        <v>74</v>
      </c>
      <c r="B19" s="23">
        <v>3</v>
      </c>
      <c r="C19" s="23" t="s">
        <v>75</v>
      </c>
      <c r="D19" s="23"/>
      <c r="E19" s="24"/>
      <c r="F19" s="18"/>
      <c r="G19" s="26"/>
      <c r="H19" s="23" t="s">
        <v>90</v>
      </c>
    </row>
    <row r="20" spans="1:9">
      <c r="A20" s="23" t="s">
        <v>76</v>
      </c>
      <c r="B20" s="23">
        <v>3</v>
      </c>
      <c r="C20" s="23" t="s">
        <v>77</v>
      </c>
      <c r="D20" s="23"/>
      <c r="E20" s="25"/>
      <c r="F20" s="18"/>
      <c r="G20" s="31" t="s">
        <v>91</v>
      </c>
      <c r="H20" s="23"/>
    </row>
    <row r="21" spans="1:9">
      <c r="A21" s="22" t="s">
        <v>78</v>
      </c>
      <c r="B21" s="22"/>
      <c r="C21" s="22"/>
      <c r="D21" s="22"/>
      <c r="E21" s="13"/>
      <c r="F21" s="20"/>
      <c r="G21" s="14"/>
      <c r="H21" s="12"/>
    </row>
    <row r="22" spans="1:9">
      <c r="A22" s="23" t="s">
        <v>79</v>
      </c>
      <c r="B22" s="8">
        <v>3</v>
      </c>
      <c r="C22" s="23" t="s">
        <v>80</v>
      </c>
      <c r="D22" s="23"/>
      <c r="E22" s="25"/>
      <c r="F22" s="18"/>
      <c r="G22" s="23" t="s">
        <v>81</v>
      </c>
      <c r="H22" s="23"/>
    </row>
    <row r="23" spans="1:9">
      <c r="A23" s="23" t="s">
        <v>82</v>
      </c>
      <c r="B23" s="8">
        <v>1</v>
      </c>
      <c r="C23" s="8" t="s">
        <v>83</v>
      </c>
      <c r="D23" s="8"/>
      <c r="E23" s="9"/>
      <c r="F23" s="19"/>
      <c r="G23" s="8" t="s">
        <v>84</v>
      </c>
      <c r="H23" s="8"/>
    </row>
    <row r="24" spans="1:9">
      <c r="A24" s="23"/>
      <c r="B24" s="23">
        <v>3</v>
      </c>
      <c r="C24" s="23" t="s">
        <v>85</v>
      </c>
      <c r="D24" s="23"/>
      <c r="E24" s="25"/>
      <c r="F24" s="18"/>
      <c r="G24" s="23" t="s">
        <v>86</v>
      </c>
      <c r="H24" s="8"/>
    </row>
    <row r="25" spans="1:9">
      <c r="A25" s="30" t="s">
        <v>93</v>
      </c>
      <c r="B25" s="30"/>
      <c r="C25" s="30"/>
      <c r="D25" s="30"/>
      <c r="E25" s="13"/>
      <c r="F25" s="30"/>
      <c r="G25" s="14"/>
      <c r="H25" s="12"/>
      <c r="I25" s="61"/>
    </row>
    <row r="26" spans="1:9">
      <c r="A26" s="27" t="s">
        <v>87</v>
      </c>
      <c r="B26" s="27"/>
      <c r="C26" s="27" t="s">
        <v>94</v>
      </c>
      <c r="D26" s="27"/>
      <c r="E26" s="28"/>
      <c r="F26" s="29"/>
      <c r="G26" s="15"/>
      <c r="H26" s="16"/>
    </row>
  </sheetData>
  <mergeCells count="3">
    <mergeCell ref="A3:G3"/>
    <mergeCell ref="A15:G15"/>
    <mergeCell ref="A1:H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Shades v4.0</vt:lpstr>
      <vt:lpstr>Shades v3.1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émilie gillet</cp:lastModifiedBy>
  <cp:revision>3</cp:revision>
  <dcterms:modified xsi:type="dcterms:W3CDTF">2020-12-17T11:17:09Z</dcterms:modified>
</cp:coreProperties>
</file>