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6320" yWindow="3660" windowWidth="32900" windowHeight="22500" tabRatio="484"/>
  </bookViews>
  <sheets>
    <sheet name="Veils v11.0" sheetId="7" r:id="rId1"/>
    <sheet name="Veils v4.0a" sheetId="5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7" l="1"/>
  <c r="F21" i="7"/>
  <c r="F19" i="7"/>
  <c r="F18" i="7"/>
  <c r="F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14" i="5"/>
  <c r="A31" i="5"/>
  <c r="F27" i="5"/>
  <c r="F18" i="5"/>
  <c r="F17" i="5"/>
  <c r="F16" i="5"/>
  <c r="F15" i="5"/>
  <c r="F13" i="5"/>
  <c r="F12" i="5"/>
  <c r="F11" i="5"/>
  <c r="F10" i="5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<sst xmlns="http://schemas.openxmlformats.org/spreadsheetml/2006/main" count="318" uniqueCount="218">
  <si>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</si>
  <si>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</si>
  <si>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</si>
  <si>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</si>
  <si>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</si>
  <si>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</si>
  <si>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</si>
  <si>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</si>
  <si>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</si>
  <si>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</si>
  <si>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100k</t>
  </si>
  <si>
    <t>Capacitor, ceramic</t>
  </si>
  <si>
    <t>&gt;= 25V</t>
  </si>
  <si>
    <t>560p</t>
  </si>
  <si>
    <t>100n</t>
  </si>
  <si>
    <t>Capacitor, electrolytic</t>
  </si>
  <si>
    <t>22u</t>
  </si>
  <si>
    <t>D1, D2</t>
  </si>
  <si>
    <t>P1</t>
  </si>
  <si>
    <t>Resettable fuse</t>
  </si>
  <si>
    <t>&gt;= 15V</t>
  </si>
  <si>
    <t>&gt;0.1A</t>
  </si>
  <si>
    <t>576-1206L035/16YR</t>
  </si>
  <si>
    <t>Littelfuse 1206L035/16YR</t>
  </si>
  <si>
    <t>SOT23</t>
  </si>
  <si>
    <t>V2164 quad VCA</t>
  </si>
  <si>
    <t>SOIC16</t>
  </si>
  <si>
    <t>LM4040 Shunt Vref</t>
  </si>
  <si>
    <t>10V</t>
  </si>
  <si>
    <t>PTH parts, top side</t>
  </si>
  <si>
    <t>MFG Part No:D6R90 F1 LFS</t>
  </si>
  <si>
    <t>Vertical jack connector</t>
  </si>
  <si>
    <t>PTH parts, bottom side</t>
  </si>
  <si>
    <t>2x5 male header, 2.54mm pitch</t>
  </si>
  <si>
    <t>649-67996-410HLF</t>
  </si>
  <si>
    <t>PCB</t>
  </si>
  <si>
    <t>TSSOP14</t>
  </si>
  <si>
    <t>J1, J2, J3, J4, J5, J6, J7, J8, J9, J10, J11, J12</t>
  </si>
  <si>
    <t>L1, L2</t>
  </si>
  <si>
    <t>EMI Filter Bead</t>
  </si>
  <si>
    <t>710-742792664</t>
  </si>
  <si>
    <t>Wurth Electronics 742792664</t>
  </si>
  <si>
    <t>Capacitor, ceramic, C0G</t>
  </si>
  <si>
    <t>&gt;= 1k ohm@100MHz 300mA</t>
  </si>
  <si>
    <t>LED 5mm, 2-leaded, R/G</t>
  </si>
  <si>
    <t>604-WP7113SRSGW</t>
  </si>
  <si>
    <t>Kingbright WP7113SRSGW</t>
  </si>
  <si>
    <t>1.0M</t>
  </si>
  <si>
    <t>JP5 ("Red stripe")</t>
  </si>
  <si>
    <t>C1, C2, C21, C22</t>
  </si>
  <si>
    <t>81-GRM155R61E104KA7D</t>
  </si>
  <si>
    <t>Murata GRM155R61E104KA87D</t>
  </si>
  <si>
    <t>470n</t>
  </si>
  <si>
    <t>OPA1654 Quad op-amp</t>
  </si>
  <si>
    <t>595-OPA1654AIPW</t>
  </si>
  <si>
    <t>Texas Instruments OPA1654AIPWR</t>
  </si>
  <si>
    <t>IC2, IC6</t>
  </si>
  <si>
    <t>LM358 Dual op-amp</t>
  </si>
  <si>
    <t>TSSOP8</t>
  </si>
  <si>
    <t>595-LM358APWR</t>
  </si>
  <si>
    <t>Texas Instruments LM358APWR</t>
  </si>
  <si>
    <t>IC3, IC7</t>
  </si>
  <si>
    <t>595-LM4040C10IDBZR</t>
  </si>
  <si>
    <t>Texas Instruments LM4040C10IDBZR</t>
  </si>
  <si>
    <t>LED1, LED2, LED3, LED4</t>
  </si>
  <si>
    <t>667-ERJ-2RKF5100X</t>
  </si>
  <si>
    <t>5.6k</t>
  </si>
  <si>
    <t>5.1k</t>
  </si>
  <si>
    <t>667-ERJ-2RKF1003X</t>
  </si>
  <si>
    <t>667-ERJ-2RKF1004X</t>
  </si>
  <si>
    <t>24k</t>
  </si>
  <si>
    <t>667-ERJ-2RKF2402X</t>
  </si>
  <si>
    <t>R19, R20, R59, R60</t>
  </si>
  <si>
    <t>20M</t>
  </si>
  <si>
    <t>603-RC0402JR-0720ML</t>
  </si>
  <si>
    <t>Resistor, 5%</t>
  </si>
  <si>
    <t>3.6k</t>
  </si>
  <si>
    <t>667-ERJ-2RKF3601X</t>
  </si>
  <si>
    <t>100p</t>
  </si>
  <si>
    <t>81-GRM1555C1H101JA1D</t>
  </si>
  <si>
    <t>Murata GRM1555C1H101JA01D</t>
  </si>
  <si>
    <t>LED holder, 6mm</t>
  </si>
  <si>
    <t>667-ERJ-2RKF5101X</t>
  </si>
  <si>
    <t>667-ERJ-2RKF5601X</t>
  </si>
  <si>
    <t>1.2k</t>
  </si>
  <si>
    <t>667-ERJ-2RKF1201X</t>
  </si>
  <si>
    <t>10k linear pot, 15mm shaft</t>
  </si>
  <si>
    <t>Murata GRM1555C1H561JA01D</t>
  </si>
  <si>
    <t>81-GRM1555C1H561JA1D</t>
  </si>
  <si>
    <t>TDK C1005X5R1E474K050B</t>
  </si>
  <si>
    <t>810-C1005X5R1E474K</t>
  </si>
  <si>
    <t>Keystone 8906</t>
  </si>
  <si>
    <t>534-8906</t>
  </si>
  <si>
    <t>667-EEE-FT1E220AR</t>
  </si>
  <si>
    <t>EEE-FT1E220AR</t>
  </si>
  <si>
    <t>Panasonic B</t>
  </si>
  <si>
    <t>C3, C4, C7, C8, C11, C15, C19, C20, C23, C24, C27, C28, C31, C35, C39, C40</t>
  </si>
  <si>
    <t>C9, C10, C13, C14, C29, C30, C33, C34</t>
  </si>
  <si>
    <t>C12, C16, C32, C36</t>
  </si>
  <si>
    <t>IC1, IC4, IC5, IC10</t>
  </si>
  <si>
    <t>R1, R28, R40, R69</t>
  </si>
  <si>
    <t>10k linear pot, 25mm shaft with marker</t>
  </si>
  <si>
    <t>&gt;= 25V, &lt;=5%</t>
  </si>
  <si>
    <t>R2, R8, R13, R18, R21, R22, R24, R35, R41, R47, R53, R58, R61, R62, R65, R77</t>
  </si>
  <si>
    <t>R3, R29, R42, R70</t>
  </si>
  <si>
    <t>R4, R36, R43</t>
  </si>
  <si>
    <t>R5, R9, R10, R30, R31, R32, R34, R44, R48, R49, R50, R71, R73, R75</t>
  </si>
  <si>
    <t>R6, R38, R45, R78</t>
  </si>
  <si>
    <t>R7, R11, R14, R25, R33, R37, R46, R51, R54, R66, R76, R79</t>
  </si>
  <si>
    <t>R12, R15, R26, R27, R52, R55, R67, R68</t>
  </si>
  <si>
    <t>R17, R23, R57, R63</t>
  </si>
  <si>
    <t>106.7 x 59.05</t>
  </si>
  <si>
    <t>C5, C18, C25, C38, C41, C42, C43, C44</t>
  </si>
  <si>
    <t>C6, C17, C26, C37</t>
  </si>
  <si>
    <t>47p</t>
  </si>
  <si>
    <t>81-GCM1555C1H470JA6D</t>
  </si>
  <si>
    <t>IC9</t>
  </si>
  <si>
    <t>IC8</t>
  </si>
  <si>
    <t>2.5V</t>
  </si>
  <si>
    <t>595-LM4040C25IDBZR</t>
  </si>
  <si>
    <t>Texas Instruments LM4040C25IDBZR</t>
  </si>
  <si>
    <t>R16, R39, R56, R64, R72</t>
  </si>
  <si>
    <t>R74</t>
  </si>
  <si>
    <t>1N5819HW diode</t>
  </si>
  <si>
    <t>SOD123</t>
  </si>
  <si>
    <t>621-1N5819HW-F</t>
  </si>
  <si>
    <t>Diodes Inc 1N5819HW-7-F</t>
  </si>
  <si>
    <t>49.9k</t>
  </si>
  <si>
    <t>667-ERJ-2RKF4992X</t>
  </si>
  <si>
    <t>Veils, v4.0a</t>
  </si>
  <si>
    <t>https://www.thonk.co.uk/shop/ttpots/</t>
  </si>
  <si>
    <t>https://www.thonk.co.uk/shop/alpha-9mm-pots/</t>
  </si>
  <si>
    <t>Veils, v11.0</t>
  </si>
  <si>
    <t>R1, R2, R3, R4</t>
  </si>
  <si>
    <t>Resistor</t>
  </si>
  <si>
    <t>2.0k</t>
  </si>
  <si>
    <t>667-ERJ-2RKF2001X</t>
  </si>
  <si>
    <t>R5, R10, R11, R12, R13, R61, R62, R63, R64, R78, R79, R80, R81</t>
  </si>
  <si>
    <t>24.9k</t>
  </si>
  <si>
    <t>667-ERJ-2RKF2492X</t>
  </si>
  <si>
    <t>R6, R7, R8, R9</t>
  </si>
  <si>
    <t>R14, R15, R16, R17</t>
  </si>
  <si>
    <t>120k</t>
  </si>
  <si>
    <t>667-ERJ-2RKF1203X</t>
  </si>
  <si>
    <t>R18, R19, R20, R21</t>
  </si>
  <si>
    <t>R22, R23, R56</t>
  </si>
  <si>
    <t>R24, R25, R26, R27, R28, R29, R30, R53, R54, R55, R57, R58, R59, R60</t>
  </si>
  <si>
    <t>R31, R32, R35, R36, R37, R38, R45, R46, R47, R48, R51, R52</t>
  </si>
  <si>
    <t>R33, R34</t>
  </si>
  <si>
    <t>680k</t>
  </si>
  <si>
    <t>667-ERJ-2RKF6803X</t>
  </si>
  <si>
    <t>R39, R40, R41, R42, R43, R44, R49, R50, R69</t>
  </si>
  <si>
    <t>R65, R66, R67, R68, R70, R71, R72, R73, R74, R75, R76, R77, R82, R83, R84, R85, R86, R87, R88, R89</t>
  </si>
  <si>
    <t>603-RC0402FR-071ML</t>
  </si>
  <si>
    <t>R90, R91, R92, R93</t>
  </si>
  <si>
    <t>R94, R95, R96, R97</t>
  </si>
  <si>
    <t>667-ERJ-PA3J511V</t>
  </si>
  <si>
    <t>&gt;= 1k ohm, 300mA</t>
  </si>
  <si>
    <t>Würth Electronics 742792664</t>
  </si>
  <si>
    <t>C1, C42, C43, C44, C45, C46</t>
  </si>
  <si>
    <t>&gt;= 35V, X5R</t>
  </si>
  <si>
    <t>2.2u</t>
  </si>
  <si>
    <t>81-GRM188R6YA225MA2D</t>
  </si>
  <si>
    <t>Murata GRM188R6YA225MA12D</t>
  </si>
  <si>
    <t>C2, C3, C4, C5, C10, C11, C12, C13, C18, C19, C26, C29, C34, C37, C38, C39, C47, C48, C49, C50</t>
  </si>
  <si>
    <t>&gt;= 25V, X5R</t>
  </si>
  <si>
    <t>710-885012105018</t>
  </si>
  <si>
    <t>Würth 885012105018</t>
  </si>
  <si>
    <t>C6, C7, C35, C36</t>
  </si>
  <si>
    <t>81-GRM31CC81E226KE1L</t>
  </si>
  <si>
    <t>Murata GRM31CC81E226KE11L</t>
  </si>
  <si>
    <t>C8, C9, C14, C15, C16, C17, C30, C31, C32, C33, C40, C41</t>
  </si>
  <si>
    <t>&gt;= 25V, C0G, &lt;= 5%</t>
  </si>
  <si>
    <t>81-GCM1555C1H101FA6D</t>
  </si>
  <si>
    <t>Murata GCM1555C1H101FA16D</t>
  </si>
  <si>
    <t>C20, C21, C22, C23, C24, C25, C27, C28</t>
  </si>
  <si>
    <t>810-CGJ2B2C0G1H561J</t>
  </si>
  <si>
    <t>TDK CGJ2B2C0G1H561J050BA</t>
  </si>
  <si>
    <t>D3, D4, D5, D6</t>
  </si>
  <si>
    <t>1N4148 silicon diode</t>
  </si>
  <si>
    <t>SOD523</t>
  </si>
  <si>
    <t>512-1N4148WT</t>
  </si>
  <si>
    <t>Fairchild Semi 1N4148WT</t>
  </si>
  <si>
    <t>&gt; 0.1A</t>
  </si>
  <si>
    <t>IC1</t>
  </si>
  <si>
    <t>C Grade, 0.5%</t>
  </si>
  <si>
    <t>IC2, IC3, IC6, IC7</t>
  </si>
  <si>
    <t>OPA1679 Quad op-amp</t>
  </si>
  <si>
    <t>595-OPA1679IPWR</t>
  </si>
  <si>
    <t>Texas instruments OPA1679IPWR</t>
  </si>
  <si>
    <t>IC4, IC5</t>
  </si>
  <si>
    <t>V2164 Quad VCA</t>
  </si>
  <si>
    <t>IC9, IC10</t>
  </si>
  <si>
    <t>LM324 Quad op-amp</t>
  </si>
  <si>
    <t>595-LM324PWR</t>
  </si>
  <si>
    <t>Texas Instruments LM324PWR</t>
  </si>
  <si>
    <t>SMT parts (hand-soldered)</t>
  </si>
  <si>
    <t>JP1</t>
  </si>
  <si>
    <t>2x5 Header, 2.54 pitch</t>
  </si>
  <si>
    <t>571-5-146135-4</t>
  </si>
  <si>
    <t>LED, Red/Green, 2 terminals</t>
  </si>
  <si>
    <t>2 terminals</t>
  </si>
  <si>
    <t>749-3BC-F</t>
  </si>
  <si>
    <t>Bivar 3BC-F</t>
  </si>
  <si>
    <t>-</t>
  </si>
  <si>
    <t>LED holder, 8.89mm</t>
  </si>
  <si>
    <t>749-ELM-4-350</t>
  </si>
  <si>
    <t>Bivar ELM 4-350</t>
  </si>
  <si>
    <t>R98, R99, R100, R101</t>
  </si>
  <si>
    <t>20k linear slide pot, green LED</t>
  </si>
  <si>
    <t>R102, R103, R104, R105</t>
  </si>
  <si>
    <t>50k linear pot, 25mm shaft with marker</t>
  </si>
  <si>
    <t>R106, R107, R108, R109</t>
  </si>
  <si>
    <t>49.0 x 106.7, 4 layers</t>
  </si>
  <si>
    <t>V2164M</t>
  </si>
  <si>
    <t>https://www.thonk.co.uk/shop/thonkiconn/</t>
  </si>
  <si>
    <t>https://www.thonk.co.uk/shop/alpha-sliders/</t>
  </si>
  <si>
    <t>652-PTL20-15G1-203B2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</si>
</sst>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#,##0.000000000000000"/>
  </numFmts>
  <fonts count="14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name val="Arial"/>
      <family val="2"/>
      <charset val="1"/>
    </font>
    <font>
      <sz val="9"/>
      <color rgb="FF222222"/>
      <name val="Arial"/>
    </font>
    <font>
      <sz val="9"/>
      <color rgb="FF333333"/>
      <name val="Arial"/>
    </font>
    <font>
      <b/>
      <sz val="16"/>
      <color rgb="FF000000"/>
      <name val="Arial"/>
    </font>
    <font>
      <b/>
      <sz val="16"/>
      <name val="Arial"/>
    </font>
    <font>
      <b/>
      <sz val="9"/>
      <name val="Arial"/>
      <family val="2"/>
    </font>
    <font>
      <sz val="9"/>
      <color rgb="FFB7B7B7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5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/>
    <xf numFmtId="9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7" fillId="0" borderId="0" xfId="0" applyFont="1"/>
    <xf numFmtId="0" fontId="9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1" fontId="10" fillId="0" borderId="0" xfId="355" applyNumberFormat="1" applyFont="1" applyAlignment="1">
      <alignment horizontal="center" vertical="center"/>
    </xf>
    <xf numFmtId="0" fontId="6" fillId="0" borderId="0" xfId="355" applyFont="1">
      <alignment vertical="center"/>
    </xf>
    <xf numFmtId="0" fontId="11" fillId="0" borderId="3" xfId="355" applyFont="1" applyBorder="1" applyAlignment="1">
      <alignment wrapText="1"/>
    </xf>
    <xf numFmtId="49" fontId="11" fillId="0" borderId="3" xfId="355" applyNumberFormat="1" applyFont="1" applyBorder="1" applyAlignment="1">
      <alignment horizontal="left" wrapText="1"/>
    </xf>
    <xf numFmtId="0" fontId="11" fillId="0" borderId="3" xfId="355" applyNumberFormat="1" applyFont="1" applyBorder="1" applyAlignment="1">
      <alignment horizontal="left" wrapText="1"/>
    </xf>
    <xf numFmtId="165" fontId="11" fillId="0" borderId="3" xfId="355" applyNumberFormat="1" applyFont="1" applyBorder="1" applyAlignment="1">
      <alignment wrapText="1"/>
    </xf>
    <xf numFmtId="0" fontId="2" fillId="0" borderId="3" xfId="355" applyFont="1" applyBorder="1" applyAlignment="1">
      <alignment wrapText="1"/>
    </xf>
    <xf numFmtId="0" fontId="3" fillId="2" borderId="4" xfId="355" applyFont="1" applyFill="1" applyBorder="1" applyAlignment="1">
      <alignment wrapText="1"/>
    </xf>
    <xf numFmtId="0" fontId="1" fillId="2" borderId="4" xfId="355" applyFont="1" applyFill="1" applyBorder="1" applyAlignment="1">
      <alignment wrapText="1"/>
    </xf>
    <xf numFmtId="0" fontId="6" fillId="0" borderId="0" xfId="355" applyFont="1" applyAlignment="1">
      <alignment horizontal="left" vertical="center" wrapText="1"/>
    </xf>
    <xf numFmtId="0" fontId="6" fillId="0" borderId="0" xfId="355" applyFont="1" applyAlignment="1">
      <alignment horizontal="right" vertical="center" wrapText="1"/>
    </xf>
    <xf numFmtId="0" fontId="1" fillId="0" borderId="0" xfId="355" applyFont="1" applyFill="1">
      <alignment vertical="center"/>
    </xf>
    <xf numFmtId="0" fontId="1" fillId="0" borderId="0" xfId="355" applyNumberFormat="1" applyFont="1" applyFill="1" applyAlignment="1">
      <alignment horizontal="left" vertical="center"/>
    </xf>
    <xf numFmtId="0" fontId="6" fillId="0" borderId="0" xfId="355" applyFont="1" applyFill="1">
      <alignment vertical="center"/>
    </xf>
    <xf numFmtId="0" fontId="12" fillId="0" borderId="0" xfId="355" applyFont="1" applyFill="1">
      <alignment vertical="center"/>
    </xf>
    <xf numFmtId="0" fontId="8" fillId="0" borderId="0" xfId="355" applyFont="1">
      <alignment vertical="center"/>
    </xf>
    <xf numFmtId="0" fontId="1" fillId="0" borderId="0" xfId="355" applyFont="1">
      <alignment vertical="center"/>
    </xf>
    <xf numFmtId="0" fontId="1" fillId="0" borderId="0" xfId="355" applyFont="1" applyAlignment="1">
      <alignment horizontal="left" vertical="center" wrapText="1"/>
    </xf>
    <xf numFmtId="0" fontId="8" fillId="0" borderId="0" xfId="355" applyFont="1" applyAlignment="1">
      <alignment horizontal="left" vertical="center" wrapText="1"/>
    </xf>
    <xf numFmtId="0" fontId="1" fillId="0" borderId="0" xfId="355" applyFont="1" applyFill="1" applyAlignment="1">
      <alignment horizontal="left" vertical="center"/>
    </xf>
    <xf numFmtId="0" fontId="1" fillId="0" borderId="0" xfId="355" applyFont="1" applyAlignment="1">
      <alignment horizontal="left" vertical="center"/>
    </xf>
    <xf numFmtId="0" fontId="1" fillId="0" borderId="0" xfId="355" applyNumberFormat="1" applyFont="1" applyAlignment="1">
      <alignment horizontal="left" vertical="center"/>
    </xf>
    <xf numFmtId="0" fontId="1" fillId="0" borderId="0" xfId="355" applyFont="1" applyAlignment="1">
      <alignment wrapText="1"/>
    </xf>
    <xf numFmtId="0" fontId="1" fillId="0" borderId="0" xfId="355" applyFont="1" applyAlignment="1">
      <alignment horizontal="left" wrapText="1"/>
    </xf>
    <xf numFmtId="0" fontId="1" fillId="0" borderId="0" xfId="355" applyFont="1" applyAlignment="1"/>
    <xf numFmtId="49" fontId="1" fillId="0" borderId="0" xfId="355" applyNumberFormat="1" applyFont="1" applyAlignment="1">
      <alignment horizontal="left" wrapText="1"/>
    </xf>
    <xf numFmtId="49" fontId="1" fillId="0" borderId="0" xfId="355" applyNumberFormat="1" applyFont="1" applyAlignment="1">
      <alignment wrapText="1"/>
    </xf>
    <xf numFmtId="0" fontId="1" fillId="0" borderId="0" xfId="355" applyFont="1" applyAlignment="1">
      <alignment horizontal="left"/>
    </xf>
    <xf numFmtId="0" fontId="1" fillId="0" borderId="0" xfId="355" applyFont="1" applyFill="1" applyAlignment="1">
      <alignment vertical="center" wrapText="1"/>
    </xf>
    <xf numFmtId="0" fontId="3" fillId="2" borderId="0" xfId="355" applyFont="1" applyFill="1" applyAlignment="1">
      <alignment wrapText="1"/>
    </xf>
    <xf numFmtId="0" fontId="1" fillId="2" borderId="0" xfId="355" applyFont="1" applyFill="1" applyAlignment="1">
      <alignment wrapText="1"/>
    </xf>
    <xf numFmtId="0" fontId="3" fillId="2" borderId="0" xfId="355" applyFont="1" applyFill="1" applyAlignment="1">
      <alignment wrapText="1"/>
    </xf>
    <xf numFmtId="49" fontId="3" fillId="2" borderId="0" xfId="355" applyNumberFormat="1" applyFont="1" applyFill="1" applyAlignment="1">
      <alignment horizontal="left" wrapText="1"/>
    </xf>
    <xf numFmtId="0" fontId="3" fillId="2" borderId="0" xfId="355" applyNumberFormat="1" applyFont="1" applyFill="1" applyAlignment="1">
      <alignment horizontal="left" wrapText="1"/>
    </xf>
    <xf numFmtId="165" fontId="3" fillId="2" borderId="0" xfId="355" applyNumberFormat="1" applyFont="1" applyFill="1" applyAlignment="1">
      <alignment wrapText="1"/>
    </xf>
    <xf numFmtId="0" fontId="6" fillId="0" borderId="0" xfId="355" applyFont="1" applyAlignment="1">
      <alignment horizontal="left" vertical="center"/>
    </xf>
    <xf numFmtId="0" fontId="1" fillId="0" borderId="0" xfId="355" applyFont="1" applyAlignment="1">
      <alignment vertical="center" wrapText="1"/>
    </xf>
    <xf numFmtId="0" fontId="6" fillId="0" borderId="0" xfId="355" applyFont="1" applyAlignment="1">
      <alignment wrapText="1"/>
    </xf>
    <xf numFmtId="49" fontId="6" fillId="0" borderId="0" xfId="355" applyNumberFormat="1" applyFont="1" applyAlignment="1">
      <alignment horizontal="left" wrapText="1"/>
    </xf>
    <xf numFmtId="49" fontId="6" fillId="0" borderId="0" xfId="355" applyNumberFormat="1" applyFont="1" applyAlignment="1">
      <alignment wrapText="1"/>
    </xf>
    <xf numFmtId="0" fontId="7" fillId="0" borderId="0" xfId="355" applyFont="1">
      <alignment vertical="center"/>
    </xf>
    <xf numFmtId="0" fontId="6" fillId="3" borderId="0" xfId="355" applyFont="1" applyFill="1" applyAlignment="1">
      <alignment wrapText="1"/>
    </xf>
    <xf numFmtId="49" fontId="6" fillId="3" borderId="0" xfId="355" applyNumberFormat="1" applyFont="1" applyFill="1" applyAlignment="1">
      <alignment horizontal="left" wrapText="1"/>
    </xf>
    <xf numFmtId="0" fontId="6" fillId="3" borderId="0" xfId="355" applyNumberFormat="1" applyFont="1" applyFill="1" applyAlignment="1">
      <alignment horizontal="left" wrapText="1"/>
    </xf>
    <xf numFmtId="165" fontId="11" fillId="3" borderId="0" xfId="355" applyNumberFormat="1" applyFont="1" applyFill="1" applyAlignment="1">
      <alignment wrapText="1"/>
    </xf>
    <xf numFmtId="0" fontId="1" fillId="3" borderId="0" xfId="355" applyFont="1" applyFill="1" applyAlignment="1">
      <alignment wrapText="1"/>
    </xf>
    <xf numFmtId="0" fontId="6" fillId="0" borderId="0" xfId="355" applyNumberFormat="1" applyFont="1" applyAlignment="1">
      <alignment horizontal="left" vertical="center"/>
    </xf>
    <xf numFmtId="0" fontId="7" fillId="0" borderId="0" xfId="0" applyFont="1" applyAlignment="1"/>
  </cellXfs>
  <cellStyles count="3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6" builtinId="8" hidden="1"/>
    <cellStyle name="Normal" xfId="0" builtinId="0"/>
    <cellStyle name="Normal 2" xfId="35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150" zoomScaleNormal="150" zoomScalePageLayoutView="150" workbookViewId="0">
      <selection activeCell="A14" sqref="A14"/>
    </sheetView>
  </sheetViews>
  <sheetFormatPr baseColWidth="10" defaultColWidth="8.83203125" defaultRowHeight="11" x14ac:dyDescent="0"/>
  <cols>
    <col min="1" max="1" width="47.83203125" style="32" bestFit="1" customWidth="1"/>
    <col min="2" max="2" width="3.6640625" style="32" bestFit="1" customWidth="1"/>
    <col min="3" max="3" width="33.33203125" style="32" customWidth="1"/>
    <col min="4" max="4" width="17.1640625" style="32" customWidth="1"/>
    <col min="5" max="5" width="5.6640625" style="66" customWidth="1"/>
    <col min="6" max="6" width="16.83203125" style="77" bestFit="1" customWidth="1"/>
    <col min="7" max="7" width="21.1640625" style="32" customWidth="1"/>
    <col min="8" max="8" width="30.83203125" style="32" customWidth="1"/>
    <col min="9" max="16384" width="8.83203125" style="32"/>
  </cols>
  <sheetData>
    <row r="1" spans="1:8" ht="34" customHeight="1">
      <c r="A1" s="31" t="s">
        <v>132</v>
      </c>
      <c r="B1" s="31"/>
      <c r="C1" s="31"/>
      <c r="D1" s="31"/>
      <c r="E1" s="31"/>
      <c r="F1" s="31"/>
      <c r="G1" s="31"/>
      <c r="H1" s="31"/>
    </row>
    <row r="2" spans="1:8" ht="12" thickBot="1">
      <c r="A2" s="33" t="s">
        <v>0</v>
      </c>
      <c r="B2" s="33" t="s">
        <v>1</v>
      </c>
      <c r="C2" s="33" t="s">
        <v>2</v>
      </c>
      <c r="D2" s="33" t="s">
        <v>3</v>
      </c>
      <c r="E2" s="34" t="s">
        <v>4</v>
      </c>
      <c r="F2" s="35" t="s">
        <v>5</v>
      </c>
      <c r="G2" s="36" t="s">
        <v>6</v>
      </c>
      <c r="H2" s="37" t="s">
        <v>7</v>
      </c>
    </row>
    <row r="3" spans="1:8" ht="12" customHeight="1">
      <c r="A3" s="38" t="s">
        <v>8</v>
      </c>
      <c r="B3" s="38"/>
      <c r="C3" s="38"/>
      <c r="D3" s="38"/>
      <c r="E3" s="38"/>
      <c r="F3" s="38"/>
      <c r="G3" s="38"/>
      <c r="H3" s="39"/>
    </row>
    <row r="4" spans="1:8" s="44" customFormat="1">
      <c r="A4" s="40" t="s">
        <v>133</v>
      </c>
      <c r="B4" s="41">
        <v>4</v>
      </c>
      <c r="C4" s="42" t="s">
        <v>134</v>
      </c>
      <c r="D4" s="42" t="str">
        <f>"&lt;=1%, 100mW"</f>
        <v>&lt;=1%, 100mW</v>
      </c>
      <c r="E4" s="40" t="s">
        <v>135</v>
      </c>
      <c r="F4" s="43" t="str">
        <f>"0402"</f>
        <v>0402</v>
      </c>
      <c r="G4" s="40" t="s">
        <v>136</v>
      </c>
      <c r="H4" s="45"/>
    </row>
    <row r="5" spans="1:8" s="44" customFormat="1">
      <c r="A5" s="40" t="s">
        <v>137</v>
      </c>
      <c r="B5" s="41">
        <v>13</v>
      </c>
      <c r="C5" s="42" t="s">
        <v>134</v>
      </c>
      <c r="D5" s="42" t="str">
        <f t="shared" ref="D5:D15" si="0">"&lt;=1%, 100mW"</f>
        <v>&lt;=1%, 100mW</v>
      </c>
      <c r="E5" s="40" t="s">
        <v>138</v>
      </c>
      <c r="F5" s="43" t="str">
        <f>"0402"</f>
        <v>0402</v>
      </c>
      <c r="G5" s="46" t="s">
        <v>139</v>
      </c>
      <c r="H5" s="45"/>
    </row>
    <row r="6" spans="1:8" s="44" customFormat="1">
      <c r="A6" s="40" t="s">
        <v>140</v>
      </c>
      <c r="B6" s="41">
        <v>4</v>
      </c>
      <c r="C6" s="42" t="s">
        <v>134</v>
      </c>
      <c r="D6" s="42" t="str">
        <f t="shared" si="0"/>
        <v>&lt;=1%, 100mW</v>
      </c>
      <c r="E6" s="40" t="s">
        <v>10</v>
      </c>
      <c r="F6" s="43" t="str">
        <f>"0402"</f>
        <v>0402</v>
      </c>
      <c r="G6" s="40" t="s">
        <v>68</v>
      </c>
      <c r="H6" s="45"/>
    </row>
    <row r="7" spans="1:8" s="44" customFormat="1">
      <c r="A7" s="40" t="s">
        <v>141</v>
      </c>
      <c r="B7" s="41">
        <v>4</v>
      </c>
      <c r="C7" s="42" t="s">
        <v>134</v>
      </c>
      <c r="D7" s="42" t="str">
        <f t="shared" si="0"/>
        <v>&lt;=1%, 100mW</v>
      </c>
      <c r="E7" s="40" t="s">
        <v>142</v>
      </c>
      <c r="F7" s="43" t="str">
        <f>"0402"</f>
        <v>0402</v>
      </c>
      <c r="G7" s="40" t="s">
        <v>143</v>
      </c>
      <c r="H7" s="45"/>
    </row>
    <row r="8" spans="1:8" s="44" customFormat="1">
      <c r="A8" s="40" t="s">
        <v>144</v>
      </c>
      <c r="B8" s="41">
        <v>4</v>
      </c>
      <c r="C8" s="42" t="s">
        <v>134</v>
      </c>
      <c r="D8" s="42" t="str">
        <f>"&lt;=5%, 100mW"</f>
        <v>&lt;=5%, 100mW</v>
      </c>
      <c r="E8" s="40" t="s">
        <v>73</v>
      </c>
      <c r="F8" s="43" t="str">
        <f>"0402"</f>
        <v>0402</v>
      </c>
      <c r="G8" s="40" t="s">
        <v>74</v>
      </c>
      <c r="H8" s="45"/>
    </row>
    <row r="9" spans="1:8" s="44" customFormat="1">
      <c r="A9" s="40" t="s">
        <v>145</v>
      </c>
      <c r="B9" s="41">
        <v>3</v>
      </c>
      <c r="C9" s="42" t="s">
        <v>134</v>
      </c>
      <c r="D9" s="42" t="str">
        <f t="shared" si="0"/>
        <v>&lt;=1%, 100mW</v>
      </c>
      <c r="E9" s="40" t="s">
        <v>66</v>
      </c>
      <c r="F9" s="43" t="str">
        <f t="shared" ref="F9:F15" si="1">"0402"</f>
        <v>0402</v>
      </c>
      <c r="G9" s="46" t="s">
        <v>83</v>
      </c>
      <c r="H9" s="45"/>
    </row>
    <row r="10" spans="1:8" s="44" customFormat="1" ht="22">
      <c r="A10" s="40" t="s">
        <v>146</v>
      </c>
      <c r="B10" s="41">
        <v>14</v>
      </c>
      <c r="C10" s="42" t="s">
        <v>134</v>
      </c>
      <c r="D10" s="42" t="str">
        <f t="shared" si="0"/>
        <v>&lt;=1%, 100mW</v>
      </c>
      <c r="E10" s="40" t="s">
        <v>67</v>
      </c>
      <c r="F10" s="43" t="str">
        <f t="shared" si="1"/>
        <v>0402</v>
      </c>
      <c r="G10" s="46" t="s">
        <v>82</v>
      </c>
      <c r="H10" s="45"/>
    </row>
    <row r="11" spans="1:8" s="44" customFormat="1">
      <c r="A11" s="40" t="s">
        <v>147</v>
      </c>
      <c r="B11" s="41">
        <v>12</v>
      </c>
      <c r="C11" s="42" t="s">
        <v>134</v>
      </c>
      <c r="D11" s="42" t="str">
        <f t="shared" si="0"/>
        <v>&lt;=1%, 100mW</v>
      </c>
      <c r="E11" s="40" t="s">
        <v>127</v>
      </c>
      <c r="F11" s="43" t="str">
        <f t="shared" si="1"/>
        <v>0402</v>
      </c>
      <c r="G11" s="40" t="s">
        <v>128</v>
      </c>
      <c r="H11" s="45"/>
    </row>
    <row r="12" spans="1:8" s="44" customFormat="1">
      <c r="A12" s="40" t="s">
        <v>148</v>
      </c>
      <c r="B12" s="41">
        <v>2</v>
      </c>
      <c r="C12" s="42" t="s">
        <v>134</v>
      </c>
      <c r="D12" s="42" t="str">
        <f t="shared" si="0"/>
        <v>&lt;=1%, 100mW</v>
      </c>
      <c r="E12" s="40" t="s">
        <v>149</v>
      </c>
      <c r="F12" s="43" t="str">
        <f t="shared" si="1"/>
        <v>0402</v>
      </c>
      <c r="G12" s="40" t="s">
        <v>150</v>
      </c>
      <c r="H12" s="45"/>
    </row>
    <row r="13" spans="1:8" s="44" customFormat="1">
      <c r="A13" s="40" t="s">
        <v>151</v>
      </c>
      <c r="B13" s="41">
        <v>9</v>
      </c>
      <c r="C13" s="42" t="s">
        <v>134</v>
      </c>
      <c r="D13" s="42" t="str">
        <f t="shared" si="0"/>
        <v>&lt;=1%, 100mW</v>
      </c>
      <c r="E13" s="40">
        <v>510</v>
      </c>
      <c r="F13" s="43" t="str">
        <f t="shared" si="1"/>
        <v>0402</v>
      </c>
      <c r="G13" s="40" t="s">
        <v>65</v>
      </c>
      <c r="H13" s="45"/>
    </row>
    <row r="14" spans="1:8" s="44" customFormat="1" ht="22">
      <c r="A14" s="40" t="s">
        <v>152</v>
      </c>
      <c r="B14" s="41">
        <v>20</v>
      </c>
      <c r="C14" s="42" t="s">
        <v>134</v>
      </c>
      <c r="D14" s="42" t="str">
        <f t="shared" si="0"/>
        <v>&lt;=1%, 100mW</v>
      </c>
      <c r="E14" s="40" t="s">
        <v>47</v>
      </c>
      <c r="F14" s="43" t="str">
        <f t="shared" si="1"/>
        <v>0402</v>
      </c>
      <c r="G14" s="40" t="s">
        <v>153</v>
      </c>
      <c r="H14" s="45"/>
    </row>
    <row r="15" spans="1:8" s="44" customFormat="1">
      <c r="A15" s="40" t="s">
        <v>154</v>
      </c>
      <c r="B15" s="41">
        <v>4</v>
      </c>
      <c r="C15" s="42" t="s">
        <v>134</v>
      </c>
      <c r="D15" s="42" t="str">
        <f t="shared" si="0"/>
        <v>&lt;=1%, 100mW</v>
      </c>
      <c r="E15" s="40" t="s">
        <v>84</v>
      </c>
      <c r="F15" s="43" t="str">
        <f t="shared" si="1"/>
        <v>0402</v>
      </c>
      <c r="G15" s="40" t="s">
        <v>85</v>
      </c>
      <c r="H15" s="45"/>
    </row>
    <row r="16" spans="1:8" s="44" customFormat="1">
      <c r="A16" s="40" t="s">
        <v>155</v>
      </c>
      <c r="B16" s="41">
        <v>4</v>
      </c>
      <c r="C16" s="47" t="s">
        <v>134</v>
      </c>
      <c r="D16" s="42" t="str">
        <f>"&lt;=5%, 250mW"</f>
        <v>&lt;=5%, 250mW</v>
      </c>
      <c r="E16" s="40">
        <v>510</v>
      </c>
      <c r="F16" s="43" t="str">
        <f>"0603"</f>
        <v>0603</v>
      </c>
      <c r="G16" s="40" t="s">
        <v>156</v>
      </c>
      <c r="H16" s="45"/>
    </row>
    <row r="17" spans="1:21" s="44" customFormat="1">
      <c r="A17" s="40" t="s">
        <v>38</v>
      </c>
      <c r="B17" s="42">
        <v>2</v>
      </c>
      <c r="C17" s="40" t="s">
        <v>39</v>
      </c>
      <c r="D17" s="40" t="s">
        <v>157</v>
      </c>
      <c r="E17" s="40"/>
      <c r="F17" s="48" t="str">
        <f>"0603"</f>
        <v>0603</v>
      </c>
      <c r="G17" s="49" t="s">
        <v>40</v>
      </c>
      <c r="H17" s="48" t="s">
        <v>158</v>
      </c>
    </row>
    <row r="18" spans="1:21" s="44" customFormat="1">
      <c r="A18" s="40" t="s">
        <v>159</v>
      </c>
      <c r="B18" s="42">
        <v>6</v>
      </c>
      <c r="C18" s="47" t="s">
        <v>11</v>
      </c>
      <c r="D18" s="42" t="s">
        <v>160</v>
      </c>
      <c r="E18" s="50" t="s">
        <v>161</v>
      </c>
      <c r="F18" s="50" t="str">
        <f>"0603"</f>
        <v>0603</v>
      </c>
      <c r="G18" s="46" t="s">
        <v>162</v>
      </c>
      <c r="H18" s="47" t="s">
        <v>163</v>
      </c>
    </row>
    <row r="19" spans="1:21" s="44" customFormat="1" ht="22">
      <c r="A19" s="40" t="s">
        <v>164</v>
      </c>
      <c r="B19" s="42">
        <v>20</v>
      </c>
      <c r="C19" s="47" t="s">
        <v>11</v>
      </c>
      <c r="D19" s="47" t="s">
        <v>165</v>
      </c>
      <c r="E19" s="51" t="s">
        <v>14</v>
      </c>
      <c r="F19" s="52" t="str">
        <f>"0402"</f>
        <v>0402</v>
      </c>
      <c r="G19" s="40" t="s">
        <v>166</v>
      </c>
      <c r="H19" s="47" t="s">
        <v>167</v>
      </c>
    </row>
    <row r="20" spans="1:21" s="44" customFormat="1">
      <c r="A20" s="40" t="s">
        <v>168</v>
      </c>
      <c r="B20" s="41">
        <v>4</v>
      </c>
      <c r="C20" s="47" t="s">
        <v>11</v>
      </c>
      <c r="D20" s="42" t="s">
        <v>165</v>
      </c>
      <c r="E20" s="50" t="s">
        <v>16</v>
      </c>
      <c r="F20" s="43">
        <v>1206</v>
      </c>
      <c r="G20" s="40" t="s">
        <v>169</v>
      </c>
      <c r="H20" s="42" t="s">
        <v>170</v>
      </c>
    </row>
    <row r="21" spans="1:21" s="44" customFormat="1">
      <c r="A21" s="40" t="s">
        <v>171</v>
      </c>
      <c r="B21" s="42">
        <v>12</v>
      </c>
      <c r="C21" s="47" t="s">
        <v>11</v>
      </c>
      <c r="D21" s="42" t="s">
        <v>172</v>
      </c>
      <c r="E21" s="51" t="s">
        <v>78</v>
      </c>
      <c r="F21" s="52" t="str">
        <f>"0402"</f>
        <v>0402</v>
      </c>
      <c r="G21" s="40" t="s">
        <v>173</v>
      </c>
      <c r="H21" s="47" t="s">
        <v>174</v>
      </c>
    </row>
    <row r="22" spans="1:21" s="44" customFormat="1">
      <c r="A22" s="40" t="s">
        <v>175</v>
      </c>
      <c r="B22" s="42">
        <v>8</v>
      </c>
      <c r="C22" s="47" t="s">
        <v>11</v>
      </c>
      <c r="D22" s="42" t="s">
        <v>172</v>
      </c>
      <c r="E22" s="51" t="s">
        <v>13</v>
      </c>
      <c r="F22" s="52" t="str">
        <f>"0402"</f>
        <v>0402</v>
      </c>
      <c r="G22" s="40" t="s">
        <v>176</v>
      </c>
      <c r="H22" s="47" t="s">
        <v>177</v>
      </c>
    </row>
    <row r="23" spans="1:21" s="44" customFormat="1">
      <c r="A23" s="40" t="s">
        <v>17</v>
      </c>
      <c r="B23" s="42">
        <v>2</v>
      </c>
      <c r="C23" s="47" t="s">
        <v>123</v>
      </c>
      <c r="D23" s="47"/>
      <c r="E23" s="51"/>
      <c r="F23" s="51" t="s">
        <v>124</v>
      </c>
      <c r="G23" s="47" t="s">
        <v>125</v>
      </c>
      <c r="H23" s="47" t="s">
        <v>126</v>
      </c>
    </row>
    <row r="24" spans="1:21" s="44" customFormat="1">
      <c r="A24" s="40" t="s">
        <v>178</v>
      </c>
      <c r="B24" s="47">
        <v>4</v>
      </c>
      <c r="C24" s="47" t="s">
        <v>179</v>
      </c>
      <c r="D24" s="47"/>
      <c r="E24" s="51"/>
      <c r="F24" s="47" t="s">
        <v>180</v>
      </c>
      <c r="G24" s="46" t="s">
        <v>181</v>
      </c>
      <c r="H24" s="47" t="s">
        <v>182</v>
      </c>
    </row>
    <row r="25" spans="1:21" s="44" customFormat="1">
      <c r="A25" s="48" t="s">
        <v>18</v>
      </c>
      <c r="B25" s="53">
        <v>1</v>
      </c>
      <c r="C25" s="53" t="s">
        <v>19</v>
      </c>
      <c r="D25" s="53" t="s">
        <v>20</v>
      </c>
      <c r="E25" s="53" t="s">
        <v>183</v>
      </c>
      <c r="F25" s="54">
        <v>1206</v>
      </c>
      <c r="G25" s="53" t="s">
        <v>22</v>
      </c>
      <c r="H25" s="55" t="s">
        <v>23</v>
      </c>
      <c r="I25" s="55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s="44" customFormat="1">
      <c r="A26" s="40" t="s">
        <v>184</v>
      </c>
      <c r="B26" s="42">
        <v>1</v>
      </c>
      <c r="C26" s="53" t="s">
        <v>27</v>
      </c>
      <c r="D26" s="53" t="s">
        <v>185</v>
      </c>
      <c r="E26" s="56" t="s">
        <v>118</v>
      </c>
      <c r="F26" s="57" t="s">
        <v>24</v>
      </c>
      <c r="G26" s="46" t="s">
        <v>119</v>
      </c>
      <c r="H26" s="53" t="s">
        <v>120</v>
      </c>
    </row>
    <row r="27" spans="1:21" s="44" customFormat="1">
      <c r="A27" s="40" t="s">
        <v>186</v>
      </c>
      <c r="B27" s="42">
        <v>4</v>
      </c>
      <c r="C27" s="55" t="s">
        <v>187</v>
      </c>
      <c r="D27" s="55"/>
      <c r="E27" s="58"/>
      <c r="F27" s="55" t="s">
        <v>36</v>
      </c>
      <c r="G27" s="40" t="s">
        <v>188</v>
      </c>
      <c r="H27" s="59" t="s">
        <v>189</v>
      </c>
    </row>
    <row r="28" spans="1:21" s="44" customFormat="1">
      <c r="A28" s="40" t="s">
        <v>190</v>
      </c>
      <c r="B28" s="42">
        <v>2</v>
      </c>
      <c r="C28" s="53" t="s">
        <v>191</v>
      </c>
      <c r="D28" s="53"/>
      <c r="E28" s="53"/>
      <c r="F28" s="53" t="s">
        <v>26</v>
      </c>
      <c r="G28" s="53"/>
      <c r="H28" s="54" t="s">
        <v>214</v>
      </c>
    </row>
    <row r="29" spans="1:21" s="44" customFormat="1">
      <c r="A29" s="40" t="s">
        <v>117</v>
      </c>
      <c r="B29" s="42">
        <v>1</v>
      </c>
      <c r="C29" s="53" t="s">
        <v>27</v>
      </c>
      <c r="D29" s="53" t="s">
        <v>185</v>
      </c>
      <c r="E29" s="53" t="s">
        <v>28</v>
      </c>
      <c r="F29" s="53" t="s">
        <v>24</v>
      </c>
      <c r="G29" s="48" t="s">
        <v>62</v>
      </c>
      <c r="H29" s="55" t="s">
        <v>63</v>
      </c>
    </row>
    <row r="30" spans="1:21" s="44" customFormat="1">
      <c r="A30" s="40" t="s">
        <v>192</v>
      </c>
      <c r="B30" s="42">
        <v>2</v>
      </c>
      <c r="C30" s="53" t="s">
        <v>193</v>
      </c>
      <c r="D30" s="53"/>
      <c r="E30" s="53"/>
      <c r="F30" s="55" t="s">
        <v>36</v>
      </c>
      <c r="G30" s="40" t="s">
        <v>194</v>
      </c>
      <c r="H30" s="55" t="s">
        <v>195</v>
      </c>
    </row>
    <row r="31" spans="1:21" ht="12" customHeight="1">
      <c r="A31" s="60" t="s">
        <v>196</v>
      </c>
      <c r="B31" s="60"/>
      <c r="C31" s="60"/>
      <c r="D31" s="60"/>
      <c r="E31" s="60"/>
      <c r="F31" s="60"/>
      <c r="G31" s="60"/>
      <c r="H31" s="61"/>
    </row>
    <row r="32" spans="1:21" s="44" customFormat="1">
      <c r="A32" s="40" t="s">
        <v>197</v>
      </c>
      <c r="B32" s="44">
        <v>1</v>
      </c>
      <c r="C32" s="55" t="s">
        <v>198</v>
      </c>
      <c r="D32" s="55"/>
      <c r="E32" s="58"/>
      <c r="F32" s="55"/>
      <c r="G32" s="55" t="s">
        <v>199</v>
      </c>
      <c r="H32" s="55"/>
    </row>
    <row r="33" spans="1:8">
      <c r="A33" s="62" t="s">
        <v>32</v>
      </c>
      <c r="B33" s="62"/>
      <c r="C33" s="62"/>
      <c r="D33" s="62"/>
      <c r="E33" s="63"/>
      <c r="F33" s="64"/>
      <c r="G33" s="65"/>
      <c r="H33" s="61"/>
    </row>
    <row r="34" spans="1:8" s="44" customFormat="1">
      <c r="A34" s="40" t="s">
        <v>37</v>
      </c>
      <c r="B34" s="44">
        <v>12</v>
      </c>
      <c r="C34" s="47" t="s">
        <v>31</v>
      </c>
      <c r="D34" s="32"/>
      <c r="E34" s="66"/>
      <c r="F34" s="66"/>
      <c r="G34" s="32"/>
      <c r="H34" s="7" t="s">
        <v>215</v>
      </c>
    </row>
    <row r="35" spans="1:8" s="44" customFormat="1">
      <c r="A35" s="40" t="s">
        <v>64</v>
      </c>
      <c r="B35" s="44">
        <v>4</v>
      </c>
      <c r="C35" s="47" t="s">
        <v>200</v>
      </c>
      <c r="D35" s="32"/>
      <c r="E35" s="66"/>
      <c r="F35" s="66" t="s">
        <v>201</v>
      </c>
      <c r="G35" s="46" t="s">
        <v>202</v>
      </c>
      <c r="H35" s="67" t="s">
        <v>203</v>
      </c>
    </row>
    <row r="36" spans="1:8" s="44" customFormat="1">
      <c r="A36" s="40" t="s">
        <v>204</v>
      </c>
      <c r="B36" s="42">
        <v>4</v>
      </c>
      <c r="C36" s="47" t="s">
        <v>205</v>
      </c>
      <c r="D36" s="47"/>
      <c r="E36" s="66"/>
      <c r="F36" s="66"/>
      <c r="G36" s="46" t="s">
        <v>206</v>
      </c>
      <c r="H36" s="40" t="s">
        <v>207</v>
      </c>
    </row>
    <row r="37" spans="1:8" s="44" customFormat="1">
      <c r="A37" s="40" t="s">
        <v>208</v>
      </c>
      <c r="B37" s="44">
        <v>4</v>
      </c>
      <c r="C37" s="68" t="s">
        <v>209</v>
      </c>
      <c r="D37" s="68"/>
      <c r="E37" s="69"/>
      <c r="F37" s="70"/>
      <c r="G37" s="7" t="s">
        <v>217</v>
      </c>
      <c r="H37" s="71" t="s">
        <v>216</v>
      </c>
    </row>
    <row r="38" spans="1:8" s="44" customFormat="1">
      <c r="A38" s="40" t="s">
        <v>210</v>
      </c>
      <c r="B38" s="44">
        <v>4</v>
      </c>
      <c r="C38" s="47" t="s">
        <v>211</v>
      </c>
      <c r="D38" s="68"/>
      <c r="E38" s="69"/>
      <c r="F38" s="70"/>
      <c r="G38" s="53"/>
      <c r="H38" s="78" t="s">
        <v>130</v>
      </c>
    </row>
    <row r="39" spans="1:8" s="44" customFormat="1">
      <c r="A39" s="40" t="s">
        <v>212</v>
      </c>
      <c r="B39" s="44">
        <v>4</v>
      </c>
      <c r="C39" s="47" t="s">
        <v>101</v>
      </c>
      <c r="D39" s="47"/>
      <c r="E39" s="66"/>
      <c r="F39" s="66"/>
      <c r="G39" s="47"/>
      <c r="H39" s="78" t="s">
        <v>130</v>
      </c>
    </row>
    <row r="40" spans="1:8">
      <c r="A40" s="72" t="s">
        <v>35</v>
      </c>
      <c r="B40" s="72"/>
      <c r="C40" s="72" t="s">
        <v>213</v>
      </c>
      <c r="D40" s="72"/>
      <c r="E40" s="73"/>
      <c r="F40" s="74"/>
      <c r="G40" s="75"/>
      <c r="H40" s="76"/>
    </row>
  </sheetData>
  <mergeCells count="3">
    <mergeCell ref="A1:H1"/>
    <mergeCell ref="A3:G3"/>
    <mergeCell ref="A31:G3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D1" zoomScale="150" zoomScaleNormal="150" zoomScalePageLayoutView="150" workbookViewId="0">
      <selection activeCell="G13" sqref="G13"/>
    </sheetView>
  </sheetViews>
  <sheetFormatPr baseColWidth="10" defaultColWidth="8.83203125" defaultRowHeight="11" x14ac:dyDescent="0"/>
  <cols>
    <col min="1" max="1" width="58" style="7" customWidth="1"/>
    <col min="2" max="2" width="4.6640625" style="7" bestFit="1" customWidth="1"/>
    <col min="3" max="3" width="27" style="7" bestFit="1" customWidth="1"/>
    <col min="4" max="4" width="20.5" style="7" customWidth="1"/>
    <col min="5" max="5" width="6" style="7" bestFit="1" customWidth="1"/>
    <col min="6" max="6" width="9.6640625" style="7" bestFit="1" customWidth="1"/>
    <col min="7" max="7" width="21.1640625" style="7" bestFit="1" customWidth="1"/>
    <col min="8" max="8" width="39.5" style="1" customWidth="1"/>
    <col min="9" max="16384" width="8.83203125" style="1"/>
  </cols>
  <sheetData>
    <row r="1" spans="1:21" ht="29" customHeight="1">
      <c r="A1" s="28" t="s">
        <v>129</v>
      </c>
      <c r="B1" s="28"/>
      <c r="C1" s="28"/>
      <c r="D1" s="28"/>
      <c r="E1" s="28"/>
      <c r="F1" s="28"/>
      <c r="G1" s="28"/>
      <c r="H1" s="28"/>
      <c r="I1" s="28"/>
    </row>
    <row r="2" spans="1:21" ht="16" customHeight="1" thickBo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3" t="s">
        <v>6</v>
      </c>
      <c r="H2" s="2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s="15" customFormat="1" ht="12.75" customHeight="1" thickTop="1">
      <c r="A3" s="29" t="s">
        <v>8</v>
      </c>
      <c r="B3" s="29"/>
      <c r="C3" s="29"/>
      <c r="D3" s="29"/>
      <c r="E3" s="29"/>
      <c r="F3" s="29"/>
      <c r="G3" s="29"/>
      <c r="H3" s="6"/>
      <c r="I3" s="6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>
      <c r="A4" s="22" t="s">
        <v>103</v>
      </c>
      <c r="B4" s="23">
        <v>16</v>
      </c>
      <c r="C4" s="7" t="s">
        <v>9</v>
      </c>
      <c r="E4" s="7">
        <v>510</v>
      </c>
      <c r="F4" s="7" t="str">
        <f t="shared" ref="F4:F9" si="0">"0402"</f>
        <v>0402</v>
      </c>
      <c r="G4" s="22" t="s">
        <v>65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>
      <c r="A5" s="22" t="s">
        <v>107</v>
      </c>
      <c r="B5" s="23">
        <v>4</v>
      </c>
      <c r="C5" s="7" t="s">
        <v>9</v>
      </c>
      <c r="E5" s="7" t="s">
        <v>84</v>
      </c>
      <c r="F5" s="7" t="str">
        <f t="shared" si="0"/>
        <v>0402</v>
      </c>
      <c r="G5" s="22" t="s">
        <v>85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>
      <c r="A6" s="22" t="s">
        <v>122</v>
      </c>
      <c r="B6" s="23">
        <v>1</v>
      </c>
      <c r="C6" s="7" t="s">
        <v>9</v>
      </c>
      <c r="E6" s="7" t="s">
        <v>76</v>
      </c>
      <c r="F6" s="7" t="str">
        <f t="shared" si="0"/>
        <v>0402</v>
      </c>
      <c r="G6" s="22" t="s">
        <v>77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>
      <c r="A7" s="22" t="s">
        <v>106</v>
      </c>
      <c r="B7" s="23">
        <v>14</v>
      </c>
      <c r="C7" s="7" t="s">
        <v>9</v>
      </c>
      <c r="E7" s="7" t="s">
        <v>67</v>
      </c>
      <c r="F7" s="7" t="str">
        <f t="shared" si="0"/>
        <v>0402</v>
      </c>
      <c r="G7" s="22" t="s">
        <v>82</v>
      </c>
      <c r="H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22" t="s">
        <v>105</v>
      </c>
      <c r="B8" s="23">
        <v>3</v>
      </c>
      <c r="C8" s="7" t="s">
        <v>9</v>
      </c>
      <c r="E8" s="7" t="s">
        <v>66</v>
      </c>
      <c r="F8" s="7" t="str">
        <f t="shared" si="0"/>
        <v>0402</v>
      </c>
      <c r="G8" s="22" t="s">
        <v>83</v>
      </c>
      <c r="H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2" t="s">
        <v>121</v>
      </c>
      <c r="B9" s="23">
        <v>5</v>
      </c>
      <c r="C9" s="7" t="s">
        <v>9</v>
      </c>
      <c r="E9" s="7" t="s">
        <v>70</v>
      </c>
      <c r="F9" s="7" t="str">
        <f t="shared" si="0"/>
        <v>0402</v>
      </c>
      <c r="G9" s="22" t="s">
        <v>71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22" t="s">
        <v>108</v>
      </c>
      <c r="B10" s="23">
        <v>12</v>
      </c>
      <c r="C10" s="7" t="s">
        <v>9</v>
      </c>
      <c r="E10" s="7" t="s">
        <v>10</v>
      </c>
      <c r="F10" s="7" t="str">
        <f>"0402"</f>
        <v>0402</v>
      </c>
      <c r="G10" s="22" t="s">
        <v>68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22" t="s">
        <v>110</v>
      </c>
      <c r="B11" s="23">
        <v>4</v>
      </c>
      <c r="C11" s="7" t="s">
        <v>9</v>
      </c>
      <c r="E11" s="7" t="s">
        <v>127</v>
      </c>
      <c r="F11" s="7" t="str">
        <f t="shared" ref="F11:F18" si="1">"0402"</f>
        <v>0402</v>
      </c>
      <c r="G11" s="22" t="s">
        <v>128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22" t="s">
        <v>109</v>
      </c>
      <c r="B12" s="23">
        <v>8</v>
      </c>
      <c r="C12" s="7" t="s">
        <v>9</v>
      </c>
      <c r="D12" s="25"/>
      <c r="E12" s="7" t="s">
        <v>47</v>
      </c>
      <c r="F12" s="7" t="str">
        <f t="shared" si="1"/>
        <v>0402</v>
      </c>
      <c r="G12" s="22" t="s">
        <v>69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22" t="s">
        <v>72</v>
      </c>
      <c r="B13" s="23">
        <v>4</v>
      </c>
      <c r="C13" s="7" t="s">
        <v>75</v>
      </c>
      <c r="D13" s="25"/>
      <c r="E13" s="7" t="s">
        <v>73</v>
      </c>
      <c r="F13" s="7" t="str">
        <f t="shared" si="1"/>
        <v>0402</v>
      </c>
      <c r="G13" s="22" t="s">
        <v>74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22" t="s">
        <v>112</v>
      </c>
      <c r="B14" s="23">
        <v>8</v>
      </c>
      <c r="C14" s="7" t="s">
        <v>42</v>
      </c>
      <c r="D14" s="7" t="s">
        <v>102</v>
      </c>
      <c r="E14" s="7" t="s">
        <v>114</v>
      </c>
      <c r="F14" s="7" t="str">
        <f t="shared" si="1"/>
        <v>0402</v>
      </c>
      <c r="G14" s="24" t="s">
        <v>115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22" t="s">
        <v>113</v>
      </c>
      <c r="B15" s="23">
        <v>4</v>
      </c>
      <c r="C15" s="7" t="s">
        <v>42</v>
      </c>
      <c r="D15" s="7" t="s">
        <v>102</v>
      </c>
      <c r="E15" s="7" t="s">
        <v>78</v>
      </c>
      <c r="F15" s="7" t="str">
        <f t="shared" si="1"/>
        <v>0402</v>
      </c>
      <c r="G15" s="22" t="s">
        <v>79</v>
      </c>
      <c r="H15" s="7" t="s">
        <v>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22" t="s">
        <v>97</v>
      </c>
      <c r="B16" s="23">
        <v>8</v>
      </c>
      <c r="C16" s="7" t="s">
        <v>42</v>
      </c>
      <c r="D16" s="7" t="s">
        <v>102</v>
      </c>
      <c r="E16" s="7" t="s">
        <v>13</v>
      </c>
      <c r="F16" s="7" t="str">
        <f t="shared" si="1"/>
        <v>0402</v>
      </c>
      <c r="G16" s="24" t="s">
        <v>88</v>
      </c>
      <c r="H16" s="7" t="s">
        <v>87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22" t="s">
        <v>96</v>
      </c>
      <c r="B17" s="23">
        <v>16</v>
      </c>
      <c r="C17" s="7" t="s">
        <v>11</v>
      </c>
      <c r="D17" s="7" t="s">
        <v>12</v>
      </c>
      <c r="E17" s="7" t="s">
        <v>14</v>
      </c>
      <c r="F17" s="7" t="str">
        <f t="shared" si="1"/>
        <v>0402</v>
      </c>
      <c r="G17" s="22" t="s">
        <v>50</v>
      </c>
      <c r="H17" s="1" t="s">
        <v>51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22" t="s">
        <v>98</v>
      </c>
      <c r="B18" s="23">
        <v>4</v>
      </c>
      <c r="C18" s="7" t="s">
        <v>11</v>
      </c>
      <c r="D18" s="7" t="s">
        <v>12</v>
      </c>
      <c r="E18" s="7" t="s">
        <v>52</v>
      </c>
      <c r="F18" s="7" t="str">
        <f t="shared" si="1"/>
        <v>0402</v>
      </c>
      <c r="G18" s="24" t="s">
        <v>90</v>
      </c>
      <c r="H18" s="1" t="s">
        <v>89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22">
      <c r="A19" s="22" t="s">
        <v>49</v>
      </c>
      <c r="B19" s="7">
        <v>4</v>
      </c>
      <c r="C19" s="7" t="s">
        <v>15</v>
      </c>
      <c r="D19" s="7" t="s">
        <v>12</v>
      </c>
      <c r="E19" s="7" t="s">
        <v>16</v>
      </c>
      <c r="F19" s="7" t="s">
        <v>95</v>
      </c>
      <c r="G19" s="7" t="s">
        <v>93</v>
      </c>
      <c r="H19" s="1" t="s">
        <v>94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22" t="s">
        <v>17</v>
      </c>
      <c r="B20" s="23">
        <v>2</v>
      </c>
      <c r="C20" s="7" t="s">
        <v>123</v>
      </c>
      <c r="F20" s="7" t="s">
        <v>124</v>
      </c>
      <c r="G20" s="7" t="s">
        <v>125</v>
      </c>
      <c r="H20" s="1" t="s">
        <v>126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22" t="s">
        <v>18</v>
      </c>
      <c r="B21" s="7">
        <v>1</v>
      </c>
      <c r="C21" s="7" t="s">
        <v>19</v>
      </c>
      <c r="D21" s="7" t="s">
        <v>20</v>
      </c>
      <c r="E21" s="7" t="s">
        <v>21</v>
      </c>
      <c r="F21" s="7">
        <v>1206</v>
      </c>
      <c r="G21" s="7" t="s">
        <v>22</v>
      </c>
      <c r="H21" s="1" t="s">
        <v>23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22" t="s">
        <v>61</v>
      </c>
      <c r="B22" s="7">
        <v>2</v>
      </c>
      <c r="C22" s="7" t="s">
        <v>25</v>
      </c>
      <c r="F22" s="7" t="s">
        <v>26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22" t="s">
        <v>99</v>
      </c>
      <c r="B23" s="7">
        <v>4</v>
      </c>
      <c r="C23" s="17" t="s">
        <v>53</v>
      </c>
      <c r="D23" s="17"/>
      <c r="E23" s="19"/>
      <c r="F23" s="20" t="s">
        <v>36</v>
      </c>
      <c r="G23" s="22" t="s">
        <v>54</v>
      </c>
      <c r="H23" s="17" t="s">
        <v>55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22" t="s">
        <v>56</v>
      </c>
      <c r="B24" s="7">
        <v>2</v>
      </c>
      <c r="C24" s="17" t="s">
        <v>57</v>
      </c>
      <c r="D24" s="17"/>
      <c r="E24" s="19"/>
      <c r="F24" s="20" t="s">
        <v>58</v>
      </c>
      <c r="G24" s="22" t="s">
        <v>59</v>
      </c>
      <c r="H24" s="17" t="s">
        <v>60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22" t="s">
        <v>117</v>
      </c>
      <c r="B25" s="7">
        <v>1</v>
      </c>
      <c r="C25" s="7" t="s">
        <v>27</v>
      </c>
      <c r="D25" s="26">
        <v>5.0000000000000001E-3</v>
      </c>
      <c r="E25" s="19" t="s">
        <v>118</v>
      </c>
      <c r="F25" s="7" t="s">
        <v>24</v>
      </c>
      <c r="G25" s="22" t="s">
        <v>119</v>
      </c>
      <c r="H25" s="17" t="s">
        <v>120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22" t="s">
        <v>116</v>
      </c>
      <c r="B26" s="7">
        <v>1</v>
      </c>
      <c r="C26" s="7" t="s">
        <v>27</v>
      </c>
      <c r="D26" s="26">
        <v>5.0000000000000001E-3</v>
      </c>
      <c r="E26" s="7" t="s">
        <v>28</v>
      </c>
      <c r="F26" s="7" t="s">
        <v>24</v>
      </c>
      <c r="G26" s="22" t="s">
        <v>62</v>
      </c>
      <c r="H26" s="1" t="s">
        <v>63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>
      <c r="A27" s="22" t="s">
        <v>38</v>
      </c>
      <c r="B27" s="23">
        <v>2</v>
      </c>
      <c r="C27" s="18" t="s">
        <v>39</v>
      </c>
      <c r="D27" s="18" t="s">
        <v>43</v>
      </c>
      <c r="E27" s="18"/>
      <c r="F27" s="20" t="str">
        <f t="shared" ref="F27" si="2">"0603"</f>
        <v>0603</v>
      </c>
      <c r="G27" s="21" t="s">
        <v>40</v>
      </c>
      <c r="H27" s="17" t="s">
        <v>41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s="15" customFormat="1" ht="12.75" customHeight="1">
      <c r="A28" s="30" t="s">
        <v>29</v>
      </c>
      <c r="B28" s="30"/>
      <c r="C28" s="30" t="s">
        <v>30</v>
      </c>
      <c r="D28" s="30"/>
      <c r="E28" s="30"/>
      <c r="F28" s="30"/>
      <c r="G28" s="30"/>
      <c r="H28" s="8"/>
      <c r="I28" s="8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>
      <c r="A29" s="22" t="s">
        <v>37</v>
      </c>
      <c r="B29" s="7">
        <v>12</v>
      </c>
      <c r="C29" s="7" t="s">
        <v>31</v>
      </c>
      <c r="H29" s="7" t="s">
        <v>215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>
      <c r="A30" s="22" t="s">
        <v>64</v>
      </c>
      <c r="B30" s="7">
        <v>4</v>
      </c>
      <c r="C30" s="7" t="s">
        <v>44</v>
      </c>
      <c r="G30" s="24" t="s">
        <v>45</v>
      </c>
      <c r="H30" s="7" t="s">
        <v>46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22" t="str">
        <f>"- LED1, LED2, LED3, LED4"</f>
        <v>- LED1, LED2, LED3, LED4</v>
      </c>
      <c r="B31" s="7">
        <v>4</v>
      </c>
      <c r="C31" s="7" t="s">
        <v>81</v>
      </c>
      <c r="G31" s="24" t="s">
        <v>92</v>
      </c>
      <c r="H31" s="7" t="s">
        <v>91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22" t="s">
        <v>100</v>
      </c>
      <c r="B32" s="23">
        <v>4</v>
      </c>
      <c r="C32" s="17" t="s">
        <v>101</v>
      </c>
      <c r="D32" s="17"/>
      <c r="E32" s="18"/>
      <c r="F32" s="18"/>
      <c r="G32" s="17"/>
      <c r="H32" s="27" t="s">
        <v>130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22" t="s">
        <v>104</v>
      </c>
      <c r="B33" s="23">
        <v>4</v>
      </c>
      <c r="C33" s="7" t="s">
        <v>86</v>
      </c>
      <c r="H33" s="1" t="s">
        <v>131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s="15" customFormat="1">
      <c r="A34" s="9" t="s">
        <v>32</v>
      </c>
      <c r="B34" s="10"/>
      <c r="C34" s="9"/>
      <c r="D34" s="9"/>
      <c r="E34" s="11"/>
      <c r="F34" s="11"/>
      <c r="G34" s="10"/>
      <c r="H34" s="8"/>
      <c r="I34" s="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>
      <c r="A35" s="22" t="s">
        <v>48</v>
      </c>
      <c r="B35" s="17">
        <v>1</v>
      </c>
      <c r="C35" s="17" t="s">
        <v>33</v>
      </c>
      <c r="D35" s="17"/>
      <c r="E35" s="17"/>
      <c r="F35" s="17"/>
      <c r="G35" s="17" t="s">
        <v>34</v>
      </c>
      <c r="H35" s="1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s="12" customFormat="1">
      <c r="A36" s="13" t="s">
        <v>35</v>
      </c>
      <c r="B36" s="13"/>
      <c r="C36" s="13" t="s">
        <v>111</v>
      </c>
      <c r="D36" s="13"/>
      <c r="E36" s="13"/>
      <c r="F36" s="13"/>
      <c r="G36" s="13"/>
    </row>
    <row r="37" spans="1:21">
      <c r="C37" s="18"/>
    </row>
  </sheetData>
  <mergeCells count="3">
    <mergeCell ref="A1:I1"/>
    <mergeCell ref="A3:G3"/>
    <mergeCell ref="A28:G28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Veils v11.0</vt:lpstr>
      <vt:lpstr>Veils v4.0a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émilie gillet</cp:lastModifiedBy>
  <cp:revision>0</cp:revision>
  <dcterms:created xsi:type="dcterms:W3CDTF">2015-01-06T03:25:05Z</dcterms:created>
  <dcterms:modified xsi:type="dcterms:W3CDTF">2020-12-17T11:27:36Z</dcterms:modified>
</cp:coreProperties>
</file>