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985" yWindow="0" windowWidth="13365" windowHeight="78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2" l="1"/>
  <c r="B6" i="2"/>
  <c r="B5" i="2"/>
  <c r="B4" i="2"/>
  <c r="F13" i="2"/>
  <c r="F12" i="2"/>
  <c r="I12" i="2" s="1"/>
  <c r="J12" i="2" s="1"/>
  <c r="F11" i="2"/>
  <c r="H11" i="2" s="1"/>
  <c r="E13" i="2"/>
  <c r="E12" i="2"/>
  <c r="H12" i="2" s="1"/>
  <c r="E11" i="2"/>
  <c r="I11" i="2" s="1"/>
  <c r="J11" i="2" s="1"/>
  <c r="E33" i="2"/>
  <c r="E30" i="2"/>
  <c r="E31" i="2" s="1"/>
  <c r="E32" i="2" s="1"/>
  <c r="E29" i="2"/>
  <c r="E28" i="2"/>
  <c r="E26" i="2"/>
  <c r="E25" i="2"/>
  <c r="F21" i="2"/>
  <c r="F18" i="2"/>
  <c r="F17" i="2"/>
  <c r="D17" i="2"/>
  <c r="J13" i="2"/>
  <c r="J10" i="2"/>
  <c r="I13" i="2"/>
  <c r="I10" i="2"/>
  <c r="H13" i="2"/>
  <c r="H10" i="2"/>
  <c r="D11" i="2"/>
  <c r="D12" i="2"/>
  <c r="E5" i="1"/>
  <c r="E3" i="1"/>
  <c r="E7" i="1" s="1"/>
  <c r="L6" i="1"/>
  <c r="L8" i="1" s="1"/>
  <c r="K5" i="1"/>
  <c r="K6" i="1" s="1"/>
  <c r="I9" i="1"/>
  <c r="I10" i="1" s="1"/>
  <c r="J8" i="1"/>
  <c r="J7" i="1"/>
  <c r="J6" i="1"/>
  <c r="I5" i="1"/>
  <c r="I6" i="1" s="1"/>
  <c r="I8" i="1" s="1"/>
  <c r="B5" i="1"/>
  <c r="B3" i="1"/>
  <c r="B6" i="1" s="1"/>
  <c r="D18" i="2" l="1"/>
  <c r="F19" i="2" s="1"/>
  <c r="E6" i="1"/>
  <c r="E8" i="1" s="1"/>
  <c r="E9" i="1" s="1"/>
  <c r="K9" i="1"/>
  <c r="K10" i="1" s="1"/>
  <c r="K8" i="1"/>
  <c r="K7" i="1"/>
  <c r="L7" i="1"/>
  <c r="I7" i="1"/>
  <c r="B8" i="1"/>
  <c r="B9" i="1" s="1"/>
  <c r="B7" i="1"/>
</calcChain>
</file>

<file path=xl/sharedStrings.xml><?xml version="1.0" encoding="utf-8"?>
<sst xmlns="http://schemas.openxmlformats.org/spreadsheetml/2006/main" count="83" uniqueCount="37">
  <si>
    <t>Vload</t>
  </si>
  <si>
    <t>Vsrc</t>
  </si>
  <si>
    <t>R1</t>
  </si>
  <si>
    <t>R2</t>
  </si>
  <si>
    <t>Rparallel</t>
  </si>
  <si>
    <t>Rload</t>
  </si>
  <si>
    <t>Iload</t>
  </si>
  <si>
    <t>Vdrop</t>
  </si>
  <si>
    <t>Ir1</t>
  </si>
  <si>
    <t>Ir2</t>
  </si>
  <si>
    <t>I4r</t>
  </si>
  <si>
    <t>Vout</t>
  </si>
  <si>
    <t>Ir1 (max)</t>
  </si>
  <si>
    <t>Vout (10)</t>
  </si>
  <si>
    <t>Vout (11)</t>
  </si>
  <si>
    <t>Rsrcpar</t>
  </si>
  <si>
    <t>Digital</t>
  </si>
  <si>
    <t>V1</t>
  </si>
  <si>
    <t>V0</t>
  </si>
  <si>
    <t>Rseries</t>
  </si>
  <si>
    <t>RloadEq</t>
  </si>
  <si>
    <t>Vl</t>
  </si>
  <si>
    <t>V</t>
  </si>
  <si>
    <t>A</t>
  </si>
  <si>
    <t>Ideal</t>
  </si>
  <si>
    <t>Ohms</t>
  </si>
  <si>
    <t>Units</t>
  </si>
  <si>
    <t>Irtotal</t>
  </si>
  <si>
    <t>Ihalf</t>
  </si>
  <si>
    <t>R3</t>
  </si>
  <si>
    <t>R4</t>
  </si>
  <si>
    <t>R5</t>
  </si>
  <si>
    <t>K</t>
  </si>
  <si>
    <t>R6</t>
  </si>
  <si>
    <t>Single Resistor Case</t>
  </si>
  <si>
    <t>Vfull</t>
  </si>
  <si>
    <t>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</si>
</sst>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0</v>
      </c>
      <c r="B1">
        <v>0.7</v>
      </c>
      <c r="D1" t="s">
        <v>0</v>
      </c>
      <c r="E1">
        <v>1</v>
      </c>
      <c r="H1" t="s">
        <v>5</v>
      </c>
      <c r="I1">
        <v>75</v>
      </c>
      <c r="J1">
        <v>75</v>
      </c>
      <c r="K1">
        <v>75</v>
      </c>
      <c r="L1">
        <v>75</v>
      </c>
    </row>
    <row r="2" spans="1:12" x14ac:dyDescent="0.25">
      <c r="A2" t="s">
        <v>5</v>
      </c>
      <c r="B2">
        <v>75</v>
      </c>
      <c r="D2" t="s">
        <v>5</v>
      </c>
      <c r="E2">
        <v>75</v>
      </c>
      <c r="H2" t="s">
        <v>1</v>
      </c>
      <c r="I2">
        <v>3.3</v>
      </c>
      <c r="J2">
        <v>3.3</v>
      </c>
      <c r="K2">
        <v>5</v>
      </c>
      <c r="L2">
        <v>5</v>
      </c>
    </row>
    <row r="3" spans="1:12" x14ac:dyDescent="0.25">
      <c r="A3" t="s">
        <v>6</v>
      </c>
      <c r="B3">
        <f>B1/B2</f>
        <v>9.3333333333333324E-3</v>
      </c>
      <c r="D3" t="s">
        <v>6</v>
      </c>
      <c r="E3">
        <f>E1/E2</f>
        <v>1.3333333333333334E-2</v>
      </c>
      <c r="H3" t="s">
        <v>12</v>
      </c>
      <c r="I3">
        <v>8.0000000000000002E-3</v>
      </c>
      <c r="J3">
        <v>8.0000000000000002E-3</v>
      </c>
      <c r="K3">
        <v>8.0000000000000002E-3</v>
      </c>
      <c r="L3">
        <v>8.0000000000000002E-3</v>
      </c>
    </row>
    <row r="4" spans="1:12" x14ac:dyDescent="0.25">
      <c r="A4" t="s">
        <v>1</v>
      </c>
      <c r="B4">
        <v>3.3</v>
      </c>
      <c r="D4" t="s">
        <v>1</v>
      </c>
      <c r="E4">
        <v>5</v>
      </c>
      <c r="H4" t="s">
        <v>2</v>
      </c>
      <c r="I4">
        <v>345</v>
      </c>
      <c r="J4">
        <v>348</v>
      </c>
      <c r="K4">
        <v>555</v>
      </c>
      <c r="L4">
        <v>562</v>
      </c>
    </row>
    <row r="5" spans="1:12" x14ac:dyDescent="0.25">
      <c r="A5" t="s">
        <v>7</v>
      </c>
      <c r="B5">
        <f>B4-B1</f>
        <v>2.5999999999999996</v>
      </c>
      <c r="D5" t="s">
        <v>7</v>
      </c>
      <c r="E5">
        <f>E4-E1</f>
        <v>4</v>
      </c>
      <c r="H5" t="s">
        <v>3</v>
      </c>
      <c r="I5">
        <f>I4*2</f>
        <v>690</v>
      </c>
      <c r="J5">
        <v>698</v>
      </c>
      <c r="K5">
        <f>K4*2</f>
        <v>1110</v>
      </c>
      <c r="L5">
        <v>1130</v>
      </c>
    </row>
    <row r="6" spans="1:12" x14ac:dyDescent="0.25">
      <c r="A6" t="s">
        <v>8</v>
      </c>
      <c r="B6">
        <f>2*B3/3</f>
        <v>6.2222222222222219E-3</v>
      </c>
      <c r="D6" t="s">
        <v>8</v>
      </c>
      <c r="E6">
        <f>2*E3/3</f>
        <v>8.8888888888888889E-3</v>
      </c>
      <c r="H6" t="s">
        <v>4</v>
      </c>
      <c r="I6">
        <f>(I5*I1)/(I5+I1)</f>
        <v>67.647058823529406</v>
      </c>
      <c r="J6">
        <f>(J5*J1)/(J5+J1)</f>
        <v>67.723156532988355</v>
      </c>
      <c r="K6">
        <f>(K5*K1)/(K5+K1)</f>
        <v>70.25316455696202</v>
      </c>
      <c r="L6">
        <f>(L5*L1)/(L5+L1)</f>
        <v>70.331950207468878</v>
      </c>
    </row>
    <row r="7" spans="1:12" x14ac:dyDescent="0.25">
      <c r="A7" t="s">
        <v>9</v>
      </c>
      <c r="B7">
        <f>B3/3</f>
        <v>3.1111111111111109E-3</v>
      </c>
      <c r="D7" t="s">
        <v>9</v>
      </c>
      <c r="E7">
        <f>E3/3</f>
        <v>4.4444444444444444E-3</v>
      </c>
      <c r="H7" t="s">
        <v>10</v>
      </c>
      <c r="I7">
        <f>I2/(I4+I6)</f>
        <v>7.9971489665003562E-3</v>
      </c>
      <c r="J7">
        <f>J2/(J4+J6)</f>
        <v>7.9379749435202294E-3</v>
      </c>
      <c r="K7">
        <f>K2/(K4+K6)</f>
        <v>7.9967608057495698E-3</v>
      </c>
      <c r="L7">
        <f>L2/(L4+L6)</f>
        <v>7.9072392251561749E-3</v>
      </c>
    </row>
    <row r="8" spans="1:12" x14ac:dyDescent="0.25">
      <c r="A8" t="s">
        <v>2</v>
      </c>
      <c r="B8">
        <f>B5/B6</f>
        <v>417.85714285714283</v>
      </c>
      <c r="C8">
        <v>261</v>
      </c>
      <c r="D8" t="s">
        <v>2</v>
      </c>
      <c r="E8">
        <f>E5/E6</f>
        <v>450</v>
      </c>
      <c r="F8">
        <v>452</v>
      </c>
      <c r="H8" t="s">
        <v>13</v>
      </c>
      <c r="I8">
        <f>I2*(I6/(I4+I6))</f>
        <v>0.54098360655737698</v>
      </c>
      <c r="J8">
        <f>J2*(J6/(J4+J6))</f>
        <v>0.53758471965495991</v>
      </c>
      <c r="K8">
        <f>K2*(K6/(K4+K6))</f>
        <v>0.5617977528089888</v>
      </c>
      <c r="L8">
        <f>L2*(L6/(L4+L6))</f>
        <v>0.55613155546222892</v>
      </c>
    </row>
    <row r="9" spans="1:12" x14ac:dyDescent="0.25">
      <c r="A9" t="s">
        <v>3</v>
      </c>
      <c r="B9">
        <f>B8*2</f>
        <v>835.71428571428567</v>
      </c>
      <c r="C9">
        <v>523</v>
      </c>
      <c r="D9" t="s">
        <v>3</v>
      </c>
      <c r="E9">
        <f>E8*2</f>
        <v>900</v>
      </c>
      <c r="F9">
        <v>909</v>
      </c>
      <c r="H9" t="s">
        <v>15</v>
      </c>
      <c r="I9">
        <f>(I4*I5)/(I4+I5)</f>
        <v>230</v>
      </c>
      <c r="K9">
        <f>(K4*K5)/(K4+K5)</f>
        <v>370</v>
      </c>
    </row>
    <row r="10" spans="1:12" x14ac:dyDescent="0.25">
      <c r="H10" t="s">
        <v>14</v>
      </c>
      <c r="I10">
        <f>I2*I1/(I1+I9)</f>
        <v>0.81147540983606559</v>
      </c>
      <c r="K10">
        <f>K2*K1/(K1+K9)</f>
        <v>0.84269662921348309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I4" sqref="I4"/>
    </sheetView>
  </sheetViews>
  <sheetFormatPr defaultRowHeight="15" x14ac:dyDescent="0.25"/>
  <cols>
    <col min="1" max="1" width="6.7109375" bestFit="1" customWidth="1"/>
    <col min="2" max="2" width="12" bestFit="1" customWidth="1"/>
    <col min="3" max="3" width="6.42578125" bestFit="1" customWidth="1"/>
    <col min="4" max="4" width="6.5703125" bestFit="1" customWidth="1"/>
    <col min="5" max="5" width="12" bestFit="1" customWidth="1"/>
    <col min="6" max="6" width="7.5703125" bestFit="1" customWidth="1"/>
    <col min="7" max="7" width="6.140625" bestFit="1" customWidth="1"/>
    <col min="8" max="10" width="12" bestFit="1" customWidth="1"/>
    <col min="11" max="11" width="9" customWidth="1"/>
    <col min="12" max="12" width="9.42578125" customWidth="1"/>
  </cols>
  <sheetData>
    <row r="1" spans="1:12" x14ac:dyDescent="0.25">
      <c r="A1" t="s">
        <v>34</v>
      </c>
    </row>
    <row r="2" spans="1:12" x14ac:dyDescent="0.25">
      <c r="A2" t="s">
        <v>35</v>
      </c>
      <c r="B2">
        <v>0.7</v>
      </c>
      <c r="C2" t="s">
        <v>22</v>
      </c>
    </row>
    <row r="3" spans="1:12" x14ac:dyDescent="0.25">
      <c r="A3" t="s">
        <v>5</v>
      </c>
      <c r="B3">
        <v>75</v>
      </c>
      <c r="C3" t="s">
        <v>36</v>
      </c>
    </row>
    <row r="4" spans="1:12" x14ac:dyDescent="0.25">
      <c r="A4" t="s">
        <v>6</v>
      </c>
      <c r="B4">
        <f>B2/B3</f>
        <v>9.3333333333333324E-3</v>
      </c>
    </row>
    <row r="5" spans="1:12" x14ac:dyDescent="0.25">
      <c r="A5" t="s">
        <v>7</v>
      </c>
      <c r="B5">
        <f>3.3-B2</f>
        <v>2.5999999999999996</v>
      </c>
    </row>
    <row r="6" spans="1:12" x14ac:dyDescent="0.25">
      <c r="A6" t="s">
        <v>19</v>
      </c>
      <c r="B6">
        <f>B5/B4</f>
        <v>278.57142857142856</v>
      </c>
      <c r="C6">
        <f>2*B6</f>
        <v>557.14285714285711</v>
      </c>
    </row>
    <row r="9" spans="1:12" x14ac:dyDescent="0.25">
      <c r="A9" t="s">
        <v>16</v>
      </c>
      <c r="B9" t="s">
        <v>17</v>
      </c>
      <c r="C9" t="s">
        <v>18</v>
      </c>
      <c r="D9" t="s">
        <v>11</v>
      </c>
      <c r="E9" t="s">
        <v>2</v>
      </c>
      <c r="F9" t="s">
        <v>3</v>
      </c>
      <c r="G9" t="s">
        <v>5</v>
      </c>
      <c r="H9" t="s">
        <v>19</v>
      </c>
      <c r="I9" t="s">
        <v>20</v>
      </c>
      <c r="J9" t="s">
        <v>6</v>
      </c>
      <c r="K9" t="s">
        <v>8</v>
      </c>
      <c r="L9" t="s">
        <v>9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422</v>
      </c>
      <c r="F10">
        <v>845</v>
      </c>
      <c r="G10">
        <v>75</v>
      </c>
      <c r="H10">
        <f>(F10*E10)/(F10+E10)</f>
        <v>281.44435674822415</v>
      </c>
      <c r="I10">
        <f>G10</f>
        <v>75</v>
      </c>
      <c r="J10">
        <f>D10/I10</f>
        <v>0</v>
      </c>
      <c r="K10">
        <v>0</v>
      </c>
      <c r="L10">
        <v>0</v>
      </c>
    </row>
    <row r="11" spans="1:12" x14ac:dyDescent="0.25">
      <c r="A11">
        <v>1</v>
      </c>
      <c r="B11">
        <v>0</v>
      </c>
      <c r="C11">
        <v>3.3</v>
      </c>
      <c r="D11" s="2">
        <f>D13/3</f>
        <v>0.23333333333333331</v>
      </c>
      <c r="E11">
        <f>E10</f>
        <v>422</v>
      </c>
      <c r="F11">
        <f>F10</f>
        <v>845</v>
      </c>
      <c r="G11">
        <v>75</v>
      </c>
      <c r="H11">
        <f>F11</f>
        <v>845</v>
      </c>
      <c r="I11">
        <f>(G11*E11)/(G11+E11)</f>
        <v>63.682092555331991</v>
      </c>
      <c r="J11">
        <f t="shared" ref="J11:J13" si="0">D11/I11</f>
        <v>3.6640337019483936E-3</v>
      </c>
    </row>
    <row r="12" spans="1:12" x14ac:dyDescent="0.25">
      <c r="A12">
        <v>2</v>
      </c>
      <c r="B12">
        <v>3.3</v>
      </c>
      <c r="C12">
        <v>0</v>
      </c>
      <c r="D12" s="2">
        <f>2*D13/3</f>
        <v>0.46666666666666662</v>
      </c>
      <c r="E12">
        <f>E10</f>
        <v>422</v>
      </c>
      <c r="F12">
        <f>F10</f>
        <v>845</v>
      </c>
      <c r="G12">
        <v>75</v>
      </c>
      <c r="H12">
        <f>E12</f>
        <v>422</v>
      </c>
      <c r="I12">
        <f>(G12*F12)/(G12+F12)</f>
        <v>68.885869565217391</v>
      </c>
      <c r="J12">
        <f t="shared" si="0"/>
        <v>6.7744904667981585E-3</v>
      </c>
    </row>
    <row r="13" spans="1:12" x14ac:dyDescent="0.25">
      <c r="A13">
        <v>3</v>
      </c>
      <c r="B13">
        <v>3.3</v>
      </c>
      <c r="C13">
        <v>3.3</v>
      </c>
      <c r="D13" s="2">
        <v>0.7</v>
      </c>
      <c r="E13">
        <f>E10</f>
        <v>422</v>
      </c>
      <c r="F13">
        <f>F10</f>
        <v>845</v>
      </c>
      <c r="G13">
        <v>75</v>
      </c>
      <c r="H13">
        <f>(F13*E13)/(F13+E13)</f>
        <v>281.44435674822415</v>
      </c>
      <c r="I13">
        <f>G13</f>
        <v>75</v>
      </c>
      <c r="J13">
        <f t="shared" si="0"/>
        <v>9.3333333333333324E-3</v>
      </c>
    </row>
    <row r="16" spans="1:12" x14ac:dyDescent="0.25">
      <c r="D16" t="s">
        <v>24</v>
      </c>
      <c r="E16" s="3">
        <v>0.01</v>
      </c>
      <c r="G16" t="s">
        <v>26</v>
      </c>
    </row>
    <row r="17" spans="3:9" x14ac:dyDescent="0.25">
      <c r="C17" t="s">
        <v>2</v>
      </c>
      <c r="D17" s="2">
        <f>(3*75*(3.3-0.7))/(2*0.7)</f>
        <v>417.85714285714278</v>
      </c>
      <c r="E17" s="2">
        <v>422</v>
      </c>
      <c r="F17" s="1">
        <f>(3.3-0.7)/E17</f>
        <v>6.1611374407582933E-3</v>
      </c>
      <c r="G17" t="s">
        <v>23</v>
      </c>
    </row>
    <row r="18" spans="3:9" x14ac:dyDescent="0.25">
      <c r="C18" t="s">
        <v>3</v>
      </c>
      <c r="D18" s="2">
        <f>2*D17</f>
        <v>835.71428571428555</v>
      </c>
      <c r="E18" s="2">
        <v>845</v>
      </c>
      <c r="F18" s="1">
        <f>(3.3-0.7)/E18</f>
        <v>3.0769230769230765E-3</v>
      </c>
      <c r="G18" t="s">
        <v>23</v>
      </c>
    </row>
    <row r="19" spans="3:9" x14ac:dyDescent="0.25">
      <c r="C19" t="s">
        <v>27</v>
      </c>
      <c r="F19" s="1">
        <f>SUM(F17:F18)</f>
        <v>9.2380605176813693E-3</v>
      </c>
      <c r="G19" t="s">
        <v>23</v>
      </c>
    </row>
    <row r="20" spans="3:9" x14ac:dyDescent="0.25">
      <c r="C20" t="s">
        <v>5</v>
      </c>
      <c r="F20" s="1">
        <v>75</v>
      </c>
      <c r="G20" t="s">
        <v>25</v>
      </c>
    </row>
    <row r="21" spans="3:9" x14ac:dyDescent="0.25">
      <c r="C21" t="s">
        <v>21</v>
      </c>
      <c r="F21" s="1">
        <f>F19*F20</f>
        <v>0.69285453882610271</v>
      </c>
      <c r="G21" t="s">
        <v>22</v>
      </c>
    </row>
    <row r="22" spans="3:9" x14ac:dyDescent="0.25">
      <c r="E22" s="3"/>
    </row>
    <row r="23" spans="3:9" x14ac:dyDescent="0.25">
      <c r="C23" t="s">
        <v>5</v>
      </c>
      <c r="D23" s="4"/>
      <c r="E23">
        <v>75</v>
      </c>
      <c r="F23" t="s">
        <v>25</v>
      </c>
    </row>
    <row r="24" spans="3:9" x14ac:dyDescent="0.25">
      <c r="C24" t="s">
        <v>0</v>
      </c>
      <c r="D24" s="4"/>
      <c r="E24">
        <v>0.7</v>
      </c>
      <c r="F24" t="s">
        <v>22</v>
      </c>
    </row>
    <row r="25" spans="3:9" x14ac:dyDescent="0.25">
      <c r="C25" t="s">
        <v>6</v>
      </c>
      <c r="E25" s="1">
        <f>E24/E23</f>
        <v>9.3333333333333324E-3</v>
      </c>
      <c r="F25" t="s">
        <v>23</v>
      </c>
    </row>
    <row r="26" spans="3:9" x14ac:dyDescent="0.25">
      <c r="C26" t="s">
        <v>28</v>
      </c>
      <c r="E26">
        <f>E25/2</f>
        <v>4.6666666666666662E-3</v>
      </c>
    </row>
    <row r="27" spans="3:9" x14ac:dyDescent="0.25">
      <c r="F27" s="3">
        <v>0.01</v>
      </c>
      <c r="H27" s="3">
        <v>0.05</v>
      </c>
    </row>
    <row r="28" spans="3:9" x14ac:dyDescent="0.25">
      <c r="C28" t="s">
        <v>2</v>
      </c>
      <c r="E28">
        <f>(3.3-E24)/E26</f>
        <v>557.14285714285711</v>
      </c>
      <c r="F28">
        <v>562</v>
      </c>
      <c r="H28">
        <v>560</v>
      </c>
    </row>
    <row r="29" spans="3:9" x14ac:dyDescent="0.25">
      <c r="C29" t="s">
        <v>3</v>
      </c>
      <c r="E29">
        <f>2*E28</f>
        <v>1114.2857142857142</v>
      </c>
      <c r="F29">
        <v>1.1299999999999999</v>
      </c>
      <c r="G29" t="s">
        <v>32</v>
      </c>
      <c r="H29">
        <v>1.1000000000000001</v>
      </c>
      <c r="I29" t="s">
        <v>32</v>
      </c>
    </row>
    <row r="30" spans="3:9" x14ac:dyDescent="0.25">
      <c r="C30" t="s">
        <v>29</v>
      </c>
      <c r="E30">
        <f t="shared" ref="E30:E33" si="1">2*E29</f>
        <v>2228.5714285714284</v>
      </c>
      <c r="F30">
        <v>2.3199999999999998</v>
      </c>
      <c r="G30" t="s">
        <v>32</v>
      </c>
      <c r="H30">
        <v>2.2000000000000002</v>
      </c>
      <c r="I30" t="s">
        <v>32</v>
      </c>
    </row>
    <row r="31" spans="3:9" x14ac:dyDescent="0.25">
      <c r="C31" t="s">
        <v>30</v>
      </c>
      <c r="E31">
        <f t="shared" si="1"/>
        <v>4457.1428571428569</v>
      </c>
      <c r="F31">
        <v>4.54</v>
      </c>
      <c r="G31" t="s">
        <v>32</v>
      </c>
      <c r="H31">
        <v>4.3</v>
      </c>
      <c r="I31" t="s">
        <v>32</v>
      </c>
    </row>
    <row r="32" spans="3:9" x14ac:dyDescent="0.25">
      <c r="C32" t="s">
        <v>31</v>
      </c>
      <c r="E32">
        <f t="shared" si="1"/>
        <v>8914.2857142857138</v>
      </c>
      <c r="F32">
        <v>9.09</v>
      </c>
      <c r="G32" t="s">
        <v>32</v>
      </c>
      <c r="H32">
        <v>9.1</v>
      </c>
      <c r="I32" t="s">
        <v>32</v>
      </c>
    </row>
    <row r="33" spans="3:9" x14ac:dyDescent="0.25">
      <c r="C33" t="s">
        <v>33</v>
      </c>
      <c r="E33">
        <f t="shared" si="1"/>
        <v>17828.571428571428</v>
      </c>
      <c r="F33">
        <v>17.8</v>
      </c>
      <c r="G33" t="s">
        <v>32</v>
      </c>
      <c r="H33">
        <v>18</v>
      </c>
      <c r="I3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2020-02-13T18:57:28Z</dcterms:created>
  <dcterms:modified xsi:type="dcterms:W3CDTF">2020-02-19T13:45:04Z</dcterms:modified>
</cp:coreProperties>
</file>