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os" sheetId="1" state="visible" r:id="rId1"/>
    <sheet xmlns:r="http://schemas.openxmlformats.org/officeDocument/2006/relationships" name="Compras" sheetId="2" state="visible" r:id="rId2"/>
    <sheet xmlns:r="http://schemas.openxmlformats.org/officeDocument/2006/relationships" name="Ventas" sheetId="3" state="visible" r:id="rId3"/>
    <sheet xmlns:r="http://schemas.openxmlformats.org/officeDocument/2006/relationships" name="Cobros" sheetId="4" state="visible" r:id="rId4"/>
    <sheet xmlns:r="http://schemas.openxmlformats.org/officeDocument/2006/relationships" name="Config" sheetId="5" state="visible" r:id="rId5"/>
    <sheet xmlns:r="http://schemas.openxmlformats.org/officeDocument/2006/relationships" name="Gastos" sheetId="6" state="visible" r:id="rId6"/>
    <sheet xmlns:r="http://schemas.openxmlformats.org/officeDocument/2006/relationships" name="Resumen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Codigo</t>
        </is>
      </c>
      <c r="B1" s="1" t="inlineStr">
        <is>
          <t>Nombre</t>
        </is>
      </c>
      <c r="C1" s="1" t="inlineStr">
        <is>
          <t>PrecioVenta</t>
        </is>
      </c>
      <c r="D1" s="1" t="inlineStr">
        <is>
          <t>Unidad</t>
        </is>
      </c>
      <c r="E1" s="1" t="inlineStr">
        <is>
          <t>Stock</t>
        </is>
      </c>
      <c r="F1" s="1" t="inlineStr">
        <is>
          <t>CostoPromedio</t>
        </is>
      </c>
      <c r="G1" s="1" t="inlineStr">
        <is>
          <t>Activo</t>
        </is>
      </c>
      <c r="H1" s="1" t="inlineStr">
        <is>
          <t>UltimoCosto</t>
        </is>
      </c>
      <c r="I1" s="1" t="inlineStr">
        <is>
          <t>Markup%</t>
        </is>
      </c>
      <c r="J1" s="1" t="inlineStr">
        <is>
          <t>PrecioSugerido</t>
        </is>
      </c>
    </row>
    <row r="2">
      <c r="E2">
        <f>IFERROR(SUMIF(Compras!$I$2:$I$1000,A2,Compras!$D$2:$D$1000)-SUMIF(Ventas!$S$2:$S$2000,A2,Ventas!$D$2:$D$2000),0)</f>
        <v/>
      </c>
      <c r="F2">
        <f>IFERROR(SUMPRODUCT((Compras!$I$2:$I$1000=A2)*(Compras!$D$2:$D$1000)*(Compras!$E$2:$E$1000))/SUMIF(Compras!$I$2:$I$1000,A2,Compras!$D$2:$D$1000),0)</f>
        <v/>
      </c>
      <c r="H2">
        <f>IFERROR(LOOKUP(2,1/(Compras!$I$2:$I$1000=A2),Compras!$E$2:$E$1000),0)</f>
        <v/>
      </c>
      <c r="J2">
        <f>IF(N(H2)&gt;0, IF(N(I2)&gt;0, N(H2)*(1+N(I2)/100), N(H2)*2), IF(N(F2)&gt;0, IF(N(I2)&gt;0, N(F2)*(1+N(I2)/100), N(F2)*2), 0))</f>
        <v/>
      </c>
    </row>
    <row r="3">
      <c r="E3">
        <f>IFERROR(SUMIF(Compras!$I$2:$I$1000,A3,Compras!$D$2:$D$1000)-SUMIF(Ventas!$S$2:$S$2000,A3,Ventas!$D$2:$D$2000),0)</f>
        <v/>
      </c>
      <c r="F3">
        <f>IFERROR(SUMPRODUCT((Compras!$I$2:$I$1000=A3)*(Compras!$D$2:$D$1000)*(Compras!$E$2:$E$1000))/SUMIF(Compras!$I$2:$I$1000,A3,Compras!$D$2:$D$1000),0)</f>
        <v/>
      </c>
      <c r="H3">
        <f>IFERROR(LOOKUP(2,1/(Compras!$I$2:$I$1000=A3),Compras!$E$2:$E$1000),0)</f>
        <v/>
      </c>
      <c r="J3">
        <f>IF(N(H3)&gt;0, IF(N(I3)&gt;0, N(H3)*(1+N(I3)/100), N(H3)*2), IF(N(F3)&gt;0, IF(N(I3)&gt;0, N(F3)*(1+N(I3)/100), N(F3)*2), 0))</f>
        <v/>
      </c>
    </row>
    <row r="4">
      <c r="E4">
        <f>IFERROR(SUMIF(Compras!$I$2:$I$1000,A4,Compras!$D$2:$D$1000)-SUMIF(Ventas!$S$2:$S$2000,A4,Ventas!$D$2:$D$2000),0)</f>
        <v/>
      </c>
      <c r="F4">
        <f>IFERROR(SUMPRODUCT((Compras!$I$2:$I$1000=A4)*(Compras!$D$2:$D$1000)*(Compras!$E$2:$E$1000))/SUMIF(Compras!$I$2:$I$1000,A4,Compras!$D$2:$D$1000),0)</f>
        <v/>
      </c>
      <c r="H4">
        <f>IFERROR(LOOKUP(2,1/(Compras!$I$2:$I$1000=A4),Compras!$E$2:$E$1000),0)</f>
        <v/>
      </c>
      <c r="J4">
        <f>IF(N(H4)&gt;0, IF(N(I4)&gt;0, N(H4)*(1+N(I4)/100), N(H4)*2), IF(N(F4)&gt;0, IF(N(I4)&gt;0, N(F4)*(1+N(I4)/100), N(F4)*2), 0))</f>
        <v/>
      </c>
    </row>
    <row r="5">
      <c r="E5">
        <f>IFERROR(SUMIF(Compras!$I$2:$I$1000,A5,Compras!$D$2:$D$1000)-SUMIF(Ventas!$S$2:$S$2000,A5,Ventas!$D$2:$D$2000),0)</f>
        <v/>
      </c>
      <c r="F5">
        <f>IFERROR(SUMPRODUCT((Compras!$I$2:$I$1000=A5)*(Compras!$D$2:$D$1000)*(Compras!$E$2:$E$1000))/SUMIF(Compras!$I$2:$I$1000,A5,Compras!$D$2:$D$1000),0)</f>
        <v/>
      </c>
      <c r="H5">
        <f>IFERROR(LOOKUP(2,1/(Compras!$I$2:$I$1000=A5),Compras!$E$2:$E$1000),0)</f>
        <v/>
      </c>
      <c r="J5">
        <f>IF(N(H5)&gt;0, IF(N(I5)&gt;0, N(H5)*(1+N(I5)/100), N(H5)*2), IF(N(F5)&gt;0, IF(N(I5)&gt;0, N(F5)*(1+N(I5)/100), N(F5)*2), 0))</f>
        <v/>
      </c>
    </row>
    <row r="6">
      <c r="E6">
        <f>IFERROR(SUMIF(Compras!$I$2:$I$1000,A6,Compras!$D$2:$D$1000)-SUMIF(Ventas!$S$2:$S$2000,A6,Ventas!$D$2:$D$2000),0)</f>
        <v/>
      </c>
      <c r="F6">
        <f>IFERROR(SUMPRODUCT((Compras!$I$2:$I$1000=A6)*(Compras!$D$2:$D$1000)*(Compras!$E$2:$E$1000))/SUMIF(Compras!$I$2:$I$1000,A6,Compras!$D$2:$D$1000),0)</f>
        <v/>
      </c>
      <c r="H6">
        <f>IFERROR(LOOKUP(2,1/(Compras!$I$2:$I$1000=A6),Compras!$E$2:$E$1000),0)</f>
        <v/>
      </c>
      <c r="J6">
        <f>IF(N(H6)&gt;0, IF(N(I6)&gt;0, N(H6)*(1+N(I6)/100), N(H6)*2), IF(N(F6)&gt;0, IF(N(I6)&gt;0, N(F6)*(1+N(I6)/100), N(F6)*2), 0))</f>
        <v/>
      </c>
    </row>
    <row r="7">
      <c r="E7">
        <f>IFERROR(SUMIF(Compras!$I$2:$I$1000,A7,Compras!$D$2:$D$1000)-SUMIF(Ventas!$S$2:$S$2000,A7,Ventas!$D$2:$D$2000),0)</f>
        <v/>
      </c>
      <c r="F7">
        <f>IFERROR(SUMPRODUCT((Compras!$I$2:$I$1000=A7)*(Compras!$D$2:$D$1000)*(Compras!$E$2:$E$1000))/SUMIF(Compras!$I$2:$I$1000,A7,Compras!$D$2:$D$1000),0)</f>
        <v/>
      </c>
      <c r="H7">
        <f>IFERROR(LOOKUP(2,1/(Compras!$I$2:$I$1000=A7),Compras!$E$2:$E$1000),0)</f>
        <v/>
      </c>
      <c r="J7">
        <f>IF(N(H7)&gt;0, IF(N(I7)&gt;0, N(H7)*(1+N(I7)/100), N(H7)*2), IF(N(F7)&gt;0, IF(N(I7)&gt;0, N(F7)*(1+N(I7)/100), N(F7)*2), 0))</f>
        <v/>
      </c>
    </row>
    <row r="8">
      <c r="E8">
        <f>IFERROR(SUMIF(Compras!$I$2:$I$1000,A8,Compras!$D$2:$D$1000)-SUMIF(Ventas!$S$2:$S$2000,A8,Ventas!$D$2:$D$2000),0)</f>
        <v/>
      </c>
      <c r="F8">
        <f>IFERROR(SUMPRODUCT((Compras!$I$2:$I$1000=A8)*(Compras!$D$2:$D$1000)*(Compras!$E$2:$E$1000))/SUMIF(Compras!$I$2:$I$1000,A8,Compras!$D$2:$D$1000),0)</f>
        <v/>
      </c>
      <c r="H8">
        <f>IFERROR(LOOKUP(2,1/(Compras!$I$2:$I$1000=A8),Compras!$E$2:$E$1000),0)</f>
        <v/>
      </c>
      <c r="J8">
        <f>IF(N(H8)&gt;0, IF(N(I8)&gt;0, N(H8)*(1+N(I8)/100), N(H8)*2), IF(N(F8)&gt;0, IF(N(I8)&gt;0, N(F8)*(1+N(I8)/100), N(F8)*2), 0))</f>
        <v/>
      </c>
    </row>
    <row r="9">
      <c r="E9">
        <f>IFERROR(SUMIF(Compras!$I$2:$I$1000,A9,Compras!$D$2:$D$1000)-SUMIF(Ventas!$S$2:$S$2000,A9,Ventas!$D$2:$D$2000),0)</f>
        <v/>
      </c>
      <c r="F9">
        <f>IFERROR(SUMPRODUCT((Compras!$I$2:$I$1000=A9)*(Compras!$D$2:$D$1000)*(Compras!$E$2:$E$1000))/SUMIF(Compras!$I$2:$I$1000,A9,Compras!$D$2:$D$1000),0)</f>
        <v/>
      </c>
      <c r="H9">
        <f>IFERROR(LOOKUP(2,1/(Compras!$I$2:$I$1000=A9),Compras!$E$2:$E$1000),0)</f>
        <v/>
      </c>
      <c r="J9">
        <f>IF(N(H9)&gt;0, IF(N(I9)&gt;0, N(H9)*(1+N(I9)/100), N(H9)*2), IF(N(F9)&gt;0, IF(N(I9)&gt;0, N(F9)*(1+N(I9)/100), N(F9)*2), 0))</f>
        <v/>
      </c>
    </row>
    <row r="10">
      <c r="E10">
        <f>IFERROR(SUMIF(Compras!$I$2:$I$1000,A10,Compras!$D$2:$D$1000)-SUMIF(Ventas!$S$2:$S$2000,A10,Ventas!$D$2:$D$2000),0)</f>
        <v/>
      </c>
      <c r="F10">
        <f>IFERROR(SUMPRODUCT((Compras!$I$2:$I$1000=A10)*(Compras!$D$2:$D$1000)*(Compras!$E$2:$E$1000))/SUMIF(Compras!$I$2:$I$1000,A10,Compras!$D$2:$D$1000),0)</f>
        <v/>
      </c>
      <c r="H10">
        <f>IFERROR(LOOKUP(2,1/(Compras!$I$2:$I$1000=A10),Compras!$E$2:$E$1000),0)</f>
        <v/>
      </c>
      <c r="J10">
        <f>IF(N(H10)&gt;0, IF(N(I10)&gt;0, N(H10)*(1+N(I10)/100), N(H10)*2), IF(N(F10)&gt;0, IF(N(I10)&gt;0, N(F10)*(1+N(I10)/100), N(F10)*2), 0))</f>
        <v/>
      </c>
    </row>
    <row r="11">
      <c r="E11">
        <f>IFERROR(SUMIF(Compras!$I$2:$I$1000,A11,Compras!$D$2:$D$1000)-SUMIF(Ventas!$S$2:$S$2000,A11,Ventas!$D$2:$D$2000),0)</f>
        <v/>
      </c>
      <c r="F11">
        <f>IFERROR(SUMPRODUCT((Compras!$I$2:$I$1000=A11)*(Compras!$D$2:$D$1000)*(Compras!$E$2:$E$1000))/SUMIF(Compras!$I$2:$I$1000,A11,Compras!$D$2:$D$1000),0)</f>
        <v/>
      </c>
      <c r="H11">
        <f>IFERROR(LOOKUP(2,1/(Compras!$I$2:$I$1000=A11),Compras!$E$2:$E$1000),0)</f>
        <v/>
      </c>
      <c r="J11">
        <f>IF(N(H11)&gt;0, IF(N(I11)&gt;0, N(H11)*(1+N(I11)/100), N(H11)*2), IF(N(F11)&gt;0, IF(N(I11)&gt;0, N(F11)*(1+N(I11)/100), N(F11)*2), 0))</f>
        <v/>
      </c>
    </row>
    <row r="12">
      <c r="E12">
        <f>IFERROR(SUMIF(Compras!$I$2:$I$1000,A12,Compras!$D$2:$D$1000)-SUMIF(Ventas!$S$2:$S$2000,A12,Ventas!$D$2:$D$2000),0)</f>
        <v/>
      </c>
      <c r="F12">
        <f>IFERROR(SUMPRODUCT((Compras!$I$2:$I$1000=A12)*(Compras!$D$2:$D$1000)*(Compras!$E$2:$E$1000))/SUMIF(Compras!$I$2:$I$1000,A12,Compras!$D$2:$D$1000),0)</f>
        <v/>
      </c>
      <c r="H12">
        <f>IFERROR(LOOKUP(2,1/(Compras!$I$2:$I$1000=A12),Compras!$E$2:$E$1000),0)</f>
        <v/>
      </c>
      <c r="J12">
        <f>IF(N(H12)&gt;0, IF(N(I12)&gt;0, N(H12)*(1+N(I12)/100), N(H12)*2), IF(N(F12)&gt;0, IF(N(I12)&gt;0, N(F12)*(1+N(I12)/100), N(F12)*2), 0))</f>
        <v/>
      </c>
    </row>
    <row r="13">
      <c r="E13">
        <f>IFERROR(SUMIF(Compras!$I$2:$I$1000,A13,Compras!$D$2:$D$1000)-SUMIF(Ventas!$S$2:$S$2000,A13,Ventas!$D$2:$D$2000),0)</f>
        <v/>
      </c>
      <c r="F13">
        <f>IFERROR(SUMPRODUCT((Compras!$I$2:$I$1000=A13)*(Compras!$D$2:$D$1000)*(Compras!$E$2:$E$1000))/SUMIF(Compras!$I$2:$I$1000,A13,Compras!$D$2:$D$1000),0)</f>
        <v/>
      </c>
      <c r="H13">
        <f>IFERROR(LOOKUP(2,1/(Compras!$I$2:$I$1000=A13),Compras!$E$2:$E$1000),0)</f>
        <v/>
      </c>
      <c r="J13">
        <f>IF(N(H13)&gt;0, IF(N(I13)&gt;0, N(H13)*(1+N(I13)/100), N(H13)*2), IF(N(F13)&gt;0, IF(N(I13)&gt;0, N(F13)*(1+N(I13)/100), N(F13)*2), 0))</f>
        <v/>
      </c>
    </row>
    <row r="14">
      <c r="E14">
        <f>IFERROR(SUMIF(Compras!$I$2:$I$1000,A14,Compras!$D$2:$D$1000)-SUMIF(Ventas!$S$2:$S$2000,A14,Ventas!$D$2:$D$2000),0)</f>
        <v/>
      </c>
      <c r="F14">
        <f>IFERROR(SUMPRODUCT((Compras!$I$2:$I$1000=A14)*(Compras!$D$2:$D$1000)*(Compras!$E$2:$E$1000))/SUMIF(Compras!$I$2:$I$1000,A14,Compras!$D$2:$D$1000),0)</f>
        <v/>
      </c>
      <c r="H14">
        <f>IFERROR(LOOKUP(2,1/(Compras!$I$2:$I$1000=A14),Compras!$E$2:$E$1000),0)</f>
        <v/>
      </c>
      <c r="J14">
        <f>IF(N(H14)&gt;0, IF(N(I14)&gt;0, N(H14)*(1+N(I14)/100), N(H14)*2), IF(N(F14)&gt;0, IF(N(I14)&gt;0, N(F14)*(1+N(I14)/100), N(F14)*2), 0))</f>
        <v/>
      </c>
    </row>
    <row r="15">
      <c r="E15">
        <f>IFERROR(SUMIF(Compras!$I$2:$I$1000,A15,Compras!$D$2:$D$1000)-SUMIF(Ventas!$S$2:$S$2000,A15,Ventas!$D$2:$D$2000),0)</f>
        <v/>
      </c>
      <c r="F15">
        <f>IFERROR(SUMPRODUCT((Compras!$I$2:$I$1000=A15)*(Compras!$D$2:$D$1000)*(Compras!$E$2:$E$1000))/SUMIF(Compras!$I$2:$I$1000,A15,Compras!$D$2:$D$1000),0)</f>
        <v/>
      </c>
      <c r="H15">
        <f>IFERROR(LOOKUP(2,1/(Compras!$I$2:$I$1000=A15),Compras!$E$2:$E$1000),0)</f>
        <v/>
      </c>
      <c r="J15">
        <f>IF(N(H15)&gt;0, IF(N(I15)&gt;0, N(H15)*(1+N(I15)/100), N(H15)*2), IF(N(F15)&gt;0, IF(N(I15)&gt;0, N(F15)*(1+N(I15)/100), N(F15)*2), 0))</f>
        <v/>
      </c>
    </row>
    <row r="16">
      <c r="E16">
        <f>IFERROR(SUMIF(Compras!$I$2:$I$1000,A16,Compras!$D$2:$D$1000)-SUMIF(Ventas!$S$2:$S$2000,A16,Ventas!$D$2:$D$2000),0)</f>
        <v/>
      </c>
      <c r="F16">
        <f>IFERROR(SUMPRODUCT((Compras!$I$2:$I$1000=A16)*(Compras!$D$2:$D$1000)*(Compras!$E$2:$E$1000))/SUMIF(Compras!$I$2:$I$1000,A16,Compras!$D$2:$D$1000),0)</f>
        <v/>
      </c>
      <c r="H16">
        <f>IFERROR(LOOKUP(2,1/(Compras!$I$2:$I$1000=A16),Compras!$E$2:$E$1000),0)</f>
        <v/>
      </c>
      <c r="J16">
        <f>IF(N(H16)&gt;0, IF(N(I16)&gt;0, N(H16)*(1+N(I16)/100), N(H16)*2), IF(N(F16)&gt;0, IF(N(I16)&gt;0, N(F16)*(1+N(I16)/100), N(F16)*2), 0))</f>
        <v/>
      </c>
    </row>
    <row r="17">
      <c r="E17">
        <f>IFERROR(SUMIF(Compras!$I$2:$I$1000,A17,Compras!$D$2:$D$1000)-SUMIF(Ventas!$S$2:$S$2000,A17,Ventas!$D$2:$D$2000),0)</f>
        <v/>
      </c>
      <c r="F17">
        <f>IFERROR(SUMPRODUCT((Compras!$I$2:$I$1000=A17)*(Compras!$D$2:$D$1000)*(Compras!$E$2:$E$1000))/SUMIF(Compras!$I$2:$I$1000,A17,Compras!$D$2:$D$1000),0)</f>
        <v/>
      </c>
      <c r="H17">
        <f>IFERROR(LOOKUP(2,1/(Compras!$I$2:$I$1000=A17),Compras!$E$2:$E$1000),0)</f>
        <v/>
      </c>
      <c r="J17">
        <f>IF(N(H17)&gt;0, IF(N(I17)&gt;0, N(H17)*(1+N(I17)/100), N(H17)*2), IF(N(F17)&gt;0, IF(N(I17)&gt;0, N(F17)*(1+N(I17)/100), N(F17)*2), 0))</f>
        <v/>
      </c>
    </row>
    <row r="18">
      <c r="E18">
        <f>IFERROR(SUMIF(Compras!$I$2:$I$1000,A18,Compras!$D$2:$D$1000)-SUMIF(Ventas!$S$2:$S$2000,A18,Ventas!$D$2:$D$2000),0)</f>
        <v/>
      </c>
      <c r="F18">
        <f>IFERROR(SUMPRODUCT((Compras!$I$2:$I$1000=A18)*(Compras!$D$2:$D$1000)*(Compras!$E$2:$E$1000))/SUMIF(Compras!$I$2:$I$1000,A18,Compras!$D$2:$D$1000),0)</f>
        <v/>
      </c>
      <c r="H18">
        <f>IFERROR(LOOKUP(2,1/(Compras!$I$2:$I$1000=A18),Compras!$E$2:$E$1000),0)</f>
        <v/>
      </c>
      <c r="J18">
        <f>IF(N(H18)&gt;0, IF(N(I18)&gt;0, N(H18)*(1+N(I18)/100), N(H18)*2), IF(N(F18)&gt;0, IF(N(I18)&gt;0, N(F18)*(1+N(I18)/100), N(F18)*2), 0))</f>
        <v/>
      </c>
    </row>
    <row r="19">
      <c r="E19">
        <f>IFERROR(SUMIF(Compras!$I$2:$I$1000,A19,Compras!$D$2:$D$1000)-SUMIF(Ventas!$S$2:$S$2000,A19,Ventas!$D$2:$D$2000),0)</f>
        <v/>
      </c>
      <c r="F19">
        <f>IFERROR(SUMPRODUCT((Compras!$I$2:$I$1000=A19)*(Compras!$D$2:$D$1000)*(Compras!$E$2:$E$1000))/SUMIF(Compras!$I$2:$I$1000,A19,Compras!$D$2:$D$1000),0)</f>
        <v/>
      </c>
      <c r="H19">
        <f>IFERROR(LOOKUP(2,1/(Compras!$I$2:$I$1000=A19),Compras!$E$2:$E$1000),0)</f>
        <v/>
      </c>
      <c r="J19">
        <f>IF(N(H19)&gt;0, IF(N(I19)&gt;0, N(H19)*(1+N(I19)/100), N(H19)*2), IF(N(F19)&gt;0, IF(N(I19)&gt;0, N(F19)*(1+N(I19)/100), N(F19)*2), 0))</f>
        <v/>
      </c>
    </row>
    <row r="20">
      <c r="E20">
        <f>IFERROR(SUMIF(Compras!$I$2:$I$1000,A20,Compras!$D$2:$D$1000)-SUMIF(Ventas!$S$2:$S$2000,A20,Ventas!$D$2:$D$2000),0)</f>
        <v/>
      </c>
      <c r="F20">
        <f>IFERROR(SUMPRODUCT((Compras!$I$2:$I$1000=A20)*(Compras!$D$2:$D$1000)*(Compras!$E$2:$E$1000))/SUMIF(Compras!$I$2:$I$1000,A20,Compras!$D$2:$D$1000),0)</f>
        <v/>
      </c>
      <c r="H20">
        <f>IFERROR(LOOKUP(2,1/(Compras!$I$2:$I$1000=A20),Compras!$E$2:$E$1000),0)</f>
        <v/>
      </c>
      <c r="J20">
        <f>IF(N(H20)&gt;0, IF(N(I20)&gt;0, N(H20)*(1+N(I20)/100), N(H20)*2), IF(N(F20)&gt;0, IF(N(I20)&gt;0, N(F20)*(1+N(I20)/100), N(F20)*2), 0))</f>
        <v/>
      </c>
    </row>
    <row r="21">
      <c r="E21">
        <f>IFERROR(SUMIF(Compras!$I$2:$I$1000,A21,Compras!$D$2:$D$1000)-SUMIF(Ventas!$S$2:$S$2000,A21,Ventas!$D$2:$D$2000),0)</f>
        <v/>
      </c>
      <c r="F21">
        <f>IFERROR(SUMPRODUCT((Compras!$I$2:$I$1000=A21)*(Compras!$D$2:$D$1000)*(Compras!$E$2:$E$1000))/SUMIF(Compras!$I$2:$I$1000,A21,Compras!$D$2:$D$1000),0)</f>
        <v/>
      </c>
      <c r="H21">
        <f>IFERROR(LOOKUP(2,1/(Compras!$I$2:$I$1000=A21),Compras!$E$2:$E$1000),0)</f>
        <v/>
      </c>
      <c r="J21">
        <f>IF(N(H21)&gt;0, IF(N(I21)&gt;0, N(H21)*(1+N(I21)/100), N(H21)*2), IF(N(F21)&gt;0, IF(N(I21)&gt;0, N(F21)*(1+N(I21)/100), N(F21)*2), 0))</f>
        <v/>
      </c>
    </row>
    <row r="22">
      <c r="E22">
        <f>IFERROR(SUMIF(Compras!$I$2:$I$1000,A22,Compras!$D$2:$D$1000)-SUMIF(Ventas!$S$2:$S$2000,A22,Ventas!$D$2:$D$2000),0)</f>
        <v/>
      </c>
      <c r="F22">
        <f>IFERROR(SUMPRODUCT((Compras!$I$2:$I$1000=A22)*(Compras!$D$2:$D$1000)*(Compras!$E$2:$E$1000))/SUMIF(Compras!$I$2:$I$1000,A22,Compras!$D$2:$D$1000),0)</f>
        <v/>
      </c>
      <c r="H22">
        <f>IFERROR(LOOKUP(2,1/(Compras!$I$2:$I$1000=A22),Compras!$E$2:$E$1000),0)</f>
        <v/>
      </c>
      <c r="J22">
        <f>IF(N(H22)&gt;0, IF(N(I22)&gt;0, N(H22)*(1+N(I22)/100), N(H22)*2), IF(N(F22)&gt;0, IF(N(I22)&gt;0, N(F22)*(1+N(I22)/100), N(F22)*2), 0))</f>
        <v/>
      </c>
    </row>
    <row r="23">
      <c r="E23">
        <f>IFERROR(SUMIF(Compras!$I$2:$I$1000,A23,Compras!$D$2:$D$1000)-SUMIF(Ventas!$S$2:$S$2000,A23,Ventas!$D$2:$D$2000),0)</f>
        <v/>
      </c>
      <c r="F23">
        <f>IFERROR(SUMPRODUCT((Compras!$I$2:$I$1000=A23)*(Compras!$D$2:$D$1000)*(Compras!$E$2:$E$1000))/SUMIF(Compras!$I$2:$I$1000,A23,Compras!$D$2:$D$1000),0)</f>
        <v/>
      </c>
      <c r="H23">
        <f>IFERROR(LOOKUP(2,1/(Compras!$I$2:$I$1000=A23),Compras!$E$2:$E$1000),0)</f>
        <v/>
      </c>
      <c r="J23">
        <f>IF(N(H23)&gt;0, IF(N(I23)&gt;0, N(H23)*(1+N(I23)/100), N(H23)*2), IF(N(F23)&gt;0, IF(N(I23)&gt;0, N(F23)*(1+N(I23)/100), N(F23)*2), 0))</f>
        <v/>
      </c>
    </row>
    <row r="24">
      <c r="E24">
        <f>IFERROR(SUMIF(Compras!$I$2:$I$1000,A24,Compras!$D$2:$D$1000)-SUMIF(Ventas!$S$2:$S$2000,A24,Ventas!$D$2:$D$2000),0)</f>
        <v/>
      </c>
      <c r="F24">
        <f>IFERROR(SUMPRODUCT((Compras!$I$2:$I$1000=A24)*(Compras!$D$2:$D$1000)*(Compras!$E$2:$E$1000))/SUMIF(Compras!$I$2:$I$1000,A24,Compras!$D$2:$D$1000),0)</f>
        <v/>
      </c>
      <c r="H24">
        <f>IFERROR(LOOKUP(2,1/(Compras!$I$2:$I$1000=A24),Compras!$E$2:$E$1000),0)</f>
        <v/>
      </c>
      <c r="J24">
        <f>IF(N(H24)&gt;0, IF(N(I24)&gt;0, N(H24)*(1+N(I24)/100), N(H24)*2), IF(N(F24)&gt;0, IF(N(I24)&gt;0, N(F24)*(1+N(I24)/100), N(F24)*2), 0))</f>
        <v/>
      </c>
    </row>
    <row r="25">
      <c r="E25">
        <f>IFERROR(SUMIF(Compras!$I$2:$I$1000,A25,Compras!$D$2:$D$1000)-SUMIF(Ventas!$S$2:$S$2000,A25,Ventas!$D$2:$D$2000),0)</f>
        <v/>
      </c>
      <c r="F25">
        <f>IFERROR(SUMPRODUCT((Compras!$I$2:$I$1000=A25)*(Compras!$D$2:$D$1000)*(Compras!$E$2:$E$1000))/SUMIF(Compras!$I$2:$I$1000,A25,Compras!$D$2:$D$1000),0)</f>
        <v/>
      </c>
      <c r="H25">
        <f>IFERROR(LOOKUP(2,1/(Compras!$I$2:$I$1000=A25),Compras!$E$2:$E$1000),0)</f>
        <v/>
      </c>
      <c r="J25">
        <f>IF(N(H25)&gt;0, IF(N(I25)&gt;0, N(H25)*(1+N(I25)/100), N(H25)*2), IF(N(F25)&gt;0, IF(N(I25)&gt;0, N(F25)*(1+N(I25)/100), N(F25)*2), 0))</f>
        <v/>
      </c>
    </row>
    <row r="26">
      <c r="E26">
        <f>IFERROR(SUMIF(Compras!$I$2:$I$1000,A26,Compras!$D$2:$D$1000)-SUMIF(Ventas!$S$2:$S$2000,A26,Ventas!$D$2:$D$2000),0)</f>
        <v/>
      </c>
      <c r="F26">
        <f>IFERROR(SUMPRODUCT((Compras!$I$2:$I$1000=A26)*(Compras!$D$2:$D$1000)*(Compras!$E$2:$E$1000))/SUMIF(Compras!$I$2:$I$1000,A26,Compras!$D$2:$D$1000),0)</f>
        <v/>
      </c>
      <c r="H26">
        <f>IFERROR(LOOKUP(2,1/(Compras!$I$2:$I$1000=A26),Compras!$E$2:$E$1000),0)</f>
        <v/>
      </c>
      <c r="J26">
        <f>IF(N(H26)&gt;0, IF(N(I26)&gt;0, N(H26)*(1+N(I26)/100), N(H26)*2), IF(N(F26)&gt;0, IF(N(I26)&gt;0, N(F26)*(1+N(I26)/100), N(F26)*2), 0))</f>
        <v/>
      </c>
    </row>
    <row r="27">
      <c r="E27">
        <f>IFERROR(SUMIF(Compras!$I$2:$I$1000,A27,Compras!$D$2:$D$1000)-SUMIF(Ventas!$S$2:$S$2000,A27,Ventas!$D$2:$D$2000),0)</f>
        <v/>
      </c>
      <c r="F27">
        <f>IFERROR(SUMPRODUCT((Compras!$I$2:$I$1000=A27)*(Compras!$D$2:$D$1000)*(Compras!$E$2:$E$1000))/SUMIF(Compras!$I$2:$I$1000,A27,Compras!$D$2:$D$1000),0)</f>
        <v/>
      </c>
      <c r="H27">
        <f>IFERROR(LOOKUP(2,1/(Compras!$I$2:$I$1000=A27),Compras!$E$2:$E$1000),0)</f>
        <v/>
      </c>
      <c r="J27">
        <f>IF(N(H27)&gt;0, IF(N(I27)&gt;0, N(H27)*(1+N(I27)/100), N(H27)*2), IF(N(F27)&gt;0, IF(N(I27)&gt;0, N(F27)*(1+N(I27)/100), N(F27)*2), 0))</f>
        <v/>
      </c>
    </row>
    <row r="28">
      <c r="E28">
        <f>IFERROR(SUMIF(Compras!$I$2:$I$1000,A28,Compras!$D$2:$D$1000)-SUMIF(Ventas!$S$2:$S$2000,A28,Ventas!$D$2:$D$2000),0)</f>
        <v/>
      </c>
      <c r="F28">
        <f>IFERROR(SUMPRODUCT((Compras!$I$2:$I$1000=A28)*(Compras!$D$2:$D$1000)*(Compras!$E$2:$E$1000))/SUMIF(Compras!$I$2:$I$1000,A28,Compras!$D$2:$D$1000),0)</f>
        <v/>
      </c>
      <c r="H28">
        <f>IFERROR(LOOKUP(2,1/(Compras!$I$2:$I$1000=A28),Compras!$E$2:$E$1000),0)</f>
        <v/>
      </c>
      <c r="J28">
        <f>IF(N(H28)&gt;0, IF(N(I28)&gt;0, N(H28)*(1+N(I28)/100), N(H28)*2), IF(N(F28)&gt;0, IF(N(I28)&gt;0, N(F28)*(1+N(I28)/100), N(F28)*2), 0))</f>
        <v/>
      </c>
    </row>
    <row r="29">
      <c r="E29">
        <f>IFERROR(SUMIF(Compras!$I$2:$I$1000,A29,Compras!$D$2:$D$1000)-SUMIF(Ventas!$S$2:$S$2000,A29,Ventas!$D$2:$D$2000),0)</f>
        <v/>
      </c>
      <c r="F29">
        <f>IFERROR(SUMPRODUCT((Compras!$I$2:$I$1000=A29)*(Compras!$D$2:$D$1000)*(Compras!$E$2:$E$1000))/SUMIF(Compras!$I$2:$I$1000,A29,Compras!$D$2:$D$1000),0)</f>
        <v/>
      </c>
      <c r="H29">
        <f>IFERROR(LOOKUP(2,1/(Compras!$I$2:$I$1000=A29),Compras!$E$2:$E$1000),0)</f>
        <v/>
      </c>
      <c r="J29">
        <f>IF(N(H29)&gt;0, IF(N(I29)&gt;0, N(H29)*(1+N(I29)/100), N(H29)*2), IF(N(F29)&gt;0, IF(N(I29)&gt;0, N(F29)*(1+N(I29)/100), N(F29)*2), 0))</f>
        <v/>
      </c>
    </row>
    <row r="30">
      <c r="E30">
        <f>IFERROR(SUMIF(Compras!$I$2:$I$1000,A30,Compras!$D$2:$D$1000)-SUMIF(Ventas!$S$2:$S$2000,A30,Ventas!$D$2:$D$2000),0)</f>
        <v/>
      </c>
      <c r="F30">
        <f>IFERROR(SUMPRODUCT((Compras!$I$2:$I$1000=A30)*(Compras!$D$2:$D$1000)*(Compras!$E$2:$E$1000))/SUMIF(Compras!$I$2:$I$1000,A30,Compras!$D$2:$D$1000),0)</f>
        <v/>
      </c>
      <c r="H30">
        <f>IFERROR(LOOKUP(2,1/(Compras!$I$2:$I$1000=A30),Compras!$E$2:$E$1000),0)</f>
        <v/>
      </c>
      <c r="J30">
        <f>IF(N(H30)&gt;0, IF(N(I30)&gt;0, N(H30)*(1+N(I30)/100), N(H30)*2), IF(N(F30)&gt;0, IF(N(I30)&gt;0, N(F30)*(1+N(I30)/100), N(F30)*2), 0))</f>
        <v/>
      </c>
    </row>
    <row r="31">
      <c r="E31">
        <f>IFERROR(SUMIF(Compras!$I$2:$I$1000,A31,Compras!$D$2:$D$1000)-SUMIF(Ventas!$S$2:$S$2000,A31,Ventas!$D$2:$D$2000),0)</f>
        <v/>
      </c>
      <c r="F31">
        <f>IFERROR(SUMPRODUCT((Compras!$I$2:$I$1000=A31)*(Compras!$D$2:$D$1000)*(Compras!$E$2:$E$1000))/SUMIF(Compras!$I$2:$I$1000,A31,Compras!$D$2:$D$1000),0)</f>
        <v/>
      </c>
      <c r="H31">
        <f>IFERROR(LOOKUP(2,1/(Compras!$I$2:$I$1000=A31),Compras!$E$2:$E$1000),0)</f>
        <v/>
      </c>
      <c r="J31">
        <f>IF(N(H31)&gt;0, IF(N(I31)&gt;0, N(H31)*(1+N(I31)/100), N(H31)*2), IF(N(F31)&gt;0, IF(N(I31)&gt;0, N(F31)*(1+N(I31)/100), N(F31)*2), 0))</f>
        <v/>
      </c>
    </row>
    <row r="32">
      <c r="E32">
        <f>IFERROR(SUMIF(Compras!$I$2:$I$1000,A32,Compras!$D$2:$D$1000)-SUMIF(Ventas!$S$2:$S$2000,A32,Ventas!$D$2:$D$2000),0)</f>
        <v/>
      </c>
      <c r="F32">
        <f>IFERROR(SUMPRODUCT((Compras!$I$2:$I$1000=A32)*(Compras!$D$2:$D$1000)*(Compras!$E$2:$E$1000))/SUMIF(Compras!$I$2:$I$1000,A32,Compras!$D$2:$D$1000),0)</f>
        <v/>
      </c>
      <c r="H32">
        <f>IFERROR(LOOKUP(2,1/(Compras!$I$2:$I$1000=A32),Compras!$E$2:$E$1000),0)</f>
        <v/>
      </c>
      <c r="J32">
        <f>IF(N(H32)&gt;0, IF(N(I32)&gt;0, N(H32)*(1+N(I32)/100), N(H32)*2), IF(N(F32)&gt;0, IF(N(I32)&gt;0, N(F32)*(1+N(I32)/100), N(F32)*2), 0))</f>
        <v/>
      </c>
    </row>
    <row r="33">
      <c r="E33">
        <f>IFERROR(SUMIF(Compras!$I$2:$I$1000,A33,Compras!$D$2:$D$1000)-SUMIF(Ventas!$S$2:$S$2000,A33,Ventas!$D$2:$D$2000),0)</f>
        <v/>
      </c>
      <c r="F33">
        <f>IFERROR(SUMPRODUCT((Compras!$I$2:$I$1000=A33)*(Compras!$D$2:$D$1000)*(Compras!$E$2:$E$1000))/SUMIF(Compras!$I$2:$I$1000,A33,Compras!$D$2:$D$1000),0)</f>
        <v/>
      </c>
      <c r="H33">
        <f>IFERROR(LOOKUP(2,1/(Compras!$I$2:$I$1000=A33),Compras!$E$2:$E$1000),0)</f>
        <v/>
      </c>
      <c r="J33">
        <f>IF(N(H33)&gt;0, IF(N(I33)&gt;0, N(H33)*(1+N(I33)/100), N(H33)*2), IF(N(F33)&gt;0, IF(N(I33)&gt;0, N(F33)*(1+N(I33)/100), N(F33)*2), 0))</f>
        <v/>
      </c>
    </row>
    <row r="34">
      <c r="E34">
        <f>IFERROR(SUMIF(Compras!$I$2:$I$1000,A34,Compras!$D$2:$D$1000)-SUMIF(Ventas!$S$2:$S$2000,A34,Ventas!$D$2:$D$2000),0)</f>
        <v/>
      </c>
      <c r="F34">
        <f>IFERROR(SUMPRODUCT((Compras!$I$2:$I$1000=A34)*(Compras!$D$2:$D$1000)*(Compras!$E$2:$E$1000))/SUMIF(Compras!$I$2:$I$1000,A34,Compras!$D$2:$D$1000),0)</f>
        <v/>
      </c>
      <c r="H34">
        <f>IFERROR(LOOKUP(2,1/(Compras!$I$2:$I$1000=A34),Compras!$E$2:$E$1000),0)</f>
        <v/>
      </c>
      <c r="J34">
        <f>IF(N(H34)&gt;0, IF(N(I34)&gt;0, N(H34)*(1+N(I34)/100), N(H34)*2), IF(N(F34)&gt;0, IF(N(I34)&gt;0, N(F34)*(1+N(I34)/100), N(F34)*2), 0))</f>
        <v/>
      </c>
    </row>
    <row r="35">
      <c r="E35">
        <f>IFERROR(SUMIF(Compras!$I$2:$I$1000,A35,Compras!$D$2:$D$1000)-SUMIF(Ventas!$S$2:$S$2000,A35,Ventas!$D$2:$D$2000),0)</f>
        <v/>
      </c>
      <c r="F35">
        <f>IFERROR(SUMPRODUCT((Compras!$I$2:$I$1000=A35)*(Compras!$D$2:$D$1000)*(Compras!$E$2:$E$1000))/SUMIF(Compras!$I$2:$I$1000,A35,Compras!$D$2:$D$1000),0)</f>
        <v/>
      </c>
      <c r="H35">
        <f>IFERROR(LOOKUP(2,1/(Compras!$I$2:$I$1000=A35),Compras!$E$2:$E$1000),0)</f>
        <v/>
      </c>
      <c r="J35">
        <f>IF(N(H35)&gt;0, IF(N(I35)&gt;0, N(H35)*(1+N(I35)/100), N(H35)*2), IF(N(F35)&gt;0, IF(N(I35)&gt;0, N(F35)*(1+N(I35)/100), N(F35)*2), 0))</f>
        <v/>
      </c>
    </row>
    <row r="36">
      <c r="E36">
        <f>IFERROR(SUMIF(Compras!$I$2:$I$1000,A36,Compras!$D$2:$D$1000)-SUMIF(Ventas!$S$2:$S$2000,A36,Ventas!$D$2:$D$2000),0)</f>
        <v/>
      </c>
      <c r="F36">
        <f>IFERROR(SUMPRODUCT((Compras!$I$2:$I$1000=A36)*(Compras!$D$2:$D$1000)*(Compras!$E$2:$E$1000))/SUMIF(Compras!$I$2:$I$1000,A36,Compras!$D$2:$D$1000),0)</f>
        <v/>
      </c>
      <c r="H36">
        <f>IFERROR(LOOKUP(2,1/(Compras!$I$2:$I$1000=A36),Compras!$E$2:$E$1000),0)</f>
        <v/>
      </c>
      <c r="J36">
        <f>IF(N(H36)&gt;0, IF(N(I36)&gt;0, N(H36)*(1+N(I36)/100), N(H36)*2), IF(N(F36)&gt;0, IF(N(I36)&gt;0, N(F36)*(1+N(I36)/100), N(F36)*2), 0))</f>
        <v/>
      </c>
    </row>
    <row r="37">
      <c r="E37">
        <f>IFERROR(SUMIF(Compras!$I$2:$I$1000,A37,Compras!$D$2:$D$1000)-SUMIF(Ventas!$S$2:$S$2000,A37,Ventas!$D$2:$D$2000),0)</f>
        <v/>
      </c>
      <c r="F37">
        <f>IFERROR(SUMPRODUCT((Compras!$I$2:$I$1000=A37)*(Compras!$D$2:$D$1000)*(Compras!$E$2:$E$1000))/SUMIF(Compras!$I$2:$I$1000,A37,Compras!$D$2:$D$1000),0)</f>
        <v/>
      </c>
      <c r="H37">
        <f>IFERROR(LOOKUP(2,1/(Compras!$I$2:$I$1000=A37),Compras!$E$2:$E$1000),0)</f>
        <v/>
      </c>
      <c r="J37">
        <f>IF(N(H37)&gt;0, IF(N(I37)&gt;0, N(H37)*(1+N(I37)/100), N(H37)*2), IF(N(F37)&gt;0, IF(N(I37)&gt;0, N(F37)*(1+N(I37)/100), N(F37)*2), 0))</f>
        <v/>
      </c>
    </row>
    <row r="38">
      <c r="E38">
        <f>IFERROR(SUMIF(Compras!$I$2:$I$1000,A38,Compras!$D$2:$D$1000)-SUMIF(Ventas!$S$2:$S$2000,A38,Ventas!$D$2:$D$2000),0)</f>
        <v/>
      </c>
      <c r="F38">
        <f>IFERROR(SUMPRODUCT((Compras!$I$2:$I$1000=A38)*(Compras!$D$2:$D$1000)*(Compras!$E$2:$E$1000))/SUMIF(Compras!$I$2:$I$1000,A38,Compras!$D$2:$D$1000),0)</f>
        <v/>
      </c>
      <c r="H38">
        <f>IFERROR(LOOKUP(2,1/(Compras!$I$2:$I$1000=A38),Compras!$E$2:$E$1000),0)</f>
        <v/>
      </c>
      <c r="J38">
        <f>IF(N(H38)&gt;0, IF(N(I38)&gt;0, N(H38)*(1+N(I38)/100), N(H38)*2), IF(N(F38)&gt;0, IF(N(I38)&gt;0, N(F38)*(1+N(I38)/100), N(F38)*2), 0))</f>
        <v/>
      </c>
    </row>
    <row r="39">
      <c r="E39">
        <f>IFERROR(SUMIF(Compras!$I$2:$I$1000,A39,Compras!$D$2:$D$1000)-SUMIF(Ventas!$S$2:$S$2000,A39,Ventas!$D$2:$D$2000),0)</f>
        <v/>
      </c>
      <c r="F39">
        <f>IFERROR(SUMPRODUCT((Compras!$I$2:$I$1000=A39)*(Compras!$D$2:$D$1000)*(Compras!$E$2:$E$1000))/SUMIF(Compras!$I$2:$I$1000,A39,Compras!$D$2:$D$1000),0)</f>
        <v/>
      </c>
      <c r="H39">
        <f>IFERROR(LOOKUP(2,1/(Compras!$I$2:$I$1000=A39),Compras!$E$2:$E$1000),0)</f>
        <v/>
      </c>
      <c r="J39">
        <f>IF(N(H39)&gt;0, IF(N(I39)&gt;0, N(H39)*(1+N(I39)/100), N(H39)*2), IF(N(F39)&gt;0, IF(N(I39)&gt;0, N(F39)*(1+N(I39)/100), N(F39)*2), 0))</f>
        <v/>
      </c>
    </row>
    <row r="40">
      <c r="E40">
        <f>IFERROR(SUMIF(Compras!$I$2:$I$1000,A40,Compras!$D$2:$D$1000)-SUMIF(Ventas!$S$2:$S$2000,A40,Ventas!$D$2:$D$2000),0)</f>
        <v/>
      </c>
      <c r="F40">
        <f>IFERROR(SUMPRODUCT((Compras!$I$2:$I$1000=A40)*(Compras!$D$2:$D$1000)*(Compras!$E$2:$E$1000))/SUMIF(Compras!$I$2:$I$1000,A40,Compras!$D$2:$D$1000),0)</f>
        <v/>
      </c>
      <c r="H40">
        <f>IFERROR(LOOKUP(2,1/(Compras!$I$2:$I$1000=A40),Compras!$E$2:$E$1000),0)</f>
        <v/>
      </c>
      <c r="J40">
        <f>IF(N(H40)&gt;0, IF(N(I40)&gt;0, N(H40)*(1+N(I40)/100), N(H40)*2), IF(N(F40)&gt;0, IF(N(I40)&gt;0, N(F40)*(1+N(I40)/100), N(F40)*2), 0))</f>
        <v/>
      </c>
    </row>
    <row r="41">
      <c r="E41">
        <f>IFERROR(SUMIF(Compras!$I$2:$I$1000,A41,Compras!$D$2:$D$1000)-SUMIF(Ventas!$S$2:$S$2000,A41,Ventas!$D$2:$D$2000),0)</f>
        <v/>
      </c>
      <c r="F41">
        <f>IFERROR(SUMPRODUCT((Compras!$I$2:$I$1000=A41)*(Compras!$D$2:$D$1000)*(Compras!$E$2:$E$1000))/SUMIF(Compras!$I$2:$I$1000,A41,Compras!$D$2:$D$1000),0)</f>
        <v/>
      </c>
      <c r="H41">
        <f>IFERROR(LOOKUP(2,1/(Compras!$I$2:$I$1000=A41),Compras!$E$2:$E$1000),0)</f>
        <v/>
      </c>
      <c r="J41">
        <f>IF(N(H41)&gt;0, IF(N(I41)&gt;0, N(H41)*(1+N(I41)/100), N(H41)*2), IF(N(F41)&gt;0, IF(N(I41)&gt;0, N(F41)*(1+N(I41)/100), N(F41)*2), 0))</f>
        <v/>
      </c>
    </row>
    <row r="42">
      <c r="E42">
        <f>IFERROR(SUMIF(Compras!$I$2:$I$1000,A42,Compras!$D$2:$D$1000)-SUMIF(Ventas!$S$2:$S$2000,A42,Ventas!$D$2:$D$2000),0)</f>
        <v/>
      </c>
      <c r="F42">
        <f>IFERROR(SUMPRODUCT((Compras!$I$2:$I$1000=A42)*(Compras!$D$2:$D$1000)*(Compras!$E$2:$E$1000))/SUMIF(Compras!$I$2:$I$1000,A42,Compras!$D$2:$D$1000),0)</f>
        <v/>
      </c>
      <c r="H42">
        <f>IFERROR(LOOKUP(2,1/(Compras!$I$2:$I$1000=A42),Compras!$E$2:$E$1000),0)</f>
        <v/>
      </c>
      <c r="J42">
        <f>IF(N(H42)&gt;0, IF(N(I42)&gt;0, N(H42)*(1+N(I42)/100), N(H42)*2), IF(N(F42)&gt;0, IF(N(I42)&gt;0, N(F42)*(1+N(I42)/100), N(F42)*2), 0))</f>
        <v/>
      </c>
    </row>
    <row r="43">
      <c r="E43">
        <f>IFERROR(SUMIF(Compras!$I$2:$I$1000,A43,Compras!$D$2:$D$1000)-SUMIF(Ventas!$S$2:$S$2000,A43,Ventas!$D$2:$D$2000),0)</f>
        <v/>
      </c>
      <c r="F43">
        <f>IFERROR(SUMPRODUCT((Compras!$I$2:$I$1000=A43)*(Compras!$D$2:$D$1000)*(Compras!$E$2:$E$1000))/SUMIF(Compras!$I$2:$I$1000,A43,Compras!$D$2:$D$1000),0)</f>
        <v/>
      </c>
      <c r="H43">
        <f>IFERROR(LOOKUP(2,1/(Compras!$I$2:$I$1000=A43),Compras!$E$2:$E$1000),0)</f>
        <v/>
      </c>
      <c r="J43">
        <f>IF(N(H43)&gt;0, IF(N(I43)&gt;0, N(H43)*(1+N(I43)/100), N(H43)*2), IF(N(F43)&gt;0, IF(N(I43)&gt;0, N(F43)*(1+N(I43)/100), N(F43)*2), 0))</f>
        <v/>
      </c>
    </row>
    <row r="44">
      <c r="E44">
        <f>IFERROR(SUMIF(Compras!$I$2:$I$1000,A44,Compras!$D$2:$D$1000)-SUMIF(Ventas!$S$2:$S$2000,A44,Ventas!$D$2:$D$2000),0)</f>
        <v/>
      </c>
      <c r="F44">
        <f>IFERROR(SUMPRODUCT((Compras!$I$2:$I$1000=A44)*(Compras!$D$2:$D$1000)*(Compras!$E$2:$E$1000))/SUMIF(Compras!$I$2:$I$1000,A44,Compras!$D$2:$D$1000),0)</f>
        <v/>
      </c>
      <c r="H44">
        <f>IFERROR(LOOKUP(2,1/(Compras!$I$2:$I$1000=A44),Compras!$E$2:$E$1000),0)</f>
        <v/>
      </c>
      <c r="J44">
        <f>IF(N(H44)&gt;0, IF(N(I44)&gt;0, N(H44)*(1+N(I44)/100), N(H44)*2), IF(N(F44)&gt;0, IF(N(I44)&gt;0, N(F44)*(1+N(I44)/100), N(F44)*2), 0))</f>
        <v/>
      </c>
    </row>
    <row r="45">
      <c r="E45">
        <f>IFERROR(SUMIF(Compras!$I$2:$I$1000,A45,Compras!$D$2:$D$1000)-SUMIF(Ventas!$S$2:$S$2000,A45,Ventas!$D$2:$D$2000),0)</f>
        <v/>
      </c>
      <c r="F45">
        <f>IFERROR(SUMPRODUCT((Compras!$I$2:$I$1000=A45)*(Compras!$D$2:$D$1000)*(Compras!$E$2:$E$1000))/SUMIF(Compras!$I$2:$I$1000,A45,Compras!$D$2:$D$1000),0)</f>
        <v/>
      </c>
      <c r="H45">
        <f>IFERROR(LOOKUP(2,1/(Compras!$I$2:$I$1000=A45),Compras!$E$2:$E$1000),0)</f>
        <v/>
      </c>
      <c r="J45">
        <f>IF(N(H45)&gt;0, IF(N(I45)&gt;0, N(H45)*(1+N(I45)/100), N(H45)*2), IF(N(F45)&gt;0, IF(N(I45)&gt;0, N(F45)*(1+N(I45)/100), N(F45)*2), 0))</f>
        <v/>
      </c>
    </row>
    <row r="46">
      <c r="E46">
        <f>IFERROR(SUMIF(Compras!$I$2:$I$1000,A46,Compras!$D$2:$D$1000)-SUMIF(Ventas!$S$2:$S$2000,A46,Ventas!$D$2:$D$2000),0)</f>
        <v/>
      </c>
      <c r="F46">
        <f>IFERROR(SUMPRODUCT((Compras!$I$2:$I$1000=A46)*(Compras!$D$2:$D$1000)*(Compras!$E$2:$E$1000))/SUMIF(Compras!$I$2:$I$1000,A46,Compras!$D$2:$D$1000),0)</f>
        <v/>
      </c>
      <c r="H46">
        <f>IFERROR(LOOKUP(2,1/(Compras!$I$2:$I$1000=A46),Compras!$E$2:$E$1000),0)</f>
        <v/>
      </c>
      <c r="J46">
        <f>IF(N(H46)&gt;0, IF(N(I46)&gt;0, N(H46)*(1+N(I46)/100), N(H46)*2), IF(N(F46)&gt;0, IF(N(I46)&gt;0, N(F46)*(1+N(I46)/100), N(F46)*2), 0))</f>
        <v/>
      </c>
    </row>
    <row r="47">
      <c r="E47">
        <f>IFERROR(SUMIF(Compras!$I$2:$I$1000,A47,Compras!$D$2:$D$1000)-SUMIF(Ventas!$S$2:$S$2000,A47,Ventas!$D$2:$D$2000),0)</f>
        <v/>
      </c>
      <c r="F47">
        <f>IFERROR(SUMPRODUCT((Compras!$I$2:$I$1000=A47)*(Compras!$D$2:$D$1000)*(Compras!$E$2:$E$1000))/SUMIF(Compras!$I$2:$I$1000,A47,Compras!$D$2:$D$1000),0)</f>
        <v/>
      </c>
      <c r="H47">
        <f>IFERROR(LOOKUP(2,1/(Compras!$I$2:$I$1000=A47),Compras!$E$2:$E$1000),0)</f>
        <v/>
      </c>
      <c r="J47">
        <f>IF(N(H47)&gt;0, IF(N(I47)&gt;0, N(H47)*(1+N(I47)/100), N(H47)*2), IF(N(F47)&gt;0, IF(N(I47)&gt;0, N(F47)*(1+N(I47)/100), N(F47)*2), 0))</f>
        <v/>
      </c>
    </row>
    <row r="48">
      <c r="E48">
        <f>IFERROR(SUMIF(Compras!$I$2:$I$1000,A48,Compras!$D$2:$D$1000)-SUMIF(Ventas!$S$2:$S$2000,A48,Ventas!$D$2:$D$2000),0)</f>
        <v/>
      </c>
      <c r="F48">
        <f>IFERROR(SUMPRODUCT((Compras!$I$2:$I$1000=A48)*(Compras!$D$2:$D$1000)*(Compras!$E$2:$E$1000))/SUMIF(Compras!$I$2:$I$1000,A48,Compras!$D$2:$D$1000),0)</f>
        <v/>
      </c>
      <c r="H48">
        <f>IFERROR(LOOKUP(2,1/(Compras!$I$2:$I$1000=A48),Compras!$E$2:$E$1000),0)</f>
        <v/>
      </c>
      <c r="J48">
        <f>IF(N(H48)&gt;0, IF(N(I48)&gt;0, N(H48)*(1+N(I48)/100), N(H48)*2), IF(N(F48)&gt;0, IF(N(I48)&gt;0, N(F48)*(1+N(I48)/100), N(F48)*2), 0))</f>
        <v/>
      </c>
    </row>
    <row r="49">
      <c r="E49">
        <f>IFERROR(SUMIF(Compras!$I$2:$I$1000,A49,Compras!$D$2:$D$1000)-SUMIF(Ventas!$S$2:$S$2000,A49,Ventas!$D$2:$D$2000),0)</f>
        <v/>
      </c>
      <c r="F49">
        <f>IFERROR(SUMPRODUCT((Compras!$I$2:$I$1000=A49)*(Compras!$D$2:$D$1000)*(Compras!$E$2:$E$1000))/SUMIF(Compras!$I$2:$I$1000,A49,Compras!$D$2:$D$1000),0)</f>
        <v/>
      </c>
      <c r="H49">
        <f>IFERROR(LOOKUP(2,1/(Compras!$I$2:$I$1000=A49),Compras!$E$2:$E$1000),0)</f>
        <v/>
      </c>
      <c r="J49">
        <f>IF(N(H49)&gt;0, IF(N(I49)&gt;0, N(H49)*(1+N(I49)/100), N(H49)*2), IF(N(F49)&gt;0, IF(N(I49)&gt;0, N(F49)*(1+N(I49)/100), N(F49)*2), 0))</f>
        <v/>
      </c>
    </row>
    <row r="50">
      <c r="E50">
        <f>IFERROR(SUMIF(Compras!$I$2:$I$1000,A50,Compras!$D$2:$D$1000)-SUMIF(Ventas!$S$2:$S$2000,A50,Ventas!$D$2:$D$2000),0)</f>
        <v/>
      </c>
      <c r="F50">
        <f>IFERROR(SUMPRODUCT((Compras!$I$2:$I$1000=A50)*(Compras!$D$2:$D$1000)*(Compras!$E$2:$E$1000))/SUMIF(Compras!$I$2:$I$1000,A50,Compras!$D$2:$D$1000),0)</f>
        <v/>
      </c>
      <c r="H50">
        <f>IFERROR(LOOKUP(2,1/(Compras!$I$2:$I$1000=A50),Compras!$E$2:$E$1000),0)</f>
        <v/>
      </c>
      <c r="J50">
        <f>IF(N(H50)&gt;0, IF(N(I50)&gt;0, N(H50)*(1+N(I50)/100), N(H50)*2), IF(N(F50)&gt;0, IF(N(I50)&gt;0, N(F50)*(1+N(I50)/100), N(F50)*2), 0))</f>
        <v/>
      </c>
    </row>
    <row r="51">
      <c r="E51">
        <f>IFERROR(SUMIF(Compras!$I$2:$I$1000,A51,Compras!$D$2:$D$1000)-SUMIF(Ventas!$S$2:$S$2000,A51,Ventas!$D$2:$D$2000),0)</f>
        <v/>
      </c>
      <c r="F51">
        <f>IFERROR(SUMPRODUCT((Compras!$I$2:$I$1000=A51)*(Compras!$D$2:$D$1000)*(Compras!$E$2:$E$1000))/SUMIF(Compras!$I$2:$I$1000,A51,Compras!$D$2:$D$1000),0)</f>
        <v/>
      </c>
      <c r="H51">
        <f>IFERROR(LOOKUP(2,1/(Compras!$I$2:$I$1000=A51),Compras!$E$2:$E$1000),0)</f>
        <v/>
      </c>
      <c r="J51">
        <f>IF(N(H51)&gt;0, IF(N(I51)&gt;0, N(H51)*(1+N(I51)/100), N(H51)*2), IF(N(F51)&gt;0, IF(N(I51)&gt;0, N(F51)*(1+N(I51)/100), N(F51)*2), 0))</f>
        <v/>
      </c>
    </row>
    <row r="52">
      <c r="E52">
        <f>IFERROR(SUMIF(Compras!$I$2:$I$1000,A52,Compras!$D$2:$D$1000)-SUMIF(Ventas!$S$2:$S$2000,A52,Ventas!$D$2:$D$2000),0)</f>
        <v/>
      </c>
      <c r="F52">
        <f>IFERROR(SUMPRODUCT((Compras!$I$2:$I$1000=A52)*(Compras!$D$2:$D$1000)*(Compras!$E$2:$E$1000))/SUMIF(Compras!$I$2:$I$1000,A52,Compras!$D$2:$D$1000),0)</f>
        <v/>
      </c>
      <c r="H52">
        <f>IFERROR(LOOKUP(2,1/(Compras!$I$2:$I$1000=A52),Compras!$E$2:$E$1000),0)</f>
        <v/>
      </c>
      <c r="J52">
        <f>IF(N(H52)&gt;0, IF(N(I52)&gt;0, N(H52)*(1+N(I52)/100), N(H52)*2), IF(N(F52)&gt;0, IF(N(I52)&gt;0, N(F52)*(1+N(I52)/100), N(F52)*2), 0))</f>
        <v/>
      </c>
    </row>
    <row r="53">
      <c r="E53">
        <f>IFERROR(SUMIF(Compras!$I$2:$I$1000,A53,Compras!$D$2:$D$1000)-SUMIF(Ventas!$S$2:$S$2000,A53,Ventas!$D$2:$D$2000),0)</f>
        <v/>
      </c>
      <c r="F53">
        <f>IFERROR(SUMPRODUCT((Compras!$I$2:$I$1000=A53)*(Compras!$D$2:$D$1000)*(Compras!$E$2:$E$1000))/SUMIF(Compras!$I$2:$I$1000,A53,Compras!$D$2:$D$1000),0)</f>
        <v/>
      </c>
      <c r="H53">
        <f>IFERROR(LOOKUP(2,1/(Compras!$I$2:$I$1000=A53),Compras!$E$2:$E$1000),0)</f>
        <v/>
      </c>
      <c r="J53">
        <f>IF(N(H53)&gt;0, IF(N(I53)&gt;0, N(H53)*(1+N(I53)/100), N(H53)*2), IF(N(F53)&gt;0, IF(N(I53)&gt;0, N(F53)*(1+N(I53)/100), N(F53)*2), 0))</f>
        <v/>
      </c>
    </row>
    <row r="54">
      <c r="E54">
        <f>IFERROR(SUMIF(Compras!$I$2:$I$1000,A54,Compras!$D$2:$D$1000)-SUMIF(Ventas!$S$2:$S$2000,A54,Ventas!$D$2:$D$2000),0)</f>
        <v/>
      </c>
      <c r="F54">
        <f>IFERROR(SUMPRODUCT((Compras!$I$2:$I$1000=A54)*(Compras!$D$2:$D$1000)*(Compras!$E$2:$E$1000))/SUMIF(Compras!$I$2:$I$1000,A54,Compras!$D$2:$D$1000),0)</f>
        <v/>
      </c>
      <c r="H54">
        <f>IFERROR(LOOKUP(2,1/(Compras!$I$2:$I$1000=A54),Compras!$E$2:$E$1000),0)</f>
        <v/>
      </c>
      <c r="J54">
        <f>IF(N(H54)&gt;0, IF(N(I54)&gt;0, N(H54)*(1+N(I54)/100), N(H54)*2), IF(N(F54)&gt;0, IF(N(I54)&gt;0, N(F54)*(1+N(I54)/100), N(F54)*2), 0))</f>
        <v/>
      </c>
    </row>
    <row r="55">
      <c r="E55">
        <f>IFERROR(SUMIF(Compras!$I$2:$I$1000,A55,Compras!$D$2:$D$1000)-SUMIF(Ventas!$S$2:$S$2000,A55,Ventas!$D$2:$D$2000),0)</f>
        <v/>
      </c>
      <c r="F55">
        <f>IFERROR(SUMPRODUCT((Compras!$I$2:$I$1000=A55)*(Compras!$D$2:$D$1000)*(Compras!$E$2:$E$1000))/SUMIF(Compras!$I$2:$I$1000,A55,Compras!$D$2:$D$1000),0)</f>
        <v/>
      </c>
      <c r="H55">
        <f>IFERROR(LOOKUP(2,1/(Compras!$I$2:$I$1000=A55),Compras!$E$2:$E$1000),0)</f>
        <v/>
      </c>
      <c r="J55">
        <f>IF(N(H55)&gt;0, IF(N(I55)&gt;0, N(H55)*(1+N(I55)/100), N(H55)*2), IF(N(F55)&gt;0, IF(N(I55)&gt;0, N(F55)*(1+N(I55)/100), N(F55)*2), 0))</f>
        <v/>
      </c>
    </row>
    <row r="56">
      <c r="E56">
        <f>IFERROR(SUMIF(Compras!$I$2:$I$1000,A56,Compras!$D$2:$D$1000)-SUMIF(Ventas!$S$2:$S$2000,A56,Ventas!$D$2:$D$2000),0)</f>
        <v/>
      </c>
      <c r="F56">
        <f>IFERROR(SUMPRODUCT((Compras!$I$2:$I$1000=A56)*(Compras!$D$2:$D$1000)*(Compras!$E$2:$E$1000))/SUMIF(Compras!$I$2:$I$1000,A56,Compras!$D$2:$D$1000),0)</f>
        <v/>
      </c>
      <c r="H56">
        <f>IFERROR(LOOKUP(2,1/(Compras!$I$2:$I$1000=A56),Compras!$E$2:$E$1000),0)</f>
        <v/>
      </c>
      <c r="J56">
        <f>IF(N(H56)&gt;0, IF(N(I56)&gt;0, N(H56)*(1+N(I56)/100), N(H56)*2), IF(N(F56)&gt;0, IF(N(I56)&gt;0, N(F56)*(1+N(I56)/100), N(F56)*2), 0))</f>
        <v/>
      </c>
    </row>
    <row r="57">
      <c r="E57">
        <f>IFERROR(SUMIF(Compras!$I$2:$I$1000,A57,Compras!$D$2:$D$1000)-SUMIF(Ventas!$S$2:$S$2000,A57,Ventas!$D$2:$D$2000),0)</f>
        <v/>
      </c>
      <c r="F57">
        <f>IFERROR(SUMPRODUCT((Compras!$I$2:$I$1000=A57)*(Compras!$D$2:$D$1000)*(Compras!$E$2:$E$1000))/SUMIF(Compras!$I$2:$I$1000,A57,Compras!$D$2:$D$1000),0)</f>
        <v/>
      </c>
      <c r="H57">
        <f>IFERROR(LOOKUP(2,1/(Compras!$I$2:$I$1000=A57),Compras!$E$2:$E$1000),0)</f>
        <v/>
      </c>
      <c r="J57">
        <f>IF(N(H57)&gt;0, IF(N(I57)&gt;0, N(H57)*(1+N(I57)/100), N(H57)*2), IF(N(F57)&gt;0, IF(N(I57)&gt;0, N(F57)*(1+N(I57)/100), N(F57)*2), 0))</f>
        <v/>
      </c>
    </row>
    <row r="58">
      <c r="E58">
        <f>IFERROR(SUMIF(Compras!$I$2:$I$1000,A58,Compras!$D$2:$D$1000)-SUMIF(Ventas!$S$2:$S$2000,A58,Ventas!$D$2:$D$2000),0)</f>
        <v/>
      </c>
      <c r="F58">
        <f>IFERROR(SUMPRODUCT((Compras!$I$2:$I$1000=A58)*(Compras!$D$2:$D$1000)*(Compras!$E$2:$E$1000))/SUMIF(Compras!$I$2:$I$1000,A58,Compras!$D$2:$D$1000),0)</f>
        <v/>
      </c>
      <c r="H58">
        <f>IFERROR(LOOKUP(2,1/(Compras!$I$2:$I$1000=A58),Compras!$E$2:$E$1000),0)</f>
        <v/>
      </c>
      <c r="J58">
        <f>IF(N(H58)&gt;0, IF(N(I58)&gt;0, N(H58)*(1+N(I58)/100), N(H58)*2), IF(N(F58)&gt;0, IF(N(I58)&gt;0, N(F58)*(1+N(I58)/100), N(F58)*2), 0))</f>
        <v/>
      </c>
    </row>
    <row r="59">
      <c r="E59">
        <f>IFERROR(SUMIF(Compras!$I$2:$I$1000,A59,Compras!$D$2:$D$1000)-SUMIF(Ventas!$S$2:$S$2000,A59,Ventas!$D$2:$D$2000),0)</f>
        <v/>
      </c>
      <c r="F59">
        <f>IFERROR(SUMPRODUCT((Compras!$I$2:$I$1000=A59)*(Compras!$D$2:$D$1000)*(Compras!$E$2:$E$1000))/SUMIF(Compras!$I$2:$I$1000,A59,Compras!$D$2:$D$1000),0)</f>
        <v/>
      </c>
      <c r="H59">
        <f>IFERROR(LOOKUP(2,1/(Compras!$I$2:$I$1000=A59),Compras!$E$2:$E$1000),0)</f>
        <v/>
      </c>
      <c r="J59">
        <f>IF(N(H59)&gt;0, IF(N(I59)&gt;0, N(H59)*(1+N(I59)/100), N(H59)*2), IF(N(F59)&gt;0, IF(N(I59)&gt;0, N(F59)*(1+N(I59)/100), N(F59)*2), 0))</f>
        <v/>
      </c>
    </row>
    <row r="60">
      <c r="E60">
        <f>IFERROR(SUMIF(Compras!$I$2:$I$1000,A60,Compras!$D$2:$D$1000)-SUMIF(Ventas!$S$2:$S$2000,A60,Ventas!$D$2:$D$2000),0)</f>
        <v/>
      </c>
      <c r="F60">
        <f>IFERROR(SUMPRODUCT((Compras!$I$2:$I$1000=A60)*(Compras!$D$2:$D$1000)*(Compras!$E$2:$E$1000))/SUMIF(Compras!$I$2:$I$1000,A60,Compras!$D$2:$D$1000),0)</f>
        <v/>
      </c>
      <c r="H60">
        <f>IFERROR(LOOKUP(2,1/(Compras!$I$2:$I$1000=A60),Compras!$E$2:$E$1000),0)</f>
        <v/>
      </c>
      <c r="J60">
        <f>IF(N(H60)&gt;0, IF(N(I60)&gt;0, N(H60)*(1+N(I60)/100), N(H60)*2), IF(N(F60)&gt;0, IF(N(I60)&gt;0, N(F60)*(1+N(I60)/100), N(F60)*2), 0))</f>
        <v/>
      </c>
    </row>
    <row r="61">
      <c r="E61">
        <f>IFERROR(SUMIF(Compras!$I$2:$I$1000,A61,Compras!$D$2:$D$1000)-SUMIF(Ventas!$S$2:$S$2000,A61,Ventas!$D$2:$D$2000),0)</f>
        <v/>
      </c>
      <c r="F61">
        <f>IFERROR(SUMPRODUCT((Compras!$I$2:$I$1000=A61)*(Compras!$D$2:$D$1000)*(Compras!$E$2:$E$1000))/SUMIF(Compras!$I$2:$I$1000,A61,Compras!$D$2:$D$1000),0)</f>
        <v/>
      </c>
      <c r="H61">
        <f>IFERROR(LOOKUP(2,1/(Compras!$I$2:$I$1000=A61),Compras!$E$2:$E$1000),0)</f>
        <v/>
      </c>
      <c r="J61">
        <f>IF(N(H61)&gt;0, IF(N(I61)&gt;0, N(H61)*(1+N(I61)/100), N(H61)*2), IF(N(F61)&gt;0, IF(N(I61)&gt;0, N(F61)*(1+N(I61)/100), N(F61)*2), 0))</f>
        <v/>
      </c>
    </row>
    <row r="62">
      <c r="E62">
        <f>IFERROR(SUMIF(Compras!$I$2:$I$1000,A62,Compras!$D$2:$D$1000)-SUMIF(Ventas!$S$2:$S$2000,A62,Ventas!$D$2:$D$2000),0)</f>
        <v/>
      </c>
      <c r="F62">
        <f>IFERROR(SUMPRODUCT((Compras!$I$2:$I$1000=A62)*(Compras!$D$2:$D$1000)*(Compras!$E$2:$E$1000))/SUMIF(Compras!$I$2:$I$1000,A62,Compras!$D$2:$D$1000),0)</f>
        <v/>
      </c>
      <c r="H62">
        <f>IFERROR(LOOKUP(2,1/(Compras!$I$2:$I$1000=A62),Compras!$E$2:$E$1000),0)</f>
        <v/>
      </c>
      <c r="J62">
        <f>IF(N(H62)&gt;0, IF(N(I62)&gt;0, N(H62)*(1+N(I62)/100), N(H62)*2), IF(N(F62)&gt;0, IF(N(I62)&gt;0, N(F62)*(1+N(I62)/100), N(F62)*2), 0))</f>
        <v/>
      </c>
    </row>
    <row r="63">
      <c r="E63">
        <f>IFERROR(SUMIF(Compras!$I$2:$I$1000,A63,Compras!$D$2:$D$1000)-SUMIF(Ventas!$S$2:$S$2000,A63,Ventas!$D$2:$D$2000),0)</f>
        <v/>
      </c>
      <c r="F63">
        <f>IFERROR(SUMPRODUCT((Compras!$I$2:$I$1000=A63)*(Compras!$D$2:$D$1000)*(Compras!$E$2:$E$1000))/SUMIF(Compras!$I$2:$I$1000,A63,Compras!$D$2:$D$1000),0)</f>
        <v/>
      </c>
      <c r="H63">
        <f>IFERROR(LOOKUP(2,1/(Compras!$I$2:$I$1000=A63),Compras!$E$2:$E$1000),0)</f>
        <v/>
      </c>
      <c r="J63">
        <f>IF(N(H63)&gt;0, IF(N(I63)&gt;0, N(H63)*(1+N(I63)/100), N(H63)*2), IF(N(F63)&gt;0, IF(N(I63)&gt;0, N(F63)*(1+N(I63)/100), N(F63)*2), 0))</f>
        <v/>
      </c>
    </row>
    <row r="64">
      <c r="E64">
        <f>IFERROR(SUMIF(Compras!$I$2:$I$1000,A64,Compras!$D$2:$D$1000)-SUMIF(Ventas!$S$2:$S$2000,A64,Ventas!$D$2:$D$2000),0)</f>
        <v/>
      </c>
      <c r="F64">
        <f>IFERROR(SUMPRODUCT((Compras!$I$2:$I$1000=A64)*(Compras!$D$2:$D$1000)*(Compras!$E$2:$E$1000))/SUMIF(Compras!$I$2:$I$1000,A64,Compras!$D$2:$D$1000),0)</f>
        <v/>
      </c>
      <c r="H64">
        <f>IFERROR(LOOKUP(2,1/(Compras!$I$2:$I$1000=A64),Compras!$E$2:$E$1000),0)</f>
        <v/>
      </c>
      <c r="J64">
        <f>IF(N(H64)&gt;0, IF(N(I64)&gt;0, N(H64)*(1+N(I64)/100), N(H64)*2), IF(N(F64)&gt;0, IF(N(I64)&gt;0, N(F64)*(1+N(I64)/100), N(F64)*2), 0))</f>
        <v/>
      </c>
    </row>
    <row r="65">
      <c r="E65">
        <f>IFERROR(SUMIF(Compras!$I$2:$I$1000,A65,Compras!$D$2:$D$1000)-SUMIF(Ventas!$S$2:$S$2000,A65,Ventas!$D$2:$D$2000),0)</f>
        <v/>
      </c>
      <c r="F65">
        <f>IFERROR(SUMPRODUCT((Compras!$I$2:$I$1000=A65)*(Compras!$D$2:$D$1000)*(Compras!$E$2:$E$1000))/SUMIF(Compras!$I$2:$I$1000,A65,Compras!$D$2:$D$1000),0)</f>
        <v/>
      </c>
      <c r="H65">
        <f>IFERROR(LOOKUP(2,1/(Compras!$I$2:$I$1000=A65),Compras!$E$2:$E$1000),0)</f>
        <v/>
      </c>
      <c r="J65">
        <f>IF(N(H65)&gt;0, IF(N(I65)&gt;0, N(H65)*(1+N(I65)/100), N(H65)*2), IF(N(F65)&gt;0, IF(N(I65)&gt;0, N(F65)*(1+N(I65)/100), N(F65)*2), 0))</f>
        <v/>
      </c>
    </row>
    <row r="66">
      <c r="E66">
        <f>IFERROR(SUMIF(Compras!$I$2:$I$1000,A66,Compras!$D$2:$D$1000)-SUMIF(Ventas!$S$2:$S$2000,A66,Ventas!$D$2:$D$2000),0)</f>
        <v/>
      </c>
      <c r="F66">
        <f>IFERROR(SUMPRODUCT((Compras!$I$2:$I$1000=A66)*(Compras!$D$2:$D$1000)*(Compras!$E$2:$E$1000))/SUMIF(Compras!$I$2:$I$1000,A66,Compras!$D$2:$D$1000),0)</f>
        <v/>
      </c>
      <c r="H66">
        <f>IFERROR(LOOKUP(2,1/(Compras!$I$2:$I$1000=A66),Compras!$E$2:$E$1000),0)</f>
        <v/>
      </c>
      <c r="J66">
        <f>IF(N(H66)&gt;0, IF(N(I66)&gt;0, N(H66)*(1+N(I66)/100), N(H66)*2), IF(N(F66)&gt;0, IF(N(I66)&gt;0, N(F66)*(1+N(I66)/100), N(F66)*2), 0))</f>
        <v/>
      </c>
    </row>
    <row r="67">
      <c r="E67">
        <f>IFERROR(SUMIF(Compras!$I$2:$I$1000,A67,Compras!$D$2:$D$1000)-SUMIF(Ventas!$S$2:$S$2000,A67,Ventas!$D$2:$D$2000),0)</f>
        <v/>
      </c>
      <c r="F67">
        <f>IFERROR(SUMPRODUCT((Compras!$I$2:$I$1000=A67)*(Compras!$D$2:$D$1000)*(Compras!$E$2:$E$1000))/SUMIF(Compras!$I$2:$I$1000,A67,Compras!$D$2:$D$1000),0)</f>
        <v/>
      </c>
      <c r="H67">
        <f>IFERROR(LOOKUP(2,1/(Compras!$I$2:$I$1000=A67),Compras!$E$2:$E$1000),0)</f>
        <v/>
      </c>
      <c r="J67">
        <f>IF(N(H67)&gt;0, IF(N(I67)&gt;0, N(H67)*(1+N(I67)/100), N(H67)*2), IF(N(F67)&gt;0, IF(N(I67)&gt;0, N(F67)*(1+N(I67)/100), N(F67)*2), 0))</f>
        <v/>
      </c>
    </row>
    <row r="68">
      <c r="E68">
        <f>IFERROR(SUMIF(Compras!$I$2:$I$1000,A68,Compras!$D$2:$D$1000)-SUMIF(Ventas!$S$2:$S$2000,A68,Ventas!$D$2:$D$2000),0)</f>
        <v/>
      </c>
      <c r="F68">
        <f>IFERROR(SUMPRODUCT((Compras!$I$2:$I$1000=A68)*(Compras!$D$2:$D$1000)*(Compras!$E$2:$E$1000))/SUMIF(Compras!$I$2:$I$1000,A68,Compras!$D$2:$D$1000),0)</f>
        <v/>
      </c>
      <c r="H68">
        <f>IFERROR(LOOKUP(2,1/(Compras!$I$2:$I$1000=A68),Compras!$E$2:$E$1000),0)</f>
        <v/>
      </c>
      <c r="J68">
        <f>IF(N(H68)&gt;0, IF(N(I68)&gt;0, N(H68)*(1+N(I68)/100), N(H68)*2), IF(N(F68)&gt;0, IF(N(I68)&gt;0, N(F68)*(1+N(I68)/100), N(F68)*2), 0))</f>
        <v/>
      </c>
    </row>
    <row r="69">
      <c r="E69">
        <f>IFERROR(SUMIF(Compras!$I$2:$I$1000,A69,Compras!$D$2:$D$1000)-SUMIF(Ventas!$S$2:$S$2000,A69,Ventas!$D$2:$D$2000),0)</f>
        <v/>
      </c>
      <c r="F69">
        <f>IFERROR(SUMPRODUCT((Compras!$I$2:$I$1000=A69)*(Compras!$D$2:$D$1000)*(Compras!$E$2:$E$1000))/SUMIF(Compras!$I$2:$I$1000,A69,Compras!$D$2:$D$1000),0)</f>
        <v/>
      </c>
      <c r="H69">
        <f>IFERROR(LOOKUP(2,1/(Compras!$I$2:$I$1000=A69),Compras!$E$2:$E$1000),0)</f>
        <v/>
      </c>
      <c r="J69">
        <f>IF(N(H69)&gt;0, IF(N(I69)&gt;0, N(H69)*(1+N(I69)/100), N(H69)*2), IF(N(F69)&gt;0, IF(N(I69)&gt;0, N(F69)*(1+N(I69)/100), N(F69)*2), 0))</f>
        <v/>
      </c>
    </row>
    <row r="70">
      <c r="E70">
        <f>IFERROR(SUMIF(Compras!$I$2:$I$1000,A70,Compras!$D$2:$D$1000)-SUMIF(Ventas!$S$2:$S$2000,A70,Ventas!$D$2:$D$2000),0)</f>
        <v/>
      </c>
      <c r="F70">
        <f>IFERROR(SUMPRODUCT((Compras!$I$2:$I$1000=A70)*(Compras!$D$2:$D$1000)*(Compras!$E$2:$E$1000))/SUMIF(Compras!$I$2:$I$1000,A70,Compras!$D$2:$D$1000),0)</f>
        <v/>
      </c>
      <c r="H70">
        <f>IFERROR(LOOKUP(2,1/(Compras!$I$2:$I$1000=A70),Compras!$E$2:$E$1000),0)</f>
        <v/>
      </c>
      <c r="J70">
        <f>IF(N(H70)&gt;0, IF(N(I70)&gt;0, N(H70)*(1+N(I70)/100), N(H70)*2), IF(N(F70)&gt;0, IF(N(I70)&gt;0, N(F70)*(1+N(I70)/100), N(F70)*2), 0))</f>
        <v/>
      </c>
    </row>
    <row r="71">
      <c r="E71">
        <f>IFERROR(SUMIF(Compras!$I$2:$I$1000,A71,Compras!$D$2:$D$1000)-SUMIF(Ventas!$S$2:$S$2000,A71,Ventas!$D$2:$D$2000),0)</f>
        <v/>
      </c>
      <c r="F71">
        <f>IFERROR(SUMPRODUCT((Compras!$I$2:$I$1000=A71)*(Compras!$D$2:$D$1000)*(Compras!$E$2:$E$1000))/SUMIF(Compras!$I$2:$I$1000,A71,Compras!$D$2:$D$1000),0)</f>
        <v/>
      </c>
      <c r="H71">
        <f>IFERROR(LOOKUP(2,1/(Compras!$I$2:$I$1000=A71),Compras!$E$2:$E$1000),0)</f>
        <v/>
      </c>
      <c r="J71">
        <f>IF(N(H71)&gt;0, IF(N(I71)&gt;0, N(H71)*(1+N(I71)/100), N(H71)*2), IF(N(F71)&gt;0, IF(N(I71)&gt;0, N(F71)*(1+N(I71)/100), N(F71)*2), 0))</f>
        <v/>
      </c>
    </row>
    <row r="72">
      <c r="E72">
        <f>IFERROR(SUMIF(Compras!$I$2:$I$1000,A72,Compras!$D$2:$D$1000)-SUMIF(Ventas!$S$2:$S$2000,A72,Ventas!$D$2:$D$2000),0)</f>
        <v/>
      </c>
      <c r="F72">
        <f>IFERROR(SUMPRODUCT((Compras!$I$2:$I$1000=A72)*(Compras!$D$2:$D$1000)*(Compras!$E$2:$E$1000))/SUMIF(Compras!$I$2:$I$1000,A72,Compras!$D$2:$D$1000),0)</f>
        <v/>
      </c>
      <c r="H72">
        <f>IFERROR(LOOKUP(2,1/(Compras!$I$2:$I$1000=A72),Compras!$E$2:$E$1000),0)</f>
        <v/>
      </c>
      <c r="J72">
        <f>IF(N(H72)&gt;0, IF(N(I72)&gt;0, N(H72)*(1+N(I72)/100), N(H72)*2), IF(N(F72)&gt;0, IF(N(I72)&gt;0, N(F72)*(1+N(I72)/100), N(F72)*2), 0))</f>
        <v/>
      </c>
    </row>
    <row r="73">
      <c r="E73">
        <f>IFERROR(SUMIF(Compras!$I$2:$I$1000,A73,Compras!$D$2:$D$1000)-SUMIF(Ventas!$S$2:$S$2000,A73,Ventas!$D$2:$D$2000),0)</f>
        <v/>
      </c>
      <c r="F73">
        <f>IFERROR(SUMPRODUCT((Compras!$I$2:$I$1000=A73)*(Compras!$D$2:$D$1000)*(Compras!$E$2:$E$1000))/SUMIF(Compras!$I$2:$I$1000,A73,Compras!$D$2:$D$1000),0)</f>
        <v/>
      </c>
      <c r="H73">
        <f>IFERROR(LOOKUP(2,1/(Compras!$I$2:$I$1000=A73),Compras!$E$2:$E$1000),0)</f>
        <v/>
      </c>
      <c r="J73">
        <f>IF(N(H73)&gt;0, IF(N(I73)&gt;0, N(H73)*(1+N(I73)/100), N(H73)*2), IF(N(F73)&gt;0, IF(N(I73)&gt;0, N(F73)*(1+N(I73)/100), N(F73)*2), 0))</f>
        <v/>
      </c>
    </row>
    <row r="74">
      <c r="E74">
        <f>IFERROR(SUMIF(Compras!$I$2:$I$1000,A74,Compras!$D$2:$D$1000)-SUMIF(Ventas!$S$2:$S$2000,A74,Ventas!$D$2:$D$2000),0)</f>
        <v/>
      </c>
      <c r="F74">
        <f>IFERROR(SUMPRODUCT((Compras!$I$2:$I$1000=A74)*(Compras!$D$2:$D$1000)*(Compras!$E$2:$E$1000))/SUMIF(Compras!$I$2:$I$1000,A74,Compras!$D$2:$D$1000),0)</f>
        <v/>
      </c>
      <c r="H74">
        <f>IFERROR(LOOKUP(2,1/(Compras!$I$2:$I$1000=A74),Compras!$E$2:$E$1000),0)</f>
        <v/>
      </c>
      <c r="J74">
        <f>IF(N(H74)&gt;0, IF(N(I74)&gt;0, N(H74)*(1+N(I74)/100), N(H74)*2), IF(N(F74)&gt;0, IF(N(I74)&gt;0, N(F74)*(1+N(I74)/100), N(F74)*2), 0))</f>
        <v/>
      </c>
    </row>
    <row r="75">
      <c r="E75">
        <f>IFERROR(SUMIF(Compras!$I$2:$I$1000,A75,Compras!$D$2:$D$1000)-SUMIF(Ventas!$S$2:$S$2000,A75,Ventas!$D$2:$D$2000),0)</f>
        <v/>
      </c>
      <c r="F75">
        <f>IFERROR(SUMPRODUCT((Compras!$I$2:$I$1000=A75)*(Compras!$D$2:$D$1000)*(Compras!$E$2:$E$1000))/SUMIF(Compras!$I$2:$I$1000,A75,Compras!$D$2:$D$1000),0)</f>
        <v/>
      </c>
      <c r="H75">
        <f>IFERROR(LOOKUP(2,1/(Compras!$I$2:$I$1000=A75),Compras!$E$2:$E$1000),0)</f>
        <v/>
      </c>
      <c r="J75">
        <f>IF(N(H75)&gt;0, IF(N(I75)&gt;0, N(H75)*(1+N(I75)/100), N(H75)*2), IF(N(F75)&gt;0, IF(N(I75)&gt;0, N(F75)*(1+N(I75)/100), N(F75)*2), 0))</f>
        <v/>
      </c>
    </row>
    <row r="76">
      <c r="E76">
        <f>IFERROR(SUMIF(Compras!$I$2:$I$1000,A76,Compras!$D$2:$D$1000)-SUMIF(Ventas!$S$2:$S$2000,A76,Ventas!$D$2:$D$2000),0)</f>
        <v/>
      </c>
      <c r="F76">
        <f>IFERROR(SUMPRODUCT((Compras!$I$2:$I$1000=A76)*(Compras!$D$2:$D$1000)*(Compras!$E$2:$E$1000))/SUMIF(Compras!$I$2:$I$1000,A76,Compras!$D$2:$D$1000),0)</f>
        <v/>
      </c>
      <c r="H76">
        <f>IFERROR(LOOKUP(2,1/(Compras!$I$2:$I$1000=A76),Compras!$E$2:$E$1000),0)</f>
        <v/>
      </c>
      <c r="J76">
        <f>IF(N(H76)&gt;0, IF(N(I76)&gt;0, N(H76)*(1+N(I76)/100), N(H76)*2), IF(N(F76)&gt;0, IF(N(I76)&gt;0, N(F76)*(1+N(I76)/100), N(F76)*2), 0))</f>
        <v/>
      </c>
    </row>
    <row r="77">
      <c r="E77">
        <f>IFERROR(SUMIF(Compras!$I$2:$I$1000,A77,Compras!$D$2:$D$1000)-SUMIF(Ventas!$S$2:$S$2000,A77,Ventas!$D$2:$D$2000),0)</f>
        <v/>
      </c>
      <c r="F77">
        <f>IFERROR(SUMPRODUCT((Compras!$I$2:$I$1000=A77)*(Compras!$D$2:$D$1000)*(Compras!$E$2:$E$1000))/SUMIF(Compras!$I$2:$I$1000,A77,Compras!$D$2:$D$1000),0)</f>
        <v/>
      </c>
      <c r="H77">
        <f>IFERROR(LOOKUP(2,1/(Compras!$I$2:$I$1000=A77),Compras!$E$2:$E$1000),0)</f>
        <v/>
      </c>
      <c r="J77">
        <f>IF(N(H77)&gt;0, IF(N(I77)&gt;0, N(H77)*(1+N(I77)/100), N(H77)*2), IF(N(F77)&gt;0, IF(N(I77)&gt;0, N(F77)*(1+N(I77)/100), N(F77)*2), 0))</f>
        <v/>
      </c>
    </row>
    <row r="78">
      <c r="E78">
        <f>IFERROR(SUMIF(Compras!$I$2:$I$1000,A78,Compras!$D$2:$D$1000)-SUMIF(Ventas!$S$2:$S$2000,A78,Ventas!$D$2:$D$2000),0)</f>
        <v/>
      </c>
      <c r="F78">
        <f>IFERROR(SUMPRODUCT((Compras!$I$2:$I$1000=A78)*(Compras!$D$2:$D$1000)*(Compras!$E$2:$E$1000))/SUMIF(Compras!$I$2:$I$1000,A78,Compras!$D$2:$D$1000),0)</f>
        <v/>
      </c>
      <c r="H78">
        <f>IFERROR(LOOKUP(2,1/(Compras!$I$2:$I$1000=A78),Compras!$E$2:$E$1000),0)</f>
        <v/>
      </c>
      <c r="J78">
        <f>IF(N(H78)&gt;0, IF(N(I78)&gt;0, N(H78)*(1+N(I78)/100), N(H78)*2), IF(N(F78)&gt;0, IF(N(I78)&gt;0, N(F78)*(1+N(I78)/100), N(F78)*2), 0))</f>
        <v/>
      </c>
    </row>
    <row r="79">
      <c r="E79">
        <f>IFERROR(SUMIF(Compras!$I$2:$I$1000,A79,Compras!$D$2:$D$1000)-SUMIF(Ventas!$S$2:$S$2000,A79,Ventas!$D$2:$D$2000),0)</f>
        <v/>
      </c>
      <c r="F79">
        <f>IFERROR(SUMPRODUCT((Compras!$I$2:$I$1000=A79)*(Compras!$D$2:$D$1000)*(Compras!$E$2:$E$1000))/SUMIF(Compras!$I$2:$I$1000,A79,Compras!$D$2:$D$1000),0)</f>
        <v/>
      </c>
      <c r="H79">
        <f>IFERROR(LOOKUP(2,1/(Compras!$I$2:$I$1000=A79),Compras!$E$2:$E$1000),0)</f>
        <v/>
      </c>
      <c r="J79">
        <f>IF(N(H79)&gt;0, IF(N(I79)&gt;0, N(H79)*(1+N(I79)/100), N(H79)*2), IF(N(F79)&gt;0, IF(N(I79)&gt;0, N(F79)*(1+N(I79)/100), N(F79)*2), 0))</f>
        <v/>
      </c>
    </row>
    <row r="80">
      <c r="E80">
        <f>IFERROR(SUMIF(Compras!$I$2:$I$1000,A80,Compras!$D$2:$D$1000)-SUMIF(Ventas!$S$2:$S$2000,A80,Ventas!$D$2:$D$2000),0)</f>
        <v/>
      </c>
      <c r="F80">
        <f>IFERROR(SUMPRODUCT((Compras!$I$2:$I$1000=A80)*(Compras!$D$2:$D$1000)*(Compras!$E$2:$E$1000))/SUMIF(Compras!$I$2:$I$1000,A80,Compras!$D$2:$D$1000),0)</f>
        <v/>
      </c>
      <c r="H80">
        <f>IFERROR(LOOKUP(2,1/(Compras!$I$2:$I$1000=A80),Compras!$E$2:$E$1000),0)</f>
        <v/>
      </c>
      <c r="J80">
        <f>IF(N(H80)&gt;0, IF(N(I80)&gt;0, N(H80)*(1+N(I80)/100), N(H80)*2), IF(N(F80)&gt;0, IF(N(I80)&gt;0, N(F80)*(1+N(I80)/100), N(F80)*2), 0))</f>
        <v/>
      </c>
    </row>
    <row r="81">
      <c r="E81">
        <f>IFERROR(SUMIF(Compras!$I$2:$I$1000,A81,Compras!$D$2:$D$1000)-SUMIF(Ventas!$S$2:$S$2000,A81,Ventas!$D$2:$D$2000),0)</f>
        <v/>
      </c>
      <c r="F81">
        <f>IFERROR(SUMPRODUCT((Compras!$I$2:$I$1000=A81)*(Compras!$D$2:$D$1000)*(Compras!$E$2:$E$1000))/SUMIF(Compras!$I$2:$I$1000,A81,Compras!$D$2:$D$1000),0)</f>
        <v/>
      </c>
      <c r="H81">
        <f>IFERROR(LOOKUP(2,1/(Compras!$I$2:$I$1000=A81),Compras!$E$2:$E$1000),0)</f>
        <v/>
      </c>
      <c r="J81">
        <f>IF(N(H81)&gt;0, IF(N(I81)&gt;0, N(H81)*(1+N(I81)/100), N(H81)*2), IF(N(F81)&gt;0, IF(N(I81)&gt;0, N(F81)*(1+N(I81)/100), N(F81)*2), 0))</f>
        <v/>
      </c>
    </row>
    <row r="82">
      <c r="E82">
        <f>IFERROR(SUMIF(Compras!$I$2:$I$1000,A82,Compras!$D$2:$D$1000)-SUMIF(Ventas!$S$2:$S$2000,A82,Ventas!$D$2:$D$2000),0)</f>
        <v/>
      </c>
      <c r="F82">
        <f>IFERROR(SUMPRODUCT((Compras!$I$2:$I$1000=A82)*(Compras!$D$2:$D$1000)*(Compras!$E$2:$E$1000))/SUMIF(Compras!$I$2:$I$1000,A82,Compras!$D$2:$D$1000),0)</f>
        <v/>
      </c>
      <c r="H82">
        <f>IFERROR(LOOKUP(2,1/(Compras!$I$2:$I$1000=A82),Compras!$E$2:$E$1000),0)</f>
        <v/>
      </c>
      <c r="J82">
        <f>IF(N(H82)&gt;0, IF(N(I82)&gt;0, N(H82)*(1+N(I82)/100), N(H82)*2), IF(N(F82)&gt;0, IF(N(I82)&gt;0, N(F82)*(1+N(I82)/100), N(F82)*2), 0))</f>
        <v/>
      </c>
    </row>
    <row r="83">
      <c r="E83">
        <f>IFERROR(SUMIF(Compras!$I$2:$I$1000,A83,Compras!$D$2:$D$1000)-SUMIF(Ventas!$S$2:$S$2000,A83,Ventas!$D$2:$D$2000),0)</f>
        <v/>
      </c>
      <c r="F83">
        <f>IFERROR(SUMPRODUCT((Compras!$I$2:$I$1000=A83)*(Compras!$D$2:$D$1000)*(Compras!$E$2:$E$1000))/SUMIF(Compras!$I$2:$I$1000,A83,Compras!$D$2:$D$1000),0)</f>
        <v/>
      </c>
      <c r="H83">
        <f>IFERROR(LOOKUP(2,1/(Compras!$I$2:$I$1000=A83),Compras!$E$2:$E$1000),0)</f>
        <v/>
      </c>
      <c r="J83">
        <f>IF(N(H83)&gt;0, IF(N(I83)&gt;0, N(H83)*(1+N(I83)/100), N(H83)*2), IF(N(F83)&gt;0, IF(N(I83)&gt;0, N(F83)*(1+N(I83)/100), N(F83)*2), 0))</f>
        <v/>
      </c>
    </row>
    <row r="84">
      <c r="E84">
        <f>IFERROR(SUMIF(Compras!$I$2:$I$1000,A84,Compras!$D$2:$D$1000)-SUMIF(Ventas!$S$2:$S$2000,A84,Ventas!$D$2:$D$2000),0)</f>
        <v/>
      </c>
      <c r="F84">
        <f>IFERROR(SUMPRODUCT((Compras!$I$2:$I$1000=A84)*(Compras!$D$2:$D$1000)*(Compras!$E$2:$E$1000))/SUMIF(Compras!$I$2:$I$1000,A84,Compras!$D$2:$D$1000),0)</f>
        <v/>
      </c>
      <c r="H84">
        <f>IFERROR(LOOKUP(2,1/(Compras!$I$2:$I$1000=A84),Compras!$E$2:$E$1000),0)</f>
        <v/>
      </c>
      <c r="J84">
        <f>IF(N(H84)&gt;0, IF(N(I84)&gt;0, N(H84)*(1+N(I84)/100), N(H84)*2), IF(N(F84)&gt;0, IF(N(I84)&gt;0, N(F84)*(1+N(I84)/100), N(F84)*2), 0))</f>
        <v/>
      </c>
    </row>
    <row r="85">
      <c r="E85">
        <f>IFERROR(SUMIF(Compras!$I$2:$I$1000,A85,Compras!$D$2:$D$1000)-SUMIF(Ventas!$S$2:$S$2000,A85,Ventas!$D$2:$D$2000),0)</f>
        <v/>
      </c>
      <c r="F85">
        <f>IFERROR(SUMPRODUCT((Compras!$I$2:$I$1000=A85)*(Compras!$D$2:$D$1000)*(Compras!$E$2:$E$1000))/SUMIF(Compras!$I$2:$I$1000,A85,Compras!$D$2:$D$1000),0)</f>
        <v/>
      </c>
      <c r="H85">
        <f>IFERROR(LOOKUP(2,1/(Compras!$I$2:$I$1000=A85),Compras!$E$2:$E$1000),0)</f>
        <v/>
      </c>
      <c r="J85">
        <f>IF(N(H85)&gt;0, IF(N(I85)&gt;0, N(H85)*(1+N(I85)/100), N(H85)*2), IF(N(F85)&gt;0, IF(N(I85)&gt;0, N(F85)*(1+N(I85)/100), N(F85)*2), 0))</f>
        <v/>
      </c>
    </row>
    <row r="86">
      <c r="E86">
        <f>IFERROR(SUMIF(Compras!$I$2:$I$1000,A86,Compras!$D$2:$D$1000)-SUMIF(Ventas!$S$2:$S$2000,A86,Ventas!$D$2:$D$2000),0)</f>
        <v/>
      </c>
      <c r="F86">
        <f>IFERROR(SUMPRODUCT((Compras!$I$2:$I$1000=A86)*(Compras!$D$2:$D$1000)*(Compras!$E$2:$E$1000))/SUMIF(Compras!$I$2:$I$1000,A86,Compras!$D$2:$D$1000),0)</f>
        <v/>
      </c>
      <c r="H86">
        <f>IFERROR(LOOKUP(2,1/(Compras!$I$2:$I$1000=A86),Compras!$E$2:$E$1000),0)</f>
        <v/>
      </c>
      <c r="J86">
        <f>IF(N(H86)&gt;0, IF(N(I86)&gt;0, N(H86)*(1+N(I86)/100), N(H86)*2), IF(N(F86)&gt;0, IF(N(I86)&gt;0, N(F86)*(1+N(I86)/100), N(F86)*2), 0))</f>
        <v/>
      </c>
    </row>
    <row r="87">
      <c r="E87">
        <f>IFERROR(SUMIF(Compras!$I$2:$I$1000,A87,Compras!$D$2:$D$1000)-SUMIF(Ventas!$S$2:$S$2000,A87,Ventas!$D$2:$D$2000),0)</f>
        <v/>
      </c>
      <c r="F87">
        <f>IFERROR(SUMPRODUCT((Compras!$I$2:$I$1000=A87)*(Compras!$D$2:$D$1000)*(Compras!$E$2:$E$1000))/SUMIF(Compras!$I$2:$I$1000,A87,Compras!$D$2:$D$1000),0)</f>
        <v/>
      </c>
      <c r="H87">
        <f>IFERROR(LOOKUP(2,1/(Compras!$I$2:$I$1000=A87),Compras!$E$2:$E$1000),0)</f>
        <v/>
      </c>
      <c r="J87">
        <f>IF(N(H87)&gt;0, IF(N(I87)&gt;0, N(H87)*(1+N(I87)/100), N(H87)*2), IF(N(F87)&gt;0, IF(N(I87)&gt;0, N(F87)*(1+N(I87)/100), N(F87)*2), 0))</f>
        <v/>
      </c>
    </row>
    <row r="88">
      <c r="E88">
        <f>IFERROR(SUMIF(Compras!$I$2:$I$1000,A88,Compras!$D$2:$D$1000)-SUMIF(Ventas!$S$2:$S$2000,A88,Ventas!$D$2:$D$2000),0)</f>
        <v/>
      </c>
      <c r="F88">
        <f>IFERROR(SUMPRODUCT((Compras!$I$2:$I$1000=A88)*(Compras!$D$2:$D$1000)*(Compras!$E$2:$E$1000))/SUMIF(Compras!$I$2:$I$1000,A88,Compras!$D$2:$D$1000),0)</f>
        <v/>
      </c>
      <c r="H88">
        <f>IFERROR(LOOKUP(2,1/(Compras!$I$2:$I$1000=A88),Compras!$E$2:$E$1000),0)</f>
        <v/>
      </c>
      <c r="J88">
        <f>IF(N(H88)&gt;0, IF(N(I88)&gt;0, N(H88)*(1+N(I88)/100), N(H88)*2), IF(N(F88)&gt;0, IF(N(I88)&gt;0, N(F88)*(1+N(I88)/100), N(F88)*2), 0))</f>
        <v/>
      </c>
    </row>
    <row r="89">
      <c r="E89">
        <f>IFERROR(SUMIF(Compras!$I$2:$I$1000,A89,Compras!$D$2:$D$1000)-SUMIF(Ventas!$S$2:$S$2000,A89,Ventas!$D$2:$D$2000),0)</f>
        <v/>
      </c>
      <c r="F89">
        <f>IFERROR(SUMPRODUCT((Compras!$I$2:$I$1000=A89)*(Compras!$D$2:$D$1000)*(Compras!$E$2:$E$1000))/SUMIF(Compras!$I$2:$I$1000,A89,Compras!$D$2:$D$1000),0)</f>
        <v/>
      </c>
      <c r="H89">
        <f>IFERROR(LOOKUP(2,1/(Compras!$I$2:$I$1000=A89),Compras!$E$2:$E$1000),0)</f>
        <v/>
      </c>
      <c r="J89">
        <f>IF(N(H89)&gt;0, IF(N(I89)&gt;0, N(H89)*(1+N(I89)/100), N(H89)*2), IF(N(F89)&gt;0, IF(N(I89)&gt;0, N(F89)*(1+N(I89)/100), N(F89)*2), 0))</f>
        <v/>
      </c>
    </row>
    <row r="90">
      <c r="E90">
        <f>IFERROR(SUMIF(Compras!$I$2:$I$1000,A90,Compras!$D$2:$D$1000)-SUMIF(Ventas!$S$2:$S$2000,A90,Ventas!$D$2:$D$2000),0)</f>
        <v/>
      </c>
      <c r="F90">
        <f>IFERROR(SUMPRODUCT((Compras!$I$2:$I$1000=A90)*(Compras!$D$2:$D$1000)*(Compras!$E$2:$E$1000))/SUMIF(Compras!$I$2:$I$1000,A90,Compras!$D$2:$D$1000),0)</f>
        <v/>
      </c>
      <c r="H90">
        <f>IFERROR(LOOKUP(2,1/(Compras!$I$2:$I$1000=A90),Compras!$E$2:$E$1000),0)</f>
        <v/>
      </c>
      <c r="J90">
        <f>IF(N(H90)&gt;0, IF(N(I90)&gt;0, N(H90)*(1+N(I90)/100), N(H90)*2), IF(N(F90)&gt;0, IF(N(I90)&gt;0, N(F90)*(1+N(I90)/100), N(F90)*2), 0))</f>
        <v/>
      </c>
    </row>
    <row r="91">
      <c r="E91">
        <f>IFERROR(SUMIF(Compras!$I$2:$I$1000,A91,Compras!$D$2:$D$1000)-SUMIF(Ventas!$S$2:$S$2000,A91,Ventas!$D$2:$D$2000),0)</f>
        <v/>
      </c>
      <c r="F91">
        <f>IFERROR(SUMPRODUCT((Compras!$I$2:$I$1000=A91)*(Compras!$D$2:$D$1000)*(Compras!$E$2:$E$1000))/SUMIF(Compras!$I$2:$I$1000,A91,Compras!$D$2:$D$1000),0)</f>
        <v/>
      </c>
      <c r="H91">
        <f>IFERROR(LOOKUP(2,1/(Compras!$I$2:$I$1000=A91),Compras!$E$2:$E$1000),0)</f>
        <v/>
      </c>
      <c r="J91">
        <f>IF(N(H91)&gt;0, IF(N(I91)&gt;0, N(H91)*(1+N(I91)/100), N(H91)*2), IF(N(F91)&gt;0, IF(N(I91)&gt;0, N(F91)*(1+N(I91)/100), N(F91)*2), 0))</f>
        <v/>
      </c>
    </row>
    <row r="92">
      <c r="E92">
        <f>IFERROR(SUMIF(Compras!$I$2:$I$1000,A92,Compras!$D$2:$D$1000)-SUMIF(Ventas!$S$2:$S$2000,A92,Ventas!$D$2:$D$2000),0)</f>
        <v/>
      </c>
      <c r="F92">
        <f>IFERROR(SUMPRODUCT((Compras!$I$2:$I$1000=A92)*(Compras!$D$2:$D$1000)*(Compras!$E$2:$E$1000))/SUMIF(Compras!$I$2:$I$1000,A92,Compras!$D$2:$D$1000),0)</f>
        <v/>
      </c>
      <c r="H92">
        <f>IFERROR(LOOKUP(2,1/(Compras!$I$2:$I$1000=A92),Compras!$E$2:$E$1000),0)</f>
        <v/>
      </c>
      <c r="J92">
        <f>IF(N(H92)&gt;0, IF(N(I92)&gt;0, N(H92)*(1+N(I92)/100), N(H92)*2), IF(N(F92)&gt;0, IF(N(I92)&gt;0, N(F92)*(1+N(I92)/100), N(F92)*2), 0))</f>
        <v/>
      </c>
    </row>
    <row r="93">
      <c r="E93">
        <f>IFERROR(SUMIF(Compras!$I$2:$I$1000,A93,Compras!$D$2:$D$1000)-SUMIF(Ventas!$S$2:$S$2000,A93,Ventas!$D$2:$D$2000),0)</f>
        <v/>
      </c>
      <c r="F93">
        <f>IFERROR(SUMPRODUCT((Compras!$I$2:$I$1000=A93)*(Compras!$D$2:$D$1000)*(Compras!$E$2:$E$1000))/SUMIF(Compras!$I$2:$I$1000,A93,Compras!$D$2:$D$1000),0)</f>
        <v/>
      </c>
      <c r="H93">
        <f>IFERROR(LOOKUP(2,1/(Compras!$I$2:$I$1000=A93),Compras!$E$2:$E$1000),0)</f>
        <v/>
      </c>
      <c r="J93">
        <f>IF(N(H93)&gt;0, IF(N(I93)&gt;0, N(H93)*(1+N(I93)/100), N(H93)*2), IF(N(F93)&gt;0, IF(N(I93)&gt;0, N(F93)*(1+N(I93)/100), N(F93)*2), 0))</f>
        <v/>
      </c>
    </row>
    <row r="94">
      <c r="E94">
        <f>IFERROR(SUMIF(Compras!$I$2:$I$1000,A94,Compras!$D$2:$D$1000)-SUMIF(Ventas!$S$2:$S$2000,A94,Ventas!$D$2:$D$2000),0)</f>
        <v/>
      </c>
      <c r="F94">
        <f>IFERROR(SUMPRODUCT((Compras!$I$2:$I$1000=A94)*(Compras!$D$2:$D$1000)*(Compras!$E$2:$E$1000))/SUMIF(Compras!$I$2:$I$1000,A94,Compras!$D$2:$D$1000),0)</f>
        <v/>
      </c>
      <c r="H94">
        <f>IFERROR(LOOKUP(2,1/(Compras!$I$2:$I$1000=A94),Compras!$E$2:$E$1000),0)</f>
        <v/>
      </c>
      <c r="J94">
        <f>IF(N(H94)&gt;0, IF(N(I94)&gt;0, N(H94)*(1+N(I94)/100), N(H94)*2), IF(N(F94)&gt;0, IF(N(I94)&gt;0, N(F94)*(1+N(I94)/100), N(F94)*2), 0))</f>
        <v/>
      </c>
    </row>
    <row r="95">
      <c r="E95">
        <f>IFERROR(SUMIF(Compras!$I$2:$I$1000,A95,Compras!$D$2:$D$1000)-SUMIF(Ventas!$S$2:$S$2000,A95,Ventas!$D$2:$D$2000),0)</f>
        <v/>
      </c>
      <c r="F95">
        <f>IFERROR(SUMPRODUCT((Compras!$I$2:$I$1000=A95)*(Compras!$D$2:$D$1000)*(Compras!$E$2:$E$1000))/SUMIF(Compras!$I$2:$I$1000,A95,Compras!$D$2:$D$1000),0)</f>
        <v/>
      </c>
      <c r="H95">
        <f>IFERROR(LOOKUP(2,1/(Compras!$I$2:$I$1000=A95),Compras!$E$2:$E$1000),0)</f>
        <v/>
      </c>
      <c r="J95">
        <f>IF(N(H95)&gt;0, IF(N(I95)&gt;0, N(H95)*(1+N(I95)/100), N(H95)*2), IF(N(F95)&gt;0, IF(N(I95)&gt;0, N(F95)*(1+N(I95)/100), N(F95)*2), 0))</f>
        <v/>
      </c>
    </row>
    <row r="96">
      <c r="E96">
        <f>IFERROR(SUMIF(Compras!$I$2:$I$1000,A96,Compras!$D$2:$D$1000)-SUMIF(Ventas!$S$2:$S$2000,A96,Ventas!$D$2:$D$2000),0)</f>
        <v/>
      </c>
      <c r="F96">
        <f>IFERROR(SUMPRODUCT((Compras!$I$2:$I$1000=A96)*(Compras!$D$2:$D$1000)*(Compras!$E$2:$E$1000))/SUMIF(Compras!$I$2:$I$1000,A96,Compras!$D$2:$D$1000),0)</f>
        <v/>
      </c>
      <c r="H96">
        <f>IFERROR(LOOKUP(2,1/(Compras!$I$2:$I$1000=A96),Compras!$E$2:$E$1000),0)</f>
        <v/>
      </c>
      <c r="J96">
        <f>IF(N(H96)&gt;0, IF(N(I96)&gt;0, N(H96)*(1+N(I96)/100), N(H96)*2), IF(N(F96)&gt;0, IF(N(I96)&gt;0, N(F96)*(1+N(I96)/100), N(F96)*2), 0))</f>
        <v/>
      </c>
    </row>
    <row r="97">
      <c r="E97">
        <f>IFERROR(SUMIF(Compras!$I$2:$I$1000,A97,Compras!$D$2:$D$1000)-SUMIF(Ventas!$S$2:$S$2000,A97,Ventas!$D$2:$D$2000),0)</f>
        <v/>
      </c>
      <c r="F97">
        <f>IFERROR(SUMPRODUCT((Compras!$I$2:$I$1000=A97)*(Compras!$D$2:$D$1000)*(Compras!$E$2:$E$1000))/SUMIF(Compras!$I$2:$I$1000,A97,Compras!$D$2:$D$1000),0)</f>
        <v/>
      </c>
      <c r="H97">
        <f>IFERROR(LOOKUP(2,1/(Compras!$I$2:$I$1000=A97),Compras!$E$2:$E$1000),0)</f>
        <v/>
      </c>
      <c r="J97">
        <f>IF(N(H97)&gt;0, IF(N(I97)&gt;0, N(H97)*(1+N(I97)/100), N(H97)*2), IF(N(F97)&gt;0, IF(N(I97)&gt;0, N(F97)*(1+N(I97)/100), N(F97)*2), 0))</f>
        <v/>
      </c>
    </row>
    <row r="98">
      <c r="E98">
        <f>IFERROR(SUMIF(Compras!$I$2:$I$1000,A98,Compras!$D$2:$D$1000)-SUMIF(Ventas!$S$2:$S$2000,A98,Ventas!$D$2:$D$2000),0)</f>
        <v/>
      </c>
      <c r="F98">
        <f>IFERROR(SUMPRODUCT((Compras!$I$2:$I$1000=A98)*(Compras!$D$2:$D$1000)*(Compras!$E$2:$E$1000))/SUMIF(Compras!$I$2:$I$1000,A98,Compras!$D$2:$D$1000),0)</f>
        <v/>
      </c>
      <c r="H98">
        <f>IFERROR(LOOKUP(2,1/(Compras!$I$2:$I$1000=A98),Compras!$E$2:$E$1000),0)</f>
        <v/>
      </c>
      <c r="J98">
        <f>IF(N(H98)&gt;0, IF(N(I98)&gt;0, N(H98)*(1+N(I98)/100), N(H98)*2), IF(N(F98)&gt;0, IF(N(I98)&gt;0, N(F98)*(1+N(I98)/100), N(F98)*2), 0))</f>
        <v/>
      </c>
    </row>
    <row r="99">
      <c r="E99">
        <f>IFERROR(SUMIF(Compras!$I$2:$I$1000,A99,Compras!$D$2:$D$1000)-SUMIF(Ventas!$S$2:$S$2000,A99,Ventas!$D$2:$D$2000),0)</f>
        <v/>
      </c>
      <c r="F99">
        <f>IFERROR(SUMPRODUCT((Compras!$I$2:$I$1000=A99)*(Compras!$D$2:$D$1000)*(Compras!$E$2:$E$1000))/SUMIF(Compras!$I$2:$I$1000,A99,Compras!$D$2:$D$1000),0)</f>
        <v/>
      </c>
      <c r="H99">
        <f>IFERROR(LOOKUP(2,1/(Compras!$I$2:$I$1000=A99),Compras!$E$2:$E$1000),0)</f>
        <v/>
      </c>
      <c r="J99">
        <f>IF(N(H99)&gt;0, IF(N(I99)&gt;0, N(H99)*(1+N(I99)/100), N(H99)*2), IF(N(F99)&gt;0, IF(N(I99)&gt;0, N(F99)*(1+N(I99)/100), N(F99)*2), 0))</f>
        <v/>
      </c>
    </row>
    <row r="100">
      <c r="E100">
        <f>IFERROR(SUMIF(Compras!$I$2:$I$1000,A100,Compras!$D$2:$D$1000)-SUMIF(Ventas!$S$2:$S$2000,A100,Ventas!$D$2:$D$2000),0)</f>
        <v/>
      </c>
      <c r="F100">
        <f>IFERROR(SUMPRODUCT((Compras!$I$2:$I$1000=A100)*(Compras!$D$2:$D$1000)*(Compras!$E$2:$E$1000))/SUMIF(Compras!$I$2:$I$1000,A100,Compras!$D$2:$D$1000),0)</f>
        <v/>
      </c>
      <c r="H100">
        <f>IFERROR(LOOKUP(2,1/(Compras!$I$2:$I$1000=A100),Compras!$E$2:$E$1000),0)</f>
        <v/>
      </c>
      <c r="J100">
        <f>IF(N(H100)&gt;0, IF(N(I100)&gt;0, N(H100)*(1+N(I100)/100), N(H100)*2), IF(N(F100)&gt;0, IF(N(I100)&gt;0, N(F100)*(1+N(I100)/100), N(F100)*2), 0))</f>
        <v/>
      </c>
    </row>
    <row r="101">
      <c r="E101">
        <f>IFERROR(SUMIF(Compras!$I$2:$I$1000,A101,Compras!$D$2:$D$1000)-SUMIF(Ventas!$S$2:$S$2000,A101,Ventas!$D$2:$D$2000),0)</f>
        <v/>
      </c>
      <c r="F101">
        <f>IFERROR(SUMPRODUCT((Compras!$I$2:$I$1000=A101)*(Compras!$D$2:$D$1000)*(Compras!$E$2:$E$1000))/SUMIF(Compras!$I$2:$I$1000,A101,Compras!$D$2:$D$1000),0)</f>
        <v/>
      </c>
      <c r="H101">
        <f>IFERROR(LOOKUP(2,1/(Compras!$I$2:$I$1000=A101),Compras!$E$2:$E$1000),0)</f>
        <v/>
      </c>
      <c r="J101">
        <f>IF(N(H101)&gt;0, IF(N(I101)&gt;0, N(H101)*(1+N(I101)/100), N(H101)*2), IF(N(F101)&gt;0, IF(N(I101)&gt;0, N(F101)*(1+N(I101)/100), N(F101)*2), 0))</f>
        <v/>
      </c>
    </row>
    <row r="102">
      <c r="E102">
        <f>IFERROR(SUMIF(Compras!$I$2:$I$1000,A102,Compras!$D$2:$D$1000)-SUMIF(Ventas!$S$2:$S$2000,A102,Ventas!$D$2:$D$2000),0)</f>
        <v/>
      </c>
      <c r="F102">
        <f>IFERROR(SUMPRODUCT((Compras!$I$2:$I$1000=A102)*(Compras!$D$2:$D$1000)*(Compras!$E$2:$E$1000))/SUMIF(Compras!$I$2:$I$1000,A102,Compras!$D$2:$D$1000),0)</f>
        <v/>
      </c>
      <c r="H102">
        <f>IFERROR(LOOKUP(2,1/(Compras!$I$2:$I$1000=A102),Compras!$E$2:$E$1000),0)</f>
        <v/>
      </c>
      <c r="J102">
        <f>IF(N(H102)&gt;0, IF(N(I102)&gt;0, N(H102)*(1+N(I102)/100), N(H102)*2), IF(N(F102)&gt;0, IF(N(I102)&gt;0, N(F102)*(1+N(I102)/100), N(F102)*2), 0))</f>
        <v/>
      </c>
    </row>
    <row r="103">
      <c r="E103">
        <f>IFERROR(SUMIF(Compras!$I$2:$I$1000,A103,Compras!$D$2:$D$1000)-SUMIF(Ventas!$S$2:$S$2000,A103,Ventas!$D$2:$D$2000),0)</f>
        <v/>
      </c>
      <c r="F103">
        <f>IFERROR(SUMPRODUCT((Compras!$I$2:$I$1000=A103)*(Compras!$D$2:$D$1000)*(Compras!$E$2:$E$1000))/SUMIF(Compras!$I$2:$I$1000,A103,Compras!$D$2:$D$1000),0)</f>
        <v/>
      </c>
      <c r="H103">
        <f>IFERROR(LOOKUP(2,1/(Compras!$I$2:$I$1000=A103),Compras!$E$2:$E$1000),0)</f>
        <v/>
      </c>
      <c r="J103">
        <f>IF(N(H103)&gt;0, IF(N(I103)&gt;0, N(H103)*(1+N(I103)/100), N(H103)*2), IF(N(F103)&gt;0, IF(N(I103)&gt;0, N(F103)*(1+N(I103)/100), N(F103)*2), 0))</f>
        <v/>
      </c>
    </row>
    <row r="104">
      <c r="E104">
        <f>IFERROR(SUMIF(Compras!$I$2:$I$1000,A104,Compras!$D$2:$D$1000)-SUMIF(Ventas!$S$2:$S$2000,A104,Ventas!$D$2:$D$2000),0)</f>
        <v/>
      </c>
      <c r="F104">
        <f>IFERROR(SUMPRODUCT((Compras!$I$2:$I$1000=A104)*(Compras!$D$2:$D$1000)*(Compras!$E$2:$E$1000))/SUMIF(Compras!$I$2:$I$1000,A104,Compras!$D$2:$D$1000),0)</f>
        <v/>
      </c>
      <c r="H104">
        <f>IFERROR(LOOKUP(2,1/(Compras!$I$2:$I$1000=A104),Compras!$E$2:$E$1000),0)</f>
        <v/>
      </c>
      <c r="J104">
        <f>IF(N(H104)&gt;0, IF(N(I104)&gt;0, N(H104)*(1+N(I104)/100), N(H104)*2), IF(N(F104)&gt;0, IF(N(I104)&gt;0, N(F104)*(1+N(I104)/100), N(F104)*2), 0))</f>
        <v/>
      </c>
    </row>
    <row r="105">
      <c r="E105">
        <f>IFERROR(SUMIF(Compras!$I$2:$I$1000,A105,Compras!$D$2:$D$1000)-SUMIF(Ventas!$S$2:$S$2000,A105,Ventas!$D$2:$D$2000),0)</f>
        <v/>
      </c>
      <c r="F105">
        <f>IFERROR(SUMPRODUCT((Compras!$I$2:$I$1000=A105)*(Compras!$D$2:$D$1000)*(Compras!$E$2:$E$1000))/SUMIF(Compras!$I$2:$I$1000,A105,Compras!$D$2:$D$1000),0)</f>
        <v/>
      </c>
      <c r="H105">
        <f>IFERROR(LOOKUP(2,1/(Compras!$I$2:$I$1000=A105),Compras!$E$2:$E$1000),0)</f>
        <v/>
      </c>
      <c r="J105">
        <f>IF(N(H105)&gt;0, IF(N(I105)&gt;0, N(H105)*(1+N(I105)/100), N(H105)*2), IF(N(F105)&gt;0, IF(N(I105)&gt;0, N(F105)*(1+N(I105)/100), N(F105)*2), 0))</f>
        <v/>
      </c>
    </row>
    <row r="106">
      <c r="E106">
        <f>IFERROR(SUMIF(Compras!$I$2:$I$1000,A106,Compras!$D$2:$D$1000)-SUMIF(Ventas!$S$2:$S$2000,A106,Ventas!$D$2:$D$2000),0)</f>
        <v/>
      </c>
      <c r="F106">
        <f>IFERROR(SUMPRODUCT((Compras!$I$2:$I$1000=A106)*(Compras!$D$2:$D$1000)*(Compras!$E$2:$E$1000))/SUMIF(Compras!$I$2:$I$1000,A106,Compras!$D$2:$D$1000),0)</f>
        <v/>
      </c>
      <c r="H106">
        <f>IFERROR(LOOKUP(2,1/(Compras!$I$2:$I$1000=A106),Compras!$E$2:$E$1000),0)</f>
        <v/>
      </c>
      <c r="J106">
        <f>IF(N(H106)&gt;0, IF(N(I106)&gt;0, N(H106)*(1+N(I106)/100), N(H106)*2), IF(N(F106)&gt;0, IF(N(I106)&gt;0, N(F106)*(1+N(I106)/100), N(F106)*2), 0))</f>
        <v/>
      </c>
    </row>
    <row r="107">
      <c r="E107">
        <f>IFERROR(SUMIF(Compras!$I$2:$I$1000,A107,Compras!$D$2:$D$1000)-SUMIF(Ventas!$S$2:$S$2000,A107,Ventas!$D$2:$D$2000),0)</f>
        <v/>
      </c>
      <c r="F107">
        <f>IFERROR(SUMPRODUCT((Compras!$I$2:$I$1000=A107)*(Compras!$D$2:$D$1000)*(Compras!$E$2:$E$1000))/SUMIF(Compras!$I$2:$I$1000,A107,Compras!$D$2:$D$1000),0)</f>
        <v/>
      </c>
      <c r="H107">
        <f>IFERROR(LOOKUP(2,1/(Compras!$I$2:$I$1000=A107),Compras!$E$2:$E$1000),0)</f>
        <v/>
      </c>
      <c r="J107">
        <f>IF(N(H107)&gt;0, IF(N(I107)&gt;0, N(H107)*(1+N(I107)/100), N(H107)*2), IF(N(F107)&gt;0, IF(N(I107)&gt;0, N(F107)*(1+N(I107)/100), N(F107)*2), 0))</f>
        <v/>
      </c>
    </row>
    <row r="108">
      <c r="E108">
        <f>IFERROR(SUMIF(Compras!$I$2:$I$1000,A108,Compras!$D$2:$D$1000)-SUMIF(Ventas!$S$2:$S$2000,A108,Ventas!$D$2:$D$2000),0)</f>
        <v/>
      </c>
      <c r="F108">
        <f>IFERROR(SUMPRODUCT((Compras!$I$2:$I$1000=A108)*(Compras!$D$2:$D$1000)*(Compras!$E$2:$E$1000))/SUMIF(Compras!$I$2:$I$1000,A108,Compras!$D$2:$D$1000),0)</f>
        <v/>
      </c>
      <c r="H108">
        <f>IFERROR(LOOKUP(2,1/(Compras!$I$2:$I$1000=A108),Compras!$E$2:$E$1000),0)</f>
        <v/>
      </c>
      <c r="J108">
        <f>IF(N(H108)&gt;0, IF(N(I108)&gt;0, N(H108)*(1+N(I108)/100), N(H108)*2), IF(N(F108)&gt;0, IF(N(I108)&gt;0, N(F108)*(1+N(I108)/100), N(F108)*2), 0))</f>
        <v/>
      </c>
    </row>
    <row r="109">
      <c r="E109">
        <f>IFERROR(SUMIF(Compras!$I$2:$I$1000,A109,Compras!$D$2:$D$1000)-SUMIF(Ventas!$S$2:$S$2000,A109,Ventas!$D$2:$D$2000),0)</f>
        <v/>
      </c>
      <c r="F109">
        <f>IFERROR(SUMPRODUCT((Compras!$I$2:$I$1000=A109)*(Compras!$D$2:$D$1000)*(Compras!$E$2:$E$1000))/SUMIF(Compras!$I$2:$I$1000,A109,Compras!$D$2:$D$1000),0)</f>
        <v/>
      </c>
      <c r="H109">
        <f>IFERROR(LOOKUP(2,1/(Compras!$I$2:$I$1000=A109),Compras!$E$2:$E$1000),0)</f>
        <v/>
      </c>
      <c r="J109">
        <f>IF(N(H109)&gt;0, IF(N(I109)&gt;0, N(H109)*(1+N(I109)/100), N(H109)*2), IF(N(F109)&gt;0, IF(N(I109)&gt;0, N(F109)*(1+N(I109)/100), N(F109)*2), 0))</f>
        <v/>
      </c>
    </row>
    <row r="110">
      <c r="E110">
        <f>IFERROR(SUMIF(Compras!$I$2:$I$1000,A110,Compras!$D$2:$D$1000)-SUMIF(Ventas!$S$2:$S$2000,A110,Ventas!$D$2:$D$2000),0)</f>
        <v/>
      </c>
      <c r="F110">
        <f>IFERROR(SUMPRODUCT((Compras!$I$2:$I$1000=A110)*(Compras!$D$2:$D$1000)*(Compras!$E$2:$E$1000))/SUMIF(Compras!$I$2:$I$1000,A110,Compras!$D$2:$D$1000),0)</f>
        <v/>
      </c>
      <c r="H110">
        <f>IFERROR(LOOKUP(2,1/(Compras!$I$2:$I$1000=A110),Compras!$E$2:$E$1000),0)</f>
        <v/>
      </c>
      <c r="J110">
        <f>IF(N(H110)&gt;0, IF(N(I110)&gt;0, N(H110)*(1+N(I110)/100), N(H110)*2), IF(N(F110)&gt;0, IF(N(I110)&gt;0, N(F110)*(1+N(I110)/100), N(F110)*2), 0))</f>
        <v/>
      </c>
    </row>
    <row r="111">
      <c r="E111">
        <f>IFERROR(SUMIF(Compras!$I$2:$I$1000,A111,Compras!$D$2:$D$1000)-SUMIF(Ventas!$S$2:$S$2000,A111,Ventas!$D$2:$D$2000),0)</f>
        <v/>
      </c>
      <c r="F111">
        <f>IFERROR(SUMPRODUCT((Compras!$I$2:$I$1000=A111)*(Compras!$D$2:$D$1000)*(Compras!$E$2:$E$1000))/SUMIF(Compras!$I$2:$I$1000,A111,Compras!$D$2:$D$1000),0)</f>
        <v/>
      </c>
      <c r="H111">
        <f>IFERROR(LOOKUP(2,1/(Compras!$I$2:$I$1000=A111),Compras!$E$2:$E$1000),0)</f>
        <v/>
      </c>
      <c r="J111">
        <f>IF(N(H111)&gt;0, IF(N(I111)&gt;0, N(H111)*(1+N(I111)/100), N(H111)*2), IF(N(F111)&gt;0, IF(N(I111)&gt;0, N(F111)*(1+N(I111)/100), N(F111)*2), 0))</f>
        <v/>
      </c>
    </row>
    <row r="112">
      <c r="E112">
        <f>IFERROR(SUMIF(Compras!$I$2:$I$1000,A112,Compras!$D$2:$D$1000)-SUMIF(Ventas!$S$2:$S$2000,A112,Ventas!$D$2:$D$2000),0)</f>
        <v/>
      </c>
      <c r="F112">
        <f>IFERROR(SUMPRODUCT((Compras!$I$2:$I$1000=A112)*(Compras!$D$2:$D$1000)*(Compras!$E$2:$E$1000))/SUMIF(Compras!$I$2:$I$1000,A112,Compras!$D$2:$D$1000),0)</f>
        <v/>
      </c>
      <c r="H112">
        <f>IFERROR(LOOKUP(2,1/(Compras!$I$2:$I$1000=A112),Compras!$E$2:$E$1000),0)</f>
        <v/>
      </c>
      <c r="J112">
        <f>IF(N(H112)&gt;0, IF(N(I112)&gt;0, N(H112)*(1+N(I112)/100), N(H112)*2), IF(N(F112)&gt;0, IF(N(I112)&gt;0, N(F112)*(1+N(I112)/100), N(F112)*2), 0))</f>
        <v/>
      </c>
    </row>
    <row r="113">
      <c r="E113">
        <f>IFERROR(SUMIF(Compras!$I$2:$I$1000,A113,Compras!$D$2:$D$1000)-SUMIF(Ventas!$S$2:$S$2000,A113,Ventas!$D$2:$D$2000),0)</f>
        <v/>
      </c>
      <c r="F113">
        <f>IFERROR(SUMPRODUCT((Compras!$I$2:$I$1000=A113)*(Compras!$D$2:$D$1000)*(Compras!$E$2:$E$1000))/SUMIF(Compras!$I$2:$I$1000,A113,Compras!$D$2:$D$1000),0)</f>
        <v/>
      </c>
      <c r="H113">
        <f>IFERROR(LOOKUP(2,1/(Compras!$I$2:$I$1000=A113),Compras!$E$2:$E$1000),0)</f>
        <v/>
      </c>
      <c r="J113">
        <f>IF(N(H113)&gt;0, IF(N(I113)&gt;0, N(H113)*(1+N(I113)/100), N(H113)*2), IF(N(F113)&gt;0, IF(N(I113)&gt;0, N(F113)*(1+N(I113)/100), N(F113)*2), 0))</f>
        <v/>
      </c>
    </row>
    <row r="114">
      <c r="E114">
        <f>IFERROR(SUMIF(Compras!$I$2:$I$1000,A114,Compras!$D$2:$D$1000)-SUMIF(Ventas!$S$2:$S$2000,A114,Ventas!$D$2:$D$2000),0)</f>
        <v/>
      </c>
      <c r="F114">
        <f>IFERROR(SUMPRODUCT((Compras!$I$2:$I$1000=A114)*(Compras!$D$2:$D$1000)*(Compras!$E$2:$E$1000))/SUMIF(Compras!$I$2:$I$1000,A114,Compras!$D$2:$D$1000),0)</f>
        <v/>
      </c>
      <c r="H114">
        <f>IFERROR(LOOKUP(2,1/(Compras!$I$2:$I$1000=A114),Compras!$E$2:$E$1000),0)</f>
        <v/>
      </c>
      <c r="J114">
        <f>IF(N(H114)&gt;0, IF(N(I114)&gt;0, N(H114)*(1+N(I114)/100), N(H114)*2), IF(N(F114)&gt;0, IF(N(I114)&gt;0, N(F114)*(1+N(I114)/100), N(F114)*2), 0))</f>
        <v/>
      </c>
    </row>
    <row r="115">
      <c r="E115">
        <f>IFERROR(SUMIF(Compras!$I$2:$I$1000,A115,Compras!$D$2:$D$1000)-SUMIF(Ventas!$S$2:$S$2000,A115,Ventas!$D$2:$D$2000),0)</f>
        <v/>
      </c>
      <c r="F115">
        <f>IFERROR(SUMPRODUCT((Compras!$I$2:$I$1000=A115)*(Compras!$D$2:$D$1000)*(Compras!$E$2:$E$1000))/SUMIF(Compras!$I$2:$I$1000,A115,Compras!$D$2:$D$1000),0)</f>
        <v/>
      </c>
      <c r="H115">
        <f>IFERROR(LOOKUP(2,1/(Compras!$I$2:$I$1000=A115),Compras!$E$2:$E$1000),0)</f>
        <v/>
      </c>
      <c r="J115">
        <f>IF(N(H115)&gt;0, IF(N(I115)&gt;0, N(H115)*(1+N(I115)/100), N(H115)*2), IF(N(F115)&gt;0, IF(N(I115)&gt;0, N(F115)*(1+N(I115)/100), N(F115)*2), 0))</f>
        <v/>
      </c>
    </row>
    <row r="116">
      <c r="E116">
        <f>IFERROR(SUMIF(Compras!$I$2:$I$1000,A116,Compras!$D$2:$D$1000)-SUMIF(Ventas!$S$2:$S$2000,A116,Ventas!$D$2:$D$2000),0)</f>
        <v/>
      </c>
      <c r="F116">
        <f>IFERROR(SUMPRODUCT((Compras!$I$2:$I$1000=A116)*(Compras!$D$2:$D$1000)*(Compras!$E$2:$E$1000))/SUMIF(Compras!$I$2:$I$1000,A116,Compras!$D$2:$D$1000),0)</f>
        <v/>
      </c>
      <c r="H116">
        <f>IFERROR(LOOKUP(2,1/(Compras!$I$2:$I$1000=A116),Compras!$E$2:$E$1000),0)</f>
        <v/>
      </c>
      <c r="J116">
        <f>IF(N(H116)&gt;0, IF(N(I116)&gt;0, N(H116)*(1+N(I116)/100), N(H116)*2), IF(N(F116)&gt;0, IF(N(I116)&gt;0, N(F116)*(1+N(I116)/100), N(F116)*2), 0))</f>
        <v/>
      </c>
    </row>
    <row r="117">
      <c r="E117">
        <f>IFERROR(SUMIF(Compras!$I$2:$I$1000,A117,Compras!$D$2:$D$1000)-SUMIF(Ventas!$S$2:$S$2000,A117,Ventas!$D$2:$D$2000),0)</f>
        <v/>
      </c>
      <c r="F117">
        <f>IFERROR(SUMPRODUCT((Compras!$I$2:$I$1000=A117)*(Compras!$D$2:$D$1000)*(Compras!$E$2:$E$1000))/SUMIF(Compras!$I$2:$I$1000,A117,Compras!$D$2:$D$1000),0)</f>
        <v/>
      </c>
      <c r="H117">
        <f>IFERROR(LOOKUP(2,1/(Compras!$I$2:$I$1000=A117),Compras!$E$2:$E$1000),0)</f>
        <v/>
      </c>
      <c r="J117">
        <f>IF(N(H117)&gt;0, IF(N(I117)&gt;0, N(H117)*(1+N(I117)/100), N(H117)*2), IF(N(F117)&gt;0, IF(N(I117)&gt;0, N(F117)*(1+N(I117)/100), N(F117)*2), 0))</f>
        <v/>
      </c>
    </row>
    <row r="118">
      <c r="E118">
        <f>IFERROR(SUMIF(Compras!$I$2:$I$1000,A118,Compras!$D$2:$D$1000)-SUMIF(Ventas!$S$2:$S$2000,A118,Ventas!$D$2:$D$2000),0)</f>
        <v/>
      </c>
      <c r="F118">
        <f>IFERROR(SUMPRODUCT((Compras!$I$2:$I$1000=A118)*(Compras!$D$2:$D$1000)*(Compras!$E$2:$E$1000))/SUMIF(Compras!$I$2:$I$1000,A118,Compras!$D$2:$D$1000),0)</f>
        <v/>
      </c>
      <c r="H118">
        <f>IFERROR(LOOKUP(2,1/(Compras!$I$2:$I$1000=A118),Compras!$E$2:$E$1000),0)</f>
        <v/>
      </c>
      <c r="J118">
        <f>IF(N(H118)&gt;0, IF(N(I118)&gt;0, N(H118)*(1+N(I118)/100), N(H118)*2), IF(N(F118)&gt;0, IF(N(I118)&gt;0, N(F118)*(1+N(I118)/100), N(F118)*2), 0))</f>
        <v/>
      </c>
    </row>
    <row r="119">
      <c r="E119">
        <f>IFERROR(SUMIF(Compras!$I$2:$I$1000,A119,Compras!$D$2:$D$1000)-SUMIF(Ventas!$S$2:$S$2000,A119,Ventas!$D$2:$D$2000),0)</f>
        <v/>
      </c>
      <c r="F119">
        <f>IFERROR(SUMPRODUCT((Compras!$I$2:$I$1000=A119)*(Compras!$D$2:$D$1000)*(Compras!$E$2:$E$1000))/SUMIF(Compras!$I$2:$I$1000,A119,Compras!$D$2:$D$1000),0)</f>
        <v/>
      </c>
      <c r="H119">
        <f>IFERROR(LOOKUP(2,1/(Compras!$I$2:$I$1000=A119),Compras!$E$2:$E$1000),0)</f>
        <v/>
      </c>
      <c r="J119">
        <f>IF(N(H119)&gt;0, IF(N(I119)&gt;0, N(H119)*(1+N(I119)/100), N(H119)*2), IF(N(F119)&gt;0, IF(N(I119)&gt;0, N(F119)*(1+N(I119)/100), N(F119)*2), 0))</f>
        <v/>
      </c>
    </row>
    <row r="120">
      <c r="E120">
        <f>IFERROR(SUMIF(Compras!$I$2:$I$1000,A120,Compras!$D$2:$D$1000)-SUMIF(Ventas!$S$2:$S$2000,A120,Ventas!$D$2:$D$2000),0)</f>
        <v/>
      </c>
      <c r="F120">
        <f>IFERROR(SUMPRODUCT((Compras!$I$2:$I$1000=A120)*(Compras!$D$2:$D$1000)*(Compras!$E$2:$E$1000))/SUMIF(Compras!$I$2:$I$1000,A120,Compras!$D$2:$D$1000),0)</f>
        <v/>
      </c>
      <c r="H120">
        <f>IFERROR(LOOKUP(2,1/(Compras!$I$2:$I$1000=A120),Compras!$E$2:$E$1000),0)</f>
        <v/>
      </c>
      <c r="J120">
        <f>IF(N(H120)&gt;0, IF(N(I120)&gt;0, N(H120)*(1+N(I120)/100), N(H120)*2), IF(N(F120)&gt;0, IF(N(I120)&gt;0, N(F120)*(1+N(I120)/100), N(F120)*2), 0))</f>
        <v/>
      </c>
    </row>
    <row r="121">
      <c r="E121">
        <f>IFERROR(SUMIF(Compras!$I$2:$I$1000,A121,Compras!$D$2:$D$1000)-SUMIF(Ventas!$S$2:$S$2000,A121,Ventas!$D$2:$D$2000),0)</f>
        <v/>
      </c>
      <c r="F121">
        <f>IFERROR(SUMPRODUCT((Compras!$I$2:$I$1000=A121)*(Compras!$D$2:$D$1000)*(Compras!$E$2:$E$1000))/SUMIF(Compras!$I$2:$I$1000,A121,Compras!$D$2:$D$1000),0)</f>
        <v/>
      </c>
      <c r="H121">
        <f>IFERROR(LOOKUP(2,1/(Compras!$I$2:$I$1000=A121),Compras!$E$2:$E$1000),0)</f>
        <v/>
      </c>
      <c r="J121">
        <f>IF(N(H121)&gt;0, IF(N(I121)&gt;0, N(H121)*(1+N(I121)/100), N(H121)*2), IF(N(F121)&gt;0, IF(N(I121)&gt;0, N(F121)*(1+N(I121)/100), N(F121)*2), 0))</f>
        <v/>
      </c>
    </row>
    <row r="122">
      <c r="E122">
        <f>IFERROR(SUMIF(Compras!$I$2:$I$1000,A122,Compras!$D$2:$D$1000)-SUMIF(Ventas!$S$2:$S$2000,A122,Ventas!$D$2:$D$2000),0)</f>
        <v/>
      </c>
      <c r="F122">
        <f>IFERROR(SUMPRODUCT((Compras!$I$2:$I$1000=A122)*(Compras!$D$2:$D$1000)*(Compras!$E$2:$E$1000))/SUMIF(Compras!$I$2:$I$1000,A122,Compras!$D$2:$D$1000),0)</f>
        <v/>
      </c>
      <c r="H122">
        <f>IFERROR(LOOKUP(2,1/(Compras!$I$2:$I$1000=A122),Compras!$E$2:$E$1000),0)</f>
        <v/>
      </c>
      <c r="J122">
        <f>IF(N(H122)&gt;0, IF(N(I122)&gt;0, N(H122)*(1+N(I122)/100), N(H122)*2), IF(N(F122)&gt;0, IF(N(I122)&gt;0, N(F122)*(1+N(I122)/100), N(F122)*2), 0))</f>
        <v/>
      </c>
    </row>
    <row r="123">
      <c r="E123">
        <f>IFERROR(SUMIF(Compras!$I$2:$I$1000,A123,Compras!$D$2:$D$1000)-SUMIF(Ventas!$S$2:$S$2000,A123,Ventas!$D$2:$D$2000),0)</f>
        <v/>
      </c>
      <c r="F123">
        <f>IFERROR(SUMPRODUCT((Compras!$I$2:$I$1000=A123)*(Compras!$D$2:$D$1000)*(Compras!$E$2:$E$1000))/SUMIF(Compras!$I$2:$I$1000,A123,Compras!$D$2:$D$1000),0)</f>
        <v/>
      </c>
      <c r="H123">
        <f>IFERROR(LOOKUP(2,1/(Compras!$I$2:$I$1000=A123),Compras!$E$2:$E$1000),0)</f>
        <v/>
      </c>
      <c r="J123">
        <f>IF(N(H123)&gt;0, IF(N(I123)&gt;0, N(H123)*(1+N(I123)/100), N(H123)*2), IF(N(F123)&gt;0, IF(N(I123)&gt;0, N(F123)*(1+N(I123)/100), N(F123)*2), 0))</f>
        <v/>
      </c>
    </row>
    <row r="124">
      <c r="E124">
        <f>IFERROR(SUMIF(Compras!$I$2:$I$1000,A124,Compras!$D$2:$D$1000)-SUMIF(Ventas!$S$2:$S$2000,A124,Ventas!$D$2:$D$2000),0)</f>
        <v/>
      </c>
      <c r="F124">
        <f>IFERROR(SUMPRODUCT((Compras!$I$2:$I$1000=A124)*(Compras!$D$2:$D$1000)*(Compras!$E$2:$E$1000))/SUMIF(Compras!$I$2:$I$1000,A124,Compras!$D$2:$D$1000),0)</f>
        <v/>
      </c>
      <c r="H124">
        <f>IFERROR(LOOKUP(2,1/(Compras!$I$2:$I$1000=A124),Compras!$E$2:$E$1000),0)</f>
        <v/>
      </c>
      <c r="J124">
        <f>IF(N(H124)&gt;0, IF(N(I124)&gt;0, N(H124)*(1+N(I124)/100), N(H124)*2), IF(N(F124)&gt;0, IF(N(I124)&gt;0, N(F124)*(1+N(I124)/100), N(F124)*2), 0))</f>
        <v/>
      </c>
    </row>
    <row r="125">
      <c r="E125">
        <f>IFERROR(SUMIF(Compras!$I$2:$I$1000,A125,Compras!$D$2:$D$1000)-SUMIF(Ventas!$S$2:$S$2000,A125,Ventas!$D$2:$D$2000),0)</f>
        <v/>
      </c>
      <c r="F125">
        <f>IFERROR(SUMPRODUCT((Compras!$I$2:$I$1000=A125)*(Compras!$D$2:$D$1000)*(Compras!$E$2:$E$1000))/SUMIF(Compras!$I$2:$I$1000,A125,Compras!$D$2:$D$1000),0)</f>
        <v/>
      </c>
      <c r="H125">
        <f>IFERROR(LOOKUP(2,1/(Compras!$I$2:$I$1000=A125),Compras!$E$2:$E$1000),0)</f>
        <v/>
      </c>
      <c r="J125">
        <f>IF(N(H125)&gt;0, IF(N(I125)&gt;0, N(H125)*(1+N(I125)/100), N(H125)*2), IF(N(F125)&gt;0, IF(N(I125)&gt;0, N(F125)*(1+N(I125)/100), N(F125)*2), 0))</f>
        <v/>
      </c>
    </row>
    <row r="126">
      <c r="E126">
        <f>IFERROR(SUMIF(Compras!$I$2:$I$1000,A126,Compras!$D$2:$D$1000)-SUMIF(Ventas!$S$2:$S$2000,A126,Ventas!$D$2:$D$2000),0)</f>
        <v/>
      </c>
      <c r="F126">
        <f>IFERROR(SUMPRODUCT((Compras!$I$2:$I$1000=A126)*(Compras!$D$2:$D$1000)*(Compras!$E$2:$E$1000))/SUMIF(Compras!$I$2:$I$1000,A126,Compras!$D$2:$D$1000),0)</f>
        <v/>
      </c>
      <c r="H126">
        <f>IFERROR(LOOKUP(2,1/(Compras!$I$2:$I$1000=A126),Compras!$E$2:$E$1000),0)</f>
        <v/>
      </c>
      <c r="J126">
        <f>IF(N(H126)&gt;0, IF(N(I126)&gt;0, N(H126)*(1+N(I126)/100), N(H126)*2), IF(N(F126)&gt;0, IF(N(I126)&gt;0, N(F126)*(1+N(I126)/100), N(F126)*2), 0))</f>
        <v/>
      </c>
    </row>
    <row r="127">
      <c r="E127">
        <f>IFERROR(SUMIF(Compras!$I$2:$I$1000,A127,Compras!$D$2:$D$1000)-SUMIF(Ventas!$S$2:$S$2000,A127,Ventas!$D$2:$D$2000),0)</f>
        <v/>
      </c>
      <c r="F127">
        <f>IFERROR(SUMPRODUCT((Compras!$I$2:$I$1000=A127)*(Compras!$D$2:$D$1000)*(Compras!$E$2:$E$1000))/SUMIF(Compras!$I$2:$I$1000,A127,Compras!$D$2:$D$1000),0)</f>
        <v/>
      </c>
      <c r="H127">
        <f>IFERROR(LOOKUP(2,1/(Compras!$I$2:$I$1000=A127),Compras!$E$2:$E$1000),0)</f>
        <v/>
      </c>
      <c r="J127">
        <f>IF(N(H127)&gt;0, IF(N(I127)&gt;0, N(H127)*(1+N(I127)/100), N(H127)*2), IF(N(F127)&gt;0, IF(N(I127)&gt;0, N(F127)*(1+N(I127)/100), N(F127)*2), 0))</f>
        <v/>
      </c>
    </row>
    <row r="128">
      <c r="E128">
        <f>IFERROR(SUMIF(Compras!$I$2:$I$1000,A128,Compras!$D$2:$D$1000)-SUMIF(Ventas!$S$2:$S$2000,A128,Ventas!$D$2:$D$2000),0)</f>
        <v/>
      </c>
      <c r="F128">
        <f>IFERROR(SUMPRODUCT((Compras!$I$2:$I$1000=A128)*(Compras!$D$2:$D$1000)*(Compras!$E$2:$E$1000))/SUMIF(Compras!$I$2:$I$1000,A128,Compras!$D$2:$D$1000),0)</f>
        <v/>
      </c>
      <c r="H128">
        <f>IFERROR(LOOKUP(2,1/(Compras!$I$2:$I$1000=A128),Compras!$E$2:$E$1000),0)</f>
        <v/>
      </c>
      <c r="J128">
        <f>IF(N(H128)&gt;0, IF(N(I128)&gt;0, N(H128)*(1+N(I128)/100), N(H128)*2), IF(N(F128)&gt;0, IF(N(I128)&gt;0, N(F128)*(1+N(I128)/100), N(F128)*2), 0))</f>
        <v/>
      </c>
    </row>
    <row r="129">
      <c r="E129">
        <f>IFERROR(SUMIF(Compras!$I$2:$I$1000,A129,Compras!$D$2:$D$1000)-SUMIF(Ventas!$S$2:$S$2000,A129,Ventas!$D$2:$D$2000),0)</f>
        <v/>
      </c>
      <c r="F129">
        <f>IFERROR(SUMPRODUCT((Compras!$I$2:$I$1000=A129)*(Compras!$D$2:$D$1000)*(Compras!$E$2:$E$1000))/SUMIF(Compras!$I$2:$I$1000,A129,Compras!$D$2:$D$1000),0)</f>
        <v/>
      </c>
      <c r="H129">
        <f>IFERROR(LOOKUP(2,1/(Compras!$I$2:$I$1000=A129),Compras!$E$2:$E$1000),0)</f>
        <v/>
      </c>
      <c r="J129">
        <f>IF(N(H129)&gt;0, IF(N(I129)&gt;0, N(H129)*(1+N(I129)/100), N(H129)*2), IF(N(F129)&gt;0, IF(N(I129)&gt;0, N(F129)*(1+N(I129)/100), N(F129)*2), 0))</f>
        <v/>
      </c>
    </row>
    <row r="130">
      <c r="E130">
        <f>IFERROR(SUMIF(Compras!$I$2:$I$1000,A130,Compras!$D$2:$D$1000)-SUMIF(Ventas!$S$2:$S$2000,A130,Ventas!$D$2:$D$2000),0)</f>
        <v/>
      </c>
      <c r="F130">
        <f>IFERROR(SUMPRODUCT((Compras!$I$2:$I$1000=A130)*(Compras!$D$2:$D$1000)*(Compras!$E$2:$E$1000))/SUMIF(Compras!$I$2:$I$1000,A130,Compras!$D$2:$D$1000),0)</f>
        <v/>
      </c>
      <c r="H130">
        <f>IFERROR(LOOKUP(2,1/(Compras!$I$2:$I$1000=A130),Compras!$E$2:$E$1000),0)</f>
        <v/>
      </c>
      <c r="J130">
        <f>IF(N(H130)&gt;0, IF(N(I130)&gt;0, N(H130)*(1+N(I130)/100), N(H130)*2), IF(N(F130)&gt;0, IF(N(I130)&gt;0, N(F130)*(1+N(I130)/100), N(F130)*2), 0))</f>
        <v/>
      </c>
    </row>
    <row r="131">
      <c r="E131">
        <f>IFERROR(SUMIF(Compras!$I$2:$I$1000,A131,Compras!$D$2:$D$1000)-SUMIF(Ventas!$S$2:$S$2000,A131,Ventas!$D$2:$D$2000),0)</f>
        <v/>
      </c>
      <c r="F131">
        <f>IFERROR(SUMPRODUCT((Compras!$I$2:$I$1000=A131)*(Compras!$D$2:$D$1000)*(Compras!$E$2:$E$1000))/SUMIF(Compras!$I$2:$I$1000,A131,Compras!$D$2:$D$1000),0)</f>
        <v/>
      </c>
      <c r="H131">
        <f>IFERROR(LOOKUP(2,1/(Compras!$I$2:$I$1000=A131),Compras!$E$2:$E$1000),0)</f>
        <v/>
      </c>
      <c r="J131">
        <f>IF(N(H131)&gt;0, IF(N(I131)&gt;0, N(H131)*(1+N(I131)/100), N(H131)*2), IF(N(F131)&gt;0, IF(N(I131)&gt;0, N(F131)*(1+N(I131)/100), N(F131)*2), 0))</f>
        <v/>
      </c>
    </row>
    <row r="132">
      <c r="E132">
        <f>IFERROR(SUMIF(Compras!$I$2:$I$1000,A132,Compras!$D$2:$D$1000)-SUMIF(Ventas!$S$2:$S$2000,A132,Ventas!$D$2:$D$2000),0)</f>
        <v/>
      </c>
      <c r="F132">
        <f>IFERROR(SUMPRODUCT((Compras!$I$2:$I$1000=A132)*(Compras!$D$2:$D$1000)*(Compras!$E$2:$E$1000))/SUMIF(Compras!$I$2:$I$1000,A132,Compras!$D$2:$D$1000),0)</f>
        <v/>
      </c>
      <c r="H132">
        <f>IFERROR(LOOKUP(2,1/(Compras!$I$2:$I$1000=A132),Compras!$E$2:$E$1000),0)</f>
        <v/>
      </c>
      <c r="J132">
        <f>IF(N(H132)&gt;0, IF(N(I132)&gt;0, N(H132)*(1+N(I132)/100), N(H132)*2), IF(N(F132)&gt;0, IF(N(I132)&gt;0, N(F132)*(1+N(I132)/100), N(F132)*2), 0))</f>
        <v/>
      </c>
    </row>
    <row r="133">
      <c r="E133">
        <f>IFERROR(SUMIF(Compras!$I$2:$I$1000,A133,Compras!$D$2:$D$1000)-SUMIF(Ventas!$S$2:$S$2000,A133,Ventas!$D$2:$D$2000),0)</f>
        <v/>
      </c>
      <c r="F133">
        <f>IFERROR(SUMPRODUCT((Compras!$I$2:$I$1000=A133)*(Compras!$D$2:$D$1000)*(Compras!$E$2:$E$1000))/SUMIF(Compras!$I$2:$I$1000,A133,Compras!$D$2:$D$1000),0)</f>
        <v/>
      </c>
      <c r="H133">
        <f>IFERROR(LOOKUP(2,1/(Compras!$I$2:$I$1000=A133),Compras!$E$2:$E$1000),0)</f>
        <v/>
      </c>
      <c r="J133">
        <f>IF(N(H133)&gt;0, IF(N(I133)&gt;0, N(H133)*(1+N(I133)/100), N(H133)*2), IF(N(F133)&gt;0, IF(N(I133)&gt;0, N(F133)*(1+N(I133)/100), N(F133)*2), 0))</f>
        <v/>
      </c>
    </row>
    <row r="134">
      <c r="E134">
        <f>IFERROR(SUMIF(Compras!$I$2:$I$1000,A134,Compras!$D$2:$D$1000)-SUMIF(Ventas!$S$2:$S$2000,A134,Ventas!$D$2:$D$2000),0)</f>
        <v/>
      </c>
      <c r="F134">
        <f>IFERROR(SUMPRODUCT((Compras!$I$2:$I$1000=A134)*(Compras!$D$2:$D$1000)*(Compras!$E$2:$E$1000))/SUMIF(Compras!$I$2:$I$1000,A134,Compras!$D$2:$D$1000),0)</f>
        <v/>
      </c>
      <c r="H134">
        <f>IFERROR(LOOKUP(2,1/(Compras!$I$2:$I$1000=A134),Compras!$E$2:$E$1000),0)</f>
        <v/>
      </c>
      <c r="J134">
        <f>IF(N(H134)&gt;0, IF(N(I134)&gt;0, N(H134)*(1+N(I134)/100), N(H134)*2), IF(N(F134)&gt;0, IF(N(I134)&gt;0, N(F134)*(1+N(I134)/100), N(F134)*2), 0))</f>
        <v/>
      </c>
    </row>
    <row r="135">
      <c r="E135">
        <f>IFERROR(SUMIF(Compras!$I$2:$I$1000,A135,Compras!$D$2:$D$1000)-SUMIF(Ventas!$S$2:$S$2000,A135,Ventas!$D$2:$D$2000),0)</f>
        <v/>
      </c>
      <c r="F135">
        <f>IFERROR(SUMPRODUCT((Compras!$I$2:$I$1000=A135)*(Compras!$D$2:$D$1000)*(Compras!$E$2:$E$1000))/SUMIF(Compras!$I$2:$I$1000,A135,Compras!$D$2:$D$1000),0)</f>
        <v/>
      </c>
      <c r="H135">
        <f>IFERROR(LOOKUP(2,1/(Compras!$I$2:$I$1000=A135),Compras!$E$2:$E$1000),0)</f>
        <v/>
      </c>
      <c r="J135">
        <f>IF(N(H135)&gt;0, IF(N(I135)&gt;0, N(H135)*(1+N(I135)/100), N(H135)*2), IF(N(F135)&gt;0, IF(N(I135)&gt;0, N(F135)*(1+N(I135)/100), N(F135)*2), 0))</f>
        <v/>
      </c>
    </row>
    <row r="136">
      <c r="E136">
        <f>IFERROR(SUMIF(Compras!$I$2:$I$1000,A136,Compras!$D$2:$D$1000)-SUMIF(Ventas!$S$2:$S$2000,A136,Ventas!$D$2:$D$2000),0)</f>
        <v/>
      </c>
      <c r="F136">
        <f>IFERROR(SUMPRODUCT((Compras!$I$2:$I$1000=A136)*(Compras!$D$2:$D$1000)*(Compras!$E$2:$E$1000))/SUMIF(Compras!$I$2:$I$1000,A136,Compras!$D$2:$D$1000),0)</f>
        <v/>
      </c>
      <c r="H136">
        <f>IFERROR(LOOKUP(2,1/(Compras!$I$2:$I$1000=A136),Compras!$E$2:$E$1000),0)</f>
        <v/>
      </c>
      <c r="J136">
        <f>IF(N(H136)&gt;0, IF(N(I136)&gt;0, N(H136)*(1+N(I136)/100), N(H136)*2), IF(N(F136)&gt;0, IF(N(I136)&gt;0, N(F136)*(1+N(I136)/100), N(F136)*2), 0))</f>
        <v/>
      </c>
    </row>
    <row r="137">
      <c r="E137">
        <f>IFERROR(SUMIF(Compras!$I$2:$I$1000,A137,Compras!$D$2:$D$1000)-SUMIF(Ventas!$S$2:$S$2000,A137,Ventas!$D$2:$D$2000),0)</f>
        <v/>
      </c>
      <c r="F137">
        <f>IFERROR(SUMPRODUCT((Compras!$I$2:$I$1000=A137)*(Compras!$D$2:$D$1000)*(Compras!$E$2:$E$1000))/SUMIF(Compras!$I$2:$I$1000,A137,Compras!$D$2:$D$1000),0)</f>
        <v/>
      </c>
      <c r="H137">
        <f>IFERROR(LOOKUP(2,1/(Compras!$I$2:$I$1000=A137),Compras!$E$2:$E$1000),0)</f>
        <v/>
      </c>
      <c r="J137">
        <f>IF(N(H137)&gt;0, IF(N(I137)&gt;0, N(H137)*(1+N(I137)/100), N(H137)*2), IF(N(F137)&gt;0, IF(N(I137)&gt;0, N(F137)*(1+N(I137)/100), N(F137)*2), 0))</f>
        <v/>
      </c>
    </row>
    <row r="138">
      <c r="E138">
        <f>IFERROR(SUMIF(Compras!$I$2:$I$1000,A138,Compras!$D$2:$D$1000)-SUMIF(Ventas!$S$2:$S$2000,A138,Ventas!$D$2:$D$2000),0)</f>
        <v/>
      </c>
      <c r="F138">
        <f>IFERROR(SUMPRODUCT((Compras!$I$2:$I$1000=A138)*(Compras!$D$2:$D$1000)*(Compras!$E$2:$E$1000))/SUMIF(Compras!$I$2:$I$1000,A138,Compras!$D$2:$D$1000),0)</f>
        <v/>
      </c>
      <c r="H138">
        <f>IFERROR(LOOKUP(2,1/(Compras!$I$2:$I$1000=A138),Compras!$E$2:$E$1000),0)</f>
        <v/>
      </c>
      <c r="J138">
        <f>IF(N(H138)&gt;0, IF(N(I138)&gt;0, N(H138)*(1+N(I138)/100), N(H138)*2), IF(N(F138)&gt;0, IF(N(I138)&gt;0, N(F138)*(1+N(I138)/100), N(F138)*2), 0))</f>
        <v/>
      </c>
    </row>
    <row r="139">
      <c r="E139">
        <f>IFERROR(SUMIF(Compras!$I$2:$I$1000,A139,Compras!$D$2:$D$1000)-SUMIF(Ventas!$S$2:$S$2000,A139,Ventas!$D$2:$D$2000),0)</f>
        <v/>
      </c>
      <c r="F139">
        <f>IFERROR(SUMPRODUCT((Compras!$I$2:$I$1000=A139)*(Compras!$D$2:$D$1000)*(Compras!$E$2:$E$1000))/SUMIF(Compras!$I$2:$I$1000,A139,Compras!$D$2:$D$1000),0)</f>
        <v/>
      </c>
      <c r="H139">
        <f>IFERROR(LOOKUP(2,1/(Compras!$I$2:$I$1000=A139),Compras!$E$2:$E$1000),0)</f>
        <v/>
      </c>
      <c r="J139">
        <f>IF(N(H139)&gt;0, IF(N(I139)&gt;0, N(H139)*(1+N(I139)/100), N(H139)*2), IF(N(F139)&gt;0, IF(N(I139)&gt;0, N(F139)*(1+N(I139)/100), N(F139)*2), 0))</f>
        <v/>
      </c>
    </row>
    <row r="140">
      <c r="E140">
        <f>IFERROR(SUMIF(Compras!$I$2:$I$1000,A140,Compras!$D$2:$D$1000)-SUMIF(Ventas!$S$2:$S$2000,A140,Ventas!$D$2:$D$2000),0)</f>
        <v/>
      </c>
      <c r="F140">
        <f>IFERROR(SUMPRODUCT((Compras!$I$2:$I$1000=A140)*(Compras!$D$2:$D$1000)*(Compras!$E$2:$E$1000))/SUMIF(Compras!$I$2:$I$1000,A140,Compras!$D$2:$D$1000),0)</f>
        <v/>
      </c>
      <c r="H140">
        <f>IFERROR(LOOKUP(2,1/(Compras!$I$2:$I$1000=A140),Compras!$E$2:$E$1000),0)</f>
        <v/>
      </c>
      <c r="J140">
        <f>IF(N(H140)&gt;0, IF(N(I140)&gt;0, N(H140)*(1+N(I140)/100), N(H140)*2), IF(N(F140)&gt;0, IF(N(I140)&gt;0, N(F140)*(1+N(I140)/100), N(F140)*2), 0))</f>
        <v/>
      </c>
    </row>
    <row r="141">
      <c r="E141">
        <f>IFERROR(SUMIF(Compras!$I$2:$I$1000,A141,Compras!$D$2:$D$1000)-SUMIF(Ventas!$S$2:$S$2000,A141,Ventas!$D$2:$D$2000),0)</f>
        <v/>
      </c>
      <c r="F141">
        <f>IFERROR(SUMPRODUCT((Compras!$I$2:$I$1000=A141)*(Compras!$D$2:$D$1000)*(Compras!$E$2:$E$1000))/SUMIF(Compras!$I$2:$I$1000,A141,Compras!$D$2:$D$1000),0)</f>
        <v/>
      </c>
      <c r="H141">
        <f>IFERROR(LOOKUP(2,1/(Compras!$I$2:$I$1000=A141),Compras!$E$2:$E$1000),0)</f>
        <v/>
      </c>
      <c r="J141">
        <f>IF(N(H141)&gt;0, IF(N(I141)&gt;0, N(H141)*(1+N(I141)/100), N(H141)*2), IF(N(F141)&gt;0, IF(N(I141)&gt;0, N(F141)*(1+N(I141)/100), N(F141)*2), 0))</f>
        <v/>
      </c>
    </row>
    <row r="142">
      <c r="E142">
        <f>IFERROR(SUMIF(Compras!$I$2:$I$1000,A142,Compras!$D$2:$D$1000)-SUMIF(Ventas!$S$2:$S$2000,A142,Ventas!$D$2:$D$2000),0)</f>
        <v/>
      </c>
      <c r="F142">
        <f>IFERROR(SUMPRODUCT((Compras!$I$2:$I$1000=A142)*(Compras!$D$2:$D$1000)*(Compras!$E$2:$E$1000))/SUMIF(Compras!$I$2:$I$1000,A142,Compras!$D$2:$D$1000),0)</f>
        <v/>
      </c>
      <c r="H142">
        <f>IFERROR(LOOKUP(2,1/(Compras!$I$2:$I$1000=A142),Compras!$E$2:$E$1000),0)</f>
        <v/>
      </c>
      <c r="J142">
        <f>IF(N(H142)&gt;0, IF(N(I142)&gt;0, N(H142)*(1+N(I142)/100), N(H142)*2), IF(N(F142)&gt;0, IF(N(I142)&gt;0, N(F142)*(1+N(I142)/100), N(F142)*2), 0))</f>
        <v/>
      </c>
    </row>
    <row r="143">
      <c r="E143">
        <f>IFERROR(SUMIF(Compras!$I$2:$I$1000,A143,Compras!$D$2:$D$1000)-SUMIF(Ventas!$S$2:$S$2000,A143,Ventas!$D$2:$D$2000),0)</f>
        <v/>
      </c>
      <c r="F143">
        <f>IFERROR(SUMPRODUCT((Compras!$I$2:$I$1000=A143)*(Compras!$D$2:$D$1000)*(Compras!$E$2:$E$1000))/SUMIF(Compras!$I$2:$I$1000,A143,Compras!$D$2:$D$1000),0)</f>
        <v/>
      </c>
      <c r="H143">
        <f>IFERROR(LOOKUP(2,1/(Compras!$I$2:$I$1000=A143),Compras!$E$2:$E$1000),0)</f>
        <v/>
      </c>
      <c r="J143">
        <f>IF(N(H143)&gt;0, IF(N(I143)&gt;0, N(H143)*(1+N(I143)/100), N(H143)*2), IF(N(F143)&gt;0, IF(N(I143)&gt;0, N(F143)*(1+N(I143)/100), N(F143)*2), 0))</f>
        <v/>
      </c>
    </row>
    <row r="144">
      <c r="E144">
        <f>IFERROR(SUMIF(Compras!$I$2:$I$1000,A144,Compras!$D$2:$D$1000)-SUMIF(Ventas!$S$2:$S$2000,A144,Ventas!$D$2:$D$2000),0)</f>
        <v/>
      </c>
      <c r="F144">
        <f>IFERROR(SUMPRODUCT((Compras!$I$2:$I$1000=A144)*(Compras!$D$2:$D$1000)*(Compras!$E$2:$E$1000))/SUMIF(Compras!$I$2:$I$1000,A144,Compras!$D$2:$D$1000),0)</f>
        <v/>
      </c>
      <c r="H144">
        <f>IFERROR(LOOKUP(2,1/(Compras!$I$2:$I$1000=A144),Compras!$E$2:$E$1000),0)</f>
        <v/>
      </c>
      <c r="J144">
        <f>IF(N(H144)&gt;0, IF(N(I144)&gt;0, N(H144)*(1+N(I144)/100), N(H144)*2), IF(N(F144)&gt;0, IF(N(I144)&gt;0, N(F144)*(1+N(I144)/100), N(F144)*2), 0))</f>
        <v/>
      </c>
    </row>
    <row r="145">
      <c r="E145">
        <f>IFERROR(SUMIF(Compras!$I$2:$I$1000,A145,Compras!$D$2:$D$1000)-SUMIF(Ventas!$S$2:$S$2000,A145,Ventas!$D$2:$D$2000),0)</f>
        <v/>
      </c>
      <c r="F145">
        <f>IFERROR(SUMPRODUCT((Compras!$I$2:$I$1000=A145)*(Compras!$D$2:$D$1000)*(Compras!$E$2:$E$1000))/SUMIF(Compras!$I$2:$I$1000,A145,Compras!$D$2:$D$1000),0)</f>
        <v/>
      </c>
      <c r="H145">
        <f>IFERROR(LOOKUP(2,1/(Compras!$I$2:$I$1000=A145),Compras!$E$2:$E$1000),0)</f>
        <v/>
      </c>
      <c r="J145">
        <f>IF(N(H145)&gt;0, IF(N(I145)&gt;0, N(H145)*(1+N(I145)/100), N(H145)*2), IF(N(F145)&gt;0, IF(N(I145)&gt;0, N(F145)*(1+N(I145)/100), N(F145)*2), 0))</f>
        <v/>
      </c>
    </row>
    <row r="146">
      <c r="E146">
        <f>IFERROR(SUMIF(Compras!$I$2:$I$1000,A146,Compras!$D$2:$D$1000)-SUMIF(Ventas!$S$2:$S$2000,A146,Ventas!$D$2:$D$2000),0)</f>
        <v/>
      </c>
      <c r="F146">
        <f>IFERROR(SUMPRODUCT((Compras!$I$2:$I$1000=A146)*(Compras!$D$2:$D$1000)*(Compras!$E$2:$E$1000))/SUMIF(Compras!$I$2:$I$1000,A146,Compras!$D$2:$D$1000),0)</f>
        <v/>
      </c>
      <c r="H146">
        <f>IFERROR(LOOKUP(2,1/(Compras!$I$2:$I$1000=A146),Compras!$E$2:$E$1000),0)</f>
        <v/>
      </c>
      <c r="J146">
        <f>IF(N(H146)&gt;0, IF(N(I146)&gt;0, N(H146)*(1+N(I146)/100), N(H146)*2), IF(N(F146)&gt;0, IF(N(I146)&gt;0, N(F146)*(1+N(I146)/100), N(F146)*2), 0))</f>
        <v/>
      </c>
    </row>
    <row r="147">
      <c r="E147">
        <f>IFERROR(SUMIF(Compras!$I$2:$I$1000,A147,Compras!$D$2:$D$1000)-SUMIF(Ventas!$S$2:$S$2000,A147,Ventas!$D$2:$D$2000),0)</f>
        <v/>
      </c>
      <c r="F147">
        <f>IFERROR(SUMPRODUCT((Compras!$I$2:$I$1000=A147)*(Compras!$D$2:$D$1000)*(Compras!$E$2:$E$1000))/SUMIF(Compras!$I$2:$I$1000,A147,Compras!$D$2:$D$1000),0)</f>
        <v/>
      </c>
      <c r="H147">
        <f>IFERROR(LOOKUP(2,1/(Compras!$I$2:$I$1000=A147),Compras!$E$2:$E$1000),0)</f>
        <v/>
      </c>
      <c r="J147">
        <f>IF(N(H147)&gt;0, IF(N(I147)&gt;0, N(H147)*(1+N(I147)/100), N(H147)*2), IF(N(F147)&gt;0, IF(N(I147)&gt;0, N(F147)*(1+N(I147)/100), N(F147)*2), 0))</f>
        <v/>
      </c>
    </row>
    <row r="148">
      <c r="E148">
        <f>IFERROR(SUMIF(Compras!$I$2:$I$1000,A148,Compras!$D$2:$D$1000)-SUMIF(Ventas!$S$2:$S$2000,A148,Ventas!$D$2:$D$2000),0)</f>
        <v/>
      </c>
      <c r="F148">
        <f>IFERROR(SUMPRODUCT((Compras!$I$2:$I$1000=A148)*(Compras!$D$2:$D$1000)*(Compras!$E$2:$E$1000))/SUMIF(Compras!$I$2:$I$1000,A148,Compras!$D$2:$D$1000),0)</f>
        <v/>
      </c>
      <c r="H148">
        <f>IFERROR(LOOKUP(2,1/(Compras!$I$2:$I$1000=A148),Compras!$E$2:$E$1000),0)</f>
        <v/>
      </c>
      <c r="J148">
        <f>IF(N(H148)&gt;0, IF(N(I148)&gt;0, N(H148)*(1+N(I148)/100), N(H148)*2), IF(N(F148)&gt;0, IF(N(I148)&gt;0, N(F148)*(1+N(I148)/100), N(F148)*2), 0))</f>
        <v/>
      </c>
    </row>
    <row r="149">
      <c r="E149">
        <f>IFERROR(SUMIF(Compras!$I$2:$I$1000,A149,Compras!$D$2:$D$1000)-SUMIF(Ventas!$S$2:$S$2000,A149,Ventas!$D$2:$D$2000),0)</f>
        <v/>
      </c>
      <c r="F149">
        <f>IFERROR(SUMPRODUCT((Compras!$I$2:$I$1000=A149)*(Compras!$D$2:$D$1000)*(Compras!$E$2:$E$1000))/SUMIF(Compras!$I$2:$I$1000,A149,Compras!$D$2:$D$1000),0)</f>
        <v/>
      </c>
      <c r="H149">
        <f>IFERROR(LOOKUP(2,1/(Compras!$I$2:$I$1000=A149),Compras!$E$2:$E$1000),0)</f>
        <v/>
      </c>
      <c r="J149">
        <f>IF(N(H149)&gt;0, IF(N(I149)&gt;0, N(H149)*(1+N(I149)/100), N(H149)*2), IF(N(F149)&gt;0, IF(N(I149)&gt;0, N(F149)*(1+N(I149)/100), N(F149)*2), 0))</f>
        <v/>
      </c>
    </row>
    <row r="150">
      <c r="E150">
        <f>IFERROR(SUMIF(Compras!$I$2:$I$1000,A150,Compras!$D$2:$D$1000)-SUMIF(Ventas!$S$2:$S$2000,A150,Ventas!$D$2:$D$2000),0)</f>
        <v/>
      </c>
      <c r="F150">
        <f>IFERROR(SUMPRODUCT((Compras!$I$2:$I$1000=A150)*(Compras!$D$2:$D$1000)*(Compras!$E$2:$E$1000))/SUMIF(Compras!$I$2:$I$1000,A150,Compras!$D$2:$D$1000),0)</f>
        <v/>
      </c>
      <c r="H150">
        <f>IFERROR(LOOKUP(2,1/(Compras!$I$2:$I$1000=A150),Compras!$E$2:$E$1000),0)</f>
        <v/>
      </c>
      <c r="J150">
        <f>IF(N(H150)&gt;0, IF(N(I150)&gt;0, N(H150)*(1+N(I150)/100), N(H150)*2), IF(N(F150)&gt;0, IF(N(I150)&gt;0, N(F150)*(1+N(I150)/100), N(F150)*2), 0))</f>
        <v/>
      </c>
    </row>
    <row r="151">
      <c r="E151">
        <f>IFERROR(SUMIF(Compras!$I$2:$I$1000,A151,Compras!$D$2:$D$1000)-SUMIF(Ventas!$S$2:$S$2000,A151,Ventas!$D$2:$D$2000),0)</f>
        <v/>
      </c>
      <c r="F151">
        <f>IFERROR(SUMPRODUCT((Compras!$I$2:$I$1000=A151)*(Compras!$D$2:$D$1000)*(Compras!$E$2:$E$1000))/SUMIF(Compras!$I$2:$I$1000,A151,Compras!$D$2:$D$1000),0)</f>
        <v/>
      </c>
      <c r="H151">
        <f>IFERROR(LOOKUP(2,1/(Compras!$I$2:$I$1000=A151),Compras!$E$2:$E$1000),0)</f>
        <v/>
      </c>
      <c r="J151">
        <f>IF(N(H151)&gt;0, IF(N(I151)&gt;0, N(H151)*(1+N(I151)/100), N(H151)*2), IF(N(F151)&gt;0, IF(N(I151)&gt;0, N(F151)*(1+N(I151)/100), N(F151)*2), 0))</f>
        <v/>
      </c>
    </row>
    <row r="152">
      <c r="E152">
        <f>IFERROR(SUMIF(Compras!$I$2:$I$1000,A152,Compras!$D$2:$D$1000)-SUMIF(Ventas!$S$2:$S$2000,A152,Ventas!$D$2:$D$2000),0)</f>
        <v/>
      </c>
      <c r="F152">
        <f>IFERROR(SUMPRODUCT((Compras!$I$2:$I$1000=A152)*(Compras!$D$2:$D$1000)*(Compras!$E$2:$E$1000))/SUMIF(Compras!$I$2:$I$1000,A152,Compras!$D$2:$D$1000),0)</f>
        <v/>
      </c>
      <c r="H152">
        <f>IFERROR(LOOKUP(2,1/(Compras!$I$2:$I$1000=A152),Compras!$E$2:$E$1000),0)</f>
        <v/>
      </c>
      <c r="J152">
        <f>IF(N(H152)&gt;0, IF(N(I152)&gt;0, N(H152)*(1+N(I152)/100), N(H152)*2), IF(N(F152)&gt;0, IF(N(I152)&gt;0, N(F152)*(1+N(I152)/100), N(F152)*2), 0))</f>
        <v/>
      </c>
    </row>
    <row r="153">
      <c r="E153">
        <f>IFERROR(SUMIF(Compras!$I$2:$I$1000,A153,Compras!$D$2:$D$1000)-SUMIF(Ventas!$S$2:$S$2000,A153,Ventas!$D$2:$D$2000),0)</f>
        <v/>
      </c>
      <c r="F153">
        <f>IFERROR(SUMPRODUCT((Compras!$I$2:$I$1000=A153)*(Compras!$D$2:$D$1000)*(Compras!$E$2:$E$1000))/SUMIF(Compras!$I$2:$I$1000,A153,Compras!$D$2:$D$1000),0)</f>
        <v/>
      </c>
      <c r="H153">
        <f>IFERROR(LOOKUP(2,1/(Compras!$I$2:$I$1000=A153),Compras!$E$2:$E$1000),0)</f>
        <v/>
      </c>
      <c r="J153">
        <f>IF(N(H153)&gt;0, IF(N(I153)&gt;0, N(H153)*(1+N(I153)/100), N(H153)*2), IF(N(F153)&gt;0, IF(N(I153)&gt;0, N(F153)*(1+N(I153)/100), N(F153)*2), 0))</f>
        <v/>
      </c>
    </row>
    <row r="154">
      <c r="E154">
        <f>IFERROR(SUMIF(Compras!$I$2:$I$1000,A154,Compras!$D$2:$D$1000)-SUMIF(Ventas!$S$2:$S$2000,A154,Ventas!$D$2:$D$2000),0)</f>
        <v/>
      </c>
      <c r="F154">
        <f>IFERROR(SUMPRODUCT((Compras!$I$2:$I$1000=A154)*(Compras!$D$2:$D$1000)*(Compras!$E$2:$E$1000))/SUMIF(Compras!$I$2:$I$1000,A154,Compras!$D$2:$D$1000),0)</f>
        <v/>
      </c>
      <c r="H154">
        <f>IFERROR(LOOKUP(2,1/(Compras!$I$2:$I$1000=A154),Compras!$E$2:$E$1000),0)</f>
        <v/>
      </c>
      <c r="J154">
        <f>IF(N(H154)&gt;0, IF(N(I154)&gt;0, N(H154)*(1+N(I154)/100), N(H154)*2), IF(N(F154)&gt;0, IF(N(I154)&gt;0, N(F154)*(1+N(I154)/100), N(F154)*2), 0))</f>
        <v/>
      </c>
    </row>
    <row r="155">
      <c r="E155">
        <f>IFERROR(SUMIF(Compras!$I$2:$I$1000,A155,Compras!$D$2:$D$1000)-SUMIF(Ventas!$S$2:$S$2000,A155,Ventas!$D$2:$D$2000),0)</f>
        <v/>
      </c>
      <c r="F155">
        <f>IFERROR(SUMPRODUCT((Compras!$I$2:$I$1000=A155)*(Compras!$D$2:$D$1000)*(Compras!$E$2:$E$1000))/SUMIF(Compras!$I$2:$I$1000,A155,Compras!$D$2:$D$1000),0)</f>
        <v/>
      </c>
      <c r="H155">
        <f>IFERROR(LOOKUP(2,1/(Compras!$I$2:$I$1000=A155),Compras!$E$2:$E$1000),0)</f>
        <v/>
      </c>
      <c r="J155">
        <f>IF(N(H155)&gt;0, IF(N(I155)&gt;0, N(H155)*(1+N(I155)/100), N(H155)*2), IF(N(F155)&gt;0, IF(N(I155)&gt;0, N(F155)*(1+N(I155)/100), N(F155)*2), 0))</f>
        <v/>
      </c>
    </row>
    <row r="156">
      <c r="E156">
        <f>IFERROR(SUMIF(Compras!$I$2:$I$1000,A156,Compras!$D$2:$D$1000)-SUMIF(Ventas!$S$2:$S$2000,A156,Ventas!$D$2:$D$2000),0)</f>
        <v/>
      </c>
      <c r="F156">
        <f>IFERROR(SUMPRODUCT((Compras!$I$2:$I$1000=A156)*(Compras!$D$2:$D$1000)*(Compras!$E$2:$E$1000))/SUMIF(Compras!$I$2:$I$1000,A156,Compras!$D$2:$D$1000),0)</f>
        <v/>
      </c>
      <c r="H156">
        <f>IFERROR(LOOKUP(2,1/(Compras!$I$2:$I$1000=A156),Compras!$E$2:$E$1000),0)</f>
        <v/>
      </c>
      <c r="J156">
        <f>IF(N(H156)&gt;0, IF(N(I156)&gt;0, N(H156)*(1+N(I156)/100), N(H156)*2), IF(N(F156)&gt;0, IF(N(I156)&gt;0, N(F156)*(1+N(I156)/100), N(F156)*2), 0))</f>
        <v/>
      </c>
    </row>
    <row r="157">
      <c r="E157">
        <f>IFERROR(SUMIF(Compras!$I$2:$I$1000,A157,Compras!$D$2:$D$1000)-SUMIF(Ventas!$S$2:$S$2000,A157,Ventas!$D$2:$D$2000),0)</f>
        <v/>
      </c>
      <c r="F157">
        <f>IFERROR(SUMPRODUCT((Compras!$I$2:$I$1000=A157)*(Compras!$D$2:$D$1000)*(Compras!$E$2:$E$1000))/SUMIF(Compras!$I$2:$I$1000,A157,Compras!$D$2:$D$1000),0)</f>
        <v/>
      </c>
      <c r="H157">
        <f>IFERROR(LOOKUP(2,1/(Compras!$I$2:$I$1000=A157),Compras!$E$2:$E$1000),0)</f>
        <v/>
      </c>
      <c r="J157">
        <f>IF(N(H157)&gt;0, IF(N(I157)&gt;0, N(H157)*(1+N(I157)/100), N(H157)*2), IF(N(F157)&gt;0, IF(N(I157)&gt;0, N(F157)*(1+N(I157)/100), N(F157)*2), 0))</f>
        <v/>
      </c>
    </row>
    <row r="158">
      <c r="E158">
        <f>IFERROR(SUMIF(Compras!$I$2:$I$1000,A158,Compras!$D$2:$D$1000)-SUMIF(Ventas!$S$2:$S$2000,A158,Ventas!$D$2:$D$2000),0)</f>
        <v/>
      </c>
      <c r="F158">
        <f>IFERROR(SUMPRODUCT((Compras!$I$2:$I$1000=A158)*(Compras!$D$2:$D$1000)*(Compras!$E$2:$E$1000))/SUMIF(Compras!$I$2:$I$1000,A158,Compras!$D$2:$D$1000),0)</f>
        <v/>
      </c>
      <c r="H158">
        <f>IFERROR(LOOKUP(2,1/(Compras!$I$2:$I$1000=A158),Compras!$E$2:$E$1000),0)</f>
        <v/>
      </c>
      <c r="J158">
        <f>IF(N(H158)&gt;0, IF(N(I158)&gt;0, N(H158)*(1+N(I158)/100), N(H158)*2), IF(N(F158)&gt;0, IF(N(I158)&gt;0, N(F158)*(1+N(I158)/100), N(F158)*2), 0))</f>
        <v/>
      </c>
    </row>
    <row r="159">
      <c r="E159">
        <f>IFERROR(SUMIF(Compras!$I$2:$I$1000,A159,Compras!$D$2:$D$1000)-SUMIF(Ventas!$S$2:$S$2000,A159,Ventas!$D$2:$D$2000),0)</f>
        <v/>
      </c>
      <c r="F159">
        <f>IFERROR(SUMPRODUCT((Compras!$I$2:$I$1000=A159)*(Compras!$D$2:$D$1000)*(Compras!$E$2:$E$1000))/SUMIF(Compras!$I$2:$I$1000,A159,Compras!$D$2:$D$1000),0)</f>
        <v/>
      </c>
      <c r="H159">
        <f>IFERROR(LOOKUP(2,1/(Compras!$I$2:$I$1000=A159),Compras!$E$2:$E$1000),0)</f>
        <v/>
      </c>
      <c r="J159">
        <f>IF(N(H159)&gt;0, IF(N(I159)&gt;0, N(H159)*(1+N(I159)/100), N(H159)*2), IF(N(F159)&gt;0, IF(N(I159)&gt;0, N(F159)*(1+N(I159)/100), N(F159)*2), 0))</f>
        <v/>
      </c>
    </row>
    <row r="160">
      <c r="E160">
        <f>IFERROR(SUMIF(Compras!$I$2:$I$1000,A160,Compras!$D$2:$D$1000)-SUMIF(Ventas!$S$2:$S$2000,A160,Ventas!$D$2:$D$2000),0)</f>
        <v/>
      </c>
      <c r="F160">
        <f>IFERROR(SUMPRODUCT((Compras!$I$2:$I$1000=A160)*(Compras!$D$2:$D$1000)*(Compras!$E$2:$E$1000))/SUMIF(Compras!$I$2:$I$1000,A160,Compras!$D$2:$D$1000),0)</f>
        <v/>
      </c>
      <c r="H160">
        <f>IFERROR(LOOKUP(2,1/(Compras!$I$2:$I$1000=A160),Compras!$E$2:$E$1000),0)</f>
        <v/>
      </c>
      <c r="J160">
        <f>IF(N(H160)&gt;0, IF(N(I160)&gt;0, N(H160)*(1+N(I160)/100), N(H160)*2), IF(N(F160)&gt;0, IF(N(I160)&gt;0, N(F160)*(1+N(I160)/100), N(F160)*2), 0))</f>
        <v/>
      </c>
    </row>
    <row r="161">
      <c r="E161">
        <f>IFERROR(SUMIF(Compras!$I$2:$I$1000,A161,Compras!$D$2:$D$1000)-SUMIF(Ventas!$S$2:$S$2000,A161,Ventas!$D$2:$D$2000),0)</f>
        <v/>
      </c>
      <c r="F161">
        <f>IFERROR(SUMPRODUCT((Compras!$I$2:$I$1000=A161)*(Compras!$D$2:$D$1000)*(Compras!$E$2:$E$1000))/SUMIF(Compras!$I$2:$I$1000,A161,Compras!$D$2:$D$1000),0)</f>
        <v/>
      </c>
      <c r="H161">
        <f>IFERROR(LOOKUP(2,1/(Compras!$I$2:$I$1000=A161),Compras!$E$2:$E$1000),0)</f>
        <v/>
      </c>
      <c r="J161">
        <f>IF(N(H161)&gt;0, IF(N(I161)&gt;0, N(H161)*(1+N(I161)/100), N(H161)*2), IF(N(F161)&gt;0, IF(N(I161)&gt;0, N(F161)*(1+N(I161)/100), N(F161)*2), 0))</f>
        <v/>
      </c>
    </row>
    <row r="162">
      <c r="E162">
        <f>IFERROR(SUMIF(Compras!$I$2:$I$1000,A162,Compras!$D$2:$D$1000)-SUMIF(Ventas!$S$2:$S$2000,A162,Ventas!$D$2:$D$2000),0)</f>
        <v/>
      </c>
      <c r="F162">
        <f>IFERROR(SUMPRODUCT((Compras!$I$2:$I$1000=A162)*(Compras!$D$2:$D$1000)*(Compras!$E$2:$E$1000))/SUMIF(Compras!$I$2:$I$1000,A162,Compras!$D$2:$D$1000),0)</f>
        <v/>
      </c>
      <c r="H162">
        <f>IFERROR(LOOKUP(2,1/(Compras!$I$2:$I$1000=A162),Compras!$E$2:$E$1000),0)</f>
        <v/>
      </c>
      <c r="J162">
        <f>IF(N(H162)&gt;0, IF(N(I162)&gt;0, N(H162)*(1+N(I162)/100), N(H162)*2), IF(N(F162)&gt;0, IF(N(I162)&gt;0, N(F162)*(1+N(I162)/100), N(F162)*2), 0))</f>
        <v/>
      </c>
    </row>
    <row r="163">
      <c r="E163">
        <f>IFERROR(SUMIF(Compras!$I$2:$I$1000,A163,Compras!$D$2:$D$1000)-SUMIF(Ventas!$S$2:$S$2000,A163,Ventas!$D$2:$D$2000),0)</f>
        <v/>
      </c>
      <c r="F163">
        <f>IFERROR(SUMPRODUCT((Compras!$I$2:$I$1000=A163)*(Compras!$D$2:$D$1000)*(Compras!$E$2:$E$1000))/SUMIF(Compras!$I$2:$I$1000,A163,Compras!$D$2:$D$1000),0)</f>
        <v/>
      </c>
      <c r="H163">
        <f>IFERROR(LOOKUP(2,1/(Compras!$I$2:$I$1000=A163),Compras!$E$2:$E$1000),0)</f>
        <v/>
      </c>
      <c r="J163">
        <f>IF(N(H163)&gt;0, IF(N(I163)&gt;0, N(H163)*(1+N(I163)/100), N(H163)*2), IF(N(F163)&gt;0, IF(N(I163)&gt;0, N(F163)*(1+N(I163)/100), N(F163)*2), 0))</f>
        <v/>
      </c>
    </row>
    <row r="164">
      <c r="E164">
        <f>IFERROR(SUMIF(Compras!$I$2:$I$1000,A164,Compras!$D$2:$D$1000)-SUMIF(Ventas!$S$2:$S$2000,A164,Ventas!$D$2:$D$2000),0)</f>
        <v/>
      </c>
      <c r="F164">
        <f>IFERROR(SUMPRODUCT((Compras!$I$2:$I$1000=A164)*(Compras!$D$2:$D$1000)*(Compras!$E$2:$E$1000))/SUMIF(Compras!$I$2:$I$1000,A164,Compras!$D$2:$D$1000),0)</f>
        <v/>
      </c>
      <c r="H164">
        <f>IFERROR(LOOKUP(2,1/(Compras!$I$2:$I$1000=A164),Compras!$E$2:$E$1000),0)</f>
        <v/>
      </c>
      <c r="J164">
        <f>IF(N(H164)&gt;0, IF(N(I164)&gt;0, N(H164)*(1+N(I164)/100), N(H164)*2), IF(N(F164)&gt;0, IF(N(I164)&gt;0, N(F164)*(1+N(I164)/100), N(F164)*2), 0))</f>
        <v/>
      </c>
    </row>
    <row r="165">
      <c r="E165">
        <f>IFERROR(SUMIF(Compras!$I$2:$I$1000,A165,Compras!$D$2:$D$1000)-SUMIF(Ventas!$S$2:$S$2000,A165,Ventas!$D$2:$D$2000),0)</f>
        <v/>
      </c>
      <c r="F165">
        <f>IFERROR(SUMPRODUCT((Compras!$I$2:$I$1000=A165)*(Compras!$D$2:$D$1000)*(Compras!$E$2:$E$1000))/SUMIF(Compras!$I$2:$I$1000,A165,Compras!$D$2:$D$1000),0)</f>
        <v/>
      </c>
      <c r="H165">
        <f>IFERROR(LOOKUP(2,1/(Compras!$I$2:$I$1000=A165),Compras!$E$2:$E$1000),0)</f>
        <v/>
      </c>
      <c r="J165">
        <f>IF(N(H165)&gt;0, IF(N(I165)&gt;0, N(H165)*(1+N(I165)/100), N(H165)*2), IF(N(F165)&gt;0, IF(N(I165)&gt;0, N(F165)*(1+N(I165)/100), N(F165)*2), 0))</f>
        <v/>
      </c>
    </row>
    <row r="166">
      <c r="E166">
        <f>IFERROR(SUMIF(Compras!$I$2:$I$1000,A166,Compras!$D$2:$D$1000)-SUMIF(Ventas!$S$2:$S$2000,A166,Ventas!$D$2:$D$2000),0)</f>
        <v/>
      </c>
      <c r="F166">
        <f>IFERROR(SUMPRODUCT((Compras!$I$2:$I$1000=A166)*(Compras!$D$2:$D$1000)*(Compras!$E$2:$E$1000))/SUMIF(Compras!$I$2:$I$1000,A166,Compras!$D$2:$D$1000),0)</f>
        <v/>
      </c>
      <c r="H166">
        <f>IFERROR(LOOKUP(2,1/(Compras!$I$2:$I$1000=A166),Compras!$E$2:$E$1000),0)</f>
        <v/>
      </c>
      <c r="J166">
        <f>IF(N(H166)&gt;0, IF(N(I166)&gt;0, N(H166)*(1+N(I166)/100), N(H166)*2), IF(N(F166)&gt;0, IF(N(I166)&gt;0, N(F166)*(1+N(I166)/100), N(F166)*2), 0))</f>
        <v/>
      </c>
    </row>
    <row r="167">
      <c r="E167">
        <f>IFERROR(SUMIF(Compras!$I$2:$I$1000,A167,Compras!$D$2:$D$1000)-SUMIF(Ventas!$S$2:$S$2000,A167,Ventas!$D$2:$D$2000),0)</f>
        <v/>
      </c>
      <c r="F167">
        <f>IFERROR(SUMPRODUCT((Compras!$I$2:$I$1000=A167)*(Compras!$D$2:$D$1000)*(Compras!$E$2:$E$1000))/SUMIF(Compras!$I$2:$I$1000,A167,Compras!$D$2:$D$1000),0)</f>
        <v/>
      </c>
      <c r="H167">
        <f>IFERROR(LOOKUP(2,1/(Compras!$I$2:$I$1000=A167),Compras!$E$2:$E$1000),0)</f>
        <v/>
      </c>
      <c r="J167">
        <f>IF(N(H167)&gt;0, IF(N(I167)&gt;0, N(H167)*(1+N(I167)/100), N(H167)*2), IF(N(F167)&gt;0, IF(N(I167)&gt;0, N(F167)*(1+N(I167)/100), N(F167)*2), 0))</f>
        <v/>
      </c>
    </row>
    <row r="168">
      <c r="E168">
        <f>IFERROR(SUMIF(Compras!$I$2:$I$1000,A168,Compras!$D$2:$D$1000)-SUMIF(Ventas!$S$2:$S$2000,A168,Ventas!$D$2:$D$2000),0)</f>
        <v/>
      </c>
      <c r="F168">
        <f>IFERROR(SUMPRODUCT((Compras!$I$2:$I$1000=A168)*(Compras!$D$2:$D$1000)*(Compras!$E$2:$E$1000))/SUMIF(Compras!$I$2:$I$1000,A168,Compras!$D$2:$D$1000),0)</f>
        <v/>
      </c>
      <c r="H168">
        <f>IFERROR(LOOKUP(2,1/(Compras!$I$2:$I$1000=A168),Compras!$E$2:$E$1000),0)</f>
        <v/>
      </c>
      <c r="J168">
        <f>IF(N(H168)&gt;0, IF(N(I168)&gt;0, N(H168)*(1+N(I168)/100), N(H168)*2), IF(N(F168)&gt;0, IF(N(I168)&gt;0, N(F168)*(1+N(I168)/100), N(F168)*2), 0))</f>
        <v/>
      </c>
    </row>
    <row r="169">
      <c r="E169">
        <f>IFERROR(SUMIF(Compras!$I$2:$I$1000,A169,Compras!$D$2:$D$1000)-SUMIF(Ventas!$S$2:$S$2000,A169,Ventas!$D$2:$D$2000),0)</f>
        <v/>
      </c>
      <c r="F169">
        <f>IFERROR(SUMPRODUCT((Compras!$I$2:$I$1000=A169)*(Compras!$D$2:$D$1000)*(Compras!$E$2:$E$1000))/SUMIF(Compras!$I$2:$I$1000,A169,Compras!$D$2:$D$1000),0)</f>
        <v/>
      </c>
      <c r="H169">
        <f>IFERROR(LOOKUP(2,1/(Compras!$I$2:$I$1000=A169),Compras!$E$2:$E$1000),0)</f>
        <v/>
      </c>
      <c r="J169">
        <f>IF(N(H169)&gt;0, IF(N(I169)&gt;0, N(H169)*(1+N(I169)/100), N(H169)*2), IF(N(F169)&gt;0, IF(N(I169)&gt;0, N(F169)*(1+N(I169)/100), N(F169)*2), 0))</f>
        <v/>
      </c>
    </row>
    <row r="170">
      <c r="E170">
        <f>IFERROR(SUMIF(Compras!$I$2:$I$1000,A170,Compras!$D$2:$D$1000)-SUMIF(Ventas!$S$2:$S$2000,A170,Ventas!$D$2:$D$2000),0)</f>
        <v/>
      </c>
      <c r="F170">
        <f>IFERROR(SUMPRODUCT((Compras!$I$2:$I$1000=A170)*(Compras!$D$2:$D$1000)*(Compras!$E$2:$E$1000))/SUMIF(Compras!$I$2:$I$1000,A170,Compras!$D$2:$D$1000),0)</f>
        <v/>
      </c>
      <c r="H170">
        <f>IFERROR(LOOKUP(2,1/(Compras!$I$2:$I$1000=A170),Compras!$E$2:$E$1000),0)</f>
        <v/>
      </c>
      <c r="J170">
        <f>IF(N(H170)&gt;0, IF(N(I170)&gt;0, N(H170)*(1+N(I170)/100), N(H170)*2), IF(N(F170)&gt;0, IF(N(I170)&gt;0, N(F170)*(1+N(I170)/100), N(F170)*2), 0))</f>
        <v/>
      </c>
    </row>
    <row r="171">
      <c r="E171">
        <f>IFERROR(SUMIF(Compras!$I$2:$I$1000,A171,Compras!$D$2:$D$1000)-SUMIF(Ventas!$S$2:$S$2000,A171,Ventas!$D$2:$D$2000),0)</f>
        <v/>
      </c>
      <c r="F171">
        <f>IFERROR(SUMPRODUCT((Compras!$I$2:$I$1000=A171)*(Compras!$D$2:$D$1000)*(Compras!$E$2:$E$1000))/SUMIF(Compras!$I$2:$I$1000,A171,Compras!$D$2:$D$1000),0)</f>
        <v/>
      </c>
      <c r="H171">
        <f>IFERROR(LOOKUP(2,1/(Compras!$I$2:$I$1000=A171),Compras!$E$2:$E$1000),0)</f>
        <v/>
      </c>
      <c r="J171">
        <f>IF(N(H171)&gt;0, IF(N(I171)&gt;0, N(H171)*(1+N(I171)/100), N(H171)*2), IF(N(F171)&gt;0, IF(N(I171)&gt;0, N(F171)*(1+N(I171)/100), N(F171)*2), 0))</f>
        <v/>
      </c>
    </row>
    <row r="172">
      <c r="E172">
        <f>IFERROR(SUMIF(Compras!$I$2:$I$1000,A172,Compras!$D$2:$D$1000)-SUMIF(Ventas!$S$2:$S$2000,A172,Ventas!$D$2:$D$2000),0)</f>
        <v/>
      </c>
      <c r="F172">
        <f>IFERROR(SUMPRODUCT((Compras!$I$2:$I$1000=A172)*(Compras!$D$2:$D$1000)*(Compras!$E$2:$E$1000))/SUMIF(Compras!$I$2:$I$1000,A172,Compras!$D$2:$D$1000),0)</f>
        <v/>
      </c>
      <c r="H172">
        <f>IFERROR(LOOKUP(2,1/(Compras!$I$2:$I$1000=A172),Compras!$E$2:$E$1000),0)</f>
        <v/>
      </c>
      <c r="J172">
        <f>IF(N(H172)&gt;0, IF(N(I172)&gt;0, N(H172)*(1+N(I172)/100), N(H172)*2), IF(N(F172)&gt;0, IF(N(I172)&gt;0, N(F172)*(1+N(I172)/100), N(F172)*2), 0))</f>
        <v/>
      </c>
    </row>
    <row r="173">
      <c r="E173">
        <f>IFERROR(SUMIF(Compras!$I$2:$I$1000,A173,Compras!$D$2:$D$1000)-SUMIF(Ventas!$S$2:$S$2000,A173,Ventas!$D$2:$D$2000),0)</f>
        <v/>
      </c>
      <c r="F173">
        <f>IFERROR(SUMPRODUCT((Compras!$I$2:$I$1000=A173)*(Compras!$D$2:$D$1000)*(Compras!$E$2:$E$1000))/SUMIF(Compras!$I$2:$I$1000,A173,Compras!$D$2:$D$1000),0)</f>
        <v/>
      </c>
      <c r="H173">
        <f>IFERROR(LOOKUP(2,1/(Compras!$I$2:$I$1000=A173),Compras!$E$2:$E$1000),0)</f>
        <v/>
      </c>
      <c r="J173">
        <f>IF(N(H173)&gt;0, IF(N(I173)&gt;0, N(H173)*(1+N(I173)/100), N(H173)*2), IF(N(F173)&gt;0, IF(N(I173)&gt;0, N(F173)*(1+N(I173)/100), N(F173)*2), 0))</f>
        <v/>
      </c>
    </row>
    <row r="174">
      <c r="E174">
        <f>IFERROR(SUMIF(Compras!$I$2:$I$1000,A174,Compras!$D$2:$D$1000)-SUMIF(Ventas!$S$2:$S$2000,A174,Ventas!$D$2:$D$2000),0)</f>
        <v/>
      </c>
      <c r="F174">
        <f>IFERROR(SUMPRODUCT((Compras!$I$2:$I$1000=A174)*(Compras!$D$2:$D$1000)*(Compras!$E$2:$E$1000))/SUMIF(Compras!$I$2:$I$1000,A174,Compras!$D$2:$D$1000),0)</f>
        <v/>
      </c>
      <c r="H174">
        <f>IFERROR(LOOKUP(2,1/(Compras!$I$2:$I$1000=A174),Compras!$E$2:$E$1000),0)</f>
        <v/>
      </c>
      <c r="J174">
        <f>IF(N(H174)&gt;0, IF(N(I174)&gt;0, N(H174)*(1+N(I174)/100), N(H174)*2), IF(N(F174)&gt;0, IF(N(I174)&gt;0, N(F174)*(1+N(I174)/100), N(F174)*2), 0))</f>
        <v/>
      </c>
    </row>
    <row r="175">
      <c r="E175">
        <f>IFERROR(SUMIF(Compras!$I$2:$I$1000,A175,Compras!$D$2:$D$1000)-SUMIF(Ventas!$S$2:$S$2000,A175,Ventas!$D$2:$D$2000),0)</f>
        <v/>
      </c>
      <c r="F175">
        <f>IFERROR(SUMPRODUCT((Compras!$I$2:$I$1000=A175)*(Compras!$D$2:$D$1000)*(Compras!$E$2:$E$1000))/SUMIF(Compras!$I$2:$I$1000,A175,Compras!$D$2:$D$1000),0)</f>
        <v/>
      </c>
      <c r="H175">
        <f>IFERROR(LOOKUP(2,1/(Compras!$I$2:$I$1000=A175),Compras!$E$2:$E$1000),0)</f>
        <v/>
      </c>
      <c r="J175">
        <f>IF(N(H175)&gt;0, IF(N(I175)&gt;0, N(H175)*(1+N(I175)/100), N(H175)*2), IF(N(F175)&gt;0, IF(N(I175)&gt;0, N(F175)*(1+N(I175)/100), N(F175)*2), 0))</f>
        <v/>
      </c>
    </row>
    <row r="176">
      <c r="E176">
        <f>IFERROR(SUMIF(Compras!$I$2:$I$1000,A176,Compras!$D$2:$D$1000)-SUMIF(Ventas!$S$2:$S$2000,A176,Ventas!$D$2:$D$2000),0)</f>
        <v/>
      </c>
      <c r="F176">
        <f>IFERROR(SUMPRODUCT((Compras!$I$2:$I$1000=A176)*(Compras!$D$2:$D$1000)*(Compras!$E$2:$E$1000))/SUMIF(Compras!$I$2:$I$1000,A176,Compras!$D$2:$D$1000),0)</f>
        <v/>
      </c>
      <c r="H176">
        <f>IFERROR(LOOKUP(2,1/(Compras!$I$2:$I$1000=A176),Compras!$E$2:$E$1000),0)</f>
        <v/>
      </c>
      <c r="J176">
        <f>IF(N(H176)&gt;0, IF(N(I176)&gt;0, N(H176)*(1+N(I176)/100), N(H176)*2), IF(N(F176)&gt;0, IF(N(I176)&gt;0, N(F176)*(1+N(I176)/100), N(F176)*2), 0))</f>
        <v/>
      </c>
    </row>
    <row r="177">
      <c r="E177">
        <f>IFERROR(SUMIF(Compras!$I$2:$I$1000,A177,Compras!$D$2:$D$1000)-SUMIF(Ventas!$S$2:$S$2000,A177,Ventas!$D$2:$D$2000),0)</f>
        <v/>
      </c>
      <c r="F177">
        <f>IFERROR(SUMPRODUCT((Compras!$I$2:$I$1000=A177)*(Compras!$D$2:$D$1000)*(Compras!$E$2:$E$1000))/SUMIF(Compras!$I$2:$I$1000,A177,Compras!$D$2:$D$1000),0)</f>
        <v/>
      </c>
      <c r="H177">
        <f>IFERROR(LOOKUP(2,1/(Compras!$I$2:$I$1000=A177),Compras!$E$2:$E$1000),0)</f>
        <v/>
      </c>
      <c r="J177">
        <f>IF(N(H177)&gt;0, IF(N(I177)&gt;0, N(H177)*(1+N(I177)/100), N(H177)*2), IF(N(F177)&gt;0, IF(N(I177)&gt;0, N(F177)*(1+N(I177)/100), N(F177)*2), 0))</f>
        <v/>
      </c>
    </row>
    <row r="178">
      <c r="E178">
        <f>IFERROR(SUMIF(Compras!$I$2:$I$1000,A178,Compras!$D$2:$D$1000)-SUMIF(Ventas!$S$2:$S$2000,A178,Ventas!$D$2:$D$2000),0)</f>
        <v/>
      </c>
      <c r="F178">
        <f>IFERROR(SUMPRODUCT((Compras!$I$2:$I$1000=A178)*(Compras!$D$2:$D$1000)*(Compras!$E$2:$E$1000))/SUMIF(Compras!$I$2:$I$1000,A178,Compras!$D$2:$D$1000),0)</f>
        <v/>
      </c>
      <c r="H178">
        <f>IFERROR(LOOKUP(2,1/(Compras!$I$2:$I$1000=A178),Compras!$E$2:$E$1000),0)</f>
        <v/>
      </c>
      <c r="J178">
        <f>IF(N(H178)&gt;0, IF(N(I178)&gt;0, N(H178)*(1+N(I178)/100), N(H178)*2), IF(N(F178)&gt;0, IF(N(I178)&gt;0, N(F178)*(1+N(I178)/100), N(F178)*2), 0))</f>
        <v/>
      </c>
    </row>
    <row r="179">
      <c r="E179">
        <f>IFERROR(SUMIF(Compras!$I$2:$I$1000,A179,Compras!$D$2:$D$1000)-SUMIF(Ventas!$S$2:$S$2000,A179,Ventas!$D$2:$D$2000),0)</f>
        <v/>
      </c>
      <c r="F179">
        <f>IFERROR(SUMPRODUCT((Compras!$I$2:$I$1000=A179)*(Compras!$D$2:$D$1000)*(Compras!$E$2:$E$1000))/SUMIF(Compras!$I$2:$I$1000,A179,Compras!$D$2:$D$1000),0)</f>
        <v/>
      </c>
      <c r="H179">
        <f>IFERROR(LOOKUP(2,1/(Compras!$I$2:$I$1000=A179),Compras!$E$2:$E$1000),0)</f>
        <v/>
      </c>
      <c r="J179">
        <f>IF(N(H179)&gt;0, IF(N(I179)&gt;0, N(H179)*(1+N(I179)/100), N(H179)*2), IF(N(F179)&gt;0, IF(N(I179)&gt;0, N(F179)*(1+N(I179)/100), N(F179)*2), 0))</f>
        <v/>
      </c>
    </row>
    <row r="180">
      <c r="E180">
        <f>IFERROR(SUMIF(Compras!$I$2:$I$1000,A180,Compras!$D$2:$D$1000)-SUMIF(Ventas!$S$2:$S$2000,A180,Ventas!$D$2:$D$2000),0)</f>
        <v/>
      </c>
      <c r="F180">
        <f>IFERROR(SUMPRODUCT((Compras!$I$2:$I$1000=A180)*(Compras!$D$2:$D$1000)*(Compras!$E$2:$E$1000))/SUMIF(Compras!$I$2:$I$1000,A180,Compras!$D$2:$D$1000),0)</f>
        <v/>
      </c>
      <c r="H180">
        <f>IFERROR(LOOKUP(2,1/(Compras!$I$2:$I$1000=A180),Compras!$E$2:$E$1000),0)</f>
        <v/>
      </c>
      <c r="J180">
        <f>IF(N(H180)&gt;0, IF(N(I180)&gt;0, N(H180)*(1+N(I180)/100), N(H180)*2), IF(N(F180)&gt;0, IF(N(I180)&gt;0, N(F180)*(1+N(I180)/100), N(F180)*2), 0))</f>
        <v/>
      </c>
    </row>
    <row r="181">
      <c r="E181">
        <f>IFERROR(SUMIF(Compras!$I$2:$I$1000,A181,Compras!$D$2:$D$1000)-SUMIF(Ventas!$S$2:$S$2000,A181,Ventas!$D$2:$D$2000),0)</f>
        <v/>
      </c>
      <c r="F181">
        <f>IFERROR(SUMPRODUCT((Compras!$I$2:$I$1000=A181)*(Compras!$D$2:$D$1000)*(Compras!$E$2:$E$1000))/SUMIF(Compras!$I$2:$I$1000,A181,Compras!$D$2:$D$1000),0)</f>
        <v/>
      </c>
      <c r="H181">
        <f>IFERROR(LOOKUP(2,1/(Compras!$I$2:$I$1000=A181),Compras!$E$2:$E$1000),0)</f>
        <v/>
      </c>
      <c r="J181">
        <f>IF(N(H181)&gt;0, IF(N(I181)&gt;0, N(H181)*(1+N(I181)/100), N(H181)*2), IF(N(F181)&gt;0, IF(N(I181)&gt;0, N(F181)*(1+N(I181)/100), N(F181)*2), 0))</f>
        <v/>
      </c>
    </row>
    <row r="182">
      <c r="E182">
        <f>IFERROR(SUMIF(Compras!$I$2:$I$1000,A182,Compras!$D$2:$D$1000)-SUMIF(Ventas!$S$2:$S$2000,A182,Ventas!$D$2:$D$2000),0)</f>
        <v/>
      </c>
      <c r="F182">
        <f>IFERROR(SUMPRODUCT((Compras!$I$2:$I$1000=A182)*(Compras!$D$2:$D$1000)*(Compras!$E$2:$E$1000))/SUMIF(Compras!$I$2:$I$1000,A182,Compras!$D$2:$D$1000),0)</f>
        <v/>
      </c>
      <c r="H182">
        <f>IFERROR(LOOKUP(2,1/(Compras!$I$2:$I$1000=A182),Compras!$E$2:$E$1000),0)</f>
        <v/>
      </c>
      <c r="J182">
        <f>IF(N(H182)&gt;0, IF(N(I182)&gt;0, N(H182)*(1+N(I182)/100), N(H182)*2), IF(N(F182)&gt;0, IF(N(I182)&gt;0, N(F182)*(1+N(I182)/100), N(F182)*2), 0))</f>
        <v/>
      </c>
    </row>
    <row r="183">
      <c r="E183">
        <f>IFERROR(SUMIF(Compras!$I$2:$I$1000,A183,Compras!$D$2:$D$1000)-SUMIF(Ventas!$S$2:$S$2000,A183,Ventas!$D$2:$D$2000),0)</f>
        <v/>
      </c>
      <c r="F183">
        <f>IFERROR(SUMPRODUCT((Compras!$I$2:$I$1000=A183)*(Compras!$D$2:$D$1000)*(Compras!$E$2:$E$1000))/SUMIF(Compras!$I$2:$I$1000,A183,Compras!$D$2:$D$1000),0)</f>
        <v/>
      </c>
      <c r="H183">
        <f>IFERROR(LOOKUP(2,1/(Compras!$I$2:$I$1000=A183),Compras!$E$2:$E$1000),0)</f>
        <v/>
      </c>
      <c r="J183">
        <f>IF(N(H183)&gt;0, IF(N(I183)&gt;0, N(H183)*(1+N(I183)/100), N(H183)*2), IF(N(F183)&gt;0, IF(N(I183)&gt;0, N(F183)*(1+N(I183)/100), N(F183)*2), 0))</f>
        <v/>
      </c>
    </row>
    <row r="184">
      <c r="E184">
        <f>IFERROR(SUMIF(Compras!$I$2:$I$1000,A184,Compras!$D$2:$D$1000)-SUMIF(Ventas!$S$2:$S$2000,A184,Ventas!$D$2:$D$2000),0)</f>
        <v/>
      </c>
      <c r="F184">
        <f>IFERROR(SUMPRODUCT((Compras!$I$2:$I$1000=A184)*(Compras!$D$2:$D$1000)*(Compras!$E$2:$E$1000))/SUMIF(Compras!$I$2:$I$1000,A184,Compras!$D$2:$D$1000),0)</f>
        <v/>
      </c>
      <c r="H184">
        <f>IFERROR(LOOKUP(2,1/(Compras!$I$2:$I$1000=A184),Compras!$E$2:$E$1000),0)</f>
        <v/>
      </c>
      <c r="J184">
        <f>IF(N(H184)&gt;0, IF(N(I184)&gt;0, N(H184)*(1+N(I184)/100), N(H184)*2), IF(N(F184)&gt;0, IF(N(I184)&gt;0, N(F184)*(1+N(I184)/100), N(F184)*2), 0))</f>
        <v/>
      </c>
    </row>
    <row r="185">
      <c r="E185">
        <f>IFERROR(SUMIF(Compras!$I$2:$I$1000,A185,Compras!$D$2:$D$1000)-SUMIF(Ventas!$S$2:$S$2000,A185,Ventas!$D$2:$D$2000),0)</f>
        <v/>
      </c>
      <c r="F185">
        <f>IFERROR(SUMPRODUCT((Compras!$I$2:$I$1000=A185)*(Compras!$D$2:$D$1000)*(Compras!$E$2:$E$1000))/SUMIF(Compras!$I$2:$I$1000,A185,Compras!$D$2:$D$1000),0)</f>
        <v/>
      </c>
      <c r="H185">
        <f>IFERROR(LOOKUP(2,1/(Compras!$I$2:$I$1000=A185),Compras!$E$2:$E$1000),0)</f>
        <v/>
      </c>
      <c r="J185">
        <f>IF(N(H185)&gt;0, IF(N(I185)&gt;0, N(H185)*(1+N(I185)/100), N(H185)*2), IF(N(F185)&gt;0, IF(N(I185)&gt;0, N(F185)*(1+N(I185)/100), N(F185)*2), 0))</f>
        <v/>
      </c>
    </row>
    <row r="186">
      <c r="E186">
        <f>IFERROR(SUMIF(Compras!$I$2:$I$1000,A186,Compras!$D$2:$D$1000)-SUMIF(Ventas!$S$2:$S$2000,A186,Ventas!$D$2:$D$2000),0)</f>
        <v/>
      </c>
      <c r="F186">
        <f>IFERROR(SUMPRODUCT((Compras!$I$2:$I$1000=A186)*(Compras!$D$2:$D$1000)*(Compras!$E$2:$E$1000))/SUMIF(Compras!$I$2:$I$1000,A186,Compras!$D$2:$D$1000),0)</f>
        <v/>
      </c>
      <c r="H186">
        <f>IFERROR(LOOKUP(2,1/(Compras!$I$2:$I$1000=A186),Compras!$E$2:$E$1000),0)</f>
        <v/>
      </c>
      <c r="J186">
        <f>IF(N(H186)&gt;0, IF(N(I186)&gt;0, N(H186)*(1+N(I186)/100), N(H186)*2), IF(N(F186)&gt;0, IF(N(I186)&gt;0, N(F186)*(1+N(I186)/100), N(F186)*2), 0))</f>
        <v/>
      </c>
    </row>
    <row r="187">
      <c r="E187">
        <f>IFERROR(SUMIF(Compras!$I$2:$I$1000,A187,Compras!$D$2:$D$1000)-SUMIF(Ventas!$S$2:$S$2000,A187,Ventas!$D$2:$D$2000),0)</f>
        <v/>
      </c>
      <c r="F187">
        <f>IFERROR(SUMPRODUCT((Compras!$I$2:$I$1000=A187)*(Compras!$D$2:$D$1000)*(Compras!$E$2:$E$1000))/SUMIF(Compras!$I$2:$I$1000,A187,Compras!$D$2:$D$1000),0)</f>
        <v/>
      </c>
      <c r="H187">
        <f>IFERROR(LOOKUP(2,1/(Compras!$I$2:$I$1000=A187),Compras!$E$2:$E$1000),0)</f>
        <v/>
      </c>
      <c r="J187">
        <f>IF(N(H187)&gt;0, IF(N(I187)&gt;0, N(H187)*(1+N(I187)/100), N(H187)*2), IF(N(F187)&gt;0, IF(N(I187)&gt;0, N(F187)*(1+N(I187)/100), N(F187)*2), 0))</f>
        <v/>
      </c>
    </row>
    <row r="188">
      <c r="E188">
        <f>IFERROR(SUMIF(Compras!$I$2:$I$1000,A188,Compras!$D$2:$D$1000)-SUMIF(Ventas!$S$2:$S$2000,A188,Ventas!$D$2:$D$2000),0)</f>
        <v/>
      </c>
      <c r="F188">
        <f>IFERROR(SUMPRODUCT((Compras!$I$2:$I$1000=A188)*(Compras!$D$2:$D$1000)*(Compras!$E$2:$E$1000))/SUMIF(Compras!$I$2:$I$1000,A188,Compras!$D$2:$D$1000),0)</f>
        <v/>
      </c>
      <c r="H188">
        <f>IFERROR(LOOKUP(2,1/(Compras!$I$2:$I$1000=A188),Compras!$E$2:$E$1000),0)</f>
        <v/>
      </c>
      <c r="J188">
        <f>IF(N(H188)&gt;0, IF(N(I188)&gt;0, N(H188)*(1+N(I188)/100), N(H188)*2), IF(N(F188)&gt;0, IF(N(I188)&gt;0, N(F188)*(1+N(I188)/100), N(F188)*2), 0))</f>
        <v/>
      </c>
    </row>
    <row r="189">
      <c r="E189">
        <f>IFERROR(SUMIF(Compras!$I$2:$I$1000,A189,Compras!$D$2:$D$1000)-SUMIF(Ventas!$S$2:$S$2000,A189,Ventas!$D$2:$D$2000),0)</f>
        <v/>
      </c>
      <c r="F189">
        <f>IFERROR(SUMPRODUCT((Compras!$I$2:$I$1000=A189)*(Compras!$D$2:$D$1000)*(Compras!$E$2:$E$1000))/SUMIF(Compras!$I$2:$I$1000,A189,Compras!$D$2:$D$1000),0)</f>
        <v/>
      </c>
      <c r="H189">
        <f>IFERROR(LOOKUP(2,1/(Compras!$I$2:$I$1000=A189),Compras!$E$2:$E$1000),0)</f>
        <v/>
      </c>
      <c r="J189">
        <f>IF(N(H189)&gt;0, IF(N(I189)&gt;0, N(H189)*(1+N(I189)/100), N(H189)*2), IF(N(F189)&gt;0, IF(N(I189)&gt;0, N(F189)*(1+N(I189)/100), N(F189)*2), 0))</f>
        <v/>
      </c>
    </row>
    <row r="190">
      <c r="E190">
        <f>IFERROR(SUMIF(Compras!$I$2:$I$1000,A190,Compras!$D$2:$D$1000)-SUMIF(Ventas!$S$2:$S$2000,A190,Ventas!$D$2:$D$2000),0)</f>
        <v/>
      </c>
      <c r="F190">
        <f>IFERROR(SUMPRODUCT((Compras!$I$2:$I$1000=A190)*(Compras!$D$2:$D$1000)*(Compras!$E$2:$E$1000))/SUMIF(Compras!$I$2:$I$1000,A190,Compras!$D$2:$D$1000),0)</f>
        <v/>
      </c>
      <c r="H190">
        <f>IFERROR(LOOKUP(2,1/(Compras!$I$2:$I$1000=A190),Compras!$E$2:$E$1000),0)</f>
        <v/>
      </c>
      <c r="J190">
        <f>IF(N(H190)&gt;0, IF(N(I190)&gt;0, N(H190)*(1+N(I190)/100), N(H190)*2), IF(N(F190)&gt;0, IF(N(I190)&gt;0, N(F190)*(1+N(I190)/100), N(F190)*2), 0))</f>
        <v/>
      </c>
    </row>
    <row r="191">
      <c r="E191">
        <f>IFERROR(SUMIF(Compras!$I$2:$I$1000,A191,Compras!$D$2:$D$1000)-SUMIF(Ventas!$S$2:$S$2000,A191,Ventas!$D$2:$D$2000),0)</f>
        <v/>
      </c>
      <c r="F191">
        <f>IFERROR(SUMPRODUCT((Compras!$I$2:$I$1000=A191)*(Compras!$D$2:$D$1000)*(Compras!$E$2:$E$1000))/SUMIF(Compras!$I$2:$I$1000,A191,Compras!$D$2:$D$1000),0)</f>
        <v/>
      </c>
      <c r="H191">
        <f>IFERROR(LOOKUP(2,1/(Compras!$I$2:$I$1000=A191),Compras!$E$2:$E$1000),0)</f>
        <v/>
      </c>
      <c r="J191">
        <f>IF(N(H191)&gt;0, IF(N(I191)&gt;0, N(H191)*(1+N(I191)/100), N(H191)*2), IF(N(F191)&gt;0, IF(N(I191)&gt;0, N(F191)*(1+N(I191)/100), N(F191)*2), 0))</f>
        <v/>
      </c>
    </row>
    <row r="192">
      <c r="E192">
        <f>IFERROR(SUMIF(Compras!$I$2:$I$1000,A192,Compras!$D$2:$D$1000)-SUMIF(Ventas!$S$2:$S$2000,A192,Ventas!$D$2:$D$2000),0)</f>
        <v/>
      </c>
      <c r="F192">
        <f>IFERROR(SUMPRODUCT((Compras!$I$2:$I$1000=A192)*(Compras!$D$2:$D$1000)*(Compras!$E$2:$E$1000))/SUMIF(Compras!$I$2:$I$1000,A192,Compras!$D$2:$D$1000),0)</f>
        <v/>
      </c>
      <c r="H192">
        <f>IFERROR(LOOKUP(2,1/(Compras!$I$2:$I$1000=A192),Compras!$E$2:$E$1000),0)</f>
        <v/>
      </c>
      <c r="J192">
        <f>IF(N(H192)&gt;0, IF(N(I192)&gt;0, N(H192)*(1+N(I192)/100), N(H192)*2), IF(N(F192)&gt;0, IF(N(I192)&gt;0, N(F192)*(1+N(I192)/100), N(F192)*2), 0))</f>
        <v/>
      </c>
    </row>
    <row r="193">
      <c r="E193">
        <f>IFERROR(SUMIF(Compras!$I$2:$I$1000,A193,Compras!$D$2:$D$1000)-SUMIF(Ventas!$S$2:$S$2000,A193,Ventas!$D$2:$D$2000),0)</f>
        <v/>
      </c>
      <c r="F193">
        <f>IFERROR(SUMPRODUCT((Compras!$I$2:$I$1000=A193)*(Compras!$D$2:$D$1000)*(Compras!$E$2:$E$1000))/SUMIF(Compras!$I$2:$I$1000,A193,Compras!$D$2:$D$1000),0)</f>
        <v/>
      </c>
      <c r="H193">
        <f>IFERROR(LOOKUP(2,1/(Compras!$I$2:$I$1000=A193),Compras!$E$2:$E$1000),0)</f>
        <v/>
      </c>
      <c r="J193">
        <f>IF(N(H193)&gt;0, IF(N(I193)&gt;0, N(H193)*(1+N(I193)/100), N(H193)*2), IF(N(F193)&gt;0, IF(N(I193)&gt;0, N(F193)*(1+N(I193)/100), N(F193)*2), 0))</f>
        <v/>
      </c>
    </row>
    <row r="194">
      <c r="E194">
        <f>IFERROR(SUMIF(Compras!$I$2:$I$1000,A194,Compras!$D$2:$D$1000)-SUMIF(Ventas!$S$2:$S$2000,A194,Ventas!$D$2:$D$2000),0)</f>
        <v/>
      </c>
      <c r="F194">
        <f>IFERROR(SUMPRODUCT((Compras!$I$2:$I$1000=A194)*(Compras!$D$2:$D$1000)*(Compras!$E$2:$E$1000))/SUMIF(Compras!$I$2:$I$1000,A194,Compras!$D$2:$D$1000),0)</f>
        <v/>
      </c>
      <c r="H194">
        <f>IFERROR(LOOKUP(2,1/(Compras!$I$2:$I$1000=A194),Compras!$E$2:$E$1000),0)</f>
        <v/>
      </c>
      <c r="J194">
        <f>IF(N(H194)&gt;0, IF(N(I194)&gt;0, N(H194)*(1+N(I194)/100), N(H194)*2), IF(N(F194)&gt;0, IF(N(I194)&gt;0, N(F194)*(1+N(I194)/100), N(F194)*2), 0))</f>
        <v/>
      </c>
    </row>
    <row r="195">
      <c r="E195">
        <f>IFERROR(SUMIF(Compras!$I$2:$I$1000,A195,Compras!$D$2:$D$1000)-SUMIF(Ventas!$S$2:$S$2000,A195,Ventas!$D$2:$D$2000),0)</f>
        <v/>
      </c>
      <c r="F195">
        <f>IFERROR(SUMPRODUCT((Compras!$I$2:$I$1000=A195)*(Compras!$D$2:$D$1000)*(Compras!$E$2:$E$1000))/SUMIF(Compras!$I$2:$I$1000,A195,Compras!$D$2:$D$1000),0)</f>
        <v/>
      </c>
      <c r="H195">
        <f>IFERROR(LOOKUP(2,1/(Compras!$I$2:$I$1000=A195),Compras!$E$2:$E$1000),0)</f>
        <v/>
      </c>
      <c r="J195">
        <f>IF(N(H195)&gt;0, IF(N(I195)&gt;0, N(H195)*(1+N(I195)/100), N(H195)*2), IF(N(F195)&gt;0, IF(N(I195)&gt;0, N(F195)*(1+N(I195)/100), N(F195)*2), 0))</f>
        <v/>
      </c>
    </row>
    <row r="196">
      <c r="E196">
        <f>IFERROR(SUMIF(Compras!$I$2:$I$1000,A196,Compras!$D$2:$D$1000)-SUMIF(Ventas!$S$2:$S$2000,A196,Ventas!$D$2:$D$2000),0)</f>
        <v/>
      </c>
      <c r="F196">
        <f>IFERROR(SUMPRODUCT((Compras!$I$2:$I$1000=A196)*(Compras!$D$2:$D$1000)*(Compras!$E$2:$E$1000))/SUMIF(Compras!$I$2:$I$1000,A196,Compras!$D$2:$D$1000),0)</f>
        <v/>
      </c>
      <c r="H196">
        <f>IFERROR(LOOKUP(2,1/(Compras!$I$2:$I$1000=A196),Compras!$E$2:$E$1000),0)</f>
        <v/>
      </c>
      <c r="J196">
        <f>IF(N(H196)&gt;0, IF(N(I196)&gt;0, N(H196)*(1+N(I196)/100), N(H196)*2), IF(N(F196)&gt;0, IF(N(I196)&gt;0, N(F196)*(1+N(I196)/100), N(F196)*2), 0))</f>
        <v/>
      </c>
    </row>
    <row r="197">
      <c r="E197">
        <f>IFERROR(SUMIF(Compras!$I$2:$I$1000,A197,Compras!$D$2:$D$1000)-SUMIF(Ventas!$S$2:$S$2000,A197,Ventas!$D$2:$D$2000),0)</f>
        <v/>
      </c>
      <c r="F197">
        <f>IFERROR(SUMPRODUCT((Compras!$I$2:$I$1000=A197)*(Compras!$D$2:$D$1000)*(Compras!$E$2:$E$1000))/SUMIF(Compras!$I$2:$I$1000,A197,Compras!$D$2:$D$1000),0)</f>
        <v/>
      </c>
      <c r="H197">
        <f>IFERROR(LOOKUP(2,1/(Compras!$I$2:$I$1000=A197),Compras!$E$2:$E$1000),0)</f>
        <v/>
      </c>
      <c r="J197">
        <f>IF(N(H197)&gt;0, IF(N(I197)&gt;0, N(H197)*(1+N(I197)/100), N(H197)*2), IF(N(F197)&gt;0, IF(N(I197)&gt;0, N(F197)*(1+N(I197)/100), N(F197)*2), 0))</f>
        <v/>
      </c>
    </row>
    <row r="198">
      <c r="E198">
        <f>IFERROR(SUMIF(Compras!$I$2:$I$1000,A198,Compras!$D$2:$D$1000)-SUMIF(Ventas!$S$2:$S$2000,A198,Ventas!$D$2:$D$2000),0)</f>
        <v/>
      </c>
      <c r="F198">
        <f>IFERROR(SUMPRODUCT((Compras!$I$2:$I$1000=A198)*(Compras!$D$2:$D$1000)*(Compras!$E$2:$E$1000))/SUMIF(Compras!$I$2:$I$1000,A198,Compras!$D$2:$D$1000),0)</f>
        <v/>
      </c>
      <c r="H198">
        <f>IFERROR(LOOKUP(2,1/(Compras!$I$2:$I$1000=A198),Compras!$E$2:$E$1000),0)</f>
        <v/>
      </c>
      <c r="J198">
        <f>IF(N(H198)&gt;0, IF(N(I198)&gt;0, N(H198)*(1+N(I198)/100), N(H198)*2), IF(N(F198)&gt;0, IF(N(I198)&gt;0, N(F198)*(1+N(I198)/100), N(F198)*2), 0))</f>
        <v/>
      </c>
    </row>
    <row r="199">
      <c r="E199">
        <f>IFERROR(SUMIF(Compras!$I$2:$I$1000,A199,Compras!$D$2:$D$1000)-SUMIF(Ventas!$S$2:$S$2000,A199,Ventas!$D$2:$D$2000),0)</f>
        <v/>
      </c>
      <c r="F199">
        <f>IFERROR(SUMPRODUCT((Compras!$I$2:$I$1000=A199)*(Compras!$D$2:$D$1000)*(Compras!$E$2:$E$1000))/SUMIF(Compras!$I$2:$I$1000,A199,Compras!$D$2:$D$1000),0)</f>
        <v/>
      </c>
      <c r="H199">
        <f>IFERROR(LOOKUP(2,1/(Compras!$I$2:$I$1000=A199),Compras!$E$2:$E$1000),0)</f>
        <v/>
      </c>
      <c r="J199">
        <f>IF(N(H199)&gt;0, IF(N(I199)&gt;0, N(H199)*(1+N(I199)/100), N(H199)*2), IF(N(F199)&gt;0, IF(N(I199)&gt;0, N(F199)*(1+N(I199)/100), N(F199)*2), 0))</f>
        <v/>
      </c>
    </row>
    <row r="200">
      <c r="E200">
        <f>IFERROR(SUMIF(Compras!$I$2:$I$1000,A200,Compras!$D$2:$D$1000)-SUMIF(Ventas!$S$2:$S$2000,A200,Ventas!$D$2:$D$2000),0)</f>
        <v/>
      </c>
      <c r="F200">
        <f>IFERROR(SUMPRODUCT((Compras!$I$2:$I$1000=A200)*(Compras!$D$2:$D$1000)*(Compras!$E$2:$E$1000))/SUMIF(Compras!$I$2:$I$1000,A200,Compras!$D$2:$D$1000),0)</f>
        <v/>
      </c>
      <c r="H200">
        <f>IFERROR(LOOKUP(2,1/(Compras!$I$2:$I$1000=A200),Compras!$E$2:$E$1000),0)</f>
        <v/>
      </c>
      <c r="J200">
        <f>IF(N(H200)&gt;0, IF(N(I200)&gt;0, N(H200)*(1+N(I200)/100), N(H200)*2), IF(N(F200)&gt;0, IF(N(I200)&gt;0, N(F200)*(1+N(I200)/100), N(F200)*2), 0))</f>
        <v/>
      </c>
    </row>
    <row r="201">
      <c r="E201">
        <f>IFERROR(SUMIF(Compras!$I$2:$I$1000,A201,Compras!$D$2:$D$1000)-SUMIF(Ventas!$S$2:$S$2000,A201,Ventas!$D$2:$D$2000),0)</f>
        <v/>
      </c>
      <c r="F201">
        <f>IFERROR(SUMPRODUCT((Compras!$I$2:$I$1000=A201)*(Compras!$D$2:$D$1000)*(Compras!$E$2:$E$1000))/SUMIF(Compras!$I$2:$I$1000,A201,Compras!$D$2:$D$1000),0)</f>
        <v/>
      </c>
      <c r="H201">
        <f>IFERROR(LOOKUP(2,1/(Compras!$I$2:$I$1000=A201),Compras!$E$2:$E$1000),0)</f>
        <v/>
      </c>
      <c r="J201">
        <f>IF(N(H201)&gt;0, IF(N(I201)&gt;0, N(H201)*(1+N(I201)/100), N(H201)*2), IF(N(F201)&gt;0, IF(N(I201)&gt;0, N(F201)*(1+N(I201)/100), N(F201)*2), 0))</f>
        <v/>
      </c>
    </row>
    <row r="202">
      <c r="E202">
        <f>IFERROR(SUMIF(Compras!$I$2:$I$1000,A202,Compras!$D$2:$D$1000)-SUMIF(Ventas!$S$2:$S$2000,A202,Ventas!$D$2:$D$2000),0)</f>
        <v/>
      </c>
      <c r="F202">
        <f>IFERROR(SUMPRODUCT((Compras!$I$2:$I$1000=A202)*(Compras!$D$2:$D$1000)*(Compras!$E$2:$E$1000))/SUMIF(Compras!$I$2:$I$1000,A202,Compras!$D$2:$D$1000),0)</f>
        <v/>
      </c>
      <c r="H202">
        <f>IFERROR(LOOKUP(2,1/(Compras!$I$2:$I$1000=A202),Compras!$E$2:$E$1000),0)</f>
        <v/>
      </c>
      <c r="J202">
        <f>IF(N(H202)&gt;0, IF(N(I202)&gt;0, N(H202)*(1+N(I202)/100), N(H202)*2), IF(N(F202)&gt;0, IF(N(I202)&gt;0, N(F202)*(1+N(I202)/100), N(F202)*2), 0))</f>
        <v/>
      </c>
    </row>
    <row r="203">
      <c r="E203">
        <f>IFERROR(SUMIF(Compras!$I$2:$I$1000,A203,Compras!$D$2:$D$1000)-SUMIF(Ventas!$S$2:$S$2000,A203,Ventas!$D$2:$D$2000),0)</f>
        <v/>
      </c>
      <c r="F203">
        <f>IFERROR(SUMPRODUCT((Compras!$I$2:$I$1000=A203)*(Compras!$D$2:$D$1000)*(Compras!$E$2:$E$1000))/SUMIF(Compras!$I$2:$I$1000,A203,Compras!$D$2:$D$1000),0)</f>
        <v/>
      </c>
      <c r="H203">
        <f>IFERROR(LOOKUP(2,1/(Compras!$I$2:$I$1000=A203),Compras!$E$2:$E$1000),0)</f>
        <v/>
      </c>
      <c r="J203">
        <f>IF(N(H203)&gt;0, IF(N(I203)&gt;0, N(H203)*(1+N(I203)/100), N(H203)*2), IF(N(F203)&gt;0, IF(N(I203)&gt;0, N(F203)*(1+N(I203)/100), N(F203)*2), 0))</f>
        <v/>
      </c>
    </row>
    <row r="204">
      <c r="E204">
        <f>IFERROR(SUMIF(Compras!$I$2:$I$1000,A204,Compras!$D$2:$D$1000)-SUMIF(Ventas!$S$2:$S$2000,A204,Ventas!$D$2:$D$2000),0)</f>
        <v/>
      </c>
      <c r="F204">
        <f>IFERROR(SUMPRODUCT((Compras!$I$2:$I$1000=A204)*(Compras!$D$2:$D$1000)*(Compras!$E$2:$E$1000))/SUMIF(Compras!$I$2:$I$1000,A204,Compras!$D$2:$D$1000),0)</f>
        <v/>
      </c>
      <c r="H204">
        <f>IFERROR(LOOKUP(2,1/(Compras!$I$2:$I$1000=A204),Compras!$E$2:$E$1000),0)</f>
        <v/>
      </c>
      <c r="J204">
        <f>IF(N(H204)&gt;0, IF(N(I204)&gt;0, N(H204)*(1+N(I204)/100), N(H204)*2), IF(N(F204)&gt;0, IF(N(I204)&gt;0, N(F204)*(1+N(I204)/100), N(F204)*2), 0))</f>
        <v/>
      </c>
    </row>
    <row r="205">
      <c r="E205">
        <f>IFERROR(SUMIF(Compras!$I$2:$I$1000,A205,Compras!$D$2:$D$1000)-SUMIF(Ventas!$S$2:$S$2000,A205,Ventas!$D$2:$D$2000),0)</f>
        <v/>
      </c>
      <c r="F205">
        <f>IFERROR(SUMPRODUCT((Compras!$I$2:$I$1000=A205)*(Compras!$D$2:$D$1000)*(Compras!$E$2:$E$1000))/SUMIF(Compras!$I$2:$I$1000,A205,Compras!$D$2:$D$1000),0)</f>
        <v/>
      </c>
      <c r="H205">
        <f>IFERROR(LOOKUP(2,1/(Compras!$I$2:$I$1000=A205),Compras!$E$2:$E$1000),0)</f>
        <v/>
      </c>
      <c r="J205">
        <f>IF(N(H205)&gt;0, IF(N(I205)&gt;0, N(H205)*(1+N(I205)/100), N(H205)*2), IF(N(F205)&gt;0, IF(N(I205)&gt;0, N(F205)*(1+N(I205)/100), N(F205)*2), 0))</f>
        <v/>
      </c>
    </row>
    <row r="206">
      <c r="E206">
        <f>IFERROR(SUMIF(Compras!$I$2:$I$1000,A206,Compras!$D$2:$D$1000)-SUMIF(Ventas!$S$2:$S$2000,A206,Ventas!$D$2:$D$2000),0)</f>
        <v/>
      </c>
      <c r="F206">
        <f>IFERROR(SUMPRODUCT((Compras!$I$2:$I$1000=A206)*(Compras!$D$2:$D$1000)*(Compras!$E$2:$E$1000))/SUMIF(Compras!$I$2:$I$1000,A206,Compras!$D$2:$D$1000),0)</f>
        <v/>
      </c>
      <c r="H206">
        <f>IFERROR(LOOKUP(2,1/(Compras!$I$2:$I$1000=A206),Compras!$E$2:$E$1000),0)</f>
        <v/>
      </c>
      <c r="J206">
        <f>IF(N(H206)&gt;0, IF(N(I206)&gt;0, N(H206)*(1+N(I206)/100), N(H206)*2), IF(N(F206)&gt;0, IF(N(I206)&gt;0, N(F206)*(1+N(I206)/100), N(F206)*2), 0))</f>
        <v/>
      </c>
    </row>
    <row r="207">
      <c r="E207">
        <f>IFERROR(SUMIF(Compras!$I$2:$I$1000,A207,Compras!$D$2:$D$1000)-SUMIF(Ventas!$S$2:$S$2000,A207,Ventas!$D$2:$D$2000),0)</f>
        <v/>
      </c>
      <c r="F207">
        <f>IFERROR(SUMPRODUCT((Compras!$I$2:$I$1000=A207)*(Compras!$D$2:$D$1000)*(Compras!$E$2:$E$1000))/SUMIF(Compras!$I$2:$I$1000,A207,Compras!$D$2:$D$1000),0)</f>
        <v/>
      </c>
      <c r="H207">
        <f>IFERROR(LOOKUP(2,1/(Compras!$I$2:$I$1000=A207),Compras!$E$2:$E$1000),0)</f>
        <v/>
      </c>
      <c r="J207">
        <f>IF(N(H207)&gt;0, IF(N(I207)&gt;0, N(H207)*(1+N(I207)/100), N(H207)*2), IF(N(F207)&gt;0, IF(N(I207)&gt;0, N(F207)*(1+N(I207)/100), N(F207)*2), 0))</f>
        <v/>
      </c>
    </row>
    <row r="208">
      <c r="E208">
        <f>IFERROR(SUMIF(Compras!$I$2:$I$1000,A208,Compras!$D$2:$D$1000)-SUMIF(Ventas!$S$2:$S$2000,A208,Ventas!$D$2:$D$2000),0)</f>
        <v/>
      </c>
      <c r="F208">
        <f>IFERROR(SUMPRODUCT((Compras!$I$2:$I$1000=A208)*(Compras!$D$2:$D$1000)*(Compras!$E$2:$E$1000))/SUMIF(Compras!$I$2:$I$1000,A208,Compras!$D$2:$D$1000),0)</f>
        <v/>
      </c>
      <c r="H208">
        <f>IFERROR(LOOKUP(2,1/(Compras!$I$2:$I$1000=A208),Compras!$E$2:$E$1000),0)</f>
        <v/>
      </c>
      <c r="J208">
        <f>IF(N(H208)&gt;0, IF(N(I208)&gt;0, N(H208)*(1+N(I208)/100), N(H208)*2), IF(N(F208)&gt;0, IF(N(I208)&gt;0, N(F208)*(1+N(I208)/100), N(F208)*2), 0))</f>
        <v/>
      </c>
    </row>
    <row r="209">
      <c r="E209">
        <f>IFERROR(SUMIF(Compras!$I$2:$I$1000,A209,Compras!$D$2:$D$1000)-SUMIF(Ventas!$S$2:$S$2000,A209,Ventas!$D$2:$D$2000),0)</f>
        <v/>
      </c>
      <c r="F209">
        <f>IFERROR(SUMPRODUCT((Compras!$I$2:$I$1000=A209)*(Compras!$D$2:$D$1000)*(Compras!$E$2:$E$1000))/SUMIF(Compras!$I$2:$I$1000,A209,Compras!$D$2:$D$1000),0)</f>
        <v/>
      </c>
      <c r="H209">
        <f>IFERROR(LOOKUP(2,1/(Compras!$I$2:$I$1000=A209),Compras!$E$2:$E$1000),0)</f>
        <v/>
      </c>
      <c r="J209">
        <f>IF(N(H209)&gt;0, IF(N(I209)&gt;0, N(H209)*(1+N(I209)/100), N(H209)*2), IF(N(F209)&gt;0, IF(N(I209)&gt;0, N(F209)*(1+N(I209)/100), N(F209)*2), 0))</f>
        <v/>
      </c>
    </row>
    <row r="210">
      <c r="E210">
        <f>IFERROR(SUMIF(Compras!$I$2:$I$1000,A210,Compras!$D$2:$D$1000)-SUMIF(Ventas!$S$2:$S$2000,A210,Ventas!$D$2:$D$2000),0)</f>
        <v/>
      </c>
      <c r="F210">
        <f>IFERROR(SUMPRODUCT((Compras!$I$2:$I$1000=A210)*(Compras!$D$2:$D$1000)*(Compras!$E$2:$E$1000))/SUMIF(Compras!$I$2:$I$1000,A210,Compras!$D$2:$D$1000),0)</f>
        <v/>
      </c>
      <c r="H210">
        <f>IFERROR(LOOKUP(2,1/(Compras!$I$2:$I$1000=A210),Compras!$E$2:$E$1000),0)</f>
        <v/>
      </c>
      <c r="J210">
        <f>IF(N(H210)&gt;0, IF(N(I210)&gt;0, N(H210)*(1+N(I210)/100), N(H210)*2), IF(N(F210)&gt;0, IF(N(I210)&gt;0, N(F210)*(1+N(I210)/100), N(F210)*2), 0))</f>
        <v/>
      </c>
    </row>
    <row r="211">
      <c r="E211">
        <f>IFERROR(SUMIF(Compras!$I$2:$I$1000,A211,Compras!$D$2:$D$1000)-SUMIF(Ventas!$S$2:$S$2000,A211,Ventas!$D$2:$D$2000),0)</f>
        <v/>
      </c>
      <c r="F211">
        <f>IFERROR(SUMPRODUCT((Compras!$I$2:$I$1000=A211)*(Compras!$D$2:$D$1000)*(Compras!$E$2:$E$1000))/SUMIF(Compras!$I$2:$I$1000,A211,Compras!$D$2:$D$1000),0)</f>
        <v/>
      </c>
      <c r="H211">
        <f>IFERROR(LOOKUP(2,1/(Compras!$I$2:$I$1000=A211),Compras!$E$2:$E$1000),0)</f>
        <v/>
      </c>
      <c r="J211">
        <f>IF(N(H211)&gt;0, IF(N(I211)&gt;0, N(H211)*(1+N(I211)/100), N(H211)*2), IF(N(F211)&gt;0, IF(N(I211)&gt;0, N(F211)*(1+N(I211)/100), N(F211)*2), 0))</f>
        <v/>
      </c>
    </row>
    <row r="212">
      <c r="E212">
        <f>IFERROR(SUMIF(Compras!$I$2:$I$1000,A212,Compras!$D$2:$D$1000)-SUMIF(Ventas!$S$2:$S$2000,A212,Ventas!$D$2:$D$2000),0)</f>
        <v/>
      </c>
      <c r="F212">
        <f>IFERROR(SUMPRODUCT((Compras!$I$2:$I$1000=A212)*(Compras!$D$2:$D$1000)*(Compras!$E$2:$E$1000))/SUMIF(Compras!$I$2:$I$1000,A212,Compras!$D$2:$D$1000),0)</f>
        <v/>
      </c>
      <c r="H212">
        <f>IFERROR(LOOKUP(2,1/(Compras!$I$2:$I$1000=A212),Compras!$E$2:$E$1000),0)</f>
        <v/>
      </c>
      <c r="J212">
        <f>IF(N(H212)&gt;0, IF(N(I212)&gt;0, N(H212)*(1+N(I212)/100), N(H212)*2), IF(N(F212)&gt;0, IF(N(I212)&gt;0, N(F212)*(1+N(I212)/100), N(F212)*2), 0))</f>
        <v/>
      </c>
    </row>
    <row r="213">
      <c r="E213">
        <f>IFERROR(SUMIF(Compras!$I$2:$I$1000,A213,Compras!$D$2:$D$1000)-SUMIF(Ventas!$S$2:$S$2000,A213,Ventas!$D$2:$D$2000),0)</f>
        <v/>
      </c>
      <c r="F213">
        <f>IFERROR(SUMPRODUCT((Compras!$I$2:$I$1000=A213)*(Compras!$D$2:$D$1000)*(Compras!$E$2:$E$1000))/SUMIF(Compras!$I$2:$I$1000,A213,Compras!$D$2:$D$1000),0)</f>
        <v/>
      </c>
      <c r="H213">
        <f>IFERROR(LOOKUP(2,1/(Compras!$I$2:$I$1000=A213),Compras!$E$2:$E$1000),0)</f>
        <v/>
      </c>
      <c r="J213">
        <f>IF(N(H213)&gt;0, IF(N(I213)&gt;0, N(H213)*(1+N(I213)/100), N(H213)*2), IF(N(F213)&gt;0, IF(N(I213)&gt;0, N(F213)*(1+N(I213)/100), N(F213)*2), 0))</f>
        <v/>
      </c>
    </row>
    <row r="214">
      <c r="E214">
        <f>IFERROR(SUMIF(Compras!$I$2:$I$1000,A214,Compras!$D$2:$D$1000)-SUMIF(Ventas!$S$2:$S$2000,A214,Ventas!$D$2:$D$2000),0)</f>
        <v/>
      </c>
      <c r="F214">
        <f>IFERROR(SUMPRODUCT((Compras!$I$2:$I$1000=A214)*(Compras!$D$2:$D$1000)*(Compras!$E$2:$E$1000))/SUMIF(Compras!$I$2:$I$1000,A214,Compras!$D$2:$D$1000),0)</f>
        <v/>
      </c>
      <c r="H214">
        <f>IFERROR(LOOKUP(2,1/(Compras!$I$2:$I$1000=A214),Compras!$E$2:$E$1000),0)</f>
        <v/>
      </c>
      <c r="J214">
        <f>IF(N(H214)&gt;0, IF(N(I214)&gt;0, N(H214)*(1+N(I214)/100), N(H214)*2), IF(N(F214)&gt;0, IF(N(I214)&gt;0, N(F214)*(1+N(I214)/100), N(F214)*2), 0))</f>
        <v/>
      </c>
    </row>
    <row r="215">
      <c r="E215">
        <f>IFERROR(SUMIF(Compras!$I$2:$I$1000,A215,Compras!$D$2:$D$1000)-SUMIF(Ventas!$S$2:$S$2000,A215,Ventas!$D$2:$D$2000),0)</f>
        <v/>
      </c>
      <c r="F215">
        <f>IFERROR(SUMPRODUCT((Compras!$I$2:$I$1000=A215)*(Compras!$D$2:$D$1000)*(Compras!$E$2:$E$1000))/SUMIF(Compras!$I$2:$I$1000,A215,Compras!$D$2:$D$1000),0)</f>
        <v/>
      </c>
      <c r="H215">
        <f>IFERROR(LOOKUP(2,1/(Compras!$I$2:$I$1000=A215),Compras!$E$2:$E$1000),0)</f>
        <v/>
      </c>
      <c r="J215">
        <f>IF(N(H215)&gt;0, IF(N(I215)&gt;0, N(H215)*(1+N(I215)/100), N(H215)*2), IF(N(F215)&gt;0, IF(N(I215)&gt;0, N(F215)*(1+N(I215)/100), N(F215)*2), 0))</f>
        <v/>
      </c>
    </row>
    <row r="216">
      <c r="E216">
        <f>IFERROR(SUMIF(Compras!$I$2:$I$1000,A216,Compras!$D$2:$D$1000)-SUMIF(Ventas!$S$2:$S$2000,A216,Ventas!$D$2:$D$2000),0)</f>
        <v/>
      </c>
      <c r="F216">
        <f>IFERROR(SUMPRODUCT((Compras!$I$2:$I$1000=A216)*(Compras!$D$2:$D$1000)*(Compras!$E$2:$E$1000))/SUMIF(Compras!$I$2:$I$1000,A216,Compras!$D$2:$D$1000),0)</f>
        <v/>
      </c>
      <c r="H216">
        <f>IFERROR(LOOKUP(2,1/(Compras!$I$2:$I$1000=A216),Compras!$E$2:$E$1000),0)</f>
        <v/>
      </c>
      <c r="J216">
        <f>IF(N(H216)&gt;0, IF(N(I216)&gt;0, N(H216)*(1+N(I216)/100), N(H216)*2), IF(N(F216)&gt;0, IF(N(I216)&gt;0, N(F216)*(1+N(I216)/100), N(F216)*2), 0))</f>
        <v/>
      </c>
    </row>
    <row r="217">
      <c r="E217">
        <f>IFERROR(SUMIF(Compras!$I$2:$I$1000,A217,Compras!$D$2:$D$1000)-SUMIF(Ventas!$S$2:$S$2000,A217,Ventas!$D$2:$D$2000),0)</f>
        <v/>
      </c>
      <c r="F217">
        <f>IFERROR(SUMPRODUCT((Compras!$I$2:$I$1000=A217)*(Compras!$D$2:$D$1000)*(Compras!$E$2:$E$1000))/SUMIF(Compras!$I$2:$I$1000,A217,Compras!$D$2:$D$1000),0)</f>
        <v/>
      </c>
      <c r="H217">
        <f>IFERROR(LOOKUP(2,1/(Compras!$I$2:$I$1000=A217),Compras!$E$2:$E$1000),0)</f>
        <v/>
      </c>
      <c r="J217">
        <f>IF(N(H217)&gt;0, IF(N(I217)&gt;0, N(H217)*(1+N(I217)/100), N(H217)*2), IF(N(F217)&gt;0, IF(N(I217)&gt;0, N(F217)*(1+N(I217)/100), N(F217)*2), 0))</f>
        <v/>
      </c>
    </row>
    <row r="218">
      <c r="E218">
        <f>IFERROR(SUMIF(Compras!$I$2:$I$1000,A218,Compras!$D$2:$D$1000)-SUMIF(Ventas!$S$2:$S$2000,A218,Ventas!$D$2:$D$2000),0)</f>
        <v/>
      </c>
      <c r="F218">
        <f>IFERROR(SUMPRODUCT((Compras!$I$2:$I$1000=A218)*(Compras!$D$2:$D$1000)*(Compras!$E$2:$E$1000))/SUMIF(Compras!$I$2:$I$1000,A218,Compras!$D$2:$D$1000),0)</f>
        <v/>
      </c>
      <c r="H218">
        <f>IFERROR(LOOKUP(2,1/(Compras!$I$2:$I$1000=A218),Compras!$E$2:$E$1000),0)</f>
        <v/>
      </c>
      <c r="J218">
        <f>IF(N(H218)&gt;0, IF(N(I218)&gt;0, N(H218)*(1+N(I218)/100), N(H218)*2), IF(N(F218)&gt;0, IF(N(I218)&gt;0, N(F218)*(1+N(I218)/100), N(F218)*2), 0))</f>
        <v/>
      </c>
    </row>
    <row r="219">
      <c r="E219">
        <f>IFERROR(SUMIF(Compras!$I$2:$I$1000,A219,Compras!$D$2:$D$1000)-SUMIF(Ventas!$S$2:$S$2000,A219,Ventas!$D$2:$D$2000),0)</f>
        <v/>
      </c>
      <c r="F219">
        <f>IFERROR(SUMPRODUCT((Compras!$I$2:$I$1000=A219)*(Compras!$D$2:$D$1000)*(Compras!$E$2:$E$1000))/SUMIF(Compras!$I$2:$I$1000,A219,Compras!$D$2:$D$1000),0)</f>
        <v/>
      </c>
      <c r="H219">
        <f>IFERROR(LOOKUP(2,1/(Compras!$I$2:$I$1000=A219),Compras!$E$2:$E$1000),0)</f>
        <v/>
      </c>
      <c r="J219">
        <f>IF(N(H219)&gt;0, IF(N(I219)&gt;0, N(H219)*(1+N(I219)/100), N(H219)*2), IF(N(F219)&gt;0, IF(N(I219)&gt;0, N(F219)*(1+N(I219)/100), N(F219)*2), 0))</f>
        <v/>
      </c>
    </row>
    <row r="220">
      <c r="E220">
        <f>IFERROR(SUMIF(Compras!$I$2:$I$1000,A220,Compras!$D$2:$D$1000)-SUMIF(Ventas!$S$2:$S$2000,A220,Ventas!$D$2:$D$2000),0)</f>
        <v/>
      </c>
      <c r="F220">
        <f>IFERROR(SUMPRODUCT((Compras!$I$2:$I$1000=A220)*(Compras!$D$2:$D$1000)*(Compras!$E$2:$E$1000))/SUMIF(Compras!$I$2:$I$1000,A220,Compras!$D$2:$D$1000),0)</f>
        <v/>
      </c>
      <c r="H220">
        <f>IFERROR(LOOKUP(2,1/(Compras!$I$2:$I$1000=A220),Compras!$E$2:$E$1000),0)</f>
        <v/>
      </c>
      <c r="J220">
        <f>IF(N(H220)&gt;0, IF(N(I220)&gt;0, N(H220)*(1+N(I220)/100), N(H220)*2), IF(N(F220)&gt;0, IF(N(I220)&gt;0, N(F220)*(1+N(I220)/100), N(F220)*2), 0))</f>
        <v/>
      </c>
    </row>
    <row r="221">
      <c r="E221">
        <f>IFERROR(SUMIF(Compras!$I$2:$I$1000,A221,Compras!$D$2:$D$1000)-SUMIF(Ventas!$S$2:$S$2000,A221,Ventas!$D$2:$D$2000),0)</f>
        <v/>
      </c>
      <c r="F221">
        <f>IFERROR(SUMPRODUCT((Compras!$I$2:$I$1000=A221)*(Compras!$D$2:$D$1000)*(Compras!$E$2:$E$1000))/SUMIF(Compras!$I$2:$I$1000,A221,Compras!$D$2:$D$1000),0)</f>
        <v/>
      </c>
      <c r="H221">
        <f>IFERROR(LOOKUP(2,1/(Compras!$I$2:$I$1000=A221),Compras!$E$2:$E$1000),0)</f>
        <v/>
      </c>
      <c r="J221">
        <f>IF(N(H221)&gt;0, IF(N(I221)&gt;0, N(H221)*(1+N(I221)/100), N(H221)*2), IF(N(F221)&gt;0, IF(N(I221)&gt;0, N(F221)*(1+N(I221)/100), N(F221)*2), 0))</f>
        <v/>
      </c>
    </row>
    <row r="222">
      <c r="E222">
        <f>IFERROR(SUMIF(Compras!$I$2:$I$1000,A222,Compras!$D$2:$D$1000)-SUMIF(Ventas!$S$2:$S$2000,A222,Ventas!$D$2:$D$2000),0)</f>
        <v/>
      </c>
      <c r="F222">
        <f>IFERROR(SUMPRODUCT((Compras!$I$2:$I$1000=A222)*(Compras!$D$2:$D$1000)*(Compras!$E$2:$E$1000))/SUMIF(Compras!$I$2:$I$1000,A222,Compras!$D$2:$D$1000),0)</f>
        <v/>
      </c>
      <c r="H222">
        <f>IFERROR(LOOKUP(2,1/(Compras!$I$2:$I$1000=A222),Compras!$E$2:$E$1000),0)</f>
        <v/>
      </c>
      <c r="J222">
        <f>IF(N(H222)&gt;0, IF(N(I222)&gt;0, N(H222)*(1+N(I222)/100), N(H222)*2), IF(N(F222)&gt;0, IF(N(I222)&gt;0, N(F222)*(1+N(I222)/100), N(F222)*2), 0))</f>
        <v/>
      </c>
    </row>
    <row r="223">
      <c r="E223">
        <f>IFERROR(SUMIF(Compras!$I$2:$I$1000,A223,Compras!$D$2:$D$1000)-SUMIF(Ventas!$S$2:$S$2000,A223,Ventas!$D$2:$D$2000),0)</f>
        <v/>
      </c>
      <c r="F223">
        <f>IFERROR(SUMPRODUCT((Compras!$I$2:$I$1000=A223)*(Compras!$D$2:$D$1000)*(Compras!$E$2:$E$1000))/SUMIF(Compras!$I$2:$I$1000,A223,Compras!$D$2:$D$1000),0)</f>
        <v/>
      </c>
      <c r="H223">
        <f>IFERROR(LOOKUP(2,1/(Compras!$I$2:$I$1000=A223),Compras!$E$2:$E$1000),0)</f>
        <v/>
      </c>
      <c r="J223">
        <f>IF(N(H223)&gt;0, IF(N(I223)&gt;0, N(H223)*(1+N(I223)/100), N(H223)*2), IF(N(F223)&gt;0, IF(N(I223)&gt;0, N(F223)*(1+N(I223)/100), N(F223)*2), 0))</f>
        <v/>
      </c>
    </row>
    <row r="224">
      <c r="E224">
        <f>IFERROR(SUMIF(Compras!$I$2:$I$1000,A224,Compras!$D$2:$D$1000)-SUMIF(Ventas!$S$2:$S$2000,A224,Ventas!$D$2:$D$2000),0)</f>
        <v/>
      </c>
      <c r="F224">
        <f>IFERROR(SUMPRODUCT((Compras!$I$2:$I$1000=A224)*(Compras!$D$2:$D$1000)*(Compras!$E$2:$E$1000))/SUMIF(Compras!$I$2:$I$1000,A224,Compras!$D$2:$D$1000),0)</f>
        <v/>
      </c>
      <c r="H224">
        <f>IFERROR(LOOKUP(2,1/(Compras!$I$2:$I$1000=A224),Compras!$E$2:$E$1000),0)</f>
        <v/>
      </c>
      <c r="J224">
        <f>IF(N(H224)&gt;0, IF(N(I224)&gt;0, N(H224)*(1+N(I224)/100), N(H224)*2), IF(N(F224)&gt;0, IF(N(I224)&gt;0, N(F224)*(1+N(I224)/100), N(F224)*2), 0))</f>
        <v/>
      </c>
    </row>
    <row r="225">
      <c r="E225">
        <f>IFERROR(SUMIF(Compras!$I$2:$I$1000,A225,Compras!$D$2:$D$1000)-SUMIF(Ventas!$S$2:$S$2000,A225,Ventas!$D$2:$D$2000),0)</f>
        <v/>
      </c>
      <c r="F225">
        <f>IFERROR(SUMPRODUCT((Compras!$I$2:$I$1000=A225)*(Compras!$D$2:$D$1000)*(Compras!$E$2:$E$1000))/SUMIF(Compras!$I$2:$I$1000,A225,Compras!$D$2:$D$1000),0)</f>
        <v/>
      </c>
      <c r="H225">
        <f>IFERROR(LOOKUP(2,1/(Compras!$I$2:$I$1000=A225),Compras!$E$2:$E$1000),0)</f>
        <v/>
      </c>
      <c r="J225">
        <f>IF(N(H225)&gt;0, IF(N(I225)&gt;0, N(H225)*(1+N(I225)/100), N(H225)*2), IF(N(F225)&gt;0, IF(N(I225)&gt;0, N(F225)*(1+N(I225)/100), N(F225)*2), 0))</f>
        <v/>
      </c>
    </row>
    <row r="226">
      <c r="E226">
        <f>IFERROR(SUMIF(Compras!$I$2:$I$1000,A226,Compras!$D$2:$D$1000)-SUMIF(Ventas!$S$2:$S$2000,A226,Ventas!$D$2:$D$2000),0)</f>
        <v/>
      </c>
      <c r="F226">
        <f>IFERROR(SUMPRODUCT((Compras!$I$2:$I$1000=A226)*(Compras!$D$2:$D$1000)*(Compras!$E$2:$E$1000))/SUMIF(Compras!$I$2:$I$1000,A226,Compras!$D$2:$D$1000),0)</f>
        <v/>
      </c>
      <c r="H226">
        <f>IFERROR(LOOKUP(2,1/(Compras!$I$2:$I$1000=A226),Compras!$E$2:$E$1000),0)</f>
        <v/>
      </c>
      <c r="J226">
        <f>IF(N(H226)&gt;0, IF(N(I226)&gt;0, N(H226)*(1+N(I226)/100), N(H226)*2), IF(N(F226)&gt;0, IF(N(I226)&gt;0, N(F226)*(1+N(I226)/100), N(F226)*2), 0))</f>
        <v/>
      </c>
    </row>
    <row r="227">
      <c r="E227">
        <f>IFERROR(SUMIF(Compras!$I$2:$I$1000,A227,Compras!$D$2:$D$1000)-SUMIF(Ventas!$S$2:$S$2000,A227,Ventas!$D$2:$D$2000),0)</f>
        <v/>
      </c>
      <c r="F227">
        <f>IFERROR(SUMPRODUCT((Compras!$I$2:$I$1000=A227)*(Compras!$D$2:$D$1000)*(Compras!$E$2:$E$1000))/SUMIF(Compras!$I$2:$I$1000,A227,Compras!$D$2:$D$1000),0)</f>
        <v/>
      </c>
      <c r="H227">
        <f>IFERROR(LOOKUP(2,1/(Compras!$I$2:$I$1000=A227),Compras!$E$2:$E$1000),0)</f>
        <v/>
      </c>
      <c r="J227">
        <f>IF(N(H227)&gt;0, IF(N(I227)&gt;0, N(H227)*(1+N(I227)/100), N(H227)*2), IF(N(F227)&gt;0, IF(N(I227)&gt;0, N(F227)*(1+N(I227)/100), N(F227)*2), 0))</f>
        <v/>
      </c>
    </row>
    <row r="228">
      <c r="E228">
        <f>IFERROR(SUMIF(Compras!$I$2:$I$1000,A228,Compras!$D$2:$D$1000)-SUMIF(Ventas!$S$2:$S$2000,A228,Ventas!$D$2:$D$2000),0)</f>
        <v/>
      </c>
      <c r="F228">
        <f>IFERROR(SUMPRODUCT((Compras!$I$2:$I$1000=A228)*(Compras!$D$2:$D$1000)*(Compras!$E$2:$E$1000))/SUMIF(Compras!$I$2:$I$1000,A228,Compras!$D$2:$D$1000),0)</f>
        <v/>
      </c>
      <c r="H228">
        <f>IFERROR(LOOKUP(2,1/(Compras!$I$2:$I$1000=A228),Compras!$E$2:$E$1000),0)</f>
        <v/>
      </c>
      <c r="J228">
        <f>IF(N(H228)&gt;0, IF(N(I228)&gt;0, N(H228)*(1+N(I228)/100), N(H228)*2), IF(N(F228)&gt;0, IF(N(I228)&gt;0, N(F228)*(1+N(I228)/100), N(F228)*2), 0))</f>
        <v/>
      </c>
    </row>
    <row r="229">
      <c r="E229">
        <f>IFERROR(SUMIF(Compras!$I$2:$I$1000,A229,Compras!$D$2:$D$1000)-SUMIF(Ventas!$S$2:$S$2000,A229,Ventas!$D$2:$D$2000),0)</f>
        <v/>
      </c>
      <c r="F229">
        <f>IFERROR(SUMPRODUCT((Compras!$I$2:$I$1000=A229)*(Compras!$D$2:$D$1000)*(Compras!$E$2:$E$1000))/SUMIF(Compras!$I$2:$I$1000,A229,Compras!$D$2:$D$1000),0)</f>
        <v/>
      </c>
      <c r="H229">
        <f>IFERROR(LOOKUP(2,1/(Compras!$I$2:$I$1000=A229),Compras!$E$2:$E$1000),0)</f>
        <v/>
      </c>
      <c r="J229">
        <f>IF(N(H229)&gt;0, IF(N(I229)&gt;0, N(H229)*(1+N(I229)/100), N(H229)*2), IF(N(F229)&gt;0, IF(N(I229)&gt;0, N(F229)*(1+N(I229)/100), N(F229)*2), 0))</f>
        <v/>
      </c>
    </row>
    <row r="230">
      <c r="E230">
        <f>IFERROR(SUMIF(Compras!$I$2:$I$1000,A230,Compras!$D$2:$D$1000)-SUMIF(Ventas!$S$2:$S$2000,A230,Ventas!$D$2:$D$2000),0)</f>
        <v/>
      </c>
      <c r="F230">
        <f>IFERROR(SUMPRODUCT((Compras!$I$2:$I$1000=A230)*(Compras!$D$2:$D$1000)*(Compras!$E$2:$E$1000))/SUMIF(Compras!$I$2:$I$1000,A230,Compras!$D$2:$D$1000),0)</f>
        <v/>
      </c>
      <c r="H230">
        <f>IFERROR(LOOKUP(2,1/(Compras!$I$2:$I$1000=A230),Compras!$E$2:$E$1000),0)</f>
        <v/>
      </c>
      <c r="J230">
        <f>IF(N(H230)&gt;0, IF(N(I230)&gt;0, N(H230)*(1+N(I230)/100), N(H230)*2), IF(N(F230)&gt;0, IF(N(I230)&gt;0, N(F230)*(1+N(I230)/100), N(F230)*2), 0))</f>
        <v/>
      </c>
    </row>
    <row r="231">
      <c r="E231">
        <f>IFERROR(SUMIF(Compras!$I$2:$I$1000,A231,Compras!$D$2:$D$1000)-SUMIF(Ventas!$S$2:$S$2000,A231,Ventas!$D$2:$D$2000),0)</f>
        <v/>
      </c>
      <c r="F231">
        <f>IFERROR(SUMPRODUCT((Compras!$I$2:$I$1000=A231)*(Compras!$D$2:$D$1000)*(Compras!$E$2:$E$1000))/SUMIF(Compras!$I$2:$I$1000,A231,Compras!$D$2:$D$1000),0)</f>
        <v/>
      </c>
      <c r="H231">
        <f>IFERROR(LOOKUP(2,1/(Compras!$I$2:$I$1000=A231),Compras!$E$2:$E$1000),0)</f>
        <v/>
      </c>
      <c r="J231">
        <f>IF(N(H231)&gt;0, IF(N(I231)&gt;0, N(H231)*(1+N(I231)/100), N(H231)*2), IF(N(F231)&gt;0, IF(N(I231)&gt;0, N(F231)*(1+N(I231)/100), N(F231)*2), 0))</f>
        <v/>
      </c>
    </row>
    <row r="232">
      <c r="E232">
        <f>IFERROR(SUMIF(Compras!$I$2:$I$1000,A232,Compras!$D$2:$D$1000)-SUMIF(Ventas!$S$2:$S$2000,A232,Ventas!$D$2:$D$2000),0)</f>
        <v/>
      </c>
      <c r="F232">
        <f>IFERROR(SUMPRODUCT((Compras!$I$2:$I$1000=A232)*(Compras!$D$2:$D$1000)*(Compras!$E$2:$E$1000))/SUMIF(Compras!$I$2:$I$1000,A232,Compras!$D$2:$D$1000),0)</f>
        <v/>
      </c>
      <c r="H232">
        <f>IFERROR(LOOKUP(2,1/(Compras!$I$2:$I$1000=A232),Compras!$E$2:$E$1000),0)</f>
        <v/>
      </c>
      <c r="J232">
        <f>IF(N(H232)&gt;0, IF(N(I232)&gt;0, N(H232)*(1+N(I232)/100), N(H232)*2), IF(N(F232)&gt;0, IF(N(I232)&gt;0, N(F232)*(1+N(I232)/100), N(F232)*2), 0))</f>
        <v/>
      </c>
    </row>
    <row r="233">
      <c r="E233">
        <f>IFERROR(SUMIF(Compras!$I$2:$I$1000,A233,Compras!$D$2:$D$1000)-SUMIF(Ventas!$S$2:$S$2000,A233,Ventas!$D$2:$D$2000),0)</f>
        <v/>
      </c>
      <c r="F233">
        <f>IFERROR(SUMPRODUCT((Compras!$I$2:$I$1000=A233)*(Compras!$D$2:$D$1000)*(Compras!$E$2:$E$1000))/SUMIF(Compras!$I$2:$I$1000,A233,Compras!$D$2:$D$1000),0)</f>
        <v/>
      </c>
      <c r="H233">
        <f>IFERROR(LOOKUP(2,1/(Compras!$I$2:$I$1000=A233),Compras!$E$2:$E$1000),0)</f>
        <v/>
      </c>
      <c r="J233">
        <f>IF(N(H233)&gt;0, IF(N(I233)&gt;0, N(H233)*(1+N(I233)/100), N(H233)*2), IF(N(F233)&gt;0, IF(N(I233)&gt;0, N(F233)*(1+N(I233)/100), N(F233)*2), 0))</f>
        <v/>
      </c>
    </row>
    <row r="234">
      <c r="E234">
        <f>IFERROR(SUMIF(Compras!$I$2:$I$1000,A234,Compras!$D$2:$D$1000)-SUMIF(Ventas!$S$2:$S$2000,A234,Ventas!$D$2:$D$2000),0)</f>
        <v/>
      </c>
      <c r="F234">
        <f>IFERROR(SUMPRODUCT((Compras!$I$2:$I$1000=A234)*(Compras!$D$2:$D$1000)*(Compras!$E$2:$E$1000))/SUMIF(Compras!$I$2:$I$1000,A234,Compras!$D$2:$D$1000),0)</f>
        <v/>
      </c>
      <c r="H234">
        <f>IFERROR(LOOKUP(2,1/(Compras!$I$2:$I$1000=A234),Compras!$E$2:$E$1000),0)</f>
        <v/>
      </c>
      <c r="J234">
        <f>IF(N(H234)&gt;0, IF(N(I234)&gt;0, N(H234)*(1+N(I234)/100), N(H234)*2), IF(N(F234)&gt;0, IF(N(I234)&gt;0, N(F234)*(1+N(I234)/100), N(F234)*2), 0))</f>
        <v/>
      </c>
    </row>
    <row r="235">
      <c r="E235">
        <f>IFERROR(SUMIF(Compras!$I$2:$I$1000,A235,Compras!$D$2:$D$1000)-SUMIF(Ventas!$S$2:$S$2000,A235,Ventas!$D$2:$D$2000),0)</f>
        <v/>
      </c>
      <c r="F235">
        <f>IFERROR(SUMPRODUCT((Compras!$I$2:$I$1000=A235)*(Compras!$D$2:$D$1000)*(Compras!$E$2:$E$1000))/SUMIF(Compras!$I$2:$I$1000,A235,Compras!$D$2:$D$1000),0)</f>
        <v/>
      </c>
      <c r="H235">
        <f>IFERROR(LOOKUP(2,1/(Compras!$I$2:$I$1000=A235),Compras!$E$2:$E$1000),0)</f>
        <v/>
      </c>
      <c r="J235">
        <f>IF(N(H235)&gt;0, IF(N(I235)&gt;0, N(H235)*(1+N(I235)/100), N(H235)*2), IF(N(F235)&gt;0, IF(N(I235)&gt;0, N(F235)*(1+N(I235)/100), N(F235)*2), 0))</f>
        <v/>
      </c>
    </row>
    <row r="236">
      <c r="E236">
        <f>IFERROR(SUMIF(Compras!$I$2:$I$1000,A236,Compras!$D$2:$D$1000)-SUMIF(Ventas!$S$2:$S$2000,A236,Ventas!$D$2:$D$2000),0)</f>
        <v/>
      </c>
      <c r="F236">
        <f>IFERROR(SUMPRODUCT((Compras!$I$2:$I$1000=A236)*(Compras!$D$2:$D$1000)*(Compras!$E$2:$E$1000))/SUMIF(Compras!$I$2:$I$1000,A236,Compras!$D$2:$D$1000),0)</f>
        <v/>
      </c>
      <c r="H236">
        <f>IFERROR(LOOKUP(2,1/(Compras!$I$2:$I$1000=A236),Compras!$E$2:$E$1000),0)</f>
        <v/>
      </c>
      <c r="J236">
        <f>IF(N(H236)&gt;0, IF(N(I236)&gt;0, N(H236)*(1+N(I236)/100), N(H236)*2), IF(N(F236)&gt;0, IF(N(I236)&gt;0, N(F236)*(1+N(I236)/100), N(F236)*2), 0))</f>
        <v/>
      </c>
    </row>
    <row r="237">
      <c r="E237">
        <f>IFERROR(SUMIF(Compras!$I$2:$I$1000,A237,Compras!$D$2:$D$1000)-SUMIF(Ventas!$S$2:$S$2000,A237,Ventas!$D$2:$D$2000),0)</f>
        <v/>
      </c>
      <c r="F237">
        <f>IFERROR(SUMPRODUCT((Compras!$I$2:$I$1000=A237)*(Compras!$D$2:$D$1000)*(Compras!$E$2:$E$1000))/SUMIF(Compras!$I$2:$I$1000,A237,Compras!$D$2:$D$1000),0)</f>
        <v/>
      </c>
      <c r="H237">
        <f>IFERROR(LOOKUP(2,1/(Compras!$I$2:$I$1000=A237),Compras!$E$2:$E$1000),0)</f>
        <v/>
      </c>
      <c r="J237">
        <f>IF(N(H237)&gt;0, IF(N(I237)&gt;0, N(H237)*(1+N(I237)/100), N(H237)*2), IF(N(F237)&gt;0, IF(N(I237)&gt;0, N(F237)*(1+N(I237)/100), N(F237)*2), 0))</f>
        <v/>
      </c>
    </row>
    <row r="238">
      <c r="E238">
        <f>IFERROR(SUMIF(Compras!$I$2:$I$1000,A238,Compras!$D$2:$D$1000)-SUMIF(Ventas!$S$2:$S$2000,A238,Ventas!$D$2:$D$2000),0)</f>
        <v/>
      </c>
      <c r="F238">
        <f>IFERROR(SUMPRODUCT((Compras!$I$2:$I$1000=A238)*(Compras!$D$2:$D$1000)*(Compras!$E$2:$E$1000))/SUMIF(Compras!$I$2:$I$1000,A238,Compras!$D$2:$D$1000),0)</f>
        <v/>
      </c>
      <c r="H238">
        <f>IFERROR(LOOKUP(2,1/(Compras!$I$2:$I$1000=A238),Compras!$E$2:$E$1000),0)</f>
        <v/>
      </c>
      <c r="J238">
        <f>IF(N(H238)&gt;0, IF(N(I238)&gt;0, N(H238)*(1+N(I238)/100), N(H238)*2), IF(N(F238)&gt;0, IF(N(I238)&gt;0, N(F238)*(1+N(I238)/100), N(F238)*2), 0))</f>
        <v/>
      </c>
    </row>
    <row r="239">
      <c r="E239">
        <f>IFERROR(SUMIF(Compras!$I$2:$I$1000,A239,Compras!$D$2:$D$1000)-SUMIF(Ventas!$S$2:$S$2000,A239,Ventas!$D$2:$D$2000),0)</f>
        <v/>
      </c>
      <c r="F239">
        <f>IFERROR(SUMPRODUCT((Compras!$I$2:$I$1000=A239)*(Compras!$D$2:$D$1000)*(Compras!$E$2:$E$1000))/SUMIF(Compras!$I$2:$I$1000,A239,Compras!$D$2:$D$1000),0)</f>
        <v/>
      </c>
      <c r="H239">
        <f>IFERROR(LOOKUP(2,1/(Compras!$I$2:$I$1000=A239),Compras!$E$2:$E$1000),0)</f>
        <v/>
      </c>
      <c r="J239">
        <f>IF(N(H239)&gt;0, IF(N(I239)&gt;0, N(H239)*(1+N(I239)/100), N(H239)*2), IF(N(F239)&gt;0, IF(N(I239)&gt;0, N(F239)*(1+N(I239)/100), N(F239)*2), 0))</f>
        <v/>
      </c>
    </row>
    <row r="240">
      <c r="E240">
        <f>IFERROR(SUMIF(Compras!$I$2:$I$1000,A240,Compras!$D$2:$D$1000)-SUMIF(Ventas!$S$2:$S$2000,A240,Ventas!$D$2:$D$2000),0)</f>
        <v/>
      </c>
      <c r="F240">
        <f>IFERROR(SUMPRODUCT((Compras!$I$2:$I$1000=A240)*(Compras!$D$2:$D$1000)*(Compras!$E$2:$E$1000))/SUMIF(Compras!$I$2:$I$1000,A240,Compras!$D$2:$D$1000),0)</f>
        <v/>
      </c>
      <c r="H240">
        <f>IFERROR(LOOKUP(2,1/(Compras!$I$2:$I$1000=A240),Compras!$E$2:$E$1000),0)</f>
        <v/>
      </c>
      <c r="J240">
        <f>IF(N(H240)&gt;0, IF(N(I240)&gt;0, N(H240)*(1+N(I240)/100), N(H240)*2), IF(N(F240)&gt;0, IF(N(I240)&gt;0, N(F240)*(1+N(I240)/100), N(F240)*2), 0))</f>
        <v/>
      </c>
    </row>
    <row r="241">
      <c r="E241">
        <f>IFERROR(SUMIF(Compras!$I$2:$I$1000,A241,Compras!$D$2:$D$1000)-SUMIF(Ventas!$S$2:$S$2000,A241,Ventas!$D$2:$D$2000),0)</f>
        <v/>
      </c>
      <c r="F241">
        <f>IFERROR(SUMPRODUCT((Compras!$I$2:$I$1000=A241)*(Compras!$D$2:$D$1000)*(Compras!$E$2:$E$1000))/SUMIF(Compras!$I$2:$I$1000,A241,Compras!$D$2:$D$1000),0)</f>
        <v/>
      </c>
      <c r="H241">
        <f>IFERROR(LOOKUP(2,1/(Compras!$I$2:$I$1000=A241),Compras!$E$2:$E$1000),0)</f>
        <v/>
      </c>
      <c r="J241">
        <f>IF(N(H241)&gt;0, IF(N(I241)&gt;0, N(H241)*(1+N(I241)/100), N(H241)*2), IF(N(F241)&gt;0, IF(N(I241)&gt;0, N(F241)*(1+N(I241)/100), N(F241)*2), 0))</f>
        <v/>
      </c>
    </row>
    <row r="242">
      <c r="E242">
        <f>IFERROR(SUMIF(Compras!$I$2:$I$1000,A242,Compras!$D$2:$D$1000)-SUMIF(Ventas!$S$2:$S$2000,A242,Ventas!$D$2:$D$2000),0)</f>
        <v/>
      </c>
      <c r="F242">
        <f>IFERROR(SUMPRODUCT((Compras!$I$2:$I$1000=A242)*(Compras!$D$2:$D$1000)*(Compras!$E$2:$E$1000))/SUMIF(Compras!$I$2:$I$1000,A242,Compras!$D$2:$D$1000),0)</f>
        <v/>
      </c>
      <c r="H242">
        <f>IFERROR(LOOKUP(2,1/(Compras!$I$2:$I$1000=A242),Compras!$E$2:$E$1000),0)</f>
        <v/>
      </c>
      <c r="J242">
        <f>IF(N(H242)&gt;0, IF(N(I242)&gt;0, N(H242)*(1+N(I242)/100), N(H242)*2), IF(N(F242)&gt;0, IF(N(I242)&gt;0, N(F242)*(1+N(I242)/100), N(F242)*2), 0))</f>
        <v/>
      </c>
    </row>
    <row r="243">
      <c r="E243">
        <f>IFERROR(SUMIF(Compras!$I$2:$I$1000,A243,Compras!$D$2:$D$1000)-SUMIF(Ventas!$S$2:$S$2000,A243,Ventas!$D$2:$D$2000),0)</f>
        <v/>
      </c>
      <c r="F243">
        <f>IFERROR(SUMPRODUCT((Compras!$I$2:$I$1000=A243)*(Compras!$D$2:$D$1000)*(Compras!$E$2:$E$1000))/SUMIF(Compras!$I$2:$I$1000,A243,Compras!$D$2:$D$1000),0)</f>
        <v/>
      </c>
      <c r="H243">
        <f>IFERROR(LOOKUP(2,1/(Compras!$I$2:$I$1000=A243),Compras!$E$2:$E$1000),0)</f>
        <v/>
      </c>
      <c r="J243">
        <f>IF(N(H243)&gt;0, IF(N(I243)&gt;0, N(H243)*(1+N(I243)/100), N(H243)*2), IF(N(F243)&gt;0, IF(N(I243)&gt;0, N(F243)*(1+N(I243)/100), N(F243)*2), 0))</f>
        <v/>
      </c>
    </row>
    <row r="244">
      <c r="E244">
        <f>IFERROR(SUMIF(Compras!$I$2:$I$1000,A244,Compras!$D$2:$D$1000)-SUMIF(Ventas!$S$2:$S$2000,A244,Ventas!$D$2:$D$2000),0)</f>
        <v/>
      </c>
      <c r="F244">
        <f>IFERROR(SUMPRODUCT((Compras!$I$2:$I$1000=A244)*(Compras!$D$2:$D$1000)*(Compras!$E$2:$E$1000))/SUMIF(Compras!$I$2:$I$1000,A244,Compras!$D$2:$D$1000),0)</f>
        <v/>
      </c>
      <c r="H244">
        <f>IFERROR(LOOKUP(2,1/(Compras!$I$2:$I$1000=A244),Compras!$E$2:$E$1000),0)</f>
        <v/>
      </c>
      <c r="J244">
        <f>IF(N(H244)&gt;0, IF(N(I244)&gt;0, N(H244)*(1+N(I244)/100), N(H244)*2), IF(N(F244)&gt;0, IF(N(I244)&gt;0, N(F244)*(1+N(I244)/100), N(F244)*2), 0))</f>
        <v/>
      </c>
    </row>
    <row r="245">
      <c r="E245">
        <f>IFERROR(SUMIF(Compras!$I$2:$I$1000,A245,Compras!$D$2:$D$1000)-SUMIF(Ventas!$S$2:$S$2000,A245,Ventas!$D$2:$D$2000),0)</f>
        <v/>
      </c>
      <c r="F245">
        <f>IFERROR(SUMPRODUCT((Compras!$I$2:$I$1000=A245)*(Compras!$D$2:$D$1000)*(Compras!$E$2:$E$1000))/SUMIF(Compras!$I$2:$I$1000,A245,Compras!$D$2:$D$1000),0)</f>
        <v/>
      </c>
      <c r="H245">
        <f>IFERROR(LOOKUP(2,1/(Compras!$I$2:$I$1000=A245),Compras!$E$2:$E$1000),0)</f>
        <v/>
      </c>
      <c r="J245">
        <f>IF(N(H245)&gt;0, IF(N(I245)&gt;0, N(H245)*(1+N(I245)/100), N(H245)*2), IF(N(F245)&gt;0, IF(N(I245)&gt;0, N(F245)*(1+N(I245)/100), N(F245)*2), 0))</f>
        <v/>
      </c>
    </row>
    <row r="246">
      <c r="E246">
        <f>IFERROR(SUMIF(Compras!$I$2:$I$1000,A246,Compras!$D$2:$D$1000)-SUMIF(Ventas!$S$2:$S$2000,A246,Ventas!$D$2:$D$2000),0)</f>
        <v/>
      </c>
      <c r="F246">
        <f>IFERROR(SUMPRODUCT((Compras!$I$2:$I$1000=A246)*(Compras!$D$2:$D$1000)*(Compras!$E$2:$E$1000))/SUMIF(Compras!$I$2:$I$1000,A246,Compras!$D$2:$D$1000),0)</f>
        <v/>
      </c>
      <c r="H246">
        <f>IFERROR(LOOKUP(2,1/(Compras!$I$2:$I$1000=A246),Compras!$E$2:$E$1000),0)</f>
        <v/>
      </c>
      <c r="J246">
        <f>IF(N(H246)&gt;0, IF(N(I246)&gt;0, N(H246)*(1+N(I246)/100), N(H246)*2), IF(N(F246)&gt;0, IF(N(I246)&gt;0, N(F246)*(1+N(I246)/100), N(F246)*2), 0))</f>
        <v/>
      </c>
    </row>
    <row r="247">
      <c r="E247">
        <f>IFERROR(SUMIF(Compras!$I$2:$I$1000,A247,Compras!$D$2:$D$1000)-SUMIF(Ventas!$S$2:$S$2000,A247,Ventas!$D$2:$D$2000),0)</f>
        <v/>
      </c>
      <c r="F247">
        <f>IFERROR(SUMPRODUCT((Compras!$I$2:$I$1000=A247)*(Compras!$D$2:$D$1000)*(Compras!$E$2:$E$1000))/SUMIF(Compras!$I$2:$I$1000,A247,Compras!$D$2:$D$1000),0)</f>
        <v/>
      </c>
      <c r="H247">
        <f>IFERROR(LOOKUP(2,1/(Compras!$I$2:$I$1000=A247),Compras!$E$2:$E$1000),0)</f>
        <v/>
      </c>
      <c r="J247">
        <f>IF(N(H247)&gt;0, IF(N(I247)&gt;0, N(H247)*(1+N(I247)/100), N(H247)*2), IF(N(F247)&gt;0, IF(N(I247)&gt;0, N(F247)*(1+N(I247)/100), N(F247)*2), 0))</f>
        <v/>
      </c>
    </row>
    <row r="248">
      <c r="E248">
        <f>IFERROR(SUMIF(Compras!$I$2:$I$1000,A248,Compras!$D$2:$D$1000)-SUMIF(Ventas!$S$2:$S$2000,A248,Ventas!$D$2:$D$2000),0)</f>
        <v/>
      </c>
      <c r="F248">
        <f>IFERROR(SUMPRODUCT((Compras!$I$2:$I$1000=A248)*(Compras!$D$2:$D$1000)*(Compras!$E$2:$E$1000))/SUMIF(Compras!$I$2:$I$1000,A248,Compras!$D$2:$D$1000),0)</f>
        <v/>
      </c>
      <c r="H248">
        <f>IFERROR(LOOKUP(2,1/(Compras!$I$2:$I$1000=A248),Compras!$E$2:$E$1000),0)</f>
        <v/>
      </c>
      <c r="J248">
        <f>IF(N(H248)&gt;0, IF(N(I248)&gt;0, N(H248)*(1+N(I248)/100), N(H248)*2), IF(N(F248)&gt;0, IF(N(I248)&gt;0, N(F248)*(1+N(I248)/100), N(F248)*2), 0))</f>
        <v/>
      </c>
    </row>
    <row r="249">
      <c r="E249">
        <f>IFERROR(SUMIF(Compras!$I$2:$I$1000,A249,Compras!$D$2:$D$1000)-SUMIF(Ventas!$S$2:$S$2000,A249,Ventas!$D$2:$D$2000),0)</f>
        <v/>
      </c>
      <c r="F249">
        <f>IFERROR(SUMPRODUCT((Compras!$I$2:$I$1000=A249)*(Compras!$D$2:$D$1000)*(Compras!$E$2:$E$1000))/SUMIF(Compras!$I$2:$I$1000,A249,Compras!$D$2:$D$1000),0)</f>
        <v/>
      </c>
      <c r="H249">
        <f>IFERROR(LOOKUP(2,1/(Compras!$I$2:$I$1000=A249),Compras!$E$2:$E$1000),0)</f>
        <v/>
      </c>
      <c r="J249">
        <f>IF(N(H249)&gt;0, IF(N(I249)&gt;0, N(H249)*(1+N(I249)/100), N(H249)*2), IF(N(F249)&gt;0, IF(N(I249)&gt;0, N(F249)*(1+N(I249)/100), N(F249)*2), 0))</f>
        <v/>
      </c>
    </row>
    <row r="250">
      <c r="E250">
        <f>IFERROR(SUMIF(Compras!$I$2:$I$1000,A250,Compras!$D$2:$D$1000)-SUMIF(Ventas!$S$2:$S$2000,A250,Ventas!$D$2:$D$2000),0)</f>
        <v/>
      </c>
      <c r="F250">
        <f>IFERROR(SUMPRODUCT((Compras!$I$2:$I$1000=A250)*(Compras!$D$2:$D$1000)*(Compras!$E$2:$E$1000))/SUMIF(Compras!$I$2:$I$1000,A250,Compras!$D$2:$D$1000),0)</f>
        <v/>
      </c>
      <c r="H250">
        <f>IFERROR(LOOKUP(2,1/(Compras!$I$2:$I$1000=A250),Compras!$E$2:$E$1000),0)</f>
        <v/>
      </c>
      <c r="J250">
        <f>IF(N(H250)&gt;0, IF(N(I250)&gt;0, N(H250)*(1+N(I250)/100), N(H250)*2), IF(N(F250)&gt;0, IF(N(I250)&gt;0, N(F250)*(1+N(I250)/100), N(F250)*2), 0))</f>
        <v/>
      </c>
    </row>
    <row r="251">
      <c r="E251">
        <f>IFERROR(SUMIF(Compras!$I$2:$I$1000,A251,Compras!$D$2:$D$1000)-SUMIF(Ventas!$S$2:$S$2000,A251,Ventas!$D$2:$D$2000),0)</f>
        <v/>
      </c>
      <c r="F251">
        <f>IFERROR(SUMPRODUCT((Compras!$I$2:$I$1000=A251)*(Compras!$D$2:$D$1000)*(Compras!$E$2:$E$1000))/SUMIF(Compras!$I$2:$I$1000,A251,Compras!$D$2:$D$1000),0)</f>
        <v/>
      </c>
      <c r="H251">
        <f>IFERROR(LOOKUP(2,1/(Compras!$I$2:$I$1000=A251),Compras!$E$2:$E$1000),0)</f>
        <v/>
      </c>
      <c r="J251">
        <f>IF(N(H251)&gt;0, IF(N(I251)&gt;0, N(H251)*(1+N(I251)/100), N(H251)*2), IF(N(F251)&gt;0, IF(N(I251)&gt;0, N(F251)*(1+N(I251)/100), N(F251)*2), 0))</f>
        <v/>
      </c>
    </row>
    <row r="252">
      <c r="E252">
        <f>IFERROR(SUMIF(Compras!$I$2:$I$1000,A252,Compras!$D$2:$D$1000)-SUMIF(Ventas!$S$2:$S$2000,A252,Ventas!$D$2:$D$2000),0)</f>
        <v/>
      </c>
      <c r="F252">
        <f>IFERROR(SUMPRODUCT((Compras!$I$2:$I$1000=A252)*(Compras!$D$2:$D$1000)*(Compras!$E$2:$E$1000))/SUMIF(Compras!$I$2:$I$1000,A252,Compras!$D$2:$D$1000),0)</f>
        <v/>
      </c>
      <c r="H252">
        <f>IFERROR(LOOKUP(2,1/(Compras!$I$2:$I$1000=A252),Compras!$E$2:$E$1000),0)</f>
        <v/>
      </c>
      <c r="J252">
        <f>IF(N(H252)&gt;0, IF(N(I252)&gt;0, N(H252)*(1+N(I252)/100), N(H252)*2), IF(N(F252)&gt;0, IF(N(I252)&gt;0, N(F252)*(1+N(I252)/100), N(F252)*2), 0))</f>
        <v/>
      </c>
    </row>
    <row r="253">
      <c r="E253">
        <f>IFERROR(SUMIF(Compras!$I$2:$I$1000,A253,Compras!$D$2:$D$1000)-SUMIF(Ventas!$S$2:$S$2000,A253,Ventas!$D$2:$D$2000),0)</f>
        <v/>
      </c>
      <c r="F253">
        <f>IFERROR(SUMPRODUCT((Compras!$I$2:$I$1000=A253)*(Compras!$D$2:$D$1000)*(Compras!$E$2:$E$1000))/SUMIF(Compras!$I$2:$I$1000,A253,Compras!$D$2:$D$1000),0)</f>
        <v/>
      </c>
      <c r="H253">
        <f>IFERROR(LOOKUP(2,1/(Compras!$I$2:$I$1000=A253),Compras!$E$2:$E$1000),0)</f>
        <v/>
      </c>
      <c r="J253">
        <f>IF(N(H253)&gt;0, IF(N(I253)&gt;0, N(H253)*(1+N(I253)/100), N(H253)*2), IF(N(F253)&gt;0, IF(N(I253)&gt;0, N(F253)*(1+N(I253)/100), N(F253)*2), 0))</f>
        <v/>
      </c>
    </row>
    <row r="254">
      <c r="E254">
        <f>IFERROR(SUMIF(Compras!$I$2:$I$1000,A254,Compras!$D$2:$D$1000)-SUMIF(Ventas!$S$2:$S$2000,A254,Ventas!$D$2:$D$2000),0)</f>
        <v/>
      </c>
      <c r="F254">
        <f>IFERROR(SUMPRODUCT((Compras!$I$2:$I$1000=A254)*(Compras!$D$2:$D$1000)*(Compras!$E$2:$E$1000))/SUMIF(Compras!$I$2:$I$1000,A254,Compras!$D$2:$D$1000),0)</f>
        <v/>
      </c>
      <c r="H254">
        <f>IFERROR(LOOKUP(2,1/(Compras!$I$2:$I$1000=A254),Compras!$E$2:$E$1000),0)</f>
        <v/>
      </c>
      <c r="J254">
        <f>IF(N(H254)&gt;0, IF(N(I254)&gt;0, N(H254)*(1+N(I254)/100), N(H254)*2), IF(N(F254)&gt;0, IF(N(I254)&gt;0, N(F254)*(1+N(I254)/100), N(F254)*2), 0))</f>
        <v/>
      </c>
    </row>
    <row r="255">
      <c r="E255">
        <f>IFERROR(SUMIF(Compras!$I$2:$I$1000,A255,Compras!$D$2:$D$1000)-SUMIF(Ventas!$S$2:$S$2000,A255,Ventas!$D$2:$D$2000),0)</f>
        <v/>
      </c>
      <c r="F255">
        <f>IFERROR(SUMPRODUCT((Compras!$I$2:$I$1000=A255)*(Compras!$D$2:$D$1000)*(Compras!$E$2:$E$1000))/SUMIF(Compras!$I$2:$I$1000,A255,Compras!$D$2:$D$1000),0)</f>
        <v/>
      </c>
      <c r="H255">
        <f>IFERROR(LOOKUP(2,1/(Compras!$I$2:$I$1000=A255),Compras!$E$2:$E$1000),0)</f>
        <v/>
      </c>
      <c r="J255">
        <f>IF(N(H255)&gt;0, IF(N(I255)&gt;0, N(H255)*(1+N(I255)/100), N(H255)*2), IF(N(F255)&gt;0, IF(N(I255)&gt;0, N(F255)*(1+N(I255)/100), N(F255)*2), 0))</f>
        <v/>
      </c>
    </row>
    <row r="256">
      <c r="E256">
        <f>IFERROR(SUMIF(Compras!$I$2:$I$1000,A256,Compras!$D$2:$D$1000)-SUMIF(Ventas!$S$2:$S$2000,A256,Ventas!$D$2:$D$2000),0)</f>
        <v/>
      </c>
      <c r="F256">
        <f>IFERROR(SUMPRODUCT((Compras!$I$2:$I$1000=A256)*(Compras!$D$2:$D$1000)*(Compras!$E$2:$E$1000))/SUMIF(Compras!$I$2:$I$1000,A256,Compras!$D$2:$D$1000),0)</f>
        <v/>
      </c>
      <c r="H256">
        <f>IFERROR(LOOKUP(2,1/(Compras!$I$2:$I$1000=A256),Compras!$E$2:$E$1000),0)</f>
        <v/>
      </c>
      <c r="J256">
        <f>IF(N(H256)&gt;0, IF(N(I256)&gt;0, N(H256)*(1+N(I256)/100), N(H256)*2), IF(N(F256)&gt;0, IF(N(I256)&gt;0, N(F256)*(1+N(I256)/100), N(F256)*2), 0))</f>
        <v/>
      </c>
    </row>
    <row r="257">
      <c r="E257">
        <f>IFERROR(SUMIF(Compras!$I$2:$I$1000,A257,Compras!$D$2:$D$1000)-SUMIF(Ventas!$S$2:$S$2000,A257,Ventas!$D$2:$D$2000),0)</f>
        <v/>
      </c>
      <c r="F257">
        <f>IFERROR(SUMPRODUCT((Compras!$I$2:$I$1000=A257)*(Compras!$D$2:$D$1000)*(Compras!$E$2:$E$1000))/SUMIF(Compras!$I$2:$I$1000,A257,Compras!$D$2:$D$1000),0)</f>
        <v/>
      </c>
      <c r="H257">
        <f>IFERROR(LOOKUP(2,1/(Compras!$I$2:$I$1000=A257),Compras!$E$2:$E$1000),0)</f>
        <v/>
      </c>
      <c r="J257">
        <f>IF(N(H257)&gt;0, IF(N(I257)&gt;0, N(H257)*(1+N(I257)/100), N(H257)*2), IF(N(F257)&gt;0, IF(N(I257)&gt;0, N(F257)*(1+N(I257)/100), N(F257)*2), 0))</f>
        <v/>
      </c>
    </row>
    <row r="258">
      <c r="E258">
        <f>IFERROR(SUMIF(Compras!$I$2:$I$1000,A258,Compras!$D$2:$D$1000)-SUMIF(Ventas!$S$2:$S$2000,A258,Ventas!$D$2:$D$2000),0)</f>
        <v/>
      </c>
      <c r="F258">
        <f>IFERROR(SUMPRODUCT((Compras!$I$2:$I$1000=A258)*(Compras!$D$2:$D$1000)*(Compras!$E$2:$E$1000))/SUMIF(Compras!$I$2:$I$1000,A258,Compras!$D$2:$D$1000),0)</f>
        <v/>
      </c>
      <c r="H258">
        <f>IFERROR(LOOKUP(2,1/(Compras!$I$2:$I$1000=A258),Compras!$E$2:$E$1000),0)</f>
        <v/>
      </c>
      <c r="J258">
        <f>IF(N(H258)&gt;0, IF(N(I258)&gt;0, N(H258)*(1+N(I258)/100), N(H258)*2), IF(N(F258)&gt;0, IF(N(I258)&gt;0, N(F258)*(1+N(I258)/100), N(F258)*2), 0))</f>
        <v/>
      </c>
    </row>
    <row r="259">
      <c r="E259">
        <f>IFERROR(SUMIF(Compras!$I$2:$I$1000,A259,Compras!$D$2:$D$1000)-SUMIF(Ventas!$S$2:$S$2000,A259,Ventas!$D$2:$D$2000),0)</f>
        <v/>
      </c>
      <c r="F259">
        <f>IFERROR(SUMPRODUCT((Compras!$I$2:$I$1000=A259)*(Compras!$D$2:$D$1000)*(Compras!$E$2:$E$1000))/SUMIF(Compras!$I$2:$I$1000,A259,Compras!$D$2:$D$1000),0)</f>
        <v/>
      </c>
      <c r="H259">
        <f>IFERROR(LOOKUP(2,1/(Compras!$I$2:$I$1000=A259),Compras!$E$2:$E$1000),0)</f>
        <v/>
      </c>
      <c r="J259">
        <f>IF(N(H259)&gt;0, IF(N(I259)&gt;0, N(H259)*(1+N(I259)/100), N(H259)*2), IF(N(F259)&gt;0, IF(N(I259)&gt;0, N(F259)*(1+N(I259)/100), N(F259)*2), 0))</f>
        <v/>
      </c>
    </row>
    <row r="260">
      <c r="E260">
        <f>IFERROR(SUMIF(Compras!$I$2:$I$1000,A260,Compras!$D$2:$D$1000)-SUMIF(Ventas!$S$2:$S$2000,A260,Ventas!$D$2:$D$2000),0)</f>
        <v/>
      </c>
      <c r="F260">
        <f>IFERROR(SUMPRODUCT((Compras!$I$2:$I$1000=A260)*(Compras!$D$2:$D$1000)*(Compras!$E$2:$E$1000))/SUMIF(Compras!$I$2:$I$1000,A260,Compras!$D$2:$D$1000),0)</f>
        <v/>
      </c>
      <c r="H260">
        <f>IFERROR(LOOKUP(2,1/(Compras!$I$2:$I$1000=A260),Compras!$E$2:$E$1000),0)</f>
        <v/>
      </c>
      <c r="J260">
        <f>IF(N(H260)&gt;0, IF(N(I260)&gt;0, N(H260)*(1+N(I260)/100), N(H260)*2), IF(N(F260)&gt;0, IF(N(I260)&gt;0, N(F260)*(1+N(I260)/100), N(F260)*2), 0))</f>
        <v/>
      </c>
    </row>
    <row r="261">
      <c r="E261">
        <f>IFERROR(SUMIF(Compras!$I$2:$I$1000,A261,Compras!$D$2:$D$1000)-SUMIF(Ventas!$S$2:$S$2000,A261,Ventas!$D$2:$D$2000),0)</f>
        <v/>
      </c>
      <c r="F261">
        <f>IFERROR(SUMPRODUCT((Compras!$I$2:$I$1000=A261)*(Compras!$D$2:$D$1000)*(Compras!$E$2:$E$1000))/SUMIF(Compras!$I$2:$I$1000,A261,Compras!$D$2:$D$1000),0)</f>
        <v/>
      </c>
      <c r="H261">
        <f>IFERROR(LOOKUP(2,1/(Compras!$I$2:$I$1000=A261),Compras!$E$2:$E$1000),0)</f>
        <v/>
      </c>
      <c r="J261">
        <f>IF(N(H261)&gt;0, IF(N(I261)&gt;0, N(H261)*(1+N(I261)/100), N(H261)*2), IF(N(F261)&gt;0, IF(N(I261)&gt;0, N(F261)*(1+N(I261)/100), N(F261)*2), 0))</f>
        <v/>
      </c>
    </row>
    <row r="262">
      <c r="E262">
        <f>IFERROR(SUMIF(Compras!$I$2:$I$1000,A262,Compras!$D$2:$D$1000)-SUMIF(Ventas!$S$2:$S$2000,A262,Ventas!$D$2:$D$2000),0)</f>
        <v/>
      </c>
      <c r="F262">
        <f>IFERROR(SUMPRODUCT((Compras!$I$2:$I$1000=A262)*(Compras!$D$2:$D$1000)*(Compras!$E$2:$E$1000))/SUMIF(Compras!$I$2:$I$1000,A262,Compras!$D$2:$D$1000),0)</f>
        <v/>
      </c>
      <c r="H262">
        <f>IFERROR(LOOKUP(2,1/(Compras!$I$2:$I$1000=A262),Compras!$E$2:$E$1000),0)</f>
        <v/>
      </c>
      <c r="J262">
        <f>IF(N(H262)&gt;0, IF(N(I262)&gt;0, N(H262)*(1+N(I262)/100), N(H262)*2), IF(N(F262)&gt;0, IF(N(I262)&gt;0, N(F262)*(1+N(I262)/100), N(F262)*2), 0))</f>
        <v/>
      </c>
    </row>
    <row r="263">
      <c r="E263">
        <f>IFERROR(SUMIF(Compras!$I$2:$I$1000,A263,Compras!$D$2:$D$1000)-SUMIF(Ventas!$S$2:$S$2000,A263,Ventas!$D$2:$D$2000),0)</f>
        <v/>
      </c>
      <c r="F263">
        <f>IFERROR(SUMPRODUCT((Compras!$I$2:$I$1000=A263)*(Compras!$D$2:$D$1000)*(Compras!$E$2:$E$1000))/SUMIF(Compras!$I$2:$I$1000,A263,Compras!$D$2:$D$1000),0)</f>
        <v/>
      </c>
      <c r="H263">
        <f>IFERROR(LOOKUP(2,1/(Compras!$I$2:$I$1000=A263),Compras!$E$2:$E$1000),0)</f>
        <v/>
      </c>
      <c r="J263">
        <f>IF(N(H263)&gt;0, IF(N(I263)&gt;0, N(H263)*(1+N(I263)/100), N(H263)*2), IF(N(F263)&gt;0, IF(N(I263)&gt;0, N(F263)*(1+N(I263)/100), N(F263)*2), 0))</f>
        <v/>
      </c>
    </row>
    <row r="264">
      <c r="E264">
        <f>IFERROR(SUMIF(Compras!$I$2:$I$1000,A264,Compras!$D$2:$D$1000)-SUMIF(Ventas!$S$2:$S$2000,A264,Ventas!$D$2:$D$2000),0)</f>
        <v/>
      </c>
      <c r="F264">
        <f>IFERROR(SUMPRODUCT((Compras!$I$2:$I$1000=A264)*(Compras!$D$2:$D$1000)*(Compras!$E$2:$E$1000))/SUMIF(Compras!$I$2:$I$1000,A264,Compras!$D$2:$D$1000),0)</f>
        <v/>
      </c>
      <c r="H264">
        <f>IFERROR(LOOKUP(2,1/(Compras!$I$2:$I$1000=A264),Compras!$E$2:$E$1000),0)</f>
        <v/>
      </c>
      <c r="J264">
        <f>IF(N(H264)&gt;0, IF(N(I264)&gt;0, N(H264)*(1+N(I264)/100), N(H264)*2), IF(N(F264)&gt;0, IF(N(I264)&gt;0, N(F264)*(1+N(I264)/100), N(F264)*2), 0))</f>
        <v/>
      </c>
    </row>
    <row r="265">
      <c r="E265">
        <f>IFERROR(SUMIF(Compras!$I$2:$I$1000,A265,Compras!$D$2:$D$1000)-SUMIF(Ventas!$S$2:$S$2000,A265,Ventas!$D$2:$D$2000),0)</f>
        <v/>
      </c>
      <c r="F265">
        <f>IFERROR(SUMPRODUCT((Compras!$I$2:$I$1000=A265)*(Compras!$D$2:$D$1000)*(Compras!$E$2:$E$1000))/SUMIF(Compras!$I$2:$I$1000,A265,Compras!$D$2:$D$1000),0)</f>
        <v/>
      </c>
      <c r="H265">
        <f>IFERROR(LOOKUP(2,1/(Compras!$I$2:$I$1000=A265),Compras!$E$2:$E$1000),0)</f>
        <v/>
      </c>
      <c r="J265">
        <f>IF(N(H265)&gt;0, IF(N(I265)&gt;0, N(H265)*(1+N(I265)/100), N(H265)*2), IF(N(F265)&gt;0, IF(N(I265)&gt;0, N(F265)*(1+N(I265)/100), N(F265)*2), 0))</f>
        <v/>
      </c>
    </row>
    <row r="266">
      <c r="E266">
        <f>IFERROR(SUMIF(Compras!$I$2:$I$1000,A266,Compras!$D$2:$D$1000)-SUMIF(Ventas!$S$2:$S$2000,A266,Ventas!$D$2:$D$2000),0)</f>
        <v/>
      </c>
      <c r="F266">
        <f>IFERROR(SUMPRODUCT((Compras!$I$2:$I$1000=A266)*(Compras!$D$2:$D$1000)*(Compras!$E$2:$E$1000))/SUMIF(Compras!$I$2:$I$1000,A266,Compras!$D$2:$D$1000),0)</f>
        <v/>
      </c>
      <c r="H266">
        <f>IFERROR(LOOKUP(2,1/(Compras!$I$2:$I$1000=A266),Compras!$E$2:$E$1000),0)</f>
        <v/>
      </c>
      <c r="J266">
        <f>IF(N(H266)&gt;0, IF(N(I266)&gt;0, N(H266)*(1+N(I266)/100), N(H266)*2), IF(N(F266)&gt;0, IF(N(I266)&gt;0, N(F266)*(1+N(I266)/100), N(F266)*2), 0))</f>
        <v/>
      </c>
    </row>
    <row r="267">
      <c r="E267">
        <f>IFERROR(SUMIF(Compras!$I$2:$I$1000,A267,Compras!$D$2:$D$1000)-SUMIF(Ventas!$S$2:$S$2000,A267,Ventas!$D$2:$D$2000),0)</f>
        <v/>
      </c>
      <c r="F267">
        <f>IFERROR(SUMPRODUCT((Compras!$I$2:$I$1000=A267)*(Compras!$D$2:$D$1000)*(Compras!$E$2:$E$1000))/SUMIF(Compras!$I$2:$I$1000,A267,Compras!$D$2:$D$1000),0)</f>
        <v/>
      </c>
      <c r="H267">
        <f>IFERROR(LOOKUP(2,1/(Compras!$I$2:$I$1000=A267),Compras!$E$2:$E$1000),0)</f>
        <v/>
      </c>
      <c r="J267">
        <f>IF(N(H267)&gt;0, IF(N(I267)&gt;0, N(H267)*(1+N(I267)/100), N(H267)*2), IF(N(F267)&gt;0, IF(N(I267)&gt;0, N(F267)*(1+N(I267)/100), N(F267)*2), 0))</f>
        <v/>
      </c>
    </row>
    <row r="268">
      <c r="E268">
        <f>IFERROR(SUMIF(Compras!$I$2:$I$1000,A268,Compras!$D$2:$D$1000)-SUMIF(Ventas!$S$2:$S$2000,A268,Ventas!$D$2:$D$2000),0)</f>
        <v/>
      </c>
      <c r="F268">
        <f>IFERROR(SUMPRODUCT((Compras!$I$2:$I$1000=A268)*(Compras!$D$2:$D$1000)*(Compras!$E$2:$E$1000))/SUMIF(Compras!$I$2:$I$1000,A268,Compras!$D$2:$D$1000),0)</f>
        <v/>
      </c>
      <c r="H268">
        <f>IFERROR(LOOKUP(2,1/(Compras!$I$2:$I$1000=A268),Compras!$E$2:$E$1000),0)</f>
        <v/>
      </c>
      <c r="J268">
        <f>IF(N(H268)&gt;0, IF(N(I268)&gt;0, N(H268)*(1+N(I268)/100), N(H268)*2), IF(N(F268)&gt;0, IF(N(I268)&gt;0, N(F268)*(1+N(I268)/100), N(F268)*2), 0))</f>
        <v/>
      </c>
    </row>
    <row r="269">
      <c r="E269">
        <f>IFERROR(SUMIF(Compras!$I$2:$I$1000,A269,Compras!$D$2:$D$1000)-SUMIF(Ventas!$S$2:$S$2000,A269,Ventas!$D$2:$D$2000),0)</f>
        <v/>
      </c>
      <c r="F269">
        <f>IFERROR(SUMPRODUCT((Compras!$I$2:$I$1000=A269)*(Compras!$D$2:$D$1000)*(Compras!$E$2:$E$1000))/SUMIF(Compras!$I$2:$I$1000,A269,Compras!$D$2:$D$1000),0)</f>
        <v/>
      </c>
      <c r="H269">
        <f>IFERROR(LOOKUP(2,1/(Compras!$I$2:$I$1000=A269),Compras!$E$2:$E$1000),0)</f>
        <v/>
      </c>
      <c r="J269">
        <f>IF(N(H269)&gt;0, IF(N(I269)&gt;0, N(H269)*(1+N(I269)/100), N(H269)*2), IF(N(F269)&gt;0, IF(N(I269)&gt;0, N(F269)*(1+N(I269)/100), N(F269)*2), 0))</f>
        <v/>
      </c>
    </row>
    <row r="270">
      <c r="E270">
        <f>IFERROR(SUMIF(Compras!$I$2:$I$1000,A270,Compras!$D$2:$D$1000)-SUMIF(Ventas!$S$2:$S$2000,A270,Ventas!$D$2:$D$2000),0)</f>
        <v/>
      </c>
      <c r="F270">
        <f>IFERROR(SUMPRODUCT((Compras!$I$2:$I$1000=A270)*(Compras!$D$2:$D$1000)*(Compras!$E$2:$E$1000))/SUMIF(Compras!$I$2:$I$1000,A270,Compras!$D$2:$D$1000),0)</f>
        <v/>
      </c>
      <c r="H270">
        <f>IFERROR(LOOKUP(2,1/(Compras!$I$2:$I$1000=A270),Compras!$E$2:$E$1000),0)</f>
        <v/>
      </c>
      <c r="J270">
        <f>IF(N(H270)&gt;0, IF(N(I270)&gt;0, N(H270)*(1+N(I270)/100), N(H270)*2), IF(N(F270)&gt;0, IF(N(I270)&gt;0, N(F270)*(1+N(I270)/100), N(F270)*2), 0))</f>
        <v/>
      </c>
    </row>
    <row r="271">
      <c r="E271">
        <f>IFERROR(SUMIF(Compras!$I$2:$I$1000,A271,Compras!$D$2:$D$1000)-SUMIF(Ventas!$S$2:$S$2000,A271,Ventas!$D$2:$D$2000),0)</f>
        <v/>
      </c>
      <c r="F271">
        <f>IFERROR(SUMPRODUCT((Compras!$I$2:$I$1000=A271)*(Compras!$D$2:$D$1000)*(Compras!$E$2:$E$1000))/SUMIF(Compras!$I$2:$I$1000,A271,Compras!$D$2:$D$1000),0)</f>
        <v/>
      </c>
      <c r="H271">
        <f>IFERROR(LOOKUP(2,1/(Compras!$I$2:$I$1000=A271),Compras!$E$2:$E$1000),0)</f>
        <v/>
      </c>
      <c r="J271">
        <f>IF(N(H271)&gt;0, IF(N(I271)&gt;0, N(H271)*(1+N(I271)/100), N(H271)*2), IF(N(F271)&gt;0, IF(N(I271)&gt;0, N(F271)*(1+N(I271)/100), N(F271)*2), 0))</f>
        <v/>
      </c>
    </row>
    <row r="272">
      <c r="E272">
        <f>IFERROR(SUMIF(Compras!$I$2:$I$1000,A272,Compras!$D$2:$D$1000)-SUMIF(Ventas!$S$2:$S$2000,A272,Ventas!$D$2:$D$2000),0)</f>
        <v/>
      </c>
      <c r="F272">
        <f>IFERROR(SUMPRODUCT((Compras!$I$2:$I$1000=A272)*(Compras!$D$2:$D$1000)*(Compras!$E$2:$E$1000))/SUMIF(Compras!$I$2:$I$1000,A272,Compras!$D$2:$D$1000),0)</f>
        <v/>
      </c>
      <c r="H272">
        <f>IFERROR(LOOKUP(2,1/(Compras!$I$2:$I$1000=A272),Compras!$E$2:$E$1000),0)</f>
        <v/>
      </c>
      <c r="J272">
        <f>IF(N(H272)&gt;0, IF(N(I272)&gt;0, N(H272)*(1+N(I272)/100), N(H272)*2), IF(N(F272)&gt;0, IF(N(I272)&gt;0, N(F272)*(1+N(I272)/100), N(F272)*2), 0))</f>
        <v/>
      </c>
    </row>
    <row r="273">
      <c r="E273">
        <f>IFERROR(SUMIF(Compras!$I$2:$I$1000,A273,Compras!$D$2:$D$1000)-SUMIF(Ventas!$S$2:$S$2000,A273,Ventas!$D$2:$D$2000),0)</f>
        <v/>
      </c>
      <c r="F273">
        <f>IFERROR(SUMPRODUCT((Compras!$I$2:$I$1000=A273)*(Compras!$D$2:$D$1000)*(Compras!$E$2:$E$1000))/SUMIF(Compras!$I$2:$I$1000,A273,Compras!$D$2:$D$1000),0)</f>
        <v/>
      </c>
      <c r="H273">
        <f>IFERROR(LOOKUP(2,1/(Compras!$I$2:$I$1000=A273),Compras!$E$2:$E$1000),0)</f>
        <v/>
      </c>
      <c r="J273">
        <f>IF(N(H273)&gt;0, IF(N(I273)&gt;0, N(H273)*(1+N(I273)/100), N(H273)*2), IF(N(F273)&gt;0, IF(N(I273)&gt;0, N(F273)*(1+N(I273)/100), N(F273)*2), 0))</f>
        <v/>
      </c>
    </row>
    <row r="274">
      <c r="E274">
        <f>IFERROR(SUMIF(Compras!$I$2:$I$1000,A274,Compras!$D$2:$D$1000)-SUMIF(Ventas!$S$2:$S$2000,A274,Ventas!$D$2:$D$2000),0)</f>
        <v/>
      </c>
      <c r="F274">
        <f>IFERROR(SUMPRODUCT((Compras!$I$2:$I$1000=A274)*(Compras!$D$2:$D$1000)*(Compras!$E$2:$E$1000))/SUMIF(Compras!$I$2:$I$1000,A274,Compras!$D$2:$D$1000),0)</f>
        <v/>
      </c>
      <c r="H274">
        <f>IFERROR(LOOKUP(2,1/(Compras!$I$2:$I$1000=A274),Compras!$E$2:$E$1000),0)</f>
        <v/>
      </c>
      <c r="J274">
        <f>IF(N(H274)&gt;0, IF(N(I274)&gt;0, N(H274)*(1+N(I274)/100), N(H274)*2), IF(N(F274)&gt;0, IF(N(I274)&gt;0, N(F274)*(1+N(I274)/100), N(F274)*2), 0))</f>
        <v/>
      </c>
    </row>
    <row r="275">
      <c r="E275">
        <f>IFERROR(SUMIF(Compras!$I$2:$I$1000,A275,Compras!$D$2:$D$1000)-SUMIF(Ventas!$S$2:$S$2000,A275,Ventas!$D$2:$D$2000),0)</f>
        <v/>
      </c>
      <c r="F275">
        <f>IFERROR(SUMPRODUCT((Compras!$I$2:$I$1000=A275)*(Compras!$D$2:$D$1000)*(Compras!$E$2:$E$1000))/SUMIF(Compras!$I$2:$I$1000,A275,Compras!$D$2:$D$1000),0)</f>
        <v/>
      </c>
      <c r="H275">
        <f>IFERROR(LOOKUP(2,1/(Compras!$I$2:$I$1000=A275),Compras!$E$2:$E$1000),0)</f>
        <v/>
      </c>
      <c r="J275">
        <f>IF(N(H275)&gt;0, IF(N(I275)&gt;0, N(H275)*(1+N(I275)/100), N(H275)*2), IF(N(F275)&gt;0, IF(N(I275)&gt;0, N(F275)*(1+N(I275)/100), N(F275)*2), 0))</f>
        <v/>
      </c>
    </row>
    <row r="276">
      <c r="E276">
        <f>IFERROR(SUMIF(Compras!$I$2:$I$1000,A276,Compras!$D$2:$D$1000)-SUMIF(Ventas!$S$2:$S$2000,A276,Ventas!$D$2:$D$2000),0)</f>
        <v/>
      </c>
      <c r="F276">
        <f>IFERROR(SUMPRODUCT((Compras!$I$2:$I$1000=A276)*(Compras!$D$2:$D$1000)*(Compras!$E$2:$E$1000))/SUMIF(Compras!$I$2:$I$1000,A276,Compras!$D$2:$D$1000),0)</f>
        <v/>
      </c>
      <c r="H276">
        <f>IFERROR(LOOKUP(2,1/(Compras!$I$2:$I$1000=A276),Compras!$E$2:$E$1000),0)</f>
        <v/>
      </c>
      <c r="J276">
        <f>IF(N(H276)&gt;0, IF(N(I276)&gt;0, N(H276)*(1+N(I276)/100), N(H276)*2), IF(N(F276)&gt;0, IF(N(I276)&gt;0, N(F276)*(1+N(I276)/100), N(F276)*2), 0))</f>
        <v/>
      </c>
    </row>
    <row r="277">
      <c r="E277">
        <f>IFERROR(SUMIF(Compras!$I$2:$I$1000,A277,Compras!$D$2:$D$1000)-SUMIF(Ventas!$S$2:$S$2000,A277,Ventas!$D$2:$D$2000),0)</f>
        <v/>
      </c>
      <c r="F277">
        <f>IFERROR(SUMPRODUCT((Compras!$I$2:$I$1000=A277)*(Compras!$D$2:$D$1000)*(Compras!$E$2:$E$1000))/SUMIF(Compras!$I$2:$I$1000,A277,Compras!$D$2:$D$1000),0)</f>
        <v/>
      </c>
      <c r="H277">
        <f>IFERROR(LOOKUP(2,1/(Compras!$I$2:$I$1000=A277),Compras!$E$2:$E$1000),0)</f>
        <v/>
      </c>
      <c r="J277">
        <f>IF(N(H277)&gt;0, IF(N(I277)&gt;0, N(H277)*(1+N(I277)/100), N(H277)*2), IF(N(F277)&gt;0, IF(N(I277)&gt;0, N(F277)*(1+N(I277)/100), N(F277)*2), 0))</f>
        <v/>
      </c>
    </row>
    <row r="278">
      <c r="E278">
        <f>IFERROR(SUMIF(Compras!$I$2:$I$1000,A278,Compras!$D$2:$D$1000)-SUMIF(Ventas!$S$2:$S$2000,A278,Ventas!$D$2:$D$2000),0)</f>
        <v/>
      </c>
      <c r="F278">
        <f>IFERROR(SUMPRODUCT((Compras!$I$2:$I$1000=A278)*(Compras!$D$2:$D$1000)*(Compras!$E$2:$E$1000))/SUMIF(Compras!$I$2:$I$1000,A278,Compras!$D$2:$D$1000),0)</f>
        <v/>
      </c>
      <c r="H278">
        <f>IFERROR(LOOKUP(2,1/(Compras!$I$2:$I$1000=A278),Compras!$E$2:$E$1000),0)</f>
        <v/>
      </c>
      <c r="J278">
        <f>IF(N(H278)&gt;0, IF(N(I278)&gt;0, N(H278)*(1+N(I278)/100), N(H278)*2), IF(N(F278)&gt;0, IF(N(I278)&gt;0, N(F278)*(1+N(I278)/100), N(F278)*2), 0))</f>
        <v/>
      </c>
    </row>
    <row r="279">
      <c r="E279">
        <f>IFERROR(SUMIF(Compras!$I$2:$I$1000,A279,Compras!$D$2:$D$1000)-SUMIF(Ventas!$S$2:$S$2000,A279,Ventas!$D$2:$D$2000),0)</f>
        <v/>
      </c>
      <c r="F279">
        <f>IFERROR(SUMPRODUCT((Compras!$I$2:$I$1000=A279)*(Compras!$D$2:$D$1000)*(Compras!$E$2:$E$1000))/SUMIF(Compras!$I$2:$I$1000,A279,Compras!$D$2:$D$1000),0)</f>
        <v/>
      </c>
      <c r="H279">
        <f>IFERROR(LOOKUP(2,1/(Compras!$I$2:$I$1000=A279),Compras!$E$2:$E$1000),0)</f>
        <v/>
      </c>
      <c r="J279">
        <f>IF(N(H279)&gt;0, IF(N(I279)&gt;0, N(H279)*(1+N(I279)/100), N(H279)*2), IF(N(F279)&gt;0, IF(N(I279)&gt;0, N(F279)*(1+N(I279)/100), N(F279)*2), 0))</f>
        <v/>
      </c>
    </row>
    <row r="280">
      <c r="E280">
        <f>IFERROR(SUMIF(Compras!$I$2:$I$1000,A280,Compras!$D$2:$D$1000)-SUMIF(Ventas!$S$2:$S$2000,A280,Ventas!$D$2:$D$2000),0)</f>
        <v/>
      </c>
      <c r="F280">
        <f>IFERROR(SUMPRODUCT((Compras!$I$2:$I$1000=A280)*(Compras!$D$2:$D$1000)*(Compras!$E$2:$E$1000))/SUMIF(Compras!$I$2:$I$1000,A280,Compras!$D$2:$D$1000),0)</f>
        <v/>
      </c>
      <c r="H280">
        <f>IFERROR(LOOKUP(2,1/(Compras!$I$2:$I$1000=A280),Compras!$E$2:$E$1000),0)</f>
        <v/>
      </c>
      <c r="J280">
        <f>IF(N(H280)&gt;0, IF(N(I280)&gt;0, N(H280)*(1+N(I280)/100), N(H280)*2), IF(N(F280)&gt;0, IF(N(I280)&gt;0, N(F280)*(1+N(I280)/100), N(F280)*2), 0))</f>
        <v/>
      </c>
    </row>
    <row r="281">
      <c r="E281">
        <f>IFERROR(SUMIF(Compras!$I$2:$I$1000,A281,Compras!$D$2:$D$1000)-SUMIF(Ventas!$S$2:$S$2000,A281,Ventas!$D$2:$D$2000),0)</f>
        <v/>
      </c>
      <c r="F281">
        <f>IFERROR(SUMPRODUCT((Compras!$I$2:$I$1000=A281)*(Compras!$D$2:$D$1000)*(Compras!$E$2:$E$1000))/SUMIF(Compras!$I$2:$I$1000,A281,Compras!$D$2:$D$1000),0)</f>
        <v/>
      </c>
      <c r="H281">
        <f>IFERROR(LOOKUP(2,1/(Compras!$I$2:$I$1000=A281),Compras!$E$2:$E$1000),0)</f>
        <v/>
      </c>
      <c r="J281">
        <f>IF(N(H281)&gt;0, IF(N(I281)&gt;0, N(H281)*(1+N(I281)/100), N(H281)*2), IF(N(F281)&gt;0, IF(N(I281)&gt;0, N(F281)*(1+N(I281)/100), N(F281)*2), 0))</f>
        <v/>
      </c>
    </row>
    <row r="282">
      <c r="E282">
        <f>IFERROR(SUMIF(Compras!$I$2:$I$1000,A282,Compras!$D$2:$D$1000)-SUMIF(Ventas!$S$2:$S$2000,A282,Ventas!$D$2:$D$2000),0)</f>
        <v/>
      </c>
      <c r="F282">
        <f>IFERROR(SUMPRODUCT((Compras!$I$2:$I$1000=A282)*(Compras!$D$2:$D$1000)*(Compras!$E$2:$E$1000))/SUMIF(Compras!$I$2:$I$1000,A282,Compras!$D$2:$D$1000),0)</f>
        <v/>
      </c>
      <c r="H282">
        <f>IFERROR(LOOKUP(2,1/(Compras!$I$2:$I$1000=A282),Compras!$E$2:$E$1000),0)</f>
        <v/>
      </c>
      <c r="J282">
        <f>IF(N(H282)&gt;0, IF(N(I282)&gt;0, N(H282)*(1+N(I282)/100), N(H282)*2), IF(N(F282)&gt;0, IF(N(I282)&gt;0, N(F282)*(1+N(I282)/100), N(F282)*2), 0))</f>
        <v/>
      </c>
    </row>
    <row r="283">
      <c r="E283">
        <f>IFERROR(SUMIF(Compras!$I$2:$I$1000,A283,Compras!$D$2:$D$1000)-SUMIF(Ventas!$S$2:$S$2000,A283,Ventas!$D$2:$D$2000),0)</f>
        <v/>
      </c>
      <c r="F283">
        <f>IFERROR(SUMPRODUCT((Compras!$I$2:$I$1000=A283)*(Compras!$D$2:$D$1000)*(Compras!$E$2:$E$1000))/SUMIF(Compras!$I$2:$I$1000,A283,Compras!$D$2:$D$1000),0)</f>
        <v/>
      </c>
      <c r="H283">
        <f>IFERROR(LOOKUP(2,1/(Compras!$I$2:$I$1000=A283),Compras!$E$2:$E$1000),0)</f>
        <v/>
      </c>
      <c r="J283">
        <f>IF(N(H283)&gt;0, IF(N(I283)&gt;0, N(H283)*(1+N(I283)/100), N(H283)*2), IF(N(F283)&gt;0, IF(N(I283)&gt;0, N(F283)*(1+N(I283)/100), N(F283)*2), 0))</f>
        <v/>
      </c>
    </row>
    <row r="284">
      <c r="E284">
        <f>IFERROR(SUMIF(Compras!$I$2:$I$1000,A284,Compras!$D$2:$D$1000)-SUMIF(Ventas!$S$2:$S$2000,A284,Ventas!$D$2:$D$2000),0)</f>
        <v/>
      </c>
      <c r="F284">
        <f>IFERROR(SUMPRODUCT((Compras!$I$2:$I$1000=A284)*(Compras!$D$2:$D$1000)*(Compras!$E$2:$E$1000))/SUMIF(Compras!$I$2:$I$1000,A284,Compras!$D$2:$D$1000),0)</f>
        <v/>
      </c>
      <c r="H284">
        <f>IFERROR(LOOKUP(2,1/(Compras!$I$2:$I$1000=A284),Compras!$E$2:$E$1000),0)</f>
        <v/>
      </c>
      <c r="J284">
        <f>IF(N(H284)&gt;0, IF(N(I284)&gt;0, N(H284)*(1+N(I284)/100), N(H284)*2), IF(N(F284)&gt;0, IF(N(I284)&gt;0, N(F284)*(1+N(I284)/100), N(F284)*2), 0))</f>
        <v/>
      </c>
    </row>
    <row r="285">
      <c r="E285">
        <f>IFERROR(SUMIF(Compras!$I$2:$I$1000,A285,Compras!$D$2:$D$1000)-SUMIF(Ventas!$S$2:$S$2000,A285,Ventas!$D$2:$D$2000),0)</f>
        <v/>
      </c>
      <c r="F285">
        <f>IFERROR(SUMPRODUCT((Compras!$I$2:$I$1000=A285)*(Compras!$D$2:$D$1000)*(Compras!$E$2:$E$1000))/SUMIF(Compras!$I$2:$I$1000,A285,Compras!$D$2:$D$1000),0)</f>
        <v/>
      </c>
      <c r="H285">
        <f>IFERROR(LOOKUP(2,1/(Compras!$I$2:$I$1000=A285),Compras!$E$2:$E$1000),0)</f>
        <v/>
      </c>
      <c r="J285">
        <f>IF(N(H285)&gt;0, IF(N(I285)&gt;0, N(H285)*(1+N(I285)/100), N(H285)*2), IF(N(F285)&gt;0, IF(N(I285)&gt;0, N(F285)*(1+N(I285)/100), N(F285)*2), 0))</f>
        <v/>
      </c>
    </row>
    <row r="286">
      <c r="E286">
        <f>IFERROR(SUMIF(Compras!$I$2:$I$1000,A286,Compras!$D$2:$D$1000)-SUMIF(Ventas!$S$2:$S$2000,A286,Ventas!$D$2:$D$2000),0)</f>
        <v/>
      </c>
      <c r="F286">
        <f>IFERROR(SUMPRODUCT((Compras!$I$2:$I$1000=A286)*(Compras!$D$2:$D$1000)*(Compras!$E$2:$E$1000))/SUMIF(Compras!$I$2:$I$1000,A286,Compras!$D$2:$D$1000),0)</f>
        <v/>
      </c>
      <c r="H286">
        <f>IFERROR(LOOKUP(2,1/(Compras!$I$2:$I$1000=A286),Compras!$E$2:$E$1000),0)</f>
        <v/>
      </c>
      <c r="J286">
        <f>IF(N(H286)&gt;0, IF(N(I286)&gt;0, N(H286)*(1+N(I286)/100), N(H286)*2), IF(N(F286)&gt;0, IF(N(I286)&gt;0, N(F286)*(1+N(I286)/100), N(F286)*2), 0))</f>
        <v/>
      </c>
    </row>
    <row r="287">
      <c r="E287">
        <f>IFERROR(SUMIF(Compras!$I$2:$I$1000,A287,Compras!$D$2:$D$1000)-SUMIF(Ventas!$S$2:$S$2000,A287,Ventas!$D$2:$D$2000),0)</f>
        <v/>
      </c>
      <c r="F287">
        <f>IFERROR(SUMPRODUCT((Compras!$I$2:$I$1000=A287)*(Compras!$D$2:$D$1000)*(Compras!$E$2:$E$1000))/SUMIF(Compras!$I$2:$I$1000,A287,Compras!$D$2:$D$1000),0)</f>
        <v/>
      </c>
      <c r="H287">
        <f>IFERROR(LOOKUP(2,1/(Compras!$I$2:$I$1000=A287),Compras!$E$2:$E$1000),0)</f>
        <v/>
      </c>
      <c r="J287">
        <f>IF(N(H287)&gt;0, IF(N(I287)&gt;0, N(H287)*(1+N(I287)/100), N(H287)*2), IF(N(F287)&gt;0, IF(N(I287)&gt;0, N(F287)*(1+N(I287)/100), N(F287)*2), 0))</f>
        <v/>
      </c>
    </row>
    <row r="288">
      <c r="E288">
        <f>IFERROR(SUMIF(Compras!$I$2:$I$1000,A288,Compras!$D$2:$D$1000)-SUMIF(Ventas!$S$2:$S$2000,A288,Ventas!$D$2:$D$2000),0)</f>
        <v/>
      </c>
      <c r="F288">
        <f>IFERROR(SUMPRODUCT((Compras!$I$2:$I$1000=A288)*(Compras!$D$2:$D$1000)*(Compras!$E$2:$E$1000))/SUMIF(Compras!$I$2:$I$1000,A288,Compras!$D$2:$D$1000),0)</f>
        <v/>
      </c>
      <c r="H288">
        <f>IFERROR(LOOKUP(2,1/(Compras!$I$2:$I$1000=A288),Compras!$E$2:$E$1000),0)</f>
        <v/>
      </c>
      <c r="J288">
        <f>IF(N(H288)&gt;0, IF(N(I288)&gt;0, N(H288)*(1+N(I288)/100), N(H288)*2), IF(N(F288)&gt;0, IF(N(I288)&gt;0, N(F288)*(1+N(I288)/100), N(F288)*2), 0))</f>
        <v/>
      </c>
    </row>
    <row r="289">
      <c r="E289">
        <f>IFERROR(SUMIF(Compras!$I$2:$I$1000,A289,Compras!$D$2:$D$1000)-SUMIF(Ventas!$S$2:$S$2000,A289,Ventas!$D$2:$D$2000),0)</f>
        <v/>
      </c>
      <c r="F289">
        <f>IFERROR(SUMPRODUCT((Compras!$I$2:$I$1000=A289)*(Compras!$D$2:$D$1000)*(Compras!$E$2:$E$1000))/SUMIF(Compras!$I$2:$I$1000,A289,Compras!$D$2:$D$1000),0)</f>
        <v/>
      </c>
      <c r="H289">
        <f>IFERROR(LOOKUP(2,1/(Compras!$I$2:$I$1000=A289),Compras!$E$2:$E$1000),0)</f>
        <v/>
      </c>
      <c r="J289">
        <f>IF(N(H289)&gt;0, IF(N(I289)&gt;0, N(H289)*(1+N(I289)/100), N(H289)*2), IF(N(F289)&gt;0, IF(N(I289)&gt;0, N(F289)*(1+N(I289)/100), N(F289)*2), 0))</f>
        <v/>
      </c>
    </row>
    <row r="290">
      <c r="E290">
        <f>IFERROR(SUMIF(Compras!$I$2:$I$1000,A290,Compras!$D$2:$D$1000)-SUMIF(Ventas!$S$2:$S$2000,A290,Ventas!$D$2:$D$2000),0)</f>
        <v/>
      </c>
      <c r="F290">
        <f>IFERROR(SUMPRODUCT((Compras!$I$2:$I$1000=A290)*(Compras!$D$2:$D$1000)*(Compras!$E$2:$E$1000))/SUMIF(Compras!$I$2:$I$1000,A290,Compras!$D$2:$D$1000),0)</f>
        <v/>
      </c>
      <c r="H290">
        <f>IFERROR(LOOKUP(2,1/(Compras!$I$2:$I$1000=A290),Compras!$E$2:$E$1000),0)</f>
        <v/>
      </c>
      <c r="J290">
        <f>IF(N(H290)&gt;0, IF(N(I290)&gt;0, N(H290)*(1+N(I290)/100), N(H290)*2), IF(N(F290)&gt;0, IF(N(I290)&gt;0, N(F290)*(1+N(I290)/100), N(F290)*2), 0))</f>
        <v/>
      </c>
    </row>
    <row r="291">
      <c r="E291">
        <f>IFERROR(SUMIF(Compras!$I$2:$I$1000,A291,Compras!$D$2:$D$1000)-SUMIF(Ventas!$S$2:$S$2000,A291,Ventas!$D$2:$D$2000),0)</f>
        <v/>
      </c>
      <c r="F291">
        <f>IFERROR(SUMPRODUCT((Compras!$I$2:$I$1000=A291)*(Compras!$D$2:$D$1000)*(Compras!$E$2:$E$1000))/SUMIF(Compras!$I$2:$I$1000,A291,Compras!$D$2:$D$1000),0)</f>
        <v/>
      </c>
      <c r="H291">
        <f>IFERROR(LOOKUP(2,1/(Compras!$I$2:$I$1000=A291),Compras!$E$2:$E$1000),0)</f>
        <v/>
      </c>
      <c r="J291">
        <f>IF(N(H291)&gt;0, IF(N(I291)&gt;0, N(H291)*(1+N(I291)/100), N(H291)*2), IF(N(F291)&gt;0, IF(N(I291)&gt;0, N(F291)*(1+N(I291)/100), N(F291)*2), 0))</f>
        <v/>
      </c>
    </row>
    <row r="292">
      <c r="E292">
        <f>IFERROR(SUMIF(Compras!$I$2:$I$1000,A292,Compras!$D$2:$D$1000)-SUMIF(Ventas!$S$2:$S$2000,A292,Ventas!$D$2:$D$2000),0)</f>
        <v/>
      </c>
      <c r="F292">
        <f>IFERROR(SUMPRODUCT((Compras!$I$2:$I$1000=A292)*(Compras!$D$2:$D$1000)*(Compras!$E$2:$E$1000))/SUMIF(Compras!$I$2:$I$1000,A292,Compras!$D$2:$D$1000),0)</f>
        <v/>
      </c>
      <c r="H292">
        <f>IFERROR(LOOKUP(2,1/(Compras!$I$2:$I$1000=A292),Compras!$E$2:$E$1000),0)</f>
        <v/>
      </c>
      <c r="J292">
        <f>IF(N(H292)&gt;0, IF(N(I292)&gt;0, N(H292)*(1+N(I292)/100), N(H292)*2), IF(N(F292)&gt;0, IF(N(I292)&gt;0, N(F292)*(1+N(I292)/100), N(F292)*2), 0))</f>
        <v/>
      </c>
    </row>
    <row r="293">
      <c r="E293">
        <f>IFERROR(SUMIF(Compras!$I$2:$I$1000,A293,Compras!$D$2:$D$1000)-SUMIF(Ventas!$S$2:$S$2000,A293,Ventas!$D$2:$D$2000),0)</f>
        <v/>
      </c>
      <c r="F293">
        <f>IFERROR(SUMPRODUCT((Compras!$I$2:$I$1000=A293)*(Compras!$D$2:$D$1000)*(Compras!$E$2:$E$1000))/SUMIF(Compras!$I$2:$I$1000,A293,Compras!$D$2:$D$1000),0)</f>
        <v/>
      </c>
      <c r="H293">
        <f>IFERROR(LOOKUP(2,1/(Compras!$I$2:$I$1000=A293),Compras!$E$2:$E$1000),0)</f>
        <v/>
      </c>
      <c r="J293">
        <f>IF(N(H293)&gt;0, IF(N(I293)&gt;0, N(H293)*(1+N(I293)/100), N(H293)*2), IF(N(F293)&gt;0, IF(N(I293)&gt;0, N(F293)*(1+N(I293)/100), N(F293)*2), 0))</f>
        <v/>
      </c>
    </row>
    <row r="294">
      <c r="E294">
        <f>IFERROR(SUMIF(Compras!$I$2:$I$1000,A294,Compras!$D$2:$D$1000)-SUMIF(Ventas!$S$2:$S$2000,A294,Ventas!$D$2:$D$2000),0)</f>
        <v/>
      </c>
      <c r="F294">
        <f>IFERROR(SUMPRODUCT((Compras!$I$2:$I$1000=A294)*(Compras!$D$2:$D$1000)*(Compras!$E$2:$E$1000))/SUMIF(Compras!$I$2:$I$1000,A294,Compras!$D$2:$D$1000),0)</f>
        <v/>
      </c>
      <c r="H294">
        <f>IFERROR(LOOKUP(2,1/(Compras!$I$2:$I$1000=A294),Compras!$E$2:$E$1000),0)</f>
        <v/>
      </c>
      <c r="J294">
        <f>IF(N(H294)&gt;0, IF(N(I294)&gt;0, N(H294)*(1+N(I294)/100), N(H294)*2), IF(N(F294)&gt;0, IF(N(I294)&gt;0, N(F294)*(1+N(I294)/100), N(F294)*2), 0))</f>
        <v/>
      </c>
    </row>
    <row r="295">
      <c r="E295">
        <f>IFERROR(SUMIF(Compras!$I$2:$I$1000,A295,Compras!$D$2:$D$1000)-SUMIF(Ventas!$S$2:$S$2000,A295,Ventas!$D$2:$D$2000),0)</f>
        <v/>
      </c>
      <c r="F295">
        <f>IFERROR(SUMPRODUCT((Compras!$I$2:$I$1000=A295)*(Compras!$D$2:$D$1000)*(Compras!$E$2:$E$1000))/SUMIF(Compras!$I$2:$I$1000,A295,Compras!$D$2:$D$1000),0)</f>
        <v/>
      </c>
      <c r="H295">
        <f>IFERROR(LOOKUP(2,1/(Compras!$I$2:$I$1000=A295),Compras!$E$2:$E$1000),0)</f>
        <v/>
      </c>
      <c r="J295">
        <f>IF(N(H295)&gt;0, IF(N(I295)&gt;0, N(H295)*(1+N(I295)/100), N(H295)*2), IF(N(F295)&gt;0, IF(N(I295)&gt;0, N(F295)*(1+N(I295)/100), N(F295)*2), 0))</f>
        <v/>
      </c>
    </row>
    <row r="296">
      <c r="E296">
        <f>IFERROR(SUMIF(Compras!$I$2:$I$1000,A296,Compras!$D$2:$D$1000)-SUMIF(Ventas!$S$2:$S$2000,A296,Ventas!$D$2:$D$2000),0)</f>
        <v/>
      </c>
      <c r="F296">
        <f>IFERROR(SUMPRODUCT((Compras!$I$2:$I$1000=A296)*(Compras!$D$2:$D$1000)*(Compras!$E$2:$E$1000))/SUMIF(Compras!$I$2:$I$1000,A296,Compras!$D$2:$D$1000),0)</f>
        <v/>
      </c>
      <c r="H296">
        <f>IFERROR(LOOKUP(2,1/(Compras!$I$2:$I$1000=A296),Compras!$E$2:$E$1000),0)</f>
        <v/>
      </c>
      <c r="J296">
        <f>IF(N(H296)&gt;0, IF(N(I296)&gt;0, N(H296)*(1+N(I296)/100), N(H296)*2), IF(N(F296)&gt;0, IF(N(I296)&gt;0, N(F296)*(1+N(I296)/100), N(F296)*2), 0))</f>
        <v/>
      </c>
    </row>
    <row r="297">
      <c r="E297">
        <f>IFERROR(SUMIF(Compras!$I$2:$I$1000,A297,Compras!$D$2:$D$1000)-SUMIF(Ventas!$S$2:$S$2000,A297,Ventas!$D$2:$D$2000),0)</f>
        <v/>
      </c>
      <c r="F297">
        <f>IFERROR(SUMPRODUCT((Compras!$I$2:$I$1000=A297)*(Compras!$D$2:$D$1000)*(Compras!$E$2:$E$1000))/SUMIF(Compras!$I$2:$I$1000,A297,Compras!$D$2:$D$1000),0)</f>
        <v/>
      </c>
      <c r="H297">
        <f>IFERROR(LOOKUP(2,1/(Compras!$I$2:$I$1000=A297),Compras!$E$2:$E$1000),0)</f>
        <v/>
      </c>
      <c r="J297">
        <f>IF(N(H297)&gt;0, IF(N(I297)&gt;0, N(H297)*(1+N(I297)/100), N(H297)*2), IF(N(F297)&gt;0, IF(N(I297)&gt;0, N(F297)*(1+N(I297)/100), N(F297)*2), 0))</f>
        <v/>
      </c>
    </row>
    <row r="298">
      <c r="E298">
        <f>IFERROR(SUMIF(Compras!$I$2:$I$1000,A298,Compras!$D$2:$D$1000)-SUMIF(Ventas!$S$2:$S$2000,A298,Ventas!$D$2:$D$2000),0)</f>
        <v/>
      </c>
      <c r="F298">
        <f>IFERROR(SUMPRODUCT((Compras!$I$2:$I$1000=A298)*(Compras!$D$2:$D$1000)*(Compras!$E$2:$E$1000))/SUMIF(Compras!$I$2:$I$1000,A298,Compras!$D$2:$D$1000),0)</f>
        <v/>
      </c>
      <c r="H298">
        <f>IFERROR(LOOKUP(2,1/(Compras!$I$2:$I$1000=A298),Compras!$E$2:$E$1000),0)</f>
        <v/>
      </c>
      <c r="J298">
        <f>IF(N(H298)&gt;0, IF(N(I298)&gt;0, N(H298)*(1+N(I298)/100), N(H298)*2), IF(N(F298)&gt;0, IF(N(I298)&gt;0, N(F298)*(1+N(I298)/100), N(F298)*2), 0))</f>
        <v/>
      </c>
    </row>
    <row r="299">
      <c r="E299">
        <f>IFERROR(SUMIF(Compras!$I$2:$I$1000,A299,Compras!$D$2:$D$1000)-SUMIF(Ventas!$S$2:$S$2000,A299,Ventas!$D$2:$D$2000),0)</f>
        <v/>
      </c>
      <c r="F299">
        <f>IFERROR(SUMPRODUCT((Compras!$I$2:$I$1000=A299)*(Compras!$D$2:$D$1000)*(Compras!$E$2:$E$1000))/SUMIF(Compras!$I$2:$I$1000,A299,Compras!$D$2:$D$1000),0)</f>
        <v/>
      </c>
      <c r="H299">
        <f>IFERROR(LOOKUP(2,1/(Compras!$I$2:$I$1000=A299),Compras!$E$2:$E$1000),0)</f>
        <v/>
      </c>
      <c r="J299">
        <f>IF(N(H299)&gt;0, IF(N(I299)&gt;0, N(H299)*(1+N(I299)/100), N(H299)*2), IF(N(F299)&gt;0, IF(N(I299)&gt;0, N(F299)*(1+N(I299)/100), N(F299)*2), 0))</f>
        <v/>
      </c>
    </row>
    <row r="300">
      <c r="E300">
        <f>IFERROR(SUMIF(Compras!$I$2:$I$1000,A300,Compras!$D$2:$D$1000)-SUMIF(Ventas!$S$2:$S$2000,A300,Ventas!$D$2:$D$2000),0)</f>
        <v/>
      </c>
      <c r="F300">
        <f>IFERROR(SUMPRODUCT((Compras!$I$2:$I$1000=A300)*(Compras!$D$2:$D$1000)*(Compras!$E$2:$E$1000))/SUMIF(Compras!$I$2:$I$1000,A300,Compras!$D$2:$D$1000),0)</f>
        <v/>
      </c>
      <c r="H300">
        <f>IFERROR(LOOKUP(2,1/(Compras!$I$2:$I$1000=A300),Compras!$E$2:$E$1000),0)</f>
        <v/>
      </c>
      <c r="J300">
        <f>IF(N(H300)&gt;0, IF(N(I300)&gt;0, N(H300)*(1+N(I300)/100), N(H300)*2), IF(N(F300)&gt;0, IF(N(I300)&gt;0, N(F300)*(1+N(I300)/100), N(F300)*2), 0))</f>
        <v/>
      </c>
    </row>
    <row r="301">
      <c r="E301">
        <f>IFERROR(SUMIF(Compras!$I$2:$I$1000,A301,Compras!$D$2:$D$1000)-SUMIF(Ventas!$S$2:$S$2000,A301,Ventas!$D$2:$D$2000),0)</f>
        <v/>
      </c>
      <c r="F301">
        <f>IFERROR(SUMPRODUCT((Compras!$I$2:$I$1000=A301)*(Compras!$D$2:$D$1000)*(Compras!$E$2:$E$1000))/SUMIF(Compras!$I$2:$I$1000,A301,Compras!$D$2:$D$1000),0)</f>
        <v/>
      </c>
      <c r="H301">
        <f>IFERROR(LOOKUP(2,1/(Compras!$I$2:$I$1000=A301),Compras!$E$2:$E$1000),0)</f>
        <v/>
      </c>
      <c r="J301">
        <f>IF(N(H301)&gt;0, IF(N(I301)&gt;0, N(H301)*(1+N(I301)/100), N(H301)*2), IF(N(F301)&gt;0, IF(N(I301)&gt;0, N(F301)*(1+N(I301)/100), N(F301)*2), 0))</f>
        <v/>
      </c>
    </row>
    <row r="302">
      <c r="E302">
        <f>IFERROR(SUMIF(Compras!$I$2:$I$1000,A302,Compras!$D$2:$D$1000)-SUMIF(Ventas!$S$2:$S$2000,A302,Ventas!$D$2:$D$2000),0)</f>
        <v/>
      </c>
      <c r="F302">
        <f>IFERROR(SUMPRODUCT((Compras!$I$2:$I$1000=A302)*(Compras!$D$2:$D$1000)*(Compras!$E$2:$E$1000))/SUMIF(Compras!$I$2:$I$1000,A302,Compras!$D$2:$D$1000),0)</f>
        <v/>
      </c>
      <c r="H302">
        <f>IFERROR(LOOKUP(2,1/(Compras!$I$2:$I$1000=A302),Compras!$E$2:$E$1000),0)</f>
        <v/>
      </c>
      <c r="J302">
        <f>IF(N(H302)&gt;0, IF(N(I302)&gt;0, N(H302)*(1+N(I302)/100), N(H302)*2), IF(N(F302)&gt;0, IF(N(I302)&gt;0, N(F302)*(1+N(I302)/100), N(F302)*2), 0))</f>
        <v/>
      </c>
    </row>
    <row r="303">
      <c r="E303">
        <f>IFERROR(SUMIF(Compras!$I$2:$I$1000,A303,Compras!$D$2:$D$1000)-SUMIF(Ventas!$S$2:$S$2000,A303,Ventas!$D$2:$D$2000),0)</f>
        <v/>
      </c>
      <c r="F303">
        <f>IFERROR(SUMPRODUCT((Compras!$I$2:$I$1000=A303)*(Compras!$D$2:$D$1000)*(Compras!$E$2:$E$1000))/SUMIF(Compras!$I$2:$I$1000,A303,Compras!$D$2:$D$1000),0)</f>
        <v/>
      </c>
      <c r="H303">
        <f>IFERROR(LOOKUP(2,1/(Compras!$I$2:$I$1000=A303),Compras!$E$2:$E$1000),0)</f>
        <v/>
      </c>
      <c r="J303">
        <f>IF(N(H303)&gt;0, IF(N(I303)&gt;0, N(H303)*(1+N(I303)/100), N(H303)*2), IF(N(F303)&gt;0, IF(N(I303)&gt;0, N(F303)*(1+N(I303)/100), N(F303)*2), 0))</f>
        <v/>
      </c>
    </row>
    <row r="304">
      <c r="E304">
        <f>IFERROR(SUMIF(Compras!$I$2:$I$1000,A304,Compras!$D$2:$D$1000)-SUMIF(Ventas!$S$2:$S$2000,A304,Ventas!$D$2:$D$2000),0)</f>
        <v/>
      </c>
      <c r="F304">
        <f>IFERROR(SUMPRODUCT((Compras!$I$2:$I$1000=A304)*(Compras!$D$2:$D$1000)*(Compras!$E$2:$E$1000))/SUMIF(Compras!$I$2:$I$1000,A304,Compras!$D$2:$D$1000),0)</f>
        <v/>
      </c>
      <c r="H304">
        <f>IFERROR(LOOKUP(2,1/(Compras!$I$2:$I$1000=A304),Compras!$E$2:$E$1000),0)</f>
        <v/>
      </c>
      <c r="J304">
        <f>IF(N(H304)&gt;0, IF(N(I304)&gt;0, N(H304)*(1+N(I304)/100), N(H304)*2), IF(N(F304)&gt;0, IF(N(I304)&gt;0, N(F304)*(1+N(I304)/100), N(F304)*2), 0))</f>
        <v/>
      </c>
    </row>
    <row r="305">
      <c r="E305">
        <f>IFERROR(SUMIF(Compras!$I$2:$I$1000,A305,Compras!$D$2:$D$1000)-SUMIF(Ventas!$S$2:$S$2000,A305,Ventas!$D$2:$D$2000),0)</f>
        <v/>
      </c>
      <c r="F305">
        <f>IFERROR(SUMPRODUCT((Compras!$I$2:$I$1000=A305)*(Compras!$D$2:$D$1000)*(Compras!$E$2:$E$1000))/SUMIF(Compras!$I$2:$I$1000,A305,Compras!$D$2:$D$1000),0)</f>
        <v/>
      </c>
      <c r="H305">
        <f>IFERROR(LOOKUP(2,1/(Compras!$I$2:$I$1000=A305),Compras!$E$2:$E$1000),0)</f>
        <v/>
      </c>
      <c r="J305">
        <f>IF(N(H305)&gt;0, IF(N(I305)&gt;0, N(H305)*(1+N(I305)/100), N(H305)*2), IF(N(F305)&gt;0, IF(N(I305)&gt;0, N(F305)*(1+N(I305)/100), N(F305)*2), 0))</f>
        <v/>
      </c>
    </row>
    <row r="306">
      <c r="E306">
        <f>IFERROR(SUMIF(Compras!$I$2:$I$1000,A306,Compras!$D$2:$D$1000)-SUMIF(Ventas!$S$2:$S$2000,A306,Ventas!$D$2:$D$2000),0)</f>
        <v/>
      </c>
      <c r="F306">
        <f>IFERROR(SUMPRODUCT((Compras!$I$2:$I$1000=A306)*(Compras!$D$2:$D$1000)*(Compras!$E$2:$E$1000))/SUMIF(Compras!$I$2:$I$1000,A306,Compras!$D$2:$D$1000),0)</f>
        <v/>
      </c>
      <c r="H306">
        <f>IFERROR(LOOKUP(2,1/(Compras!$I$2:$I$1000=A306),Compras!$E$2:$E$1000),0)</f>
        <v/>
      </c>
      <c r="J306">
        <f>IF(N(H306)&gt;0, IF(N(I306)&gt;0, N(H306)*(1+N(I306)/100), N(H306)*2), IF(N(F306)&gt;0, IF(N(I306)&gt;0, N(F306)*(1+N(I306)/100), N(F306)*2), 0))</f>
        <v/>
      </c>
    </row>
    <row r="307">
      <c r="E307">
        <f>IFERROR(SUMIF(Compras!$I$2:$I$1000,A307,Compras!$D$2:$D$1000)-SUMIF(Ventas!$S$2:$S$2000,A307,Ventas!$D$2:$D$2000),0)</f>
        <v/>
      </c>
      <c r="F307">
        <f>IFERROR(SUMPRODUCT((Compras!$I$2:$I$1000=A307)*(Compras!$D$2:$D$1000)*(Compras!$E$2:$E$1000))/SUMIF(Compras!$I$2:$I$1000,A307,Compras!$D$2:$D$1000),0)</f>
        <v/>
      </c>
      <c r="H307">
        <f>IFERROR(LOOKUP(2,1/(Compras!$I$2:$I$1000=A307),Compras!$E$2:$E$1000),0)</f>
        <v/>
      </c>
      <c r="J307">
        <f>IF(N(H307)&gt;0, IF(N(I307)&gt;0, N(H307)*(1+N(I307)/100), N(H307)*2), IF(N(F307)&gt;0, IF(N(I307)&gt;0, N(F307)*(1+N(I307)/100), N(F307)*2), 0))</f>
        <v/>
      </c>
    </row>
    <row r="308">
      <c r="E308">
        <f>IFERROR(SUMIF(Compras!$I$2:$I$1000,A308,Compras!$D$2:$D$1000)-SUMIF(Ventas!$S$2:$S$2000,A308,Ventas!$D$2:$D$2000),0)</f>
        <v/>
      </c>
      <c r="F308">
        <f>IFERROR(SUMPRODUCT((Compras!$I$2:$I$1000=A308)*(Compras!$D$2:$D$1000)*(Compras!$E$2:$E$1000))/SUMIF(Compras!$I$2:$I$1000,A308,Compras!$D$2:$D$1000),0)</f>
        <v/>
      </c>
      <c r="H308">
        <f>IFERROR(LOOKUP(2,1/(Compras!$I$2:$I$1000=A308),Compras!$E$2:$E$1000),0)</f>
        <v/>
      </c>
      <c r="J308">
        <f>IF(N(H308)&gt;0, IF(N(I308)&gt;0, N(H308)*(1+N(I308)/100), N(H308)*2), IF(N(F308)&gt;0, IF(N(I308)&gt;0, N(F308)*(1+N(I308)/100), N(F308)*2), 0))</f>
        <v/>
      </c>
    </row>
    <row r="309">
      <c r="E309">
        <f>IFERROR(SUMIF(Compras!$I$2:$I$1000,A309,Compras!$D$2:$D$1000)-SUMIF(Ventas!$S$2:$S$2000,A309,Ventas!$D$2:$D$2000),0)</f>
        <v/>
      </c>
      <c r="F309">
        <f>IFERROR(SUMPRODUCT((Compras!$I$2:$I$1000=A309)*(Compras!$D$2:$D$1000)*(Compras!$E$2:$E$1000))/SUMIF(Compras!$I$2:$I$1000,A309,Compras!$D$2:$D$1000),0)</f>
        <v/>
      </c>
      <c r="H309">
        <f>IFERROR(LOOKUP(2,1/(Compras!$I$2:$I$1000=A309),Compras!$E$2:$E$1000),0)</f>
        <v/>
      </c>
      <c r="J309">
        <f>IF(N(H309)&gt;0, IF(N(I309)&gt;0, N(H309)*(1+N(I309)/100), N(H309)*2), IF(N(F309)&gt;0, IF(N(I309)&gt;0, N(F309)*(1+N(I309)/100), N(F309)*2), 0))</f>
        <v/>
      </c>
    </row>
    <row r="310">
      <c r="E310">
        <f>IFERROR(SUMIF(Compras!$I$2:$I$1000,A310,Compras!$D$2:$D$1000)-SUMIF(Ventas!$S$2:$S$2000,A310,Ventas!$D$2:$D$2000),0)</f>
        <v/>
      </c>
      <c r="F310">
        <f>IFERROR(SUMPRODUCT((Compras!$I$2:$I$1000=A310)*(Compras!$D$2:$D$1000)*(Compras!$E$2:$E$1000))/SUMIF(Compras!$I$2:$I$1000,A310,Compras!$D$2:$D$1000),0)</f>
        <v/>
      </c>
      <c r="H310">
        <f>IFERROR(LOOKUP(2,1/(Compras!$I$2:$I$1000=A310),Compras!$E$2:$E$1000),0)</f>
        <v/>
      </c>
      <c r="J310">
        <f>IF(N(H310)&gt;0, IF(N(I310)&gt;0, N(H310)*(1+N(I310)/100), N(H310)*2), IF(N(F310)&gt;0, IF(N(I310)&gt;0, N(F310)*(1+N(I310)/100), N(F310)*2), 0))</f>
        <v/>
      </c>
    </row>
    <row r="311">
      <c r="E311">
        <f>IFERROR(SUMIF(Compras!$I$2:$I$1000,A311,Compras!$D$2:$D$1000)-SUMIF(Ventas!$S$2:$S$2000,A311,Ventas!$D$2:$D$2000),0)</f>
        <v/>
      </c>
      <c r="F311">
        <f>IFERROR(SUMPRODUCT((Compras!$I$2:$I$1000=A311)*(Compras!$D$2:$D$1000)*(Compras!$E$2:$E$1000))/SUMIF(Compras!$I$2:$I$1000,A311,Compras!$D$2:$D$1000),0)</f>
        <v/>
      </c>
      <c r="H311">
        <f>IFERROR(LOOKUP(2,1/(Compras!$I$2:$I$1000=A311),Compras!$E$2:$E$1000),0)</f>
        <v/>
      </c>
      <c r="J311">
        <f>IF(N(H311)&gt;0, IF(N(I311)&gt;0, N(H311)*(1+N(I311)/100), N(H311)*2), IF(N(F311)&gt;0, IF(N(I311)&gt;0, N(F311)*(1+N(I311)/100), N(F311)*2), 0))</f>
        <v/>
      </c>
    </row>
    <row r="312">
      <c r="E312">
        <f>IFERROR(SUMIF(Compras!$I$2:$I$1000,A312,Compras!$D$2:$D$1000)-SUMIF(Ventas!$S$2:$S$2000,A312,Ventas!$D$2:$D$2000),0)</f>
        <v/>
      </c>
      <c r="F312">
        <f>IFERROR(SUMPRODUCT((Compras!$I$2:$I$1000=A312)*(Compras!$D$2:$D$1000)*(Compras!$E$2:$E$1000))/SUMIF(Compras!$I$2:$I$1000,A312,Compras!$D$2:$D$1000),0)</f>
        <v/>
      </c>
      <c r="H312">
        <f>IFERROR(LOOKUP(2,1/(Compras!$I$2:$I$1000=A312),Compras!$E$2:$E$1000),0)</f>
        <v/>
      </c>
      <c r="J312">
        <f>IF(N(H312)&gt;0, IF(N(I312)&gt;0, N(H312)*(1+N(I312)/100), N(H312)*2), IF(N(F312)&gt;0, IF(N(I312)&gt;0, N(F312)*(1+N(I312)/100), N(F312)*2), 0))</f>
        <v/>
      </c>
    </row>
    <row r="313">
      <c r="E313">
        <f>IFERROR(SUMIF(Compras!$I$2:$I$1000,A313,Compras!$D$2:$D$1000)-SUMIF(Ventas!$S$2:$S$2000,A313,Ventas!$D$2:$D$2000),0)</f>
        <v/>
      </c>
      <c r="F313">
        <f>IFERROR(SUMPRODUCT((Compras!$I$2:$I$1000=A313)*(Compras!$D$2:$D$1000)*(Compras!$E$2:$E$1000))/SUMIF(Compras!$I$2:$I$1000,A313,Compras!$D$2:$D$1000),0)</f>
        <v/>
      </c>
      <c r="H313">
        <f>IFERROR(LOOKUP(2,1/(Compras!$I$2:$I$1000=A313),Compras!$E$2:$E$1000),0)</f>
        <v/>
      </c>
      <c r="J313">
        <f>IF(N(H313)&gt;0, IF(N(I313)&gt;0, N(H313)*(1+N(I313)/100), N(H313)*2), IF(N(F313)&gt;0, IF(N(I313)&gt;0, N(F313)*(1+N(I313)/100), N(F313)*2), 0))</f>
        <v/>
      </c>
    </row>
    <row r="314">
      <c r="E314">
        <f>IFERROR(SUMIF(Compras!$I$2:$I$1000,A314,Compras!$D$2:$D$1000)-SUMIF(Ventas!$S$2:$S$2000,A314,Ventas!$D$2:$D$2000),0)</f>
        <v/>
      </c>
      <c r="F314">
        <f>IFERROR(SUMPRODUCT((Compras!$I$2:$I$1000=A314)*(Compras!$D$2:$D$1000)*(Compras!$E$2:$E$1000))/SUMIF(Compras!$I$2:$I$1000,A314,Compras!$D$2:$D$1000),0)</f>
        <v/>
      </c>
      <c r="H314">
        <f>IFERROR(LOOKUP(2,1/(Compras!$I$2:$I$1000=A314),Compras!$E$2:$E$1000),0)</f>
        <v/>
      </c>
      <c r="J314">
        <f>IF(N(H314)&gt;0, IF(N(I314)&gt;0, N(H314)*(1+N(I314)/100), N(H314)*2), IF(N(F314)&gt;0, IF(N(I314)&gt;0, N(F314)*(1+N(I314)/100), N(F314)*2), 0))</f>
        <v/>
      </c>
    </row>
    <row r="315">
      <c r="E315">
        <f>IFERROR(SUMIF(Compras!$I$2:$I$1000,A315,Compras!$D$2:$D$1000)-SUMIF(Ventas!$S$2:$S$2000,A315,Ventas!$D$2:$D$2000),0)</f>
        <v/>
      </c>
      <c r="F315">
        <f>IFERROR(SUMPRODUCT((Compras!$I$2:$I$1000=A315)*(Compras!$D$2:$D$1000)*(Compras!$E$2:$E$1000))/SUMIF(Compras!$I$2:$I$1000,A315,Compras!$D$2:$D$1000),0)</f>
        <v/>
      </c>
      <c r="H315">
        <f>IFERROR(LOOKUP(2,1/(Compras!$I$2:$I$1000=A315),Compras!$E$2:$E$1000),0)</f>
        <v/>
      </c>
      <c r="J315">
        <f>IF(N(H315)&gt;0, IF(N(I315)&gt;0, N(H315)*(1+N(I315)/100), N(H315)*2), IF(N(F315)&gt;0, IF(N(I315)&gt;0, N(F315)*(1+N(I315)/100), N(F315)*2), 0))</f>
        <v/>
      </c>
    </row>
    <row r="316">
      <c r="E316">
        <f>IFERROR(SUMIF(Compras!$I$2:$I$1000,A316,Compras!$D$2:$D$1000)-SUMIF(Ventas!$S$2:$S$2000,A316,Ventas!$D$2:$D$2000),0)</f>
        <v/>
      </c>
      <c r="F316">
        <f>IFERROR(SUMPRODUCT((Compras!$I$2:$I$1000=A316)*(Compras!$D$2:$D$1000)*(Compras!$E$2:$E$1000))/SUMIF(Compras!$I$2:$I$1000,A316,Compras!$D$2:$D$1000),0)</f>
        <v/>
      </c>
      <c r="H316">
        <f>IFERROR(LOOKUP(2,1/(Compras!$I$2:$I$1000=A316),Compras!$E$2:$E$1000),0)</f>
        <v/>
      </c>
      <c r="J316">
        <f>IF(N(H316)&gt;0, IF(N(I316)&gt;0, N(H316)*(1+N(I316)/100), N(H316)*2), IF(N(F316)&gt;0, IF(N(I316)&gt;0, N(F316)*(1+N(I316)/100), N(F316)*2), 0))</f>
        <v/>
      </c>
    </row>
    <row r="317">
      <c r="E317">
        <f>IFERROR(SUMIF(Compras!$I$2:$I$1000,A317,Compras!$D$2:$D$1000)-SUMIF(Ventas!$S$2:$S$2000,A317,Ventas!$D$2:$D$2000),0)</f>
        <v/>
      </c>
      <c r="F317">
        <f>IFERROR(SUMPRODUCT((Compras!$I$2:$I$1000=A317)*(Compras!$D$2:$D$1000)*(Compras!$E$2:$E$1000))/SUMIF(Compras!$I$2:$I$1000,A317,Compras!$D$2:$D$1000),0)</f>
        <v/>
      </c>
      <c r="H317">
        <f>IFERROR(LOOKUP(2,1/(Compras!$I$2:$I$1000=A317),Compras!$E$2:$E$1000),0)</f>
        <v/>
      </c>
      <c r="J317">
        <f>IF(N(H317)&gt;0, IF(N(I317)&gt;0, N(H317)*(1+N(I317)/100), N(H317)*2), IF(N(F317)&gt;0, IF(N(I317)&gt;0, N(F317)*(1+N(I317)/100), N(F317)*2), 0))</f>
        <v/>
      </c>
    </row>
    <row r="318">
      <c r="E318">
        <f>IFERROR(SUMIF(Compras!$I$2:$I$1000,A318,Compras!$D$2:$D$1000)-SUMIF(Ventas!$S$2:$S$2000,A318,Ventas!$D$2:$D$2000),0)</f>
        <v/>
      </c>
      <c r="F318">
        <f>IFERROR(SUMPRODUCT((Compras!$I$2:$I$1000=A318)*(Compras!$D$2:$D$1000)*(Compras!$E$2:$E$1000))/SUMIF(Compras!$I$2:$I$1000,A318,Compras!$D$2:$D$1000),0)</f>
        <v/>
      </c>
      <c r="H318">
        <f>IFERROR(LOOKUP(2,1/(Compras!$I$2:$I$1000=A318),Compras!$E$2:$E$1000),0)</f>
        <v/>
      </c>
      <c r="J318">
        <f>IF(N(H318)&gt;0, IF(N(I318)&gt;0, N(H318)*(1+N(I318)/100), N(H318)*2), IF(N(F318)&gt;0, IF(N(I318)&gt;0, N(F318)*(1+N(I318)/100), N(F318)*2), 0))</f>
        <v/>
      </c>
    </row>
    <row r="319">
      <c r="E319">
        <f>IFERROR(SUMIF(Compras!$I$2:$I$1000,A319,Compras!$D$2:$D$1000)-SUMIF(Ventas!$S$2:$S$2000,A319,Ventas!$D$2:$D$2000),0)</f>
        <v/>
      </c>
      <c r="F319">
        <f>IFERROR(SUMPRODUCT((Compras!$I$2:$I$1000=A319)*(Compras!$D$2:$D$1000)*(Compras!$E$2:$E$1000))/SUMIF(Compras!$I$2:$I$1000,A319,Compras!$D$2:$D$1000),0)</f>
        <v/>
      </c>
      <c r="H319">
        <f>IFERROR(LOOKUP(2,1/(Compras!$I$2:$I$1000=A319),Compras!$E$2:$E$1000),0)</f>
        <v/>
      </c>
      <c r="J319">
        <f>IF(N(H319)&gt;0, IF(N(I319)&gt;0, N(H319)*(1+N(I319)/100), N(H319)*2), IF(N(F319)&gt;0, IF(N(I319)&gt;0, N(F319)*(1+N(I319)/100), N(F319)*2), 0))</f>
        <v/>
      </c>
    </row>
    <row r="320">
      <c r="E320">
        <f>IFERROR(SUMIF(Compras!$I$2:$I$1000,A320,Compras!$D$2:$D$1000)-SUMIF(Ventas!$S$2:$S$2000,A320,Ventas!$D$2:$D$2000),0)</f>
        <v/>
      </c>
      <c r="F320">
        <f>IFERROR(SUMPRODUCT((Compras!$I$2:$I$1000=A320)*(Compras!$D$2:$D$1000)*(Compras!$E$2:$E$1000))/SUMIF(Compras!$I$2:$I$1000,A320,Compras!$D$2:$D$1000),0)</f>
        <v/>
      </c>
      <c r="H320">
        <f>IFERROR(LOOKUP(2,1/(Compras!$I$2:$I$1000=A320),Compras!$E$2:$E$1000),0)</f>
        <v/>
      </c>
      <c r="J320">
        <f>IF(N(H320)&gt;0, IF(N(I320)&gt;0, N(H320)*(1+N(I320)/100), N(H320)*2), IF(N(F320)&gt;0, IF(N(I320)&gt;0, N(F320)*(1+N(I320)/100), N(F320)*2), 0))</f>
        <v/>
      </c>
    </row>
    <row r="321">
      <c r="E321">
        <f>IFERROR(SUMIF(Compras!$I$2:$I$1000,A321,Compras!$D$2:$D$1000)-SUMIF(Ventas!$S$2:$S$2000,A321,Ventas!$D$2:$D$2000),0)</f>
        <v/>
      </c>
      <c r="F321">
        <f>IFERROR(SUMPRODUCT((Compras!$I$2:$I$1000=A321)*(Compras!$D$2:$D$1000)*(Compras!$E$2:$E$1000))/SUMIF(Compras!$I$2:$I$1000,A321,Compras!$D$2:$D$1000),0)</f>
        <v/>
      </c>
      <c r="H321">
        <f>IFERROR(LOOKUP(2,1/(Compras!$I$2:$I$1000=A321),Compras!$E$2:$E$1000),0)</f>
        <v/>
      </c>
      <c r="J321">
        <f>IF(N(H321)&gt;0, IF(N(I321)&gt;0, N(H321)*(1+N(I321)/100), N(H321)*2), IF(N(F321)&gt;0, IF(N(I321)&gt;0, N(F321)*(1+N(I321)/100), N(F321)*2), 0))</f>
        <v/>
      </c>
    </row>
    <row r="322">
      <c r="E322">
        <f>IFERROR(SUMIF(Compras!$I$2:$I$1000,A322,Compras!$D$2:$D$1000)-SUMIF(Ventas!$S$2:$S$2000,A322,Ventas!$D$2:$D$2000),0)</f>
        <v/>
      </c>
      <c r="F322">
        <f>IFERROR(SUMPRODUCT((Compras!$I$2:$I$1000=A322)*(Compras!$D$2:$D$1000)*(Compras!$E$2:$E$1000))/SUMIF(Compras!$I$2:$I$1000,A322,Compras!$D$2:$D$1000),0)</f>
        <v/>
      </c>
      <c r="H322">
        <f>IFERROR(LOOKUP(2,1/(Compras!$I$2:$I$1000=A322),Compras!$E$2:$E$1000),0)</f>
        <v/>
      </c>
      <c r="J322">
        <f>IF(N(H322)&gt;0, IF(N(I322)&gt;0, N(H322)*(1+N(I322)/100), N(H322)*2), IF(N(F322)&gt;0, IF(N(I322)&gt;0, N(F322)*(1+N(I322)/100), N(F322)*2), 0))</f>
        <v/>
      </c>
    </row>
    <row r="323">
      <c r="E323">
        <f>IFERROR(SUMIF(Compras!$I$2:$I$1000,A323,Compras!$D$2:$D$1000)-SUMIF(Ventas!$S$2:$S$2000,A323,Ventas!$D$2:$D$2000),0)</f>
        <v/>
      </c>
      <c r="F323">
        <f>IFERROR(SUMPRODUCT((Compras!$I$2:$I$1000=A323)*(Compras!$D$2:$D$1000)*(Compras!$E$2:$E$1000))/SUMIF(Compras!$I$2:$I$1000,A323,Compras!$D$2:$D$1000),0)</f>
        <v/>
      </c>
      <c r="H323">
        <f>IFERROR(LOOKUP(2,1/(Compras!$I$2:$I$1000=A323),Compras!$E$2:$E$1000),0)</f>
        <v/>
      </c>
      <c r="J323">
        <f>IF(N(H323)&gt;0, IF(N(I323)&gt;0, N(H323)*(1+N(I323)/100), N(H323)*2), IF(N(F323)&gt;0, IF(N(I323)&gt;0, N(F323)*(1+N(I323)/100), N(F323)*2), 0))</f>
        <v/>
      </c>
    </row>
    <row r="324">
      <c r="E324">
        <f>IFERROR(SUMIF(Compras!$I$2:$I$1000,A324,Compras!$D$2:$D$1000)-SUMIF(Ventas!$S$2:$S$2000,A324,Ventas!$D$2:$D$2000),0)</f>
        <v/>
      </c>
      <c r="F324">
        <f>IFERROR(SUMPRODUCT((Compras!$I$2:$I$1000=A324)*(Compras!$D$2:$D$1000)*(Compras!$E$2:$E$1000))/SUMIF(Compras!$I$2:$I$1000,A324,Compras!$D$2:$D$1000),0)</f>
        <v/>
      </c>
      <c r="H324">
        <f>IFERROR(LOOKUP(2,1/(Compras!$I$2:$I$1000=A324),Compras!$E$2:$E$1000),0)</f>
        <v/>
      </c>
      <c r="J324">
        <f>IF(N(H324)&gt;0, IF(N(I324)&gt;0, N(H324)*(1+N(I324)/100), N(H324)*2), IF(N(F324)&gt;0, IF(N(I324)&gt;0, N(F324)*(1+N(I324)/100), N(F324)*2), 0))</f>
        <v/>
      </c>
    </row>
    <row r="325">
      <c r="E325">
        <f>IFERROR(SUMIF(Compras!$I$2:$I$1000,A325,Compras!$D$2:$D$1000)-SUMIF(Ventas!$S$2:$S$2000,A325,Ventas!$D$2:$D$2000),0)</f>
        <v/>
      </c>
      <c r="F325">
        <f>IFERROR(SUMPRODUCT((Compras!$I$2:$I$1000=A325)*(Compras!$D$2:$D$1000)*(Compras!$E$2:$E$1000))/SUMIF(Compras!$I$2:$I$1000,A325,Compras!$D$2:$D$1000),0)</f>
        <v/>
      </c>
      <c r="H325">
        <f>IFERROR(LOOKUP(2,1/(Compras!$I$2:$I$1000=A325),Compras!$E$2:$E$1000),0)</f>
        <v/>
      </c>
      <c r="J325">
        <f>IF(N(H325)&gt;0, IF(N(I325)&gt;0, N(H325)*(1+N(I325)/100), N(H325)*2), IF(N(F325)&gt;0, IF(N(I325)&gt;0, N(F325)*(1+N(I325)/100), N(F325)*2), 0))</f>
        <v/>
      </c>
    </row>
    <row r="326">
      <c r="E326">
        <f>IFERROR(SUMIF(Compras!$I$2:$I$1000,A326,Compras!$D$2:$D$1000)-SUMIF(Ventas!$S$2:$S$2000,A326,Ventas!$D$2:$D$2000),0)</f>
        <v/>
      </c>
      <c r="F326">
        <f>IFERROR(SUMPRODUCT((Compras!$I$2:$I$1000=A326)*(Compras!$D$2:$D$1000)*(Compras!$E$2:$E$1000))/SUMIF(Compras!$I$2:$I$1000,A326,Compras!$D$2:$D$1000),0)</f>
        <v/>
      </c>
      <c r="H326">
        <f>IFERROR(LOOKUP(2,1/(Compras!$I$2:$I$1000=A326),Compras!$E$2:$E$1000),0)</f>
        <v/>
      </c>
      <c r="J326">
        <f>IF(N(H326)&gt;0, IF(N(I326)&gt;0, N(H326)*(1+N(I326)/100), N(H326)*2), IF(N(F326)&gt;0, IF(N(I326)&gt;0, N(F326)*(1+N(I326)/100), N(F326)*2), 0))</f>
        <v/>
      </c>
    </row>
    <row r="327">
      <c r="E327">
        <f>IFERROR(SUMIF(Compras!$I$2:$I$1000,A327,Compras!$D$2:$D$1000)-SUMIF(Ventas!$S$2:$S$2000,A327,Ventas!$D$2:$D$2000),0)</f>
        <v/>
      </c>
      <c r="F327">
        <f>IFERROR(SUMPRODUCT((Compras!$I$2:$I$1000=A327)*(Compras!$D$2:$D$1000)*(Compras!$E$2:$E$1000))/SUMIF(Compras!$I$2:$I$1000,A327,Compras!$D$2:$D$1000),0)</f>
        <v/>
      </c>
      <c r="H327">
        <f>IFERROR(LOOKUP(2,1/(Compras!$I$2:$I$1000=A327),Compras!$E$2:$E$1000),0)</f>
        <v/>
      </c>
      <c r="J327">
        <f>IF(N(H327)&gt;0, IF(N(I327)&gt;0, N(H327)*(1+N(I327)/100), N(H327)*2), IF(N(F327)&gt;0, IF(N(I327)&gt;0, N(F327)*(1+N(I327)/100), N(F327)*2), 0))</f>
        <v/>
      </c>
    </row>
    <row r="328">
      <c r="E328">
        <f>IFERROR(SUMIF(Compras!$I$2:$I$1000,A328,Compras!$D$2:$D$1000)-SUMIF(Ventas!$S$2:$S$2000,A328,Ventas!$D$2:$D$2000),0)</f>
        <v/>
      </c>
      <c r="F328">
        <f>IFERROR(SUMPRODUCT((Compras!$I$2:$I$1000=A328)*(Compras!$D$2:$D$1000)*(Compras!$E$2:$E$1000))/SUMIF(Compras!$I$2:$I$1000,A328,Compras!$D$2:$D$1000),0)</f>
        <v/>
      </c>
      <c r="H328">
        <f>IFERROR(LOOKUP(2,1/(Compras!$I$2:$I$1000=A328),Compras!$E$2:$E$1000),0)</f>
        <v/>
      </c>
      <c r="J328">
        <f>IF(N(H328)&gt;0, IF(N(I328)&gt;0, N(H328)*(1+N(I328)/100), N(H328)*2), IF(N(F328)&gt;0, IF(N(I328)&gt;0, N(F328)*(1+N(I328)/100), N(F328)*2), 0))</f>
        <v/>
      </c>
    </row>
    <row r="329">
      <c r="E329">
        <f>IFERROR(SUMIF(Compras!$I$2:$I$1000,A329,Compras!$D$2:$D$1000)-SUMIF(Ventas!$S$2:$S$2000,A329,Ventas!$D$2:$D$2000),0)</f>
        <v/>
      </c>
      <c r="F329">
        <f>IFERROR(SUMPRODUCT((Compras!$I$2:$I$1000=A329)*(Compras!$D$2:$D$1000)*(Compras!$E$2:$E$1000))/SUMIF(Compras!$I$2:$I$1000,A329,Compras!$D$2:$D$1000),0)</f>
        <v/>
      </c>
      <c r="H329">
        <f>IFERROR(LOOKUP(2,1/(Compras!$I$2:$I$1000=A329),Compras!$E$2:$E$1000),0)</f>
        <v/>
      </c>
      <c r="J329">
        <f>IF(N(H329)&gt;0, IF(N(I329)&gt;0, N(H329)*(1+N(I329)/100), N(H329)*2), IF(N(F329)&gt;0, IF(N(I329)&gt;0, N(F329)*(1+N(I329)/100), N(F329)*2), 0))</f>
        <v/>
      </c>
    </row>
    <row r="330">
      <c r="E330">
        <f>IFERROR(SUMIF(Compras!$I$2:$I$1000,A330,Compras!$D$2:$D$1000)-SUMIF(Ventas!$S$2:$S$2000,A330,Ventas!$D$2:$D$2000),0)</f>
        <v/>
      </c>
      <c r="F330">
        <f>IFERROR(SUMPRODUCT((Compras!$I$2:$I$1000=A330)*(Compras!$D$2:$D$1000)*(Compras!$E$2:$E$1000))/SUMIF(Compras!$I$2:$I$1000,A330,Compras!$D$2:$D$1000),0)</f>
        <v/>
      </c>
      <c r="H330">
        <f>IFERROR(LOOKUP(2,1/(Compras!$I$2:$I$1000=A330),Compras!$E$2:$E$1000),0)</f>
        <v/>
      </c>
      <c r="J330">
        <f>IF(N(H330)&gt;0, IF(N(I330)&gt;0, N(H330)*(1+N(I330)/100), N(H330)*2), IF(N(F330)&gt;0, IF(N(I330)&gt;0, N(F330)*(1+N(I330)/100), N(F330)*2), 0))</f>
        <v/>
      </c>
    </row>
    <row r="331">
      <c r="E331">
        <f>IFERROR(SUMIF(Compras!$I$2:$I$1000,A331,Compras!$D$2:$D$1000)-SUMIF(Ventas!$S$2:$S$2000,A331,Ventas!$D$2:$D$2000),0)</f>
        <v/>
      </c>
      <c r="F331">
        <f>IFERROR(SUMPRODUCT((Compras!$I$2:$I$1000=A331)*(Compras!$D$2:$D$1000)*(Compras!$E$2:$E$1000))/SUMIF(Compras!$I$2:$I$1000,A331,Compras!$D$2:$D$1000),0)</f>
        <v/>
      </c>
      <c r="H331">
        <f>IFERROR(LOOKUP(2,1/(Compras!$I$2:$I$1000=A331),Compras!$E$2:$E$1000),0)</f>
        <v/>
      </c>
      <c r="J331">
        <f>IF(N(H331)&gt;0, IF(N(I331)&gt;0, N(H331)*(1+N(I331)/100), N(H331)*2), IF(N(F331)&gt;0, IF(N(I331)&gt;0, N(F331)*(1+N(I331)/100), N(F331)*2), 0))</f>
        <v/>
      </c>
    </row>
    <row r="332">
      <c r="E332">
        <f>IFERROR(SUMIF(Compras!$I$2:$I$1000,A332,Compras!$D$2:$D$1000)-SUMIF(Ventas!$S$2:$S$2000,A332,Ventas!$D$2:$D$2000),0)</f>
        <v/>
      </c>
      <c r="F332">
        <f>IFERROR(SUMPRODUCT((Compras!$I$2:$I$1000=A332)*(Compras!$D$2:$D$1000)*(Compras!$E$2:$E$1000))/SUMIF(Compras!$I$2:$I$1000,A332,Compras!$D$2:$D$1000),0)</f>
        <v/>
      </c>
      <c r="H332">
        <f>IFERROR(LOOKUP(2,1/(Compras!$I$2:$I$1000=A332),Compras!$E$2:$E$1000),0)</f>
        <v/>
      </c>
      <c r="J332">
        <f>IF(N(H332)&gt;0, IF(N(I332)&gt;0, N(H332)*(1+N(I332)/100), N(H332)*2), IF(N(F332)&gt;0, IF(N(I332)&gt;0, N(F332)*(1+N(I332)/100), N(F332)*2), 0))</f>
        <v/>
      </c>
    </row>
    <row r="333">
      <c r="E333">
        <f>IFERROR(SUMIF(Compras!$I$2:$I$1000,A333,Compras!$D$2:$D$1000)-SUMIF(Ventas!$S$2:$S$2000,A333,Ventas!$D$2:$D$2000),0)</f>
        <v/>
      </c>
      <c r="F333">
        <f>IFERROR(SUMPRODUCT((Compras!$I$2:$I$1000=A333)*(Compras!$D$2:$D$1000)*(Compras!$E$2:$E$1000))/SUMIF(Compras!$I$2:$I$1000,A333,Compras!$D$2:$D$1000),0)</f>
        <v/>
      </c>
      <c r="H333">
        <f>IFERROR(LOOKUP(2,1/(Compras!$I$2:$I$1000=A333),Compras!$E$2:$E$1000),0)</f>
        <v/>
      </c>
      <c r="J333">
        <f>IF(N(H333)&gt;0, IF(N(I333)&gt;0, N(H333)*(1+N(I333)/100), N(H333)*2), IF(N(F333)&gt;0, IF(N(I333)&gt;0, N(F333)*(1+N(I333)/100), N(F333)*2), 0))</f>
        <v/>
      </c>
    </row>
    <row r="334">
      <c r="E334">
        <f>IFERROR(SUMIF(Compras!$I$2:$I$1000,A334,Compras!$D$2:$D$1000)-SUMIF(Ventas!$S$2:$S$2000,A334,Ventas!$D$2:$D$2000),0)</f>
        <v/>
      </c>
      <c r="F334">
        <f>IFERROR(SUMPRODUCT((Compras!$I$2:$I$1000=A334)*(Compras!$D$2:$D$1000)*(Compras!$E$2:$E$1000))/SUMIF(Compras!$I$2:$I$1000,A334,Compras!$D$2:$D$1000),0)</f>
        <v/>
      </c>
      <c r="H334">
        <f>IFERROR(LOOKUP(2,1/(Compras!$I$2:$I$1000=A334),Compras!$E$2:$E$1000),0)</f>
        <v/>
      </c>
      <c r="J334">
        <f>IF(N(H334)&gt;0, IF(N(I334)&gt;0, N(H334)*(1+N(I334)/100), N(H334)*2), IF(N(F334)&gt;0, IF(N(I334)&gt;0, N(F334)*(1+N(I334)/100), N(F334)*2), 0))</f>
        <v/>
      </c>
    </row>
    <row r="335">
      <c r="E335">
        <f>IFERROR(SUMIF(Compras!$I$2:$I$1000,A335,Compras!$D$2:$D$1000)-SUMIF(Ventas!$S$2:$S$2000,A335,Ventas!$D$2:$D$2000),0)</f>
        <v/>
      </c>
      <c r="F335">
        <f>IFERROR(SUMPRODUCT((Compras!$I$2:$I$1000=A335)*(Compras!$D$2:$D$1000)*(Compras!$E$2:$E$1000))/SUMIF(Compras!$I$2:$I$1000,A335,Compras!$D$2:$D$1000),0)</f>
        <v/>
      </c>
      <c r="H335">
        <f>IFERROR(LOOKUP(2,1/(Compras!$I$2:$I$1000=A335),Compras!$E$2:$E$1000),0)</f>
        <v/>
      </c>
      <c r="J335">
        <f>IF(N(H335)&gt;0, IF(N(I335)&gt;0, N(H335)*(1+N(I335)/100), N(H335)*2), IF(N(F335)&gt;0, IF(N(I335)&gt;0, N(F335)*(1+N(I335)/100), N(F335)*2), 0))</f>
        <v/>
      </c>
    </row>
    <row r="336">
      <c r="E336">
        <f>IFERROR(SUMIF(Compras!$I$2:$I$1000,A336,Compras!$D$2:$D$1000)-SUMIF(Ventas!$S$2:$S$2000,A336,Ventas!$D$2:$D$2000),0)</f>
        <v/>
      </c>
      <c r="F336">
        <f>IFERROR(SUMPRODUCT((Compras!$I$2:$I$1000=A336)*(Compras!$D$2:$D$1000)*(Compras!$E$2:$E$1000))/SUMIF(Compras!$I$2:$I$1000,A336,Compras!$D$2:$D$1000),0)</f>
        <v/>
      </c>
      <c r="H336">
        <f>IFERROR(LOOKUP(2,1/(Compras!$I$2:$I$1000=A336),Compras!$E$2:$E$1000),0)</f>
        <v/>
      </c>
      <c r="J336">
        <f>IF(N(H336)&gt;0, IF(N(I336)&gt;0, N(H336)*(1+N(I336)/100), N(H336)*2), IF(N(F336)&gt;0, IF(N(I336)&gt;0, N(F336)*(1+N(I336)/100), N(F336)*2), 0))</f>
        <v/>
      </c>
    </row>
    <row r="337">
      <c r="E337">
        <f>IFERROR(SUMIF(Compras!$I$2:$I$1000,A337,Compras!$D$2:$D$1000)-SUMIF(Ventas!$S$2:$S$2000,A337,Ventas!$D$2:$D$2000),0)</f>
        <v/>
      </c>
      <c r="F337">
        <f>IFERROR(SUMPRODUCT((Compras!$I$2:$I$1000=A337)*(Compras!$D$2:$D$1000)*(Compras!$E$2:$E$1000))/SUMIF(Compras!$I$2:$I$1000,A337,Compras!$D$2:$D$1000),0)</f>
        <v/>
      </c>
      <c r="H337">
        <f>IFERROR(LOOKUP(2,1/(Compras!$I$2:$I$1000=A337),Compras!$E$2:$E$1000),0)</f>
        <v/>
      </c>
      <c r="J337">
        <f>IF(N(H337)&gt;0, IF(N(I337)&gt;0, N(H337)*(1+N(I337)/100), N(H337)*2), IF(N(F337)&gt;0, IF(N(I337)&gt;0, N(F337)*(1+N(I337)/100), N(F337)*2), 0))</f>
        <v/>
      </c>
    </row>
    <row r="338">
      <c r="E338">
        <f>IFERROR(SUMIF(Compras!$I$2:$I$1000,A338,Compras!$D$2:$D$1000)-SUMIF(Ventas!$S$2:$S$2000,A338,Ventas!$D$2:$D$2000),0)</f>
        <v/>
      </c>
      <c r="F338">
        <f>IFERROR(SUMPRODUCT((Compras!$I$2:$I$1000=A338)*(Compras!$D$2:$D$1000)*(Compras!$E$2:$E$1000))/SUMIF(Compras!$I$2:$I$1000,A338,Compras!$D$2:$D$1000),0)</f>
        <v/>
      </c>
      <c r="H338">
        <f>IFERROR(LOOKUP(2,1/(Compras!$I$2:$I$1000=A338),Compras!$E$2:$E$1000),0)</f>
        <v/>
      </c>
      <c r="J338">
        <f>IF(N(H338)&gt;0, IF(N(I338)&gt;0, N(H338)*(1+N(I338)/100), N(H338)*2), IF(N(F338)&gt;0, IF(N(I338)&gt;0, N(F338)*(1+N(I338)/100), N(F338)*2), 0))</f>
        <v/>
      </c>
    </row>
    <row r="339">
      <c r="E339">
        <f>IFERROR(SUMIF(Compras!$I$2:$I$1000,A339,Compras!$D$2:$D$1000)-SUMIF(Ventas!$S$2:$S$2000,A339,Ventas!$D$2:$D$2000),0)</f>
        <v/>
      </c>
      <c r="F339">
        <f>IFERROR(SUMPRODUCT((Compras!$I$2:$I$1000=A339)*(Compras!$D$2:$D$1000)*(Compras!$E$2:$E$1000))/SUMIF(Compras!$I$2:$I$1000,A339,Compras!$D$2:$D$1000),0)</f>
        <v/>
      </c>
      <c r="H339">
        <f>IFERROR(LOOKUP(2,1/(Compras!$I$2:$I$1000=A339),Compras!$E$2:$E$1000),0)</f>
        <v/>
      </c>
      <c r="J339">
        <f>IF(N(H339)&gt;0, IF(N(I339)&gt;0, N(H339)*(1+N(I339)/100), N(H339)*2), IF(N(F339)&gt;0, IF(N(I339)&gt;0, N(F339)*(1+N(I339)/100), N(F339)*2), 0))</f>
        <v/>
      </c>
    </row>
    <row r="340">
      <c r="E340">
        <f>IFERROR(SUMIF(Compras!$I$2:$I$1000,A340,Compras!$D$2:$D$1000)-SUMIF(Ventas!$S$2:$S$2000,A340,Ventas!$D$2:$D$2000),0)</f>
        <v/>
      </c>
      <c r="F340">
        <f>IFERROR(SUMPRODUCT((Compras!$I$2:$I$1000=A340)*(Compras!$D$2:$D$1000)*(Compras!$E$2:$E$1000))/SUMIF(Compras!$I$2:$I$1000,A340,Compras!$D$2:$D$1000),0)</f>
        <v/>
      </c>
      <c r="H340">
        <f>IFERROR(LOOKUP(2,1/(Compras!$I$2:$I$1000=A340),Compras!$E$2:$E$1000),0)</f>
        <v/>
      </c>
      <c r="J340">
        <f>IF(N(H340)&gt;0, IF(N(I340)&gt;0, N(H340)*(1+N(I340)/100), N(H340)*2), IF(N(F340)&gt;0, IF(N(I340)&gt;0, N(F340)*(1+N(I340)/100), N(F340)*2), 0))</f>
        <v/>
      </c>
    </row>
    <row r="341">
      <c r="E341">
        <f>IFERROR(SUMIF(Compras!$I$2:$I$1000,A341,Compras!$D$2:$D$1000)-SUMIF(Ventas!$S$2:$S$2000,A341,Ventas!$D$2:$D$2000),0)</f>
        <v/>
      </c>
      <c r="F341">
        <f>IFERROR(SUMPRODUCT((Compras!$I$2:$I$1000=A341)*(Compras!$D$2:$D$1000)*(Compras!$E$2:$E$1000))/SUMIF(Compras!$I$2:$I$1000,A341,Compras!$D$2:$D$1000),0)</f>
        <v/>
      </c>
      <c r="H341">
        <f>IFERROR(LOOKUP(2,1/(Compras!$I$2:$I$1000=A341),Compras!$E$2:$E$1000),0)</f>
        <v/>
      </c>
      <c r="J341">
        <f>IF(N(H341)&gt;0, IF(N(I341)&gt;0, N(H341)*(1+N(I341)/100), N(H341)*2), IF(N(F341)&gt;0, IF(N(I341)&gt;0, N(F341)*(1+N(I341)/100), N(F341)*2), 0))</f>
        <v/>
      </c>
    </row>
    <row r="342">
      <c r="E342">
        <f>IFERROR(SUMIF(Compras!$I$2:$I$1000,A342,Compras!$D$2:$D$1000)-SUMIF(Ventas!$S$2:$S$2000,A342,Ventas!$D$2:$D$2000),0)</f>
        <v/>
      </c>
      <c r="F342">
        <f>IFERROR(SUMPRODUCT((Compras!$I$2:$I$1000=A342)*(Compras!$D$2:$D$1000)*(Compras!$E$2:$E$1000))/SUMIF(Compras!$I$2:$I$1000,A342,Compras!$D$2:$D$1000),0)</f>
        <v/>
      </c>
      <c r="H342">
        <f>IFERROR(LOOKUP(2,1/(Compras!$I$2:$I$1000=A342),Compras!$E$2:$E$1000),0)</f>
        <v/>
      </c>
      <c r="J342">
        <f>IF(N(H342)&gt;0, IF(N(I342)&gt;0, N(H342)*(1+N(I342)/100), N(H342)*2), IF(N(F342)&gt;0, IF(N(I342)&gt;0, N(F342)*(1+N(I342)/100), N(F342)*2), 0))</f>
        <v/>
      </c>
    </row>
    <row r="343">
      <c r="E343">
        <f>IFERROR(SUMIF(Compras!$I$2:$I$1000,A343,Compras!$D$2:$D$1000)-SUMIF(Ventas!$S$2:$S$2000,A343,Ventas!$D$2:$D$2000),0)</f>
        <v/>
      </c>
      <c r="F343">
        <f>IFERROR(SUMPRODUCT((Compras!$I$2:$I$1000=A343)*(Compras!$D$2:$D$1000)*(Compras!$E$2:$E$1000))/SUMIF(Compras!$I$2:$I$1000,A343,Compras!$D$2:$D$1000),0)</f>
        <v/>
      </c>
      <c r="H343">
        <f>IFERROR(LOOKUP(2,1/(Compras!$I$2:$I$1000=A343),Compras!$E$2:$E$1000),0)</f>
        <v/>
      </c>
      <c r="J343">
        <f>IF(N(H343)&gt;0, IF(N(I343)&gt;0, N(H343)*(1+N(I343)/100), N(H343)*2), IF(N(F343)&gt;0, IF(N(I343)&gt;0, N(F343)*(1+N(I343)/100), N(F343)*2), 0))</f>
        <v/>
      </c>
    </row>
    <row r="344">
      <c r="E344">
        <f>IFERROR(SUMIF(Compras!$I$2:$I$1000,A344,Compras!$D$2:$D$1000)-SUMIF(Ventas!$S$2:$S$2000,A344,Ventas!$D$2:$D$2000),0)</f>
        <v/>
      </c>
      <c r="F344">
        <f>IFERROR(SUMPRODUCT((Compras!$I$2:$I$1000=A344)*(Compras!$D$2:$D$1000)*(Compras!$E$2:$E$1000))/SUMIF(Compras!$I$2:$I$1000,A344,Compras!$D$2:$D$1000),0)</f>
        <v/>
      </c>
      <c r="H344">
        <f>IFERROR(LOOKUP(2,1/(Compras!$I$2:$I$1000=A344),Compras!$E$2:$E$1000),0)</f>
        <v/>
      </c>
      <c r="J344">
        <f>IF(N(H344)&gt;0, IF(N(I344)&gt;0, N(H344)*(1+N(I344)/100), N(H344)*2), IF(N(F344)&gt;0, IF(N(I344)&gt;0, N(F344)*(1+N(I344)/100), N(F344)*2), 0))</f>
        <v/>
      </c>
    </row>
    <row r="345">
      <c r="E345">
        <f>IFERROR(SUMIF(Compras!$I$2:$I$1000,A345,Compras!$D$2:$D$1000)-SUMIF(Ventas!$S$2:$S$2000,A345,Ventas!$D$2:$D$2000),0)</f>
        <v/>
      </c>
      <c r="F345">
        <f>IFERROR(SUMPRODUCT((Compras!$I$2:$I$1000=A345)*(Compras!$D$2:$D$1000)*(Compras!$E$2:$E$1000))/SUMIF(Compras!$I$2:$I$1000,A345,Compras!$D$2:$D$1000),0)</f>
        <v/>
      </c>
      <c r="H345">
        <f>IFERROR(LOOKUP(2,1/(Compras!$I$2:$I$1000=A345),Compras!$E$2:$E$1000),0)</f>
        <v/>
      </c>
      <c r="J345">
        <f>IF(N(H345)&gt;0, IF(N(I345)&gt;0, N(H345)*(1+N(I345)/100), N(H345)*2), IF(N(F345)&gt;0, IF(N(I345)&gt;0, N(F345)*(1+N(I345)/100), N(F345)*2), 0))</f>
        <v/>
      </c>
    </row>
    <row r="346">
      <c r="E346">
        <f>IFERROR(SUMIF(Compras!$I$2:$I$1000,A346,Compras!$D$2:$D$1000)-SUMIF(Ventas!$S$2:$S$2000,A346,Ventas!$D$2:$D$2000),0)</f>
        <v/>
      </c>
      <c r="F346">
        <f>IFERROR(SUMPRODUCT((Compras!$I$2:$I$1000=A346)*(Compras!$D$2:$D$1000)*(Compras!$E$2:$E$1000))/SUMIF(Compras!$I$2:$I$1000,A346,Compras!$D$2:$D$1000),0)</f>
        <v/>
      </c>
      <c r="H346">
        <f>IFERROR(LOOKUP(2,1/(Compras!$I$2:$I$1000=A346),Compras!$E$2:$E$1000),0)</f>
        <v/>
      </c>
      <c r="J346">
        <f>IF(N(H346)&gt;0, IF(N(I346)&gt;0, N(H346)*(1+N(I346)/100), N(H346)*2), IF(N(F346)&gt;0, IF(N(I346)&gt;0, N(F346)*(1+N(I346)/100), N(F346)*2), 0))</f>
        <v/>
      </c>
    </row>
    <row r="347">
      <c r="E347">
        <f>IFERROR(SUMIF(Compras!$I$2:$I$1000,A347,Compras!$D$2:$D$1000)-SUMIF(Ventas!$S$2:$S$2000,A347,Ventas!$D$2:$D$2000),0)</f>
        <v/>
      </c>
      <c r="F347">
        <f>IFERROR(SUMPRODUCT((Compras!$I$2:$I$1000=A347)*(Compras!$D$2:$D$1000)*(Compras!$E$2:$E$1000))/SUMIF(Compras!$I$2:$I$1000,A347,Compras!$D$2:$D$1000),0)</f>
        <v/>
      </c>
      <c r="H347">
        <f>IFERROR(LOOKUP(2,1/(Compras!$I$2:$I$1000=A347),Compras!$E$2:$E$1000),0)</f>
        <v/>
      </c>
      <c r="J347">
        <f>IF(N(H347)&gt;0, IF(N(I347)&gt;0, N(H347)*(1+N(I347)/100), N(H347)*2), IF(N(F347)&gt;0, IF(N(I347)&gt;0, N(F347)*(1+N(I347)/100), N(F347)*2), 0))</f>
        <v/>
      </c>
    </row>
    <row r="348">
      <c r="E348">
        <f>IFERROR(SUMIF(Compras!$I$2:$I$1000,A348,Compras!$D$2:$D$1000)-SUMIF(Ventas!$S$2:$S$2000,A348,Ventas!$D$2:$D$2000),0)</f>
        <v/>
      </c>
      <c r="F348">
        <f>IFERROR(SUMPRODUCT((Compras!$I$2:$I$1000=A348)*(Compras!$D$2:$D$1000)*(Compras!$E$2:$E$1000))/SUMIF(Compras!$I$2:$I$1000,A348,Compras!$D$2:$D$1000),0)</f>
        <v/>
      </c>
      <c r="H348">
        <f>IFERROR(LOOKUP(2,1/(Compras!$I$2:$I$1000=A348),Compras!$E$2:$E$1000),0)</f>
        <v/>
      </c>
      <c r="J348">
        <f>IF(N(H348)&gt;0, IF(N(I348)&gt;0, N(H348)*(1+N(I348)/100), N(H348)*2), IF(N(F348)&gt;0, IF(N(I348)&gt;0, N(F348)*(1+N(I348)/100), N(F348)*2), 0))</f>
        <v/>
      </c>
    </row>
    <row r="349">
      <c r="E349">
        <f>IFERROR(SUMIF(Compras!$I$2:$I$1000,A349,Compras!$D$2:$D$1000)-SUMIF(Ventas!$S$2:$S$2000,A349,Ventas!$D$2:$D$2000),0)</f>
        <v/>
      </c>
      <c r="F349">
        <f>IFERROR(SUMPRODUCT((Compras!$I$2:$I$1000=A349)*(Compras!$D$2:$D$1000)*(Compras!$E$2:$E$1000))/SUMIF(Compras!$I$2:$I$1000,A349,Compras!$D$2:$D$1000),0)</f>
        <v/>
      </c>
      <c r="H349">
        <f>IFERROR(LOOKUP(2,1/(Compras!$I$2:$I$1000=A349),Compras!$E$2:$E$1000),0)</f>
        <v/>
      </c>
      <c r="J349">
        <f>IF(N(H349)&gt;0, IF(N(I349)&gt;0, N(H349)*(1+N(I349)/100), N(H349)*2), IF(N(F349)&gt;0, IF(N(I349)&gt;0, N(F349)*(1+N(I349)/100), N(F349)*2), 0))</f>
        <v/>
      </c>
    </row>
    <row r="350">
      <c r="E350">
        <f>IFERROR(SUMIF(Compras!$I$2:$I$1000,A350,Compras!$D$2:$D$1000)-SUMIF(Ventas!$S$2:$S$2000,A350,Ventas!$D$2:$D$2000),0)</f>
        <v/>
      </c>
      <c r="F350">
        <f>IFERROR(SUMPRODUCT((Compras!$I$2:$I$1000=A350)*(Compras!$D$2:$D$1000)*(Compras!$E$2:$E$1000))/SUMIF(Compras!$I$2:$I$1000,A350,Compras!$D$2:$D$1000),0)</f>
        <v/>
      </c>
      <c r="H350">
        <f>IFERROR(LOOKUP(2,1/(Compras!$I$2:$I$1000=A350),Compras!$E$2:$E$1000),0)</f>
        <v/>
      </c>
      <c r="J350">
        <f>IF(N(H350)&gt;0, IF(N(I350)&gt;0, N(H350)*(1+N(I350)/100), N(H350)*2), IF(N(F350)&gt;0, IF(N(I350)&gt;0, N(F350)*(1+N(I350)/100), N(F350)*2), 0))</f>
        <v/>
      </c>
    </row>
    <row r="351">
      <c r="E351">
        <f>IFERROR(SUMIF(Compras!$I$2:$I$1000,A351,Compras!$D$2:$D$1000)-SUMIF(Ventas!$S$2:$S$2000,A351,Ventas!$D$2:$D$2000),0)</f>
        <v/>
      </c>
      <c r="F351">
        <f>IFERROR(SUMPRODUCT((Compras!$I$2:$I$1000=A351)*(Compras!$D$2:$D$1000)*(Compras!$E$2:$E$1000))/SUMIF(Compras!$I$2:$I$1000,A351,Compras!$D$2:$D$1000),0)</f>
        <v/>
      </c>
      <c r="H351">
        <f>IFERROR(LOOKUP(2,1/(Compras!$I$2:$I$1000=A351),Compras!$E$2:$E$1000),0)</f>
        <v/>
      </c>
      <c r="J351">
        <f>IF(N(H351)&gt;0, IF(N(I351)&gt;0, N(H351)*(1+N(I351)/100), N(H351)*2), IF(N(F351)&gt;0, IF(N(I351)&gt;0, N(F351)*(1+N(I351)/100), N(F351)*2), 0))</f>
        <v/>
      </c>
    </row>
    <row r="352">
      <c r="E352">
        <f>IFERROR(SUMIF(Compras!$I$2:$I$1000,A352,Compras!$D$2:$D$1000)-SUMIF(Ventas!$S$2:$S$2000,A352,Ventas!$D$2:$D$2000),0)</f>
        <v/>
      </c>
      <c r="F352">
        <f>IFERROR(SUMPRODUCT((Compras!$I$2:$I$1000=A352)*(Compras!$D$2:$D$1000)*(Compras!$E$2:$E$1000))/SUMIF(Compras!$I$2:$I$1000,A352,Compras!$D$2:$D$1000),0)</f>
        <v/>
      </c>
      <c r="H352">
        <f>IFERROR(LOOKUP(2,1/(Compras!$I$2:$I$1000=A352),Compras!$E$2:$E$1000),0)</f>
        <v/>
      </c>
      <c r="J352">
        <f>IF(N(H352)&gt;0, IF(N(I352)&gt;0, N(H352)*(1+N(I352)/100), N(H352)*2), IF(N(F352)&gt;0, IF(N(I352)&gt;0, N(F352)*(1+N(I352)/100), N(F352)*2), 0))</f>
        <v/>
      </c>
    </row>
    <row r="353">
      <c r="E353">
        <f>IFERROR(SUMIF(Compras!$I$2:$I$1000,A353,Compras!$D$2:$D$1000)-SUMIF(Ventas!$S$2:$S$2000,A353,Ventas!$D$2:$D$2000),0)</f>
        <v/>
      </c>
      <c r="F353">
        <f>IFERROR(SUMPRODUCT((Compras!$I$2:$I$1000=A353)*(Compras!$D$2:$D$1000)*(Compras!$E$2:$E$1000))/SUMIF(Compras!$I$2:$I$1000,A353,Compras!$D$2:$D$1000),0)</f>
        <v/>
      </c>
      <c r="H353">
        <f>IFERROR(LOOKUP(2,1/(Compras!$I$2:$I$1000=A353),Compras!$E$2:$E$1000),0)</f>
        <v/>
      </c>
      <c r="J353">
        <f>IF(N(H353)&gt;0, IF(N(I353)&gt;0, N(H353)*(1+N(I353)/100), N(H353)*2), IF(N(F353)&gt;0, IF(N(I353)&gt;0, N(F353)*(1+N(I353)/100), N(F353)*2), 0))</f>
        <v/>
      </c>
    </row>
    <row r="354">
      <c r="E354">
        <f>IFERROR(SUMIF(Compras!$I$2:$I$1000,A354,Compras!$D$2:$D$1000)-SUMIF(Ventas!$S$2:$S$2000,A354,Ventas!$D$2:$D$2000),0)</f>
        <v/>
      </c>
      <c r="F354">
        <f>IFERROR(SUMPRODUCT((Compras!$I$2:$I$1000=A354)*(Compras!$D$2:$D$1000)*(Compras!$E$2:$E$1000))/SUMIF(Compras!$I$2:$I$1000,A354,Compras!$D$2:$D$1000),0)</f>
        <v/>
      </c>
      <c r="H354">
        <f>IFERROR(LOOKUP(2,1/(Compras!$I$2:$I$1000=A354),Compras!$E$2:$E$1000),0)</f>
        <v/>
      </c>
      <c r="J354">
        <f>IF(N(H354)&gt;0, IF(N(I354)&gt;0, N(H354)*(1+N(I354)/100), N(H354)*2), IF(N(F354)&gt;0, IF(N(I354)&gt;0, N(F354)*(1+N(I354)/100), N(F354)*2), 0))</f>
        <v/>
      </c>
    </row>
    <row r="355">
      <c r="E355">
        <f>IFERROR(SUMIF(Compras!$I$2:$I$1000,A355,Compras!$D$2:$D$1000)-SUMIF(Ventas!$S$2:$S$2000,A355,Ventas!$D$2:$D$2000),0)</f>
        <v/>
      </c>
      <c r="F355">
        <f>IFERROR(SUMPRODUCT((Compras!$I$2:$I$1000=A355)*(Compras!$D$2:$D$1000)*(Compras!$E$2:$E$1000))/SUMIF(Compras!$I$2:$I$1000,A355,Compras!$D$2:$D$1000),0)</f>
        <v/>
      </c>
      <c r="H355">
        <f>IFERROR(LOOKUP(2,1/(Compras!$I$2:$I$1000=A355),Compras!$E$2:$E$1000),0)</f>
        <v/>
      </c>
      <c r="J355">
        <f>IF(N(H355)&gt;0, IF(N(I355)&gt;0, N(H355)*(1+N(I355)/100), N(H355)*2), IF(N(F355)&gt;0, IF(N(I355)&gt;0, N(F355)*(1+N(I355)/100), N(F355)*2), 0))</f>
        <v/>
      </c>
    </row>
    <row r="356">
      <c r="E356">
        <f>IFERROR(SUMIF(Compras!$I$2:$I$1000,A356,Compras!$D$2:$D$1000)-SUMIF(Ventas!$S$2:$S$2000,A356,Ventas!$D$2:$D$2000),0)</f>
        <v/>
      </c>
      <c r="F356">
        <f>IFERROR(SUMPRODUCT((Compras!$I$2:$I$1000=A356)*(Compras!$D$2:$D$1000)*(Compras!$E$2:$E$1000))/SUMIF(Compras!$I$2:$I$1000,A356,Compras!$D$2:$D$1000),0)</f>
        <v/>
      </c>
      <c r="H356">
        <f>IFERROR(LOOKUP(2,1/(Compras!$I$2:$I$1000=A356),Compras!$E$2:$E$1000),0)</f>
        <v/>
      </c>
      <c r="J356">
        <f>IF(N(H356)&gt;0, IF(N(I356)&gt;0, N(H356)*(1+N(I356)/100), N(H356)*2), IF(N(F356)&gt;0, IF(N(I356)&gt;0, N(F356)*(1+N(I356)/100), N(F356)*2), 0))</f>
        <v/>
      </c>
    </row>
    <row r="357">
      <c r="E357">
        <f>IFERROR(SUMIF(Compras!$I$2:$I$1000,A357,Compras!$D$2:$D$1000)-SUMIF(Ventas!$S$2:$S$2000,A357,Ventas!$D$2:$D$2000),0)</f>
        <v/>
      </c>
      <c r="F357">
        <f>IFERROR(SUMPRODUCT((Compras!$I$2:$I$1000=A357)*(Compras!$D$2:$D$1000)*(Compras!$E$2:$E$1000))/SUMIF(Compras!$I$2:$I$1000,A357,Compras!$D$2:$D$1000),0)</f>
        <v/>
      </c>
      <c r="H357">
        <f>IFERROR(LOOKUP(2,1/(Compras!$I$2:$I$1000=A357),Compras!$E$2:$E$1000),0)</f>
        <v/>
      </c>
      <c r="J357">
        <f>IF(N(H357)&gt;0, IF(N(I357)&gt;0, N(H357)*(1+N(I357)/100), N(H357)*2), IF(N(F357)&gt;0, IF(N(I357)&gt;0, N(F357)*(1+N(I357)/100), N(F357)*2), 0))</f>
        <v/>
      </c>
    </row>
    <row r="358">
      <c r="E358">
        <f>IFERROR(SUMIF(Compras!$I$2:$I$1000,A358,Compras!$D$2:$D$1000)-SUMIF(Ventas!$S$2:$S$2000,A358,Ventas!$D$2:$D$2000),0)</f>
        <v/>
      </c>
      <c r="F358">
        <f>IFERROR(SUMPRODUCT((Compras!$I$2:$I$1000=A358)*(Compras!$D$2:$D$1000)*(Compras!$E$2:$E$1000))/SUMIF(Compras!$I$2:$I$1000,A358,Compras!$D$2:$D$1000),0)</f>
        <v/>
      </c>
      <c r="H358">
        <f>IFERROR(LOOKUP(2,1/(Compras!$I$2:$I$1000=A358),Compras!$E$2:$E$1000),0)</f>
        <v/>
      </c>
      <c r="J358">
        <f>IF(N(H358)&gt;0, IF(N(I358)&gt;0, N(H358)*(1+N(I358)/100), N(H358)*2), IF(N(F358)&gt;0, IF(N(I358)&gt;0, N(F358)*(1+N(I358)/100), N(F358)*2), 0))</f>
        <v/>
      </c>
    </row>
    <row r="359">
      <c r="E359">
        <f>IFERROR(SUMIF(Compras!$I$2:$I$1000,A359,Compras!$D$2:$D$1000)-SUMIF(Ventas!$S$2:$S$2000,A359,Ventas!$D$2:$D$2000),0)</f>
        <v/>
      </c>
      <c r="F359">
        <f>IFERROR(SUMPRODUCT((Compras!$I$2:$I$1000=A359)*(Compras!$D$2:$D$1000)*(Compras!$E$2:$E$1000))/SUMIF(Compras!$I$2:$I$1000,A359,Compras!$D$2:$D$1000),0)</f>
        <v/>
      </c>
      <c r="H359">
        <f>IFERROR(LOOKUP(2,1/(Compras!$I$2:$I$1000=A359),Compras!$E$2:$E$1000),0)</f>
        <v/>
      </c>
      <c r="J359">
        <f>IF(N(H359)&gt;0, IF(N(I359)&gt;0, N(H359)*(1+N(I359)/100), N(H359)*2), IF(N(F359)&gt;0, IF(N(I359)&gt;0, N(F359)*(1+N(I359)/100), N(F359)*2), 0))</f>
        <v/>
      </c>
    </row>
    <row r="360">
      <c r="E360">
        <f>IFERROR(SUMIF(Compras!$I$2:$I$1000,A360,Compras!$D$2:$D$1000)-SUMIF(Ventas!$S$2:$S$2000,A360,Ventas!$D$2:$D$2000),0)</f>
        <v/>
      </c>
      <c r="F360">
        <f>IFERROR(SUMPRODUCT((Compras!$I$2:$I$1000=A360)*(Compras!$D$2:$D$1000)*(Compras!$E$2:$E$1000))/SUMIF(Compras!$I$2:$I$1000,A360,Compras!$D$2:$D$1000),0)</f>
        <v/>
      </c>
      <c r="H360">
        <f>IFERROR(LOOKUP(2,1/(Compras!$I$2:$I$1000=A360),Compras!$E$2:$E$1000),0)</f>
        <v/>
      </c>
      <c r="J360">
        <f>IF(N(H360)&gt;0, IF(N(I360)&gt;0, N(H360)*(1+N(I360)/100), N(H360)*2), IF(N(F360)&gt;0, IF(N(I360)&gt;0, N(F360)*(1+N(I360)/100), N(F360)*2), 0))</f>
        <v/>
      </c>
    </row>
    <row r="361">
      <c r="E361">
        <f>IFERROR(SUMIF(Compras!$I$2:$I$1000,A361,Compras!$D$2:$D$1000)-SUMIF(Ventas!$S$2:$S$2000,A361,Ventas!$D$2:$D$2000),0)</f>
        <v/>
      </c>
      <c r="F361">
        <f>IFERROR(SUMPRODUCT((Compras!$I$2:$I$1000=A361)*(Compras!$D$2:$D$1000)*(Compras!$E$2:$E$1000))/SUMIF(Compras!$I$2:$I$1000,A361,Compras!$D$2:$D$1000),0)</f>
        <v/>
      </c>
      <c r="H361">
        <f>IFERROR(LOOKUP(2,1/(Compras!$I$2:$I$1000=A361),Compras!$E$2:$E$1000),0)</f>
        <v/>
      </c>
      <c r="J361">
        <f>IF(N(H361)&gt;0, IF(N(I361)&gt;0, N(H361)*(1+N(I361)/100), N(H361)*2), IF(N(F361)&gt;0, IF(N(I361)&gt;0, N(F361)*(1+N(I361)/100), N(F361)*2), 0))</f>
        <v/>
      </c>
    </row>
    <row r="362">
      <c r="E362">
        <f>IFERROR(SUMIF(Compras!$I$2:$I$1000,A362,Compras!$D$2:$D$1000)-SUMIF(Ventas!$S$2:$S$2000,A362,Ventas!$D$2:$D$2000),0)</f>
        <v/>
      </c>
      <c r="F362">
        <f>IFERROR(SUMPRODUCT((Compras!$I$2:$I$1000=A362)*(Compras!$D$2:$D$1000)*(Compras!$E$2:$E$1000))/SUMIF(Compras!$I$2:$I$1000,A362,Compras!$D$2:$D$1000),0)</f>
        <v/>
      </c>
      <c r="H362">
        <f>IFERROR(LOOKUP(2,1/(Compras!$I$2:$I$1000=A362),Compras!$E$2:$E$1000),0)</f>
        <v/>
      </c>
      <c r="J362">
        <f>IF(N(H362)&gt;0, IF(N(I362)&gt;0, N(H362)*(1+N(I362)/100), N(H362)*2), IF(N(F362)&gt;0, IF(N(I362)&gt;0, N(F362)*(1+N(I362)/100), N(F362)*2), 0))</f>
        <v/>
      </c>
    </row>
    <row r="363">
      <c r="E363">
        <f>IFERROR(SUMIF(Compras!$I$2:$I$1000,A363,Compras!$D$2:$D$1000)-SUMIF(Ventas!$S$2:$S$2000,A363,Ventas!$D$2:$D$2000),0)</f>
        <v/>
      </c>
      <c r="F363">
        <f>IFERROR(SUMPRODUCT((Compras!$I$2:$I$1000=A363)*(Compras!$D$2:$D$1000)*(Compras!$E$2:$E$1000))/SUMIF(Compras!$I$2:$I$1000,A363,Compras!$D$2:$D$1000),0)</f>
        <v/>
      </c>
      <c r="H363">
        <f>IFERROR(LOOKUP(2,1/(Compras!$I$2:$I$1000=A363),Compras!$E$2:$E$1000),0)</f>
        <v/>
      </c>
      <c r="J363">
        <f>IF(N(H363)&gt;0, IF(N(I363)&gt;0, N(H363)*(1+N(I363)/100), N(H363)*2), IF(N(F363)&gt;0, IF(N(I363)&gt;0, N(F363)*(1+N(I363)/100), N(F363)*2), 0))</f>
        <v/>
      </c>
    </row>
    <row r="364">
      <c r="E364">
        <f>IFERROR(SUMIF(Compras!$I$2:$I$1000,A364,Compras!$D$2:$D$1000)-SUMIF(Ventas!$S$2:$S$2000,A364,Ventas!$D$2:$D$2000),0)</f>
        <v/>
      </c>
      <c r="F364">
        <f>IFERROR(SUMPRODUCT((Compras!$I$2:$I$1000=A364)*(Compras!$D$2:$D$1000)*(Compras!$E$2:$E$1000))/SUMIF(Compras!$I$2:$I$1000,A364,Compras!$D$2:$D$1000),0)</f>
        <v/>
      </c>
      <c r="H364">
        <f>IFERROR(LOOKUP(2,1/(Compras!$I$2:$I$1000=A364),Compras!$E$2:$E$1000),0)</f>
        <v/>
      </c>
      <c r="J364">
        <f>IF(N(H364)&gt;0, IF(N(I364)&gt;0, N(H364)*(1+N(I364)/100), N(H364)*2), IF(N(F364)&gt;0, IF(N(I364)&gt;0, N(F364)*(1+N(I364)/100), N(F364)*2), 0))</f>
        <v/>
      </c>
    </row>
    <row r="365">
      <c r="E365">
        <f>IFERROR(SUMIF(Compras!$I$2:$I$1000,A365,Compras!$D$2:$D$1000)-SUMIF(Ventas!$S$2:$S$2000,A365,Ventas!$D$2:$D$2000),0)</f>
        <v/>
      </c>
      <c r="F365">
        <f>IFERROR(SUMPRODUCT((Compras!$I$2:$I$1000=A365)*(Compras!$D$2:$D$1000)*(Compras!$E$2:$E$1000))/SUMIF(Compras!$I$2:$I$1000,A365,Compras!$D$2:$D$1000),0)</f>
        <v/>
      </c>
      <c r="H365">
        <f>IFERROR(LOOKUP(2,1/(Compras!$I$2:$I$1000=A365),Compras!$E$2:$E$1000),0)</f>
        <v/>
      </c>
      <c r="J365">
        <f>IF(N(H365)&gt;0, IF(N(I365)&gt;0, N(H365)*(1+N(I365)/100), N(H365)*2), IF(N(F365)&gt;0, IF(N(I365)&gt;0, N(F365)*(1+N(I365)/100), N(F365)*2), 0))</f>
        <v/>
      </c>
    </row>
    <row r="366">
      <c r="E366">
        <f>IFERROR(SUMIF(Compras!$I$2:$I$1000,A366,Compras!$D$2:$D$1000)-SUMIF(Ventas!$S$2:$S$2000,A366,Ventas!$D$2:$D$2000),0)</f>
        <v/>
      </c>
      <c r="F366">
        <f>IFERROR(SUMPRODUCT((Compras!$I$2:$I$1000=A366)*(Compras!$D$2:$D$1000)*(Compras!$E$2:$E$1000))/SUMIF(Compras!$I$2:$I$1000,A366,Compras!$D$2:$D$1000),0)</f>
        <v/>
      </c>
      <c r="H366">
        <f>IFERROR(LOOKUP(2,1/(Compras!$I$2:$I$1000=A366),Compras!$E$2:$E$1000),0)</f>
        <v/>
      </c>
      <c r="J366">
        <f>IF(N(H366)&gt;0, IF(N(I366)&gt;0, N(H366)*(1+N(I366)/100), N(H366)*2), IF(N(F366)&gt;0, IF(N(I366)&gt;0, N(F366)*(1+N(I366)/100), N(F366)*2), 0))</f>
        <v/>
      </c>
    </row>
    <row r="367">
      <c r="E367">
        <f>IFERROR(SUMIF(Compras!$I$2:$I$1000,A367,Compras!$D$2:$D$1000)-SUMIF(Ventas!$S$2:$S$2000,A367,Ventas!$D$2:$D$2000),0)</f>
        <v/>
      </c>
      <c r="F367">
        <f>IFERROR(SUMPRODUCT((Compras!$I$2:$I$1000=A367)*(Compras!$D$2:$D$1000)*(Compras!$E$2:$E$1000))/SUMIF(Compras!$I$2:$I$1000,A367,Compras!$D$2:$D$1000),0)</f>
        <v/>
      </c>
      <c r="H367">
        <f>IFERROR(LOOKUP(2,1/(Compras!$I$2:$I$1000=A367),Compras!$E$2:$E$1000),0)</f>
        <v/>
      </c>
      <c r="J367">
        <f>IF(N(H367)&gt;0, IF(N(I367)&gt;0, N(H367)*(1+N(I367)/100), N(H367)*2), IF(N(F367)&gt;0, IF(N(I367)&gt;0, N(F367)*(1+N(I367)/100), N(F367)*2), 0))</f>
        <v/>
      </c>
    </row>
    <row r="368">
      <c r="E368">
        <f>IFERROR(SUMIF(Compras!$I$2:$I$1000,A368,Compras!$D$2:$D$1000)-SUMIF(Ventas!$S$2:$S$2000,A368,Ventas!$D$2:$D$2000),0)</f>
        <v/>
      </c>
      <c r="F368">
        <f>IFERROR(SUMPRODUCT((Compras!$I$2:$I$1000=A368)*(Compras!$D$2:$D$1000)*(Compras!$E$2:$E$1000))/SUMIF(Compras!$I$2:$I$1000,A368,Compras!$D$2:$D$1000),0)</f>
        <v/>
      </c>
      <c r="H368">
        <f>IFERROR(LOOKUP(2,1/(Compras!$I$2:$I$1000=A368),Compras!$E$2:$E$1000),0)</f>
        <v/>
      </c>
      <c r="J368">
        <f>IF(N(H368)&gt;0, IF(N(I368)&gt;0, N(H368)*(1+N(I368)/100), N(H368)*2), IF(N(F368)&gt;0, IF(N(I368)&gt;0, N(F368)*(1+N(I368)/100), N(F368)*2), 0))</f>
        <v/>
      </c>
    </row>
    <row r="369">
      <c r="E369">
        <f>IFERROR(SUMIF(Compras!$I$2:$I$1000,A369,Compras!$D$2:$D$1000)-SUMIF(Ventas!$S$2:$S$2000,A369,Ventas!$D$2:$D$2000),0)</f>
        <v/>
      </c>
      <c r="F369">
        <f>IFERROR(SUMPRODUCT((Compras!$I$2:$I$1000=A369)*(Compras!$D$2:$D$1000)*(Compras!$E$2:$E$1000))/SUMIF(Compras!$I$2:$I$1000,A369,Compras!$D$2:$D$1000),0)</f>
        <v/>
      </c>
      <c r="H369">
        <f>IFERROR(LOOKUP(2,1/(Compras!$I$2:$I$1000=A369),Compras!$E$2:$E$1000),0)</f>
        <v/>
      </c>
      <c r="J369">
        <f>IF(N(H369)&gt;0, IF(N(I369)&gt;0, N(H369)*(1+N(I369)/100), N(H369)*2), IF(N(F369)&gt;0, IF(N(I369)&gt;0, N(F369)*(1+N(I369)/100), N(F369)*2), 0))</f>
        <v/>
      </c>
    </row>
    <row r="370">
      <c r="E370">
        <f>IFERROR(SUMIF(Compras!$I$2:$I$1000,A370,Compras!$D$2:$D$1000)-SUMIF(Ventas!$S$2:$S$2000,A370,Ventas!$D$2:$D$2000),0)</f>
        <v/>
      </c>
      <c r="F370">
        <f>IFERROR(SUMPRODUCT((Compras!$I$2:$I$1000=A370)*(Compras!$D$2:$D$1000)*(Compras!$E$2:$E$1000))/SUMIF(Compras!$I$2:$I$1000,A370,Compras!$D$2:$D$1000),0)</f>
        <v/>
      </c>
      <c r="H370">
        <f>IFERROR(LOOKUP(2,1/(Compras!$I$2:$I$1000=A370),Compras!$E$2:$E$1000),0)</f>
        <v/>
      </c>
      <c r="J370">
        <f>IF(N(H370)&gt;0, IF(N(I370)&gt;0, N(H370)*(1+N(I370)/100), N(H370)*2), IF(N(F370)&gt;0, IF(N(I370)&gt;0, N(F370)*(1+N(I370)/100), N(F370)*2), 0))</f>
        <v/>
      </c>
    </row>
    <row r="371">
      <c r="E371">
        <f>IFERROR(SUMIF(Compras!$I$2:$I$1000,A371,Compras!$D$2:$D$1000)-SUMIF(Ventas!$S$2:$S$2000,A371,Ventas!$D$2:$D$2000),0)</f>
        <v/>
      </c>
      <c r="F371">
        <f>IFERROR(SUMPRODUCT((Compras!$I$2:$I$1000=A371)*(Compras!$D$2:$D$1000)*(Compras!$E$2:$E$1000))/SUMIF(Compras!$I$2:$I$1000,A371,Compras!$D$2:$D$1000),0)</f>
        <v/>
      </c>
      <c r="H371">
        <f>IFERROR(LOOKUP(2,1/(Compras!$I$2:$I$1000=A371),Compras!$E$2:$E$1000),0)</f>
        <v/>
      </c>
      <c r="J371">
        <f>IF(N(H371)&gt;0, IF(N(I371)&gt;0, N(H371)*(1+N(I371)/100), N(H371)*2), IF(N(F371)&gt;0, IF(N(I371)&gt;0, N(F371)*(1+N(I371)/100), N(F371)*2), 0))</f>
        <v/>
      </c>
    </row>
    <row r="372">
      <c r="E372">
        <f>IFERROR(SUMIF(Compras!$I$2:$I$1000,A372,Compras!$D$2:$D$1000)-SUMIF(Ventas!$S$2:$S$2000,A372,Ventas!$D$2:$D$2000),0)</f>
        <v/>
      </c>
      <c r="F372">
        <f>IFERROR(SUMPRODUCT((Compras!$I$2:$I$1000=A372)*(Compras!$D$2:$D$1000)*(Compras!$E$2:$E$1000))/SUMIF(Compras!$I$2:$I$1000,A372,Compras!$D$2:$D$1000),0)</f>
        <v/>
      </c>
      <c r="H372">
        <f>IFERROR(LOOKUP(2,1/(Compras!$I$2:$I$1000=A372),Compras!$E$2:$E$1000),0)</f>
        <v/>
      </c>
      <c r="J372">
        <f>IF(N(H372)&gt;0, IF(N(I372)&gt;0, N(H372)*(1+N(I372)/100), N(H372)*2), IF(N(F372)&gt;0, IF(N(I372)&gt;0, N(F372)*(1+N(I372)/100), N(F372)*2), 0))</f>
        <v/>
      </c>
    </row>
    <row r="373">
      <c r="E373">
        <f>IFERROR(SUMIF(Compras!$I$2:$I$1000,A373,Compras!$D$2:$D$1000)-SUMIF(Ventas!$S$2:$S$2000,A373,Ventas!$D$2:$D$2000),0)</f>
        <v/>
      </c>
      <c r="F373">
        <f>IFERROR(SUMPRODUCT((Compras!$I$2:$I$1000=A373)*(Compras!$D$2:$D$1000)*(Compras!$E$2:$E$1000))/SUMIF(Compras!$I$2:$I$1000,A373,Compras!$D$2:$D$1000),0)</f>
        <v/>
      </c>
      <c r="H373">
        <f>IFERROR(LOOKUP(2,1/(Compras!$I$2:$I$1000=A373),Compras!$E$2:$E$1000),0)</f>
        <v/>
      </c>
      <c r="J373">
        <f>IF(N(H373)&gt;0, IF(N(I373)&gt;0, N(H373)*(1+N(I373)/100), N(H373)*2), IF(N(F373)&gt;0, IF(N(I373)&gt;0, N(F373)*(1+N(I373)/100), N(F373)*2), 0))</f>
        <v/>
      </c>
    </row>
    <row r="374">
      <c r="E374">
        <f>IFERROR(SUMIF(Compras!$I$2:$I$1000,A374,Compras!$D$2:$D$1000)-SUMIF(Ventas!$S$2:$S$2000,A374,Ventas!$D$2:$D$2000),0)</f>
        <v/>
      </c>
      <c r="F374">
        <f>IFERROR(SUMPRODUCT((Compras!$I$2:$I$1000=A374)*(Compras!$D$2:$D$1000)*(Compras!$E$2:$E$1000))/SUMIF(Compras!$I$2:$I$1000,A374,Compras!$D$2:$D$1000),0)</f>
        <v/>
      </c>
      <c r="H374">
        <f>IFERROR(LOOKUP(2,1/(Compras!$I$2:$I$1000=A374),Compras!$E$2:$E$1000),0)</f>
        <v/>
      </c>
      <c r="J374">
        <f>IF(N(H374)&gt;0, IF(N(I374)&gt;0, N(H374)*(1+N(I374)/100), N(H374)*2), IF(N(F374)&gt;0, IF(N(I374)&gt;0, N(F374)*(1+N(I374)/100), N(F374)*2), 0))</f>
        <v/>
      </c>
    </row>
    <row r="375">
      <c r="E375">
        <f>IFERROR(SUMIF(Compras!$I$2:$I$1000,A375,Compras!$D$2:$D$1000)-SUMIF(Ventas!$S$2:$S$2000,A375,Ventas!$D$2:$D$2000),0)</f>
        <v/>
      </c>
      <c r="F375">
        <f>IFERROR(SUMPRODUCT((Compras!$I$2:$I$1000=A375)*(Compras!$D$2:$D$1000)*(Compras!$E$2:$E$1000))/SUMIF(Compras!$I$2:$I$1000,A375,Compras!$D$2:$D$1000),0)</f>
        <v/>
      </c>
      <c r="H375">
        <f>IFERROR(LOOKUP(2,1/(Compras!$I$2:$I$1000=A375),Compras!$E$2:$E$1000),0)</f>
        <v/>
      </c>
      <c r="J375">
        <f>IF(N(H375)&gt;0, IF(N(I375)&gt;0, N(H375)*(1+N(I375)/100), N(H375)*2), IF(N(F375)&gt;0, IF(N(I375)&gt;0, N(F375)*(1+N(I375)/100), N(F375)*2), 0))</f>
        <v/>
      </c>
    </row>
    <row r="376">
      <c r="E376">
        <f>IFERROR(SUMIF(Compras!$I$2:$I$1000,A376,Compras!$D$2:$D$1000)-SUMIF(Ventas!$S$2:$S$2000,A376,Ventas!$D$2:$D$2000),0)</f>
        <v/>
      </c>
      <c r="F376">
        <f>IFERROR(SUMPRODUCT((Compras!$I$2:$I$1000=A376)*(Compras!$D$2:$D$1000)*(Compras!$E$2:$E$1000))/SUMIF(Compras!$I$2:$I$1000,A376,Compras!$D$2:$D$1000),0)</f>
        <v/>
      </c>
      <c r="H376">
        <f>IFERROR(LOOKUP(2,1/(Compras!$I$2:$I$1000=A376),Compras!$E$2:$E$1000),0)</f>
        <v/>
      </c>
      <c r="J376">
        <f>IF(N(H376)&gt;0, IF(N(I376)&gt;0, N(H376)*(1+N(I376)/100), N(H376)*2), IF(N(F376)&gt;0, IF(N(I376)&gt;0, N(F376)*(1+N(I376)/100), N(F376)*2), 0))</f>
        <v/>
      </c>
    </row>
    <row r="377">
      <c r="E377">
        <f>IFERROR(SUMIF(Compras!$I$2:$I$1000,A377,Compras!$D$2:$D$1000)-SUMIF(Ventas!$S$2:$S$2000,A377,Ventas!$D$2:$D$2000),0)</f>
        <v/>
      </c>
      <c r="F377">
        <f>IFERROR(SUMPRODUCT((Compras!$I$2:$I$1000=A377)*(Compras!$D$2:$D$1000)*(Compras!$E$2:$E$1000))/SUMIF(Compras!$I$2:$I$1000,A377,Compras!$D$2:$D$1000),0)</f>
        <v/>
      </c>
      <c r="H377">
        <f>IFERROR(LOOKUP(2,1/(Compras!$I$2:$I$1000=A377),Compras!$E$2:$E$1000),0)</f>
        <v/>
      </c>
      <c r="J377">
        <f>IF(N(H377)&gt;0, IF(N(I377)&gt;0, N(H377)*(1+N(I377)/100), N(H377)*2), IF(N(F377)&gt;0, IF(N(I377)&gt;0, N(F377)*(1+N(I377)/100), N(F377)*2), 0))</f>
        <v/>
      </c>
    </row>
    <row r="378">
      <c r="E378">
        <f>IFERROR(SUMIF(Compras!$I$2:$I$1000,A378,Compras!$D$2:$D$1000)-SUMIF(Ventas!$S$2:$S$2000,A378,Ventas!$D$2:$D$2000),0)</f>
        <v/>
      </c>
      <c r="F378">
        <f>IFERROR(SUMPRODUCT((Compras!$I$2:$I$1000=A378)*(Compras!$D$2:$D$1000)*(Compras!$E$2:$E$1000))/SUMIF(Compras!$I$2:$I$1000,A378,Compras!$D$2:$D$1000),0)</f>
        <v/>
      </c>
      <c r="H378">
        <f>IFERROR(LOOKUP(2,1/(Compras!$I$2:$I$1000=A378),Compras!$E$2:$E$1000),0)</f>
        <v/>
      </c>
      <c r="J378">
        <f>IF(N(H378)&gt;0, IF(N(I378)&gt;0, N(H378)*(1+N(I378)/100), N(H378)*2), IF(N(F378)&gt;0, IF(N(I378)&gt;0, N(F378)*(1+N(I378)/100), N(F378)*2), 0))</f>
        <v/>
      </c>
    </row>
    <row r="379">
      <c r="E379">
        <f>IFERROR(SUMIF(Compras!$I$2:$I$1000,A379,Compras!$D$2:$D$1000)-SUMIF(Ventas!$S$2:$S$2000,A379,Ventas!$D$2:$D$2000),0)</f>
        <v/>
      </c>
      <c r="F379">
        <f>IFERROR(SUMPRODUCT((Compras!$I$2:$I$1000=A379)*(Compras!$D$2:$D$1000)*(Compras!$E$2:$E$1000))/SUMIF(Compras!$I$2:$I$1000,A379,Compras!$D$2:$D$1000),0)</f>
        <v/>
      </c>
      <c r="H379">
        <f>IFERROR(LOOKUP(2,1/(Compras!$I$2:$I$1000=A379),Compras!$E$2:$E$1000),0)</f>
        <v/>
      </c>
      <c r="J379">
        <f>IF(N(H379)&gt;0, IF(N(I379)&gt;0, N(H379)*(1+N(I379)/100), N(H379)*2), IF(N(F379)&gt;0, IF(N(I379)&gt;0, N(F379)*(1+N(I379)/100), N(F379)*2), 0))</f>
        <v/>
      </c>
    </row>
    <row r="380">
      <c r="E380">
        <f>IFERROR(SUMIF(Compras!$I$2:$I$1000,A380,Compras!$D$2:$D$1000)-SUMIF(Ventas!$S$2:$S$2000,A380,Ventas!$D$2:$D$2000),0)</f>
        <v/>
      </c>
      <c r="F380">
        <f>IFERROR(SUMPRODUCT((Compras!$I$2:$I$1000=A380)*(Compras!$D$2:$D$1000)*(Compras!$E$2:$E$1000))/SUMIF(Compras!$I$2:$I$1000,A380,Compras!$D$2:$D$1000),0)</f>
        <v/>
      </c>
      <c r="H380">
        <f>IFERROR(LOOKUP(2,1/(Compras!$I$2:$I$1000=A380),Compras!$E$2:$E$1000),0)</f>
        <v/>
      </c>
      <c r="J380">
        <f>IF(N(H380)&gt;0, IF(N(I380)&gt;0, N(H380)*(1+N(I380)/100), N(H380)*2), IF(N(F380)&gt;0, IF(N(I380)&gt;0, N(F380)*(1+N(I380)/100), N(F380)*2), 0))</f>
        <v/>
      </c>
    </row>
    <row r="381">
      <c r="E381">
        <f>IFERROR(SUMIF(Compras!$I$2:$I$1000,A381,Compras!$D$2:$D$1000)-SUMIF(Ventas!$S$2:$S$2000,A381,Ventas!$D$2:$D$2000),0)</f>
        <v/>
      </c>
      <c r="F381">
        <f>IFERROR(SUMPRODUCT((Compras!$I$2:$I$1000=A381)*(Compras!$D$2:$D$1000)*(Compras!$E$2:$E$1000))/SUMIF(Compras!$I$2:$I$1000,A381,Compras!$D$2:$D$1000),0)</f>
        <v/>
      </c>
      <c r="H381">
        <f>IFERROR(LOOKUP(2,1/(Compras!$I$2:$I$1000=A381),Compras!$E$2:$E$1000),0)</f>
        <v/>
      </c>
      <c r="J381">
        <f>IF(N(H381)&gt;0, IF(N(I381)&gt;0, N(H381)*(1+N(I381)/100), N(H381)*2), IF(N(F381)&gt;0, IF(N(I381)&gt;0, N(F381)*(1+N(I381)/100), N(F381)*2), 0))</f>
        <v/>
      </c>
    </row>
    <row r="382">
      <c r="E382">
        <f>IFERROR(SUMIF(Compras!$I$2:$I$1000,A382,Compras!$D$2:$D$1000)-SUMIF(Ventas!$S$2:$S$2000,A382,Ventas!$D$2:$D$2000),0)</f>
        <v/>
      </c>
      <c r="F382">
        <f>IFERROR(SUMPRODUCT((Compras!$I$2:$I$1000=A382)*(Compras!$D$2:$D$1000)*(Compras!$E$2:$E$1000))/SUMIF(Compras!$I$2:$I$1000,A382,Compras!$D$2:$D$1000),0)</f>
        <v/>
      </c>
      <c r="H382">
        <f>IFERROR(LOOKUP(2,1/(Compras!$I$2:$I$1000=A382),Compras!$E$2:$E$1000),0)</f>
        <v/>
      </c>
      <c r="J382">
        <f>IF(N(H382)&gt;0, IF(N(I382)&gt;0, N(H382)*(1+N(I382)/100), N(H382)*2), IF(N(F382)&gt;0, IF(N(I382)&gt;0, N(F382)*(1+N(I382)/100), N(F382)*2), 0))</f>
        <v/>
      </c>
    </row>
    <row r="383">
      <c r="E383">
        <f>IFERROR(SUMIF(Compras!$I$2:$I$1000,A383,Compras!$D$2:$D$1000)-SUMIF(Ventas!$S$2:$S$2000,A383,Ventas!$D$2:$D$2000),0)</f>
        <v/>
      </c>
      <c r="F383">
        <f>IFERROR(SUMPRODUCT((Compras!$I$2:$I$1000=A383)*(Compras!$D$2:$D$1000)*(Compras!$E$2:$E$1000))/SUMIF(Compras!$I$2:$I$1000,A383,Compras!$D$2:$D$1000),0)</f>
        <v/>
      </c>
      <c r="H383">
        <f>IFERROR(LOOKUP(2,1/(Compras!$I$2:$I$1000=A383),Compras!$E$2:$E$1000),0)</f>
        <v/>
      </c>
      <c r="J383">
        <f>IF(N(H383)&gt;0, IF(N(I383)&gt;0, N(H383)*(1+N(I383)/100), N(H383)*2), IF(N(F383)&gt;0, IF(N(I383)&gt;0, N(F383)*(1+N(I383)/100), N(F383)*2), 0))</f>
        <v/>
      </c>
    </row>
    <row r="384">
      <c r="E384">
        <f>IFERROR(SUMIF(Compras!$I$2:$I$1000,A384,Compras!$D$2:$D$1000)-SUMIF(Ventas!$S$2:$S$2000,A384,Ventas!$D$2:$D$2000),0)</f>
        <v/>
      </c>
      <c r="F384">
        <f>IFERROR(SUMPRODUCT((Compras!$I$2:$I$1000=A384)*(Compras!$D$2:$D$1000)*(Compras!$E$2:$E$1000))/SUMIF(Compras!$I$2:$I$1000,A384,Compras!$D$2:$D$1000),0)</f>
        <v/>
      </c>
      <c r="H384">
        <f>IFERROR(LOOKUP(2,1/(Compras!$I$2:$I$1000=A384),Compras!$E$2:$E$1000),0)</f>
        <v/>
      </c>
      <c r="J384">
        <f>IF(N(H384)&gt;0, IF(N(I384)&gt;0, N(H384)*(1+N(I384)/100), N(H384)*2), IF(N(F384)&gt;0, IF(N(I384)&gt;0, N(F384)*(1+N(I384)/100), N(F384)*2), 0))</f>
        <v/>
      </c>
    </row>
    <row r="385">
      <c r="E385">
        <f>IFERROR(SUMIF(Compras!$I$2:$I$1000,A385,Compras!$D$2:$D$1000)-SUMIF(Ventas!$S$2:$S$2000,A385,Ventas!$D$2:$D$2000),0)</f>
        <v/>
      </c>
      <c r="F385">
        <f>IFERROR(SUMPRODUCT((Compras!$I$2:$I$1000=A385)*(Compras!$D$2:$D$1000)*(Compras!$E$2:$E$1000))/SUMIF(Compras!$I$2:$I$1000,A385,Compras!$D$2:$D$1000),0)</f>
        <v/>
      </c>
      <c r="H385">
        <f>IFERROR(LOOKUP(2,1/(Compras!$I$2:$I$1000=A385),Compras!$E$2:$E$1000),0)</f>
        <v/>
      </c>
      <c r="J385">
        <f>IF(N(H385)&gt;0, IF(N(I385)&gt;0, N(H385)*(1+N(I385)/100), N(H385)*2), IF(N(F385)&gt;0, IF(N(I385)&gt;0, N(F385)*(1+N(I385)/100), N(F385)*2), 0))</f>
        <v/>
      </c>
    </row>
    <row r="386">
      <c r="E386">
        <f>IFERROR(SUMIF(Compras!$I$2:$I$1000,A386,Compras!$D$2:$D$1000)-SUMIF(Ventas!$S$2:$S$2000,A386,Ventas!$D$2:$D$2000),0)</f>
        <v/>
      </c>
      <c r="F386">
        <f>IFERROR(SUMPRODUCT((Compras!$I$2:$I$1000=A386)*(Compras!$D$2:$D$1000)*(Compras!$E$2:$E$1000))/SUMIF(Compras!$I$2:$I$1000,A386,Compras!$D$2:$D$1000),0)</f>
        <v/>
      </c>
      <c r="H386">
        <f>IFERROR(LOOKUP(2,1/(Compras!$I$2:$I$1000=A386),Compras!$E$2:$E$1000),0)</f>
        <v/>
      </c>
      <c r="J386">
        <f>IF(N(H386)&gt;0, IF(N(I386)&gt;0, N(H386)*(1+N(I386)/100), N(H386)*2), IF(N(F386)&gt;0, IF(N(I386)&gt;0, N(F386)*(1+N(I386)/100), N(F386)*2), 0))</f>
        <v/>
      </c>
    </row>
    <row r="387">
      <c r="E387">
        <f>IFERROR(SUMIF(Compras!$I$2:$I$1000,A387,Compras!$D$2:$D$1000)-SUMIF(Ventas!$S$2:$S$2000,A387,Ventas!$D$2:$D$2000),0)</f>
        <v/>
      </c>
      <c r="F387">
        <f>IFERROR(SUMPRODUCT((Compras!$I$2:$I$1000=A387)*(Compras!$D$2:$D$1000)*(Compras!$E$2:$E$1000))/SUMIF(Compras!$I$2:$I$1000,A387,Compras!$D$2:$D$1000),0)</f>
        <v/>
      </c>
      <c r="H387">
        <f>IFERROR(LOOKUP(2,1/(Compras!$I$2:$I$1000=A387),Compras!$E$2:$E$1000),0)</f>
        <v/>
      </c>
      <c r="J387">
        <f>IF(N(H387)&gt;0, IF(N(I387)&gt;0, N(H387)*(1+N(I387)/100), N(H387)*2), IF(N(F387)&gt;0, IF(N(I387)&gt;0, N(F387)*(1+N(I387)/100), N(F387)*2), 0))</f>
        <v/>
      </c>
    </row>
    <row r="388">
      <c r="E388">
        <f>IFERROR(SUMIF(Compras!$I$2:$I$1000,A388,Compras!$D$2:$D$1000)-SUMIF(Ventas!$S$2:$S$2000,A388,Ventas!$D$2:$D$2000),0)</f>
        <v/>
      </c>
      <c r="F388">
        <f>IFERROR(SUMPRODUCT((Compras!$I$2:$I$1000=A388)*(Compras!$D$2:$D$1000)*(Compras!$E$2:$E$1000))/SUMIF(Compras!$I$2:$I$1000,A388,Compras!$D$2:$D$1000),0)</f>
        <v/>
      </c>
      <c r="H388">
        <f>IFERROR(LOOKUP(2,1/(Compras!$I$2:$I$1000=A388),Compras!$E$2:$E$1000),0)</f>
        <v/>
      </c>
      <c r="J388">
        <f>IF(N(H388)&gt;0, IF(N(I388)&gt;0, N(H388)*(1+N(I388)/100), N(H388)*2), IF(N(F388)&gt;0, IF(N(I388)&gt;0, N(F388)*(1+N(I388)/100), N(F388)*2), 0))</f>
        <v/>
      </c>
    </row>
    <row r="389">
      <c r="E389">
        <f>IFERROR(SUMIF(Compras!$I$2:$I$1000,A389,Compras!$D$2:$D$1000)-SUMIF(Ventas!$S$2:$S$2000,A389,Ventas!$D$2:$D$2000),0)</f>
        <v/>
      </c>
      <c r="F389">
        <f>IFERROR(SUMPRODUCT((Compras!$I$2:$I$1000=A389)*(Compras!$D$2:$D$1000)*(Compras!$E$2:$E$1000))/SUMIF(Compras!$I$2:$I$1000,A389,Compras!$D$2:$D$1000),0)</f>
        <v/>
      </c>
      <c r="H389">
        <f>IFERROR(LOOKUP(2,1/(Compras!$I$2:$I$1000=A389),Compras!$E$2:$E$1000),0)</f>
        <v/>
      </c>
      <c r="J389">
        <f>IF(N(H389)&gt;0, IF(N(I389)&gt;0, N(H389)*(1+N(I389)/100), N(H389)*2), IF(N(F389)&gt;0, IF(N(I389)&gt;0, N(F389)*(1+N(I389)/100), N(F389)*2), 0))</f>
        <v/>
      </c>
    </row>
    <row r="390">
      <c r="E390">
        <f>IFERROR(SUMIF(Compras!$I$2:$I$1000,A390,Compras!$D$2:$D$1000)-SUMIF(Ventas!$S$2:$S$2000,A390,Ventas!$D$2:$D$2000),0)</f>
        <v/>
      </c>
      <c r="F390">
        <f>IFERROR(SUMPRODUCT((Compras!$I$2:$I$1000=A390)*(Compras!$D$2:$D$1000)*(Compras!$E$2:$E$1000))/SUMIF(Compras!$I$2:$I$1000,A390,Compras!$D$2:$D$1000),0)</f>
        <v/>
      </c>
      <c r="H390">
        <f>IFERROR(LOOKUP(2,1/(Compras!$I$2:$I$1000=A390),Compras!$E$2:$E$1000),0)</f>
        <v/>
      </c>
      <c r="J390">
        <f>IF(N(H390)&gt;0, IF(N(I390)&gt;0, N(H390)*(1+N(I390)/100), N(H390)*2), IF(N(F390)&gt;0, IF(N(I390)&gt;0, N(F390)*(1+N(I390)/100), N(F390)*2), 0))</f>
        <v/>
      </c>
    </row>
    <row r="391">
      <c r="E391">
        <f>IFERROR(SUMIF(Compras!$I$2:$I$1000,A391,Compras!$D$2:$D$1000)-SUMIF(Ventas!$S$2:$S$2000,A391,Ventas!$D$2:$D$2000),0)</f>
        <v/>
      </c>
      <c r="F391">
        <f>IFERROR(SUMPRODUCT((Compras!$I$2:$I$1000=A391)*(Compras!$D$2:$D$1000)*(Compras!$E$2:$E$1000))/SUMIF(Compras!$I$2:$I$1000,A391,Compras!$D$2:$D$1000),0)</f>
        <v/>
      </c>
      <c r="H391">
        <f>IFERROR(LOOKUP(2,1/(Compras!$I$2:$I$1000=A391),Compras!$E$2:$E$1000),0)</f>
        <v/>
      </c>
      <c r="J391">
        <f>IF(N(H391)&gt;0, IF(N(I391)&gt;0, N(H391)*(1+N(I391)/100), N(H391)*2), IF(N(F391)&gt;0, IF(N(I391)&gt;0, N(F391)*(1+N(I391)/100), N(F391)*2), 0))</f>
        <v/>
      </c>
    </row>
    <row r="392">
      <c r="E392">
        <f>IFERROR(SUMIF(Compras!$I$2:$I$1000,A392,Compras!$D$2:$D$1000)-SUMIF(Ventas!$S$2:$S$2000,A392,Ventas!$D$2:$D$2000),0)</f>
        <v/>
      </c>
      <c r="F392">
        <f>IFERROR(SUMPRODUCT((Compras!$I$2:$I$1000=A392)*(Compras!$D$2:$D$1000)*(Compras!$E$2:$E$1000))/SUMIF(Compras!$I$2:$I$1000,A392,Compras!$D$2:$D$1000),0)</f>
        <v/>
      </c>
      <c r="H392">
        <f>IFERROR(LOOKUP(2,1/(Compras!$I$2:$I$1000=A392),Compras!$E$2:$E$1000),0)</f>
        <v/>
      </c>
      <c r="J392">
        <f>IF(N(H392)&gt;0, IF(N(I392)&gt;0, N(H392)*(1+N(I392)/100), N(H392)*2), IF(N(F392)&gt;0, IF(N(I392)&gt;0, N(F392)*(1+N(I392)/100), N(F392)*2), 0))</f>
        <v/>
      </c>
    </row>
    <row r="393">
      <c r="E393">
        <f>IFERROR(SUMIF(Compras!$I$2:$I$1000,A393,Compras!$D$2:$D$1000)-SUMIF(Ventas!$S$2:$S$2000,A393,Ventas!$D$2:$D$2000),0)</f>
        <v/>
      </c>
      <c r="F393">
        <f>IFERROR(SUMPRODUCT((Compras!$I$2:$I$1000=A393)*(Compras!$D$2:$D$1000)*(Compras!$E$2:$E$1000))/SUMIF(Compras!$I$2:$I$1000,A393,Compras!$D$2:$D$1000),0)</f>
        <v/>
      </c>
      <c r="H393">
        <f>IFERROR(LOOKUP(2,1/(Compras!$I$2:$I$1000=A393),Compras!$E$2:$E$1000),0)</f>
        <v/>
      </c>
      <c r="J393">
        <f>IF(N(H393)&gt;0, IF(N(I393)&gt;0, N(H393)*(1+N(I393)/100), N(H393)*2), IF(N(F393)&gt;0, IF(N(I393)&gt;0, N(F393)*(1+N(I393)/100), N(F393)*2), 0))</f>
        <v/>
      </c>
    </row>
    <row r="394">
      <c r="E394">
        <f>IFERROR(SUMIF(Compras!$I$2:$I$1000,A394,Compras!$D$2:$D$1000)-SUMIF(Ventas!$S$2:$S$2000,A394,Ventas!$D$2:$D$2000),0)</f>
        <v/>
      </c>
      <c r="F394">
        <f>IFERROR(SUMPRODUCT((Compras!$I$2:$I$1000=A394)*(Compras!$D$2:$D$1000)*(Compras!$E$2:$E$1000))/SUMIF(Compras!$I$2:$I$1000,A394,Compras!$D$2:$D$1000),0)</f>
        <v/>
      </c>
      <c r="H394">
        <f>IFERROR(LOOKUP(2,1/(Compras!$I$2:$I$1000=A394),Compras!$E$2:$E$1000),0)</f>
        <v/>
      </c>
      <c r="J394">
        <f>IF(N(H394)&gt;0, IF(N(I394)&gt;0, N(H394)*(1+N(I394)/100), N(H394)*2), IF(N(F394)&gt;0, IF(N(I394)&gt;0, N(F394)*(1+N(I394)/100), N(F394)*2), 0))</f>
        <v/>
      </c>
    </row>
    <row r="395">
      <c r="E395">
        <f>IFERROR(SUMIF(Compras!$I$2:$I$1000,A395,Compras!$D$2:$D$1000)-SUMIF(Ventas!$S$2:$S$2000,A395,Ventas!$D$2:$D$2000),0)</f>
        <v/>
      </c>
      <c r="F395">
        <f>IFERROR(SUMPRODUCT((Compras!$I$2:$I$1000=A395)*(Compras!$D$2:$D$1000)*(Compras!$E$2:$E$1000))/SUMIF(Compras!$I$2:$I$1000,A395,Compras!$D$2:$D$1000),0)</f>
        <v/>
      </c>
      <c r="H395">
        <f>IFERROR(LOOKUP(2,1/(Compras!$I$2:$I$1000=A395),Compras!$E$2:$E$1000),0)</f>
        <v/>
      </c>
      <c r="J395">
        <f>IF(N(H395)&gt;0, IF(N(I395)&gt;0, N(H395)*(1+N(I395)/100), N(H395)*2), IF(N(F395)&gt;0, IF(N(I395)&gt;0, N(F395)*(1+N(I395)/100), N(F395)*2), 0))</f>
        <v/>
      </c>
    </row>
    <row r="396">
      <c r="E396">
        <f>IFERROR(SUMIF(Compras!$I$2:$I$1000,A396,Compras!$D$2:$D$1000)-SUMIF(Ventas!$S$2:$S$2000,A396,Ventas!$D$2:$D$2000),0)</f>
        <v/>
      </c>
      <c r="F396">
        <f>IFERROR(SUMPRODUCT((Compras!$I$2:$I$1000=A396)*(Compras!$D$2:$D$1000)*(Compras!$E$2:$E$1000))/SUMIF(Compras!$I$2:$I$1000,A396,Compras!$D$2:$D$1000),0)</f>
        <v/>
      </c>
      <c r="H396">
        <f>IFERROR(LOOKUP(2,1/(Compras!$I$2:$I$1000=A396),Compras!$E$2:$E$1000),0)</f>
        <v/>
      </c>
      <c r="J396">
        <f>IF(N(H396)&gt;0, IF(N(I396)&gt;0, N(H396)*(1+N(I396)/100), N(H396)*2), IF(N(F396)&gt;0, IF(N(I396)&gt;0, N(F396)*(1+N(I396)/100), N(F396)*2), 0))</f>
        <v/>
      </c>
    </row>
    <row r="397">
      <c r="E397">
        <f>IFERROR(SUMIF(Compras!$I$2:$I$1000,A397,Compras!$D$2:$D$1000)-SUMIF(Ventas!$S$2:$S$2000,A397,Ventas!$D$2:$D$2000),0)</f>
        <v/>
      </c>
      <c r="F397">
        <f>IFERROR(SUMPRODUCT((Compras!$I$2:$I$1000=A397)*(Compras!$D$2:$D$1000)*(Compras!$E$2:$E$1000))/SUMIF(Compras!$I$2:$I$1000,A397,Compras!$D$2:$D$1000),0)</f>
        <v/>
      </c>
      <c r="H397">
        <f>IFERROR(LOOKUP(2,1/(Compras!$I$2:$I$1000=A397),Compras!$E$2:$E$1000),0)</f>
        <v/>
      </c>
      <c r="J397">
        <f>IF(N(H397)&gt;0, IF(N(I397)&gt;0, N(H397)*(1+N(I397)/100), N(H397)*2), IF(N(F397)&gt;0, IF(N(I397)&gt;0, N(F397)*(1+N(I397)/100), N(F397)*2), 0))</f>
        <v/>
      </c>
    </row>
    <row r="398">
      <c r="E398">
        <f>IFERROR(SUMIF(Compras!$I$2:$I$1000,A398,Compras!$D$2:$D$1000)-SUMIF(Ventas!$S$2:$S$2000,A398,Ventas!$D$2:$D$2000),0)</f>
        <v/>
      </c>
      <c r="F398">
        <f>IFERROR(SUMPRODUCT((Compras!$I$2:$I$1000=A398)*(Compras!$D$2:$D$1000)*(Compras!$E$2:$E$1000))/SUMIF(Compras!$I$2:$I$1000,A398,Compras!$D$2:$D$1000),0)</f>
        <v/>
      </c>
      <c r="H398">
        <f>IFERROR(LOOKUP(2,1/(Compras!$I$2:$I$1000=A398),Compras!$E$2:$E$1000),0)</f>
        <v/>
      </c>
      <c r="J398">
        <f>IF(N(H398)&gt;0, IF(N(I398)&gt;0, N(H398)*(1+N(I398)/100), N(H398)*2), IF(N(F398)&gt;0, IF(N(I398)&gt;0, N(F398)*(1+N(I398)/100), N(F398)*2), 0))</f>
        <v/>
      </c>
    </row>
    <row r="399">
      <c r="E399">
        <f>IFERROR(SUMIF(Compras!$I$2:$I$1000,A399,Compras!$D$2:$D$1000)-SUMIF(Ventas!$S$2:$S$2000,A399,Ventas!$D$2:$D$2000),0)</f>
        <v/>
      </c>
      <c r="F399">
        <f>IFERROR(SUMPRODUCT((Compras!$I$2:$I$1000=A399)*(Compras!$D$2:$D$1000)*(Compras!$E$2:$E$1000))/SUMIF(Compras!$I$2:$I$1000,A399,Compras!$D$2:$D$1000),0)</f>
        <v/>
      </c>
      <c r="H399">
        <f>IFERROR(LOOKUP(2,1/(Compras!$I$2:$I$1000=A399),Compras!$E$2:$E$1000),0)</f>
        <v/>
      </c>
      <c r="J399">
        <f>IF(N(H399)&gt;0, IF(N(I399)&gt;0, N(H399)*(1+N(I399)/100), N(H399)*2), IF(N(F399)&gt;0, IF(N(I399)&gt;0, N(F399)*(1+N(I399)/100), N(F399)*2), 0))</f>
        <v/>
      </c>
    </row>
    <row r="400">
      <c r="E400">
        <f>IFERROR(SUMIF(Compras!$I$2:$I$1000,A400,Compras!$D$2:$D$1000)-SUMIF(Ventas!$S$2:$S$2000,A400,Ventas!$D$2:$D$2000),0)</f>
        <v/>
      </c>
      <c r="F400">
        <f>IFERROR(SUMPRODUCT((Compras!$I$2:$I$1000=A400)*(Compras!$D$2:$D$1000)*(Compras!$E$2:$E$1000))/SUMIF(Compras!$I$2:$I$1000,A400,Compras!$D$2:$D$1000),0)</f>
        <v/>
      </c>
      <c r="H400">
        <f>IFERROR(LOOKUP(2,1/(Compras!$I$2:$I$1000=A400),Compras!$E$2:$E$1000),0)</f>
        <v/>
      </c>
      <c r="J400">
        <f>IF(N(H400)&gt;0, IF(N(I400)&gt;0, N(H400)*(1+N(I400)/100), N(H400)*2), IF(N(F400)&gt;0, IF(N(I400)&gt;0, N(F400)*(1+N(I400)/100), N(F400)*2), 0))</f>
        <v/>
      </c>
    </row>
    <row r="401">
      <c r="E401">
        <f>IFERROR(SUMIF(Compras!$I$2:$I$1000,A401,Compras!$D$2:$D$1000)-SUMIF(Ventas!$S$2:$S$2000,A401,Ventas!$D$2:$D$2000),0)</f>
        <v/>
      </c>
      <c r="F401">
        <f>IFERROR(SUMPRODUCT((Compras!$I$2:$I$1000=A401)*(Compras!$D$2:$D$1000)*(Compras!$E$2:$E$1000))/SUMIF(Compras!$I$2:$I$1000,A401,Compras!$D$2:$D$1000),0)</f>
        <v/>
      </c>
      <c r="H401">
        <f>IFERROR(LOOKUP(2,1/(Compras!$I$2:$I$1000=A401),Compras!$E$2:$E$1000),0)</f>
        <v/>
      </c>
      <c r="J401">
        <f>IF(N(H401)&gt;0, IF(N(I401)&gt;0, N(H401)*(1+N(I401)/100), N(H401)*2), IF(N(F401)&gt;0, IF(N(I401)&gt;0, N(F401)*(1+N(I401)/100), N(F401)*2), 0))</f>
        <v/>
      </c>
    </row>
    <row r="402">
      <c r="E402">
        <f>IFERROR(SUMIF(Compras!$I$2:$I$1000,A402,Compras!$D$2:$D$1000)-SUMIF(Ventas!$S$2:$S$2000,A402,Ventas!$D$2:$D$2000),0)</f>
        <v/>
      </c>
      <c r="F402">
        <f>IFERROR(SUMPRODUCT((Compras!$I$2:$I$1000=A402)*(Compras!$D$2:$D$1000)*(Compras!$E$2:$E$1000))/SUMIF(Compras!$I$2:$I$1000,A402,Compras!$D$2:$D$1000),0)</f>
        <v/>
      </c>
      <c r="H402">
        <f>IFERROR(LOOKUP(2,1/(Compras!$I$2:$I$1000=A402),Compras!$E$2:$E$1000),0)</f>
        <v/>
      </c>
      <c r="J402">
        <f>IF(N(H402)&gt;0, IF(N(I402)&gt;0, N(H402)*(1+N(I402)/100), N(H402)*2), IF(N(F402)&gt;0, IF(N(I402)&gt;0, N(F402)*(1+N(I402)/100), N(F402)*2), 0))</f>
        <v/>
      </c>
    </row>
    <row r="403">
      <c r="E403">
        <f>IFERROR(SUMIF(Compras!$I$2:$I$1000,A403,Compras!$D$2:$D$1000)-SUMIF(Ventas!$S$2:$S$2000,A403,Ventas!$D$2:$D$2000),0)</f>
        <v/>
      </c>
      <c r="F403">
        <f>IFERROR(SUMPRODUCT((Compras!$I$2:$I$1000=A403)*(Compras!$D$2:$D$1000)*(Compras!$E$2:$E$1000))/SUMIF(Compras!$I$2:$I$1000,A403,Compras!$D$2:$D$1000),0)</f>
        <v/>
      </c>
      <c r="H403">
        <f>IFERROR(LOOKUP(2,1/(Compras!$I$2:$I$1000=A403),Compras!$E$2:$E$1000),0)</f>
        <v/>
      </c>
      <c r="J403">
        <f>IF(N(H403)&gt;0, IF(N(I403)&gt;0, N(H403)*(1+N(I403)/100), N(H403)*2), IF(N(F403)&gt;0, IF(N(I403)&gt;0, N(F403)*(1+N(I403)/100), N(F403)*2), 0))</f>
        <v/>
      </c>
    </row>
    <row r="404">
      <c r="E404">
        <f>IFERROR(SUMIF(Compras!$I$2:$I$1000,A404,Compras!$D$2:$D$1000)-SUMIF(Ventas!$S$2:$S$2000,A404,Ventas!$D$2:$D$2000),0)</f>
        <v/>
      </c>
      <c r="F404">
        <f>IFERROR(SUMPRODUCT((Compras!$I$2:$I$1000=A404)*(Compras!$D$2:$D$1000)*(Compras!$E$2:$E$1000))/SUMIF(Compras!$I$2:$I$1000,A404,Compras!$D$2:$D$1000),0)</f>
        <v/>
      </c>
      <c r="H404">
        <f>IFERROR(LOOKUP(2,1/(Compras!$I$2:$I$1000=A404),Compras!$E$2:$E$1000),0)</f>
        <v/>
      </c>
      <c r="J404">
        <f>IF(N(H404)&gt;0, IF(N(I404)&gt;0, N(H404)*(1+N(I404)/100), N(H404)*2), IF(N(F404)&gt;0, IF(N(I404)&gt;0, N(F404)*(1+N(I404)/100), N(F404)*2), 0))</f>
        <v/>
      </c>
    </row>
    <row r="405">
      <c r="E405">
        <f>IFERROR(SUMIF(Compras!$I$2:$I$1000,A405,Compras!$D$2:$D$1000)-SUMIF(Ventas!$S$2:$S$2000,A405,Ventas!$D$2:$D$2000),0)</f>
        <v/>
      </c>
      <c r="F405">
        <f>IFERROR(SUMPRODUCT((Compras!$I$2:$I$1000=A405)*(Compras!$D$2:$D$1000)*(Compras!$E$2:$E$1000))/SUMIF(Compras!$I$2:$I$1000,A405,Compras!$D$2:$D$1000),0)</f>
        <v/>
      </c>
      <c r="H405">
        <f>IFERROR(LOOKUP(2,1/(Compras!$I$2:$I$1000=A405),Compras!$E$2:$E$1000),0)</f>
        <v/>
      </c>
      <c r="J405">
        <f>IF(N(H405)&gt;0, IF(N(I405)&gt;0, N(H405)*(1+N(I405)/100), N(H405)*2), IF(N(F405)&gt;0, IF(N(I405)&gt;0, N(F405)*(1+N(I405)/100), N(F405)*2), 0))</f>
        <v/>
      </c>
    </row>
    <row r="406">
      <c r="E406">
        <f>IFERROR(SUMIF(Compras!$I$2:$I$1000,A406,Compras!$D$2:$D$1000)-SUMIF(Ventas!$S$2:$S$2000,A406,Ventas!$D$2:$D$2000),0)</f>
        <v/>
      </c>
      <c r="F406">
        <f>IFERROR(SUMPRODUCT((Compras!$I$2:$I$1000=A406)*(Compras!$D$2:$D$1000)*(Compras!$E$2:$E$1000))/SUMIF(Compras!$I$2:$I$1000,A406,Compras!$D$2:$D$1000),0)</f>
        <v/>
      </c>
      <c r="H406">
        <f>IFERROR(LOOKUP(2,1/(Compras!$I$2:$I$1000=A406),Compras!$E$2:$E$1000),0)</f>
        <v/>
      </c>
      <c r="J406">
        <f>IF(N(H406)&gt;0, IF(N(I406)&gt;0, N(H406)*(1+N(I406)/100), N(H406)*2), IF(N(F406)&gt;0, IF(N(I406)&gt;0, N(F406)*(1+N(I406)/100), N(F406)*2), 0))</f>
        <v/>
      </c>
    </row>
    <row r="407">
      <c r="E407">
        <f>IFERROR(SUMIF(Compras!$I$2:$I$1000,A407,Compras!$D$2:$D$1000)-SUMIF(Ventas!$S$2:$S$2000,A407,Ventas!$D$2:$D$2000),0)</f>
        <v/>
      </c>
      <c r="F407">
        <f>IFERROR(SUMPRODUCT((Compras!$I$2:$I$1000=A407)*(Compras!$D$2:$D$1000)*(Compras!$E$2:$E$1000))/SUMIF(Compras!$I$2:$I$1000,A407,Compras!$D$2:$D$1000),0)</f>
        <v/>
      </c>
      <c r="H407">
        <f>IFERROR(LOOKUP(2,1/(Compras!$I$2:$I$1000=A407),Compras!$E$2:$E$1000),0)</f>
        <v/>
      </c>
      <c r="J407">
        <f>IF(N(H407)&gt;0, IF(N(I407)&gt;0, N(H407)*(1+N(I407)/100), N(H407)*2), IF(N(F407)&gt;0, IF(N(I407)&gt;0, N(F407)*(1+N(I407)/100), N(F407)*2), 0))</f>
        <v/>
      </c>
    </row>
    <row r="408">
      <c r="E408">
        <f>IFERROR(SUMIF(Compras!$I$2:$I$1000,A408,Compras!$D$2:$D$1000)-SUMIF(Ventas!$S$2:$S$2000,A408,Ventas!$D$2:$D$2000),0)</f>
        <v/>
      </c>
      <c r="F408">
        <f>IFERROR(SUMPRODUCT((Compras!$I$2:$I$1000=A408)*(Compras!$D$2:$D$1000)*(Compras!$E$2:$E$1000))/SUMIF(Compras!$I$2:$I$1000,A408,Compras!$D$2:$D$1000),0)</f>
        <v/>
      </c>
      <c r="H408">
        <f>IFERROR(LOOKUP(2,1/(Compras!$I$2:$I$1000=A408),Compras!$E$2:$E$1000),0)</f>
        <v/>
      </c>
      <c r="J408">
        <f>IF(N(H408)&gt;0, IF(N(I408)&gt;0, N(H408)*(1+N(I408)/100), N(H408)*2), IF(N(F408)&gt;0, IF(N(I408)&gt;0, N(F408)*(1+N(I408)/100), N(F408)*2), 0))</f>
        <v/>
      </c>
    </row>
    <row r="409">
      <c r="E409">
        <f>IFERROR(SUMIF(Compras!$I$2:$I$1000,A409,Compras!$D$2:$D$1000)-SUMIF(Ventas!$S$2:$S$2000,A409,Ventas!$D$2:$D$2000),0)</f>
        <v/>
      </c>
      <c r="F409">
        <f>IFERROR(SUMPRODUCT((Compras!$I$2:$I$1000=A409)*(Compras!$D$2:$D$1000)*(Compras!$E$2:$E$1000))/SUMIF(Compras!$I$2:$I$1000,A409,Compras!$D$2:$D$1000),0)</f>
        <v/>
      </c>
      <c r="H409">
        <f>IFERROR(LOOKUP(2,1/(Compras!$I$2:$I$1000=A409),Compras!$E$2:$E$1000),0)</f>
        <v/>
      </c>
      <c r="J409">
        <f>IF(N(H409)&gt;0, IF(N(I409)&gt;0, N(H409)*(1+N(I409)/100), N(H409)*2), IF(N(F409)&gt;0, IF(N(I409)&gt;0, N(F409)*(1+N(I409)/100), N(F409)*2), 0))</f>
        <v/>
      </c>
    </row>
    <row r="410">
      <c r="E410">
        <f>IFERROR(SUMIF(Compras!$I$2:$I$1000,A410,Compras!$D$2:$D$1000)-SUMIF(Ventas!$S$2:$S$2000,A410,Ventas!$D$2:$D$2000),0)</f>
        <v/>
      </c>
      <c r="F410">
        <f>IFERROR(SUMPRODUCT((Compras!$I$2:$I$1000=A410)*(Compras!$D$2:$D$1000)*(Compras!$E$2:$E$1000))/SUMIF(Compras!$I$2:$I$1000,A410,Compras!$D$2:$D$1000),0)</f>
        <v/>
      </c>
      <c r="H410">
        <f>IFERROR(LOOKUP(2,1/(Compras!$I$2:$I$1000=A410),Compras!$E$2:$E$1000),0)</f>
        <v/>
      </c>
      <c r="J410">
        <f>IF(N(H410)&gt;0, IF(N(I410)&gt;0, N(H410)*(1+N(I410)/100), N(H410)*2), IF(N(F410)&gt;0, IF(N(I410)&gt;0, N(F410)*(1+N(I410)/100), N(F410)*2), 0))</f>
        <v/>
      </c>
    </row>
    <row r="411">
      <c r="E411">
        <f>IFERROR(SUMIF(Compras!$I$2:$I$1000,A411,Compras!$D$2:$D$1000)-SUMIF(Ventas!$S$2:$S$2000,A411,Ventas!$D$2:$D$2000),0)</f>
        <v/>
      </c>
      <c r="F411">
        <f>IFERROR(SUMPRODUCT((Compras!$I$2:$I$1000=A411)*(Compras!$D$2:$D$1000)*(Compras!$E$2:$E$1000))/SUMIF(Compras!$I$2:$I$1000,A411,Compras!$D$2:$D$1000),0)</f>
        <v/>
      </c>
      <c r="H411">
        <f>IFERROR(LOOKUP(2,1/(Compras!$I$2:$I$1000=A411),Compras!$E$2:$E$1000),0)</f>
        <v/>
      </c>
      <c r="J411">
        <f>IF(N(H411)&gt;0, IF(N(I411)&gt;0, N(H411)*(1+N(I411)/100), N(H411)*2), IF(N(F411)&gt;0, IF(N(I411)&gt;0, N(F411)*(1+N(I411)/100), N(F411)*2), 0))</f>
        <v/>
      </c>
    </row>
    <row r="412">
      <c r="E412">
        <f>IFERROR(SUMIF(Compras!$I$2:$I$1000,A412,Compras!$D$2:$D$1000)-SUMIF(Ventas!$S$2:$S$2000,A412,Ventas!$D$2:$D$2000),0)</f>
        <v/>
      </c>
      <c r="F412">
        <f>IFERROR(SUMPRODUCT((Compras!$I$2:$I$1000=A412)*(Compras!$D$2:$D$1000)*(Compras!$E$2:$E$1000))/SUMIF(Compras!$I$2:$I$1000,A412,Compras!$D$2:$D$1000),0)</f>
        <v/>
      </c>
      <c r="H412">
        <f>IFERROR(LOOKUP(2,1/(Compras!$I$2:$I$1000=A412),Compras!$E$2:$E$1000),0)</f>
        <v/>
      </c>
      <c r="J412">
        <f>IF(N(H412)&gt;0, IF(N(I412)&gt;0, N(H412)*(1+N(I412)/100), N(H412)*2), IF(N(F412)&gt;0, IF(N(I412)&gt;0, N(F412)*(1+N(I412)/100), N(F412)*2), 0))</f>
        <v/>
      </c>
    </row>
    <row r="413">
      <c r="E413">
        <f>IFERROR(SUMIF(Compras!$I$2:$I$1000,A413,Compras!$D$2:$D$1000)-SUMIF(Ventas!$S$2:$S$2000,A413,Ventas!$D$2:$D$2000),0)</f>
        <v/>
      </c>
      <c r="F413">
        <f>IFERROR(SUMPRODUCT((Compras!$I$2:$I$1000=A413)*(Compras!$D$2:$D$1000)*(Compras!$E$2:$E$1000))/SUMIF(Compras!$I$2:$I$1000,A413,Compras!$D$2:$D$1000),0)</f>
        <v/>
      </c>
      <c r="H413">
        <f>IFERROR(LOOKUP(2,1/(Compras!$I$2:$I$1000=A413),Compras!$E$2:$E$1000),0)</f>
        <v/>
      </c>
      <c r="J413">
        <f>IF(N(H413)&gt;0, IF(N(I413)&gt;0, N(H413)*(1+N(I413)/100), N(H413)*2), IF(N(F413)&gt;0, IF(N(I413)&gt;0, N(F413)*(1+N(I413)/100), N(F413)*2), 0))</f>
        <v/>
      </c>
    </row>
    <row r="414">
      <c r="E414">
        <f>IFERROR(SUMIF(Compras!$I$2:$I$1000,A414,Compras!$D$2:$D$1000)-SUMIF(Ventas!$S$2:$S$2000,A414,Ventas!$D$2:$D$2000),0)</f>
        <v/>
      </c>
      <c r="F414">
        <f>IFERROR(SUMPRODUCT((Compras!$I$2:$I$1000=A414)*(Compras!$D$2:$D$1000)*(Compras!$E$2:$E$1000))/SUMIF(Compras!$I$2:$I$1000,A414,Compras!$D$2:$D$1000),0)</f>
        <v/>
      </c>
      <c r="H414">
        <f>IFERROR(LOOKUP(2,1/(Compras!$I$2:$I$1000=A414),Compras!$E$2:$E$1000),0)</f>
        <v/>
      </c>
      <c r="J414">
        <f>IF(N(H414)&gt;0, IF(N(I414)&gt;0, N(H414)*(1+N(I414)/100), N(H414)*2), IF(N(F414)&gt;0, IF(N(I414)&gt;0, N(F414)*(1+N(I414)/100), N(F414)*2), 0))</f>
        <v/>
      </c>
    </row>
    <row r="415">
      <c r="E415">
        <f>IFERROR(SUMIF(Compras!$I$2:$I$1000,A415,Compras!$D$2:$D$1000)-SUMIF(Ventas!$S$2:$S$2000,A415,Ventas!$D$2:$D$2000),0)</f>
        <v/>
      </c>
      <c r="F415">
        <f>IFERROR(SUMPRODUCT((Compras!$I$2:$I$1000=A415)*(Compras!$D$2:$D$1000)*(Compras!$E$2:$E$1000))/SUMIF(Compras!$I$2:$I$1000,A415,Compras!$D$2:$D$1000),0)</f>
        <v/>
      </c>
      <c r="H415">
        <f>IFERROR(LOOKUP(2,1/(Compras!$I$2:$I$1000=A415),Compras!$E$2:$E$1000),0)</f>
        <v/>
      </c>
      <c r="J415">
        <f>IF(N(H415)&gt;0, IF(N(I415)&gt;0, N(H415)*(1+N(I415)/100), N(H415)*2), IF(N(F415)&gt;0, IF(N(I415)&gt;0, N(F415)*(1+N(I415)/100), N(F415)*2), 0))</f>
        <v/>
      </c>
    </row>
    <row r="416">
      <c r="E416">
        <f>IFERROR(SUMIF(Compras!$I$2:$I$1000,A416,Compras!$D$2:$D$1000)-SUMIF(Ventas!$S$2:$S$2000,A416,Ventas!$D$2:$D$2000),0)</f>
        <v/>
      </c>
      <c r="F416">
        <f>IFERROR(SUMPRODUCT((Compras!$I$2:$I$1000=A416)*(Compras!$D$2:$D$1000)*(Compras!$E$2:$E$1000))/SUMIF(Compras!$I$2:$I$1000,A416,Compras!$D$2:$D$1000),0)</f>
        <v/>
      </c>
      <c r="H416">
        <f>IFERROR(LOOKUP(2,1/(Compras!$I$2:$I$1000=A416),Compras!$E$2:$E$1000),0)</f>
        <v/>
      </c>
      <c r="J416">
        <f>IF(N(H416)&gt;0, IF(N(I416)&gt;0, N(H416)*(1+N(I416)/100), N(H416)*2), IF(N(F416)&gt;0, IF(N(I416)&gt;0, N(F416)*(1+N(I416)/100), N(F416)*2), 0))</f>
        <v/>
      </c>
    </row>
    <row r="417">
      <c r="E417">
        <f>IFERROR(SUMIF(Compras!$I$2:$I$1000,A417,Compras!$D$2:$D$1000)-SUMIF(Ventas!$S$2:$S$2000,A417,Ventas!$D$2:$D$2000),0)</f>
        <v/>
      </c>
      <c r="F417">
        <f>IFERROR(SUMPRODUCT((Compras!$I$2:$I$1000=A417)*(Compras!$D$2:$D$1000)*(Compras!$E$2:$E$1000))/SUMIF(Compras!$I$2:$I$1000,A417,Compras!$D$2:$D$1000),0)</f>
        <v/>
      </c>
      <c r="H417">
        <f>IFERROR(LOOKUP(2,1/(Compras!$I$2:$I$1000=A417),Compras!$E$2:$E$1000),0)</f>
        <v/>
      </c>
      <c r="J417">
        <f>IF(N(H417)&gt;0, IF(N(I417)&gt;0, N(H417)*(1+N(I417)/100), N(H417)*2), IF(N(F417)&gt;0, IF(N(I417)&gt;0, N(F417)*(1+N(I417)/100), N(F417)*2), 0))</f>
        <v/>
      </c>
    </row>
    <row r="418">
      <c r="E418">
        <f>IFERROR(SUMIF(Compras!$I$2:$I$1000,A418,Compras!$D$2:$D$1000)-SUMIF(Ventas!$S$2:$S$2000,A418,Ventas!$D$2:$D$2000),0)</f>
        <v/>
      </c>
      <c r="F418">
        <f>IFERROR(SUMPRODUCT((Compras!$I$2:$I$1000=A418)*(Compras!$D$2:$D$1000)*(Compras!$E$2:$E$1000))/SUMIF(Compras!$I$2:$I$1000,A418,Compras!$D$2:$D$1000),0)</f>
        <v/>
      </c>
      <c r="H418">
        <f>IFERROR(LOOKUP(2,1/(Compras!$I$2:$I$1000=A418),Compras!$E$2:$E$1000),0)</f>
        <v/>
      </c>
      <c r="J418">
        <f>IF(N(H418)&gt;0, IF(N(I418)&gt;0, N(H418)*(1+N(I418)/100), N(H418)*2), IF(N(F418)&gt;0, IF(N(I418)&gt;0, N(F418)*(1+N(I418)/100), N(F418)*2), 0))</f>
        <v/>
      </c>
    </row>
    <row r="419">
      <c r="E419">
        <f>IFERROR(SUMIF(Compras!$I$2:$I$1000,A419,Compras!$D$2:$D$1000)-SUMIF(Ventas!$S$2:$S$2000,A419,Ventas!$D$2:$D$2000),0)</f>
        <v/>
      </c>
      <c r="F419">
        <f>IFERROR(SUMPRODUCT((Compras!$I$2:$I$1000=A419)*(Compras!$D$2:$D$1000)*(Compras!$E$2:$E$1000))/SUMIF(Compras!$I$2:$I$1000,A419,Compras!$D$2:$D$1000),0)</f>
        <v/>
      </c>
      <c r="H419">
        <f>IFERROR(LOOKUP(2,1/(Compras!$I$2:$I$1000=A419),Compras!$E$2:$E$1000),0)</f>
        <v/>
      </c>
      <c r="J419">
        <f>IF(N(H419)&gt;0, IF(N(I419)&gt;0, N(H419)*(1+N(I419)/100), N(H419)*2), IF(N(F419)&gt;0, IF(N(I419)&gt;0, N(F419)*(1+N(I419)/100), N(F419)*2), 0))</f>
        <v/>
      </c>
    </row>
    <row r="420">
      <c r="E420">
        <f>IFERROR(SUMIF(Compras!$I$2:$I$1000,A420,Compras!$D$2:$D$1000)-SUMIF(Ventas!$S$2:$S$2000,A420,Ventas!$D$2:$D$2000),0)</f>
        <v/>
      </c>
      <c r="F420">
        <f>IFERROR(SUMPRODUCT((Compras!$I$2:$I$1000=A420)*(Compras!$D$2:$D$1000)*(Compras!$E$2:$E$1000))/SUMIF(Compras!$I$2:$I$1000,A420,Compras!$D$2:$D$1000),0)</f>
        <v/>
      </c>
      <c r="H420">
        <f>IFERROR(LOOKUP(2,1/(Compras!$I$2:$I$1000=A420),Compras!$E$2:$E$1000),0)</f>
        <v/>
      </c>
      <c r="J420">
        <f>IF(N(H420)&gt;0, IF(N(I420)&gt;0, N(H420)*(1+N(I420)/100), N(H420)*2), IF(N(F420)&gt;0, IF(N(I420)&gt;0, N(F420)*(1+N(I420)/100), N(F420)*2), 0))</f>
        <v/>
      </c>
    </row>
    <row r="421">
      <c r="E421">
        <f>IFERROR(SUMIF(Compras!$I$2:$I$1000,A421,Compras!$D$2:$D$1000)-SUMIF(Ventas!$S$2:$S$2000,A421,Ventas!$D$2:$D$2000),0)</f>
        <v/>
      </c>
      <c r="F421">
        <f>IFERROR(SUMPRODUCT((Compras!$I$2:$I$1000=A421)*(Compras!$D$2:$D$1000)*(Compras!$E$2:$E$1000))/SUMIF(Compras!$I$2:$I$1000,A421,Compras!$D$2:$D$1000),0)</f>
        <v/>
      </c>
      <c r="H421">
        <f>IFERROR(LOOKUP(2,1/(Compras!$I$2:$I$1000=A421),Compras!$E$2:$E$1000),0)</f>
        <v/>
      </c>
      <c r="J421">
        <f>IF(N(H421)&gt;0, IF(N(I421)&gt;0, N(H421)*(1+N(I421)/100), N(H421)*2), IF(N(F421)&gt;0, IF(N(I421)&gt;0, N(F421)*(1+N(I421)/100), N(F421)*2), 0))</f>
        <v/>
      </c>
    </row>
    <row r="422">
      <c r="E422">
        <f>IFERROR(SUMIF(Compras!$I$2:$I$1000,A422,Compras!$D$2:$D$1000)-SUMIF(Ventas!$S$2:$S$2000,A422,Ventas!$D$2:$D$2000),0)</f>
        <v/>
      </c>
      <c r="F422">
        <f>IFERROR(SUMPRODUCT((Compras!$I$2:$I$1000=A422)*(Compras!$D$2:$D$1000)*(Compras!$E$2:$E$1000))/SUMIF(Compras!$I$2:$I$1000,A422,Compras!$D$2:$D$1000),0)</f>
        <v/>
      </c>
      <c r="H422">
        <f>IFERROR(LOOKUP(2,1/(Compras!$I$2:$I$1000=A422),Compras!$E$2:$E$1000),0)</f>
        <v/>
      </c>
      <c r="J422">
        <f>IF(N(H422)&gt;0, IF(N(I422)&gt;0, N(H422)*(1+N(I422)/100), N(H422)*2), IF(N(F422)&gt;0, IF(N(I422)&gt;0, N(F422)*(1+N(I422)/100), N(F422)*2), 0))</f>
        <v/>
      </c>
    </row>
    <row r="423">
      <c r="E423">
        <f>IFERROR(SUMIF(Compras!$I$2:$I$1000,A423,Compras!$D$2:$D$1000)-SUMIF(Ventas!$S$2:$S$2000,A423,Ventas!$D$2:$D$2000),0)</f>
        <v/>
      </c>
      <c r="F423">
        <f>IFERROR(SUMPRODUCT((Compras!$I$2:$I$1000=A423)*(Compras!$D$2:$D$1000)*(Compras!$E$2:$E$1000))/SUMIF(Compras!$I$2:$I$1000,A423,Compras!$D$2:$D$1000),0)</f>
        <v/>
      </c>
      <c r="H423">
        <f>IFERROR(LOOKUP(2,1/(Compras!$I$2:$I$1000=A423),Compras!$E$2:$E$1000),0)</f>
        <v/>
      </c>
      <c r="J423">
        <f>IF(N(H423)&gt;0, IF(N(I423)&gt;0, N(H423)*(1+N(I423)/100), N(H423)*2), IF(N(F423)&gt;0, IF(N(I423)&gt;0, N(F423)*(1+N(I423)/100), N(F423)*2), 0))</f>
        <v/>
      </c>
    </row>
    <row r="424">
      <c r="E424">
        <f>IFERROR(SUMIF(Compras!$I$2:$I$1000,A424,Compras!$D$2:$D$1000)-SUMIF(Ventas!$S$2:$S$2000,A424,Ventas!$D$2:$D$2000),0)</f>
        <v/>
      </c>
      <c r="F424">
        <f>IFERROR(SUMPRODUCT((Compras!$I$2:$I$1000=A424)*(Compras!$D$2:$D$1000)*(Compras!$E$2:$E$1000))/SUMIF(Compras!$I$2:$I$1000,A424,Compras!$D$2:$D$1000),0)</f>
        <v/>
      </c>
      <c r="H424">
        <f>IFERROR(LOOKUP(2,1/(Compras!$I$2:$I$1000=A424),Compras!$E$2:$E$1000),0)</f>
        <v/>
      </c>
      <c r="J424">
        <f>IF(N(H424)&gt;0, IF(N(I424)&gt;0, N(H424)*(1+N(I424)/100), N(H424)*2), IF(N(F424)&gt;0, IF(N(I424)&gt;0, N(F424)*(1+N(I424)/100), N(F424)*2), 0))</f>
        <v/>
      </c>
    </row>
    <row r="425">
      <c r="E425">
        <f>IFERROR(SUMIF(Compras!$I$2:$I$1000,A425,Compras!$D$2:$D$1000)-SUMIF(Ventas!$S$2:$S$2000,A425,Ventas!$D$2:$D$2000),0)</f>
        <v/>
      </c>
      <c r="F425">
        <f>IFERROR(SUMPRODUCT((Compras!$I$2:$I$1000=A425)*(Compras!$D$2:$D$1000)*(Compras!$E$2:$E$1000))/SUMIF(Compras!$I$2:$I$1000,A425,Compras!$D$2:$D$1000),0)</f>
        <v/>
      </c>
      <c r="H425">
        <f>IFERROR(LOOKUP(2,1/(Compras!$I$2:$I$1000=A425),Compras!$E$2:$E$1000),0)</f>
        <v/>
      </c>
      <c r="J425">
        <f>IF(N(H425)&gt;0, IF(N(I425)&gt;0, N(H425)*(1+N(I425)/100), N(H425)*2), IF(N(F425)&gt;0, IF(N(I425)&gt;0, N(F425)*(1+N(I425)/100), N(F425)*2), 0))</f>
        <v/>
      </c>
    </row>
    <row r="426">
      <c r="E426">
        <f>IFERROR(SUMIF(Compras!$I$2:$I$1000,A426,Compras!$D$2:$D$1000)-SUMIF(Ventas!$S$2:$S$2000,A426,Ventas!$D$2:$D$2000),0)</f>
        <v/>
      </c>
      <c r="F426">
        <f>IFERROR(SUMPRODUCT((Compras!$I$2:$I$1000=A426)*(Compras!$D$2:$D$1000)*(Compras!$E$2:$E$1000))/SUMIF(Compras!$I$2:$I$1000,A426,Compras!$D$2:$D$1000),0)</f>
        <v/>
      </c>
      <c r="H426">
        <f>IFERROR(LOOKUP(2,1/(Compras!$I$2:$I$1000=A426),Compras!$E$2:$E$1000),0)</f>
        <v/>
      </c>
      <c r="J426">
        <f>IF(N(H426)&gt;0, IF(N(I426)&gt;0, N(H426)*(1+N(I426)/100), N(H426)*2), IF(N(F426)&gt;0, IF(N(I426)&gt;0, N(F426)*(1+N(I426)/100), N(F426)*2), 0))</f>
        <v/>
      </c>
    </row>
    <row r="427">
      <c r="E427">
        <f>IFERROR(SUMIF(Compras!$I$2:$I$1000,A427,Compras!$D$2:$D$1000)-SUMIF(Ventas!$S$2:$S$2000,A427,Ventas!$D$2:$D$2000),0)</f>
        <v/>
      </c>
      <c r="F427">
        <f>IFERROR(SUMPRODUCT((Compras!$I$2:$I$1000=A427)*(Compras!$D$2:$D$1000)*(Compras!$E$2:$E$1000))/SUMIF(Compras!$I$2:$I$1000,A427,Compras!$D$2:$D$1000),0)</f>
        <v/>
      </c>
      <c r="H427">
        <f>IFERROR(LOOKUP(2,1/(Compras!$I$2:$I$1000=A427),Compras!$E$2:$E$1000),0)</f>
        <v/>
      </c>
      <c r="J427">
        <f>IF(N(H427)&gt;0, IF(N(I427)&gt;0, N(H427)*(1+N(I427)/100), N(H427)*2), IF(N(F427)&gt;0, IF(N(I427)&gt;0, N(F427)*(1+N(I427)/100), N(F427)*2), 0))</f>
        <v/>
      </c>
    </row>
    <row r="428">
      <c r="E428">
        <f>IFERROR(SUMIF(Compras!$I$2:$I$1000,A428,Compras!$D$2:$D$1000)-SUMIF(Ventas!$S$2:$S$2000,A428,Ventas!$D$2:$D$2000),0)</f>
        <v/>
      </c>
      <c r="F428">
        <f>IFERROR(SUMPRODUCT((Compras!$I$2:$I$1000=A428)*(Compras!$D$2:$D$1000)*(Compras!$E$2:$E$1000))/SUMIF(Compras!$I$2:$I$1000,A428,Compras!$D$2:$D$1000),0)</f>
        <v/>
      </c>
      <c r="H428">
        <f>IFERROR(LOOKUP(2,1/(Compras!$I$2:$I$1000=A428),Compras!$E$2:$E$1000),0)</f>
        <v/>
      </c>
      <c r="J428">
        <f>IF(N(H428)&gt;0, IF(N(I428)&gt;0, N(H428)*(1+N(I428)/100), N(H428)*2), IF(N(F428)&gt;0, IF(N(I428)&gt;0, N(F428)*(1+N(I428)/100), N(F428)*2), 0))</f>
        <v/>
      </c>
    </row>
    <row r="429">
      <c r="E429">
        <f>IFERROR(SUMIF(Compras!$I$2:$I$1000,A429,Compras!$D$2:$D$1000)-SUMIF(Ventas!$S$2:$S$2000,A429,Ventas!$D$2:$D$2000),0)</f>
        <v/>
      </c>
      <c r="F429">
        <f>IFERROR(SUMPRODUCT((Compras!$I$2:$I$1000=A429)*(Compras!$D$2:$D$1000)*(Compras!$E$2:$E$1000))/SUMIF(Compras!$I$2:$I$1000,A429,Compras!$D$2:$D$1000),0)</f>
        <v/>
      </c>
      <c r="H429">
        <f>IFERROR(LOOKUP(2,1/(Compras!$I$2:$I$1000=A429),Compras!$E$2:$E$1000),0)</f>
        <v/>
      </c>
      <c r="J429">
        <f>IF(N(H429)&gt;0, IF(N(I429)&gt;0, N(H429)*(1+N(I429)/100), N(H429)*2), IF(N(F429)&gt;0, IF(N(I429)&gt;0, N(F429)*(1+N(I429)/100), N(F429)*2), 0))</f>
        <v/>
      </c>
    </row>
    <row r="430">
      <c r="E430">
        <f>IFERROR(SUMIF(Compras!$I$2:$I$1000,A430,Compras!$D$2:$D$1000)-SUMIF(Ventas!$S$2:$S$2000,A430,Ventas!$D$2:$D$2000),0)</f>
        <v/>
      </c>
      <c r="F430">
        <f>IFERROR(SUMPRODUCT((Compras!$I$2:$I$1000=A430)*(Compras!$D$2:$D$1000)*(Compras!$E$2:$E$1000))/SUMIF(Compras!$I$2:$I$1000,A430,Compras!$D$2:$D$1000),0)</f>
        <v/>
      </c>
      <c r="H430">
        <f>IFERROR(LOOKUP(2,1/(Compras!$I$2:$I$1000=A430),Compras!$E$2:$E$1000),0)</f>
        <v/>
      </c>
      <c r="J430">
        <f>IF(N(H430)&gt;0, IF(N(I430)&gt;0, N(H430)*(1+N(I430)/100), N(H430)*2), IF(N(F430)&gt;0, IF(N(I430)&gt;0, N(F430)*(1+N(I430)/100), N(F430)*2), 0))</f>
        <v/>
      </c>
    </row>
    <row r="431">
      <c r="E431">
        <f>IFERROR(SUMIF(Compras!$I$2:$I$1000,A431,Compras!$D$2:$D$1000)-SUMIF(Ventas!$S$2:$S$2000,A431,Ventas!$D$2:$D$2000),0)</f>
        <v/>
      </c>
      <c r="F431">
        <f>IFERROR(SUMPRODUCT((Compras!$I$2:$I$1000=A431)*(Compras!$D$2:$D$1000)*(Compras!$E$2:$E$1000))/SUMIF(Compras!$I$2:$I$1000,A431,Compras!$D$2:$D$1000),0)</f>
        <v/>
      </c>
      <c r="H431">
        <f>IFERROR(LOOKUP(2,1/(Compras!$I$2:$I$1000=A431),Compras!$E$2:$E$1000),0)</f>
        <v/>
      </c>
      <c r="J431">
        <f>IF(N(H431)&gt;0, IF(N(I431)&gt;0, N(H431)*(1+N(I431)/100), N(H431)*2), IF(N(F431)&gt;0, IF(N(I431)&gt;0, N(F431)*(1+N(I431)/100), N(F431)*2), 0))</f>
        <v/>
      </c>
    </row>
    <row r="432">
      <c r="E432">
        <f>IFERROR(SUMIF(Compras!$I$2:$I$1000,A432,Compras!$D$2:$D$1000)-SUMIF(Ventas!$S$2:$S$2000,A432,Ventas!$D$2:$D$2000),0)</f>
        <v/>
      </c>
      <c r="F432">
        <f>IFERROR(SUMPRODUCT((Compras!$I$2:$I$1000=A432)*(Compras!$D$2:$D$1000)*(Compras!$E$2:$E$1000))/SUMIF(Compras!$I$2:$I$1000,A432,Compras!$D$2:$D$1000),0)</f>
        <v/>
      </c>
      <c r="H432">
        <f>IFERROR(LOOKUP(2,1/(Compras!$I$2:$I$1000=A432),Compras!$E$2:$E$1000),0)</f>
        <v/>
      </c>
      <c r="J432">
        <f>IF(N(H432)&gt;0, IF(N(I432)&gt;0, N(H432)*(1+N(I432)/100), N(H432)*2), IF(N(F432)&gt;0, IF(N(I432)&gt;0, N(F432)*(1+N(I432)/100), N(F432)*2), 0))</f>
        <v/>
      </c>
    </row>
    <row r="433">
      <c r="E433">
        <f>IFERROR(SUMIF(Compras!$I$2:$I$1000,A433,Compras!$D$2:$D$1000)-SUMIF(Ventas!$S$2:$S$2000,A433,Ventas!$D$2:$D$2000),0)</f>
        <v/>
      </c>
      <c r="F433">
        <f>IFERROR(SUMPRODUCT((Compras!$I$2:$I$1000=A433)*(Compras!$D$2:$D$1000)*(Compras!$E$2:$E$1000))/SUMIF(Compras!$I$2:$I$1000,A433,Compras!$D$2:$D$1000),0)</f>
        <v/>
      </c>
      <c r="H433">
        <f>IFERROR(LOOKUP(2,1/(Compras!$I$2:$I$1000=A433),Compras!$E$2:$E$1000),0)</f>
        <v/>
      </c>
      <c r="J433">
        <f>IF(N(H433)&gt;0, IF(N(I433)&gt;0, N(H433)*(1+N(I433)/100), N(H433)*2), IF(N(F433)&gt;0, IF(N(I433)&gt;0, N(F433)*(1+N(I433)/100), N(F433)*2), 0))</f>
        <v/>
      </c>
    </row>
    <row r="434">
      <c r="E434">
        <f>IFERROR(SUMIF(Compras!$I$2:$I$1000,A434,Compras!$D$2:$D$1000)-SUMIF(Ventas!$S$2:$S$2000,A434,Ventas!$D$2:$D$2000),0)</f>
        <v/>
      </c>
      <c r="F434">
        <f>IFERROR(SUMPRODUCT((Compras!$I$2:$I$1000=A434)*(Compras!$D$2:$D$1000)*(Compras!$E$2:$E$1000))/SUMIF(Compras!$I$2:$I$1000,A434,Compras!$D$2:$D$1000),0)</f>
        <v/>
      </c>
      <c r="H434">
        <f>IFERROR(LOOKUP(2,1/(Compras!$I$2:$I$1000=A434),Compras!$E$2:$E$1000),0)</f>
        <v/>
      </c>
      <c r="J434">
        <f>IF(N(H434)&gt;0, IF(N(I434)&gt;0, N(H434)*(1+N(I434)/100), N(H434)*2), IF(N(F434)&gt;0, IF(N(I434)&gt;0, N(F434)*(1+N(I434)/100), N(F434)*2), 0))</f>
        <v/>
      </c>
    </row>
    <row r="435">
      <c r="E435">
        <f>IFERROR(SUMIF(Compras!$I$2:$I$1000,A435,Compras!$D$2:$D$1000)-SUMIF(Ventas!$S$2:$S$2000,A435,Ventas!$D$2:$D$2000),0)</f>
        <v/>
      </c>
      <c r="F435">
        <f>IFERROR(SUMPRODUCT((Compras!$I$2:$I$1000=A435)*(Compras!$D$2:$D$1000)*(Compras!$E$2:$E$1000))/SUMIF(Compras!$I$2:$I$1000,A435,Compras!$D$2:$D$1000),0)</f>
        <v/>
      </c>
      <c r="H435">
        <f>IFERROR(LOOKUP(2,1/(Compras!$I$2:$I$1000=A435),Compras!$E$2:$E$1000),0)</f>
        <v/>
      </c>
      <c r="J435">
        <f>IF(N(H435)&gt;0, IF(N(I435)&gt;0, N(H435)*(1+N(I435)/100), N(H435)*2), IF(N(F435)&gt;0, IF(N(I435)&gt;0, N(F435)*(1+N(I435)/100), N(F435)*2), 0))</f>
        <v/>
      </c>
    </row>
    <row r="436">
      <c r="E436">
        <f>IFERROR(SUMIF(Compras!$I$2:$I$1000,A436,Compras!$D$2:$D$1000)-SUMIF(Ventas!$S$2:$S$2000,A436,Ventas!$D$2:$D$2000),0)</f>
        <v/>
      </c>
      <c r="F436">
        <f>IFERROR(SUMPRODUCT((Compras!$I$2:$I$1000=A436)*(Compras!$D$2:$D$1000)*(Compras!$E$2:$E$1000))/SUMIF(Compras!$I$2:$I$1000,A436,Compras!$D$2:$D$1000),0)</f>
        <v/>
      </c>
      <c r="H436">
        <f>IFERROR(LOOKUP(2,1/(Compras!$I$2:$I$1000=A436),Compras!$E$2:$E$1000),0)</f>
        <v/>
      </c>
      <c r="J436">
        <f>IF(N(H436)&gt;0, IF(N(I436)&gt;0, N(H436)*(1+N(I436)/100), N(H436)*2), IF(N(F436)&gt;0, IF(N(I436)&gt;0, N(F436)*(1+N(I436)/100), N(F436)*2), 0))</f>
        <v/>
      </c>
    </row>
    <row r="437">
      <c r="E437">
        <f>IFERROR(SUMIF(Compras!$I$2:$I$1000,A437,Compras!$D$2:$D$1000)-SUMIF(Ventas!$S$2:$S$2000,A437,Ventas!$D$2:$D$2000),0)</f>
        <v/>
      </c>
      <c r="F437">
        <f>IFERROR(SUMPRODUCT((Compras!$I$2:$I$1000=A437)*(Compras!$D$2:$D$1000)*(Compras!$E$2:$E$1000))/SUMIF(Compras!$I$2:$I$1000,A437,Compras!$D$2:$D$1000),0)</f>
        <v/>
      </c>
      <c r="H437">
        <f>IFERROR(LOOKUP(2,1/(Compras!$I$2:$I$1000=A437),Compras!$E$2:$E$1000),0)</f>
        <v/>
      </c>
      <c r="J437">
        <f>IF(N(H437)&gt;0, IF(N(I437)&gt;0, N(H437)*(1+N(I437)/100), N(H437)*2), IF(N(F437)&gt;0, IF(N(I437)&gt;0, N(F437)*(1+N(I437)/100), N(F437)*2), 0))</f>
        <v/>
      </c>
    </row>
    <row r="438">
      <c r="E438">
        <f>IFERROR(SUMIF(Compras!$I$2:$I$1000,A438,Compras!$D$2:$D$1000)-SUMIF(Ventas!$S$2:$S$2000,A438,Ventas!$D$2:$D$2000),0)</f>
        <v/>
      </c>
      <c r="F438">
        <f>IFERROR(SUMPRODUCT((Compras!$I$2:$I$1000=A438)*(Compras!$D$2:$D$1000)*(Compras!$E$2:$E$1000))/SUMIF(Compras!$I$2:$I$1000,A438,Compras!$D$2:$D$1000),0)</f>
        <v/>
      </c>
      <c r="H438">
        <f>IFERROR(LOOKUP(2,1/(Compras!$I$2:$I$1000=A438),Compras!$E$2:$E$1000),0)</f>
        <v/>
      </c>
      <c r="J438">
        <f>IF(N(H438)&gt;0, IF(N(I438)&gt;0, N(H438)*(1+N(I438)/100), N(H438)*2), IF(N(F438)&gt;0, IF(N(I438)&gt;0, N(F438)*(1+N(I438)/100), N(F438)*2), 0))</f>
        <v/>
      </c>
    </row>
    <row r="439">
      <c r="E439">
        <f>IFERROR(SUMIF(Compras!$I$2:$I$1000,A439,Compras!$D$2:$D$1000)-SUMIF(Ventas!$S$2:$S$2000,A439,Ventas!$D$2:$D$2000),0)</f>
        <v/>
      </c>
      <c r="F439">
        <f>IFERROR(SUMPRODUCT((Compras!$I$2:$I$1000=A439)*(Compras!$D$2:$D$1000)*(Compras!$E$2:$E$1000))/SUMIF(Compras!$I$2:$I$1000,A439,Compras!$D$2:$D$1000),0)</f>
        <v/>
      </c>
      <c r="H439">
        <f>IFERROR(LOOKUP(2,1/(Compras!$I$2:$I$1000=A439),Compras!$E$2:$E$1000),0)</f>
        <v/>
      </c>
      <c r="J439">
        <f>IF(N(H439)&gt;0, IF(N(I439)&gt;0, N(H439)*(1+N(I439)/100), N(H439)*2), IF(N(F439)&gt;0, IF(N(I439)&gt;0, N(F439)*(1+N(I439)/100), N(F439)*2), 0))</f>
        <v/>
      </c>
    </row>
    <row r="440">
      <c r="E440">
        <f>IFERROR(SUMIF(Compras!$I$2:$I$1000,A440,Compras!$D$2:$D$1000)-SUMIF(Ventas!$S$2:$S$2000,A440,Ventas!$D$2:$D$2000),0)</f>
        <v/>
      </c>
      <c r="F440">
        <f>IFERROR(SUMPRODUCT((Compras!$I$2:$I$1000=A440)*(Compras!$D$2:$D$1000)*(Compras!$E$2:$E$1000))/SUMIF(Compras!$I$2:$I$1000,A440,Compras!$D$2:$D$1000),0)</f>
        <v/>
      </c>
      <c r="H440">
        <f>IFERROR(LOOKUP(2,1/(Compras!$I$2:$I$1000=A440),Compras!$E$2:$E$1000),0)</f>
        <v/>
      </c>
      <c r="J440">
        <f>IF(N(H440)&gt;0, IF(N(I440)&gt;0, N(H440)*(1+N(I440)/100), N(H440)*2), IF(N(F440)&gt;0, IF(N(I440)&gt;0, N(F440)*(1+N(I440)/100), N(F440)*2), 0))</f>
        <v/>
      </c>
    </row>
    <row r="441">
      <c r="E441">
        <f>IFERROR(SUMIF(Compras!$I$2:$I$1000,A441,Compras!$D$2:$D$1000)-SUMIF(Ventas!$S$2:$S$2000,A441,Ventas!$D$2:$D$2000),0)</f>
        <v/>
      </c>
      <c r="F441">
        <f>IFERROR(SUMPRODUCT((Compras!$I$2:$I$1000=A441)*(Compras!$D$2:$D$1000)*(Compras!$E$2:$E$1000))/SUMIF(Compras!$I$2:$I$1000,A441,Compras!$D$2:$D$1000),0)</f>
        <v/>
      </c>
      <c r="H441">
        <f>IFERROR(LOOKUP(2,1/(Compras!$I$2:$I$1000=A441),Compras!$E$2:$E$1000),0)</f>
        <v/>
      </c>
      <c r="J441">
        <f>IF(N(H441)&gt;0, IF(N(I441)&gt;0, N(H441)*(1+N(I441)/100), N(H441)*2), IF(N(F441)&gt;0, IF(N(I441)&gt;0, N(F441)*(1+N(I441)/100), N(F441)*2), 0))</f>
        <v/>
      </c>
    </row>
    <row r="442">
      <c r="E442">
        <f>IFERROR(SUMIF(Compras!$I$2:$I$1000,A442,Compras!$D$2:$D$1000)-SUMIF(Ventas!$S$2:$S$2000,A442,Ventas!$D$2:$D$2000),0)</f>
        <v/>
      </c>
      <c r="F442">
        <f>IFERROR(SUMPRODUCT((Compras!$I$2:$I$1000=A442)*(Compras!$D$2:$D$1000)*(Compras!$E$2:$E$1000))/SUMIF(Compras!$I$2:$I$1000,A442,Compras!$D$2:$D$1000),0)</f>
        <v/>
      </c>
      <c r="H442">
        <f>IFERROR(LOOKUP(2,1/(Compras!$I$2:$I$1000=A442),Compras!$E$2:$E$1000),0)</f>
        <v/>
      </c>
      <c r="J442">
        <f>IF(N(H442)&gt;0, IF(N(I442)&gt;0, N(H442)*(1+N(I442)/100), N(H442)*2), IF(N(F442)&gt;0, IF(N(I442)&gt;0, N(F442)*(1+N(I442)/100), N(F442)*2), 0))</f>
        <v/>
      </c>
    </row>
    <row r="443">
      <c r="E443">
        <f>IFERROR(SUMIF(Compras!$I$2:$I$1000,A443,Compras!$D$2:$D$1000)-SUMIF(Ventas!$S$2:$S$2000,A443,Ventas!$D$2:$D$2000),0)</f>
        <v/>
      </c>
      <c r="F443">
        <f>IFERROR(SUMPRODUCT((Compras!$I$2:$I$1000=A443)*(Compras!$D$2:$D$1000)*(Compras!$E$2:$E$1000))/SUMIF(Compras!$I$2:$I$1000,A443,Compras!$D$2:$D$1000),0)</f>
        <v/>
      </c>
      <c r="H443">
        <f>IFERROR(LOOKUP(2,1/(Compras!$I$2:$I$1000=A443),Compras!$E$2:$E$1000),0)</f>
        <v/>
      </c>
      <c r="J443">
        <f>IF(N(H443)&gt;0, IF(N(I443)&gt;0, N(H443)*(1+N(I443)/100), N(H443)*2), IF(N(F443)&gt;0, IF(N(I443)&gt;0, N(F443)*(1+N(I443)/100), N(F443)*2), 0))</f>
        <v/>
      </c>
    </row>
    <row r="444">
      <c r="E444">
        <f>IFERROR(SUMIF(Compras!$I$2:$I$1000,A444,Compras!$D$2:$D$1000)-SUMIF(Ventas!$S$2:$S$2000,A444,Ventas!$D$2:$D$2000),0)</f>
        <v/>
      </c>
      <c r="F444">
        <f>IFERROR(SUMPRODUCT((Compras!$I$2:$I$1000=A444)*(Compras!$D$2:$D$1000)*(Compras!$E$2:$E$1000))/SUMIF(Compras!$I$2:$I$1000,A444,Compras!$D$2:$D$1000),0)</f>
        <v/>
      </c>
      <c r="H444">
        <f>IFERROR(LOOKUP(2,1/(Compras!$I$2:$I$1000=A444),Compras!$E$2:$E$1000),0)</f>
        <v/>
      </c>
      <c r="J444">
        <f>IF(N(H444)&gt;0, IF(N(I444)&gt;0, N(H444)*(1+N(I444)/100), N(H444)*2), IF(N(F444)&gt;0, IF(N(I444)&gt;0, N(F444)*(1+N(I444)/100), N(F444)*2), 0))</f>
        <v/>
      </c>
    </row>
    <row r="445">
      <c r="E445">
        <f>IFERROR(SUMIF(Compras!$I$2:$I$1000,A445,Compras!$D$2:$D$1000)-SUMIF(Ventas!$S$2:$S$2000,A445,Ventas!$D$2:$D$2000),0)</f>
        <v/>
      </c>
      <c r="F445">
        <f>IFERROR(SUMPRODUCT((Compras!$I$2:$I$1000=A445)*(Compras!$D$2:$D$1000)*(Compras!$E$2:$E$1000))/SUMIF(Compras!$I$2:$I$1000,A445,Compras!$D$2:$D$1000),0)</f>
        <v/>
      </c>
      <c r="H445">
        <f>IFERROR(LOOKUP(2,1/(Compras!$I$2:$I$1000=A445),Compras!$E$2:$E$1000),0)</f>
        <v/>
      </c>
      <c r="J445">
        <f>IF(N(H445)&gt;0, IF(N(I445)&gt;0, N(H445)*(1+N(I445)/100), N(H445)*2), IF(N(F445)&gt;0, IF(N(I445)&gt;0, N(F445)*(1+N(I445)/100), N(F445)*2), 0))</f>
        <v/>
      </c>
    </row>
    <row r="446">
      <c r="E446">
        <f>IFERROR(SUMIF(Compras!$I$2:$I$1000,A446,Compras!$D$2:$D$1000)-SUMIF(Ventas!$S$2:$S$2000,A446,Ventas!$D$2:$D$2000),0)</f>
        <v/>
      </c>
      <c r="F446">
        <f>IFERROR(SUMPRODUCT((Compras!$I$2:$I$1000=A446)*(Compras!$D$2:$D$1000)*(Compras!$E$2:$E$1000))/SUMIF(Compras!$I$2:$I$1000,A446,Compras!$D$2:$D$1000),0)</f>
        <v/>
      </c>
      <c r="H446">
        <f>IFERROR(LOOKUP(2,1/(Compras!$I$2:$I$1000=A446),Compras!$E$2:$E$1000),0)</f>
        <v/>
      </c>
      <c r="J446">
        <f>IF(N(H446)&gt;0, IF(N(I446)&gt;0, N(H446)*(1+N(I446)/100), N(H446)*2), IF(N(F446)&gt;0, IF(N(I446)&gt;0, N(F446)*(1+N(I446)/100), N(F446)*2), 0))</f>
        <v/>
      </c>
    </row>
    <row r="447">
      <c r="E447">
        <f>IFERROR(SUMIF(Compras!$I$2:$I$1000,A447,Compras!$D$2:$D$1000)-SUMIF(Ventas!$S$2:$S$2000,A447,Ventas!$D$2:$D$2000),0)</f>
        <v/>
      </c>
      <c r="F447">
        <f>IFERROR(SUMPRODUCT((Compras!$I$2:$I$1000=A447)*(Compras!$D$2:$D$1000)*(Compras!$E$2:$E$1000))/SUMIF(Compras!$I$2:$I$1000,A447,Compras!$D$2:$D$1000),0)</f>
        <v/>
      </c>
      <c r="H447">
        <f>IFERROR(LOOKUP(2,1/(Compras!$I$2:$I$1000=A447),Compras!$E$2:$E$1000),0)</f>
        <v/>
      </c>
      <c r="J447">
        <f>IF(N(H447)&gt;0, IF(N(I447)&gt;0, N(H447)*(1+N(I447)/100), N(H447)*2), IF(N(F447)&gt;0, IF(N(I447)&gt;0, N(F447)*(1+N(I447)/100), N(F447)*2), 0))</f>
        <v/>
      </c>
    </row>
    <row r="448">
      <c r="E448">
        <f>IFERROR(SUMIF(Compras!$I$2:$I$1000,A448,Compras!$D$2:$D$1000)-SUMIF(Ventas!$S$2:$S$2000,A448,Ventas!$D$2:$D$2000),0)</f>
        <v/>
      </c>
      <c r="F448">
        <f>IFERROR(SUMPRODUCT((Compras!$I$2:$I$1000=A448)*(Compras!$D$2:$D$1000)*(Compras!$E$2:$E$1000))/SUMIF(Compras!$I$2:$I$1000,A448,Compras!$D$2:$D$1000),0)</f>
        <v/>
      </c>
      <c r="H448">
        <f>IFERROR(LOOKUP(2,1/(Compras!$I$2:$I$1000=A448),Compras!$E$2:$E$1000),0)</f>
        <v/>
      </c>
      <c r="J448">
        <f>IF(N(H448)&gt;0, IF(N(I448)&gt;0, N(H448)*(1+N(I448)/100), N(H448)*2), IF(N(F448)&gt;0, IF(N(I448)&gt;0, N(F448)*(1+N(I448)/100), N(F448)*2), 0))</f>
        <v/>
      </c>
    </row>
    <row r="449">
      <c r="E449">
        <f>IFERROR(SUMIF(Compras!$I$2:$I$1000,A449,Compras!$D$2:$D$1000)-SUMIF(Ventas!$S$2:$S$2000,A449,Ventas!$D$2:$D$2000),0)</f>
        <v/>
      </c>
      <c r="F449">
        <f>IFERROR(SUMPRODUCT((Compras!$I$2:$I$1000=A449)*(Compras!$D$2:$D$1000)*(Compras!$E$2:$E$1000))/SUMIF(Compras!$I$2:$I$1000,A449,Compras!$D$2:$D$1000),0)</f>
        <v/>
      </c>
      <c r="H449">
        <f>IFERROR(LOOKUP(2,1/(Compras!$I$2:$I$1000=A449),Compras!$E$2:$E$1000),0)</f>
        <v/>
      </c>
      <c r="J449">
        <f>IF(N(H449)&gt;0, IF(N(I449)&gt;0, N(H449)*(1+N(I449)/100), N(H449)*2), IF(N(F449)&gt;0, IF(N(I449)&gt;0, N(F449)*(1+N(I449)/100), N(F449)*2), 0))</f>
        <v/>
      </c>
    </row>
    <row r="450">
      <c r="E450">
        <f>IFERROR(SUMIF(Compras!$I$2:$I$1000,A450,Compras!$D$2:$D$1000)-SUMIF(Ventas!$S$2:$S$2000,A450,Ventas!$D$2:$D$2000),0)</f>
        <v/>
      </c>
      <c r="F450">
        <f>IFERROR(SUMPRODUCT((Compras!$I$2:$I$1000=A450)*(Compras!$D$2:$D$1000)*(Compras!$E$2:$E$1000))/SUMIF(Compras!$I$2:$I$1000,A450,Compras!$D$2:$D$1000),0)</f>
        <v/>
      </c>
      <c r="H450">
        <f>IFERROR(LOOKUP(2,1/(Compras!$I$2:$I$1000=A450),Compras!$E$2:$E$1000),0)</f>
        <v/>
      </c>
      <c r="J450">
        <f>IF(N(H450)&gt;0, IF(N(I450)&gt;0, N(H450)*(1+N(I450)/100), N(H450)*2), IF(N(F450)&gt;0, IF(N(I450)&gt;0, N(F450)*(1+N(I450)/100), N(F450)*2), 0))</f>
        <v/>
      </c>
    </row>
    <row r="451">
      <c r="E451">
        <f>IFERROR(SUMIF(Compras!$I$2:$I$1000,A451,Compras!$D$2:$D$1000)-SUMIF(Ventas!$S$2:$S$2000,A451,Ventas!$D$2:$D$2000),0)</f>
        <v/>
      </c>
      <c r="F451">
        <f>IFERROR(SUMPRODUCT((Compras!$I$2:$I$1000=A451)*(Compras!$D$2:$D$1000)*(Compras!$E$2:$E$1000))/SUMIF(Compras!$I$2:$I$1000,A451,Compras!$D$2:$D$1000),0)</f>
        <v/>
      </c>
      <c r="H451">
        <f>IFERROR(LOOKUP(2,1/(Compras!$I$2:$I$1000=A451),Compras!$E$2:$E$1000),0)</f>
        <v/>
      </c>
      <c r="J451">
        <f>IF(N(H451)&gt;0, IF(N(I451)&gt;0, N(H451)*(1+N(I451)/100), N(H451)*2), IF(N(F451)&gt;0, IF(N(I451)&gt;0, N(F451)*(1+N(I451)/100), N(F451)*2), 0))</f>
        <v/>
      </c>
    </row>
    <row r="452">
      <c r="E452">
        <f>IFERROR(SUMIF(Compras!$I$2:$I$1000,A452,Compras!$D$2:$D$1000)-SUMIF(Ventas!$S$2:$S$2000,A452,Ventas!$D$2:$D$2000),0)</f>
        <v/>
      </c>
      <c r="F452">
        <f>IFERROR(SUMPRODUCT((Compras!$I$2:$I$1000=A452)*(Compras!$D$2:$D$1000)*(Compras!$E$2:$E$1000))/SUMIF(Compras!$I$2:$I$1000,A452,Compras!$D$2:$D$1000),0)</f>
        <v/>
      </c>
      <c r="H452">
        <f>IFERROR(LOOKUP(2,1/(Compras!$I$2:$I$1000=A452),Compras!$E$2:$E$1000),0)</f>
        <v/>
      </c>
      <c r="J452">
        <f>IF(N(H452)&gt;0, IF(N(I452)&gt;0, N(H452)*(1+N(I452)/100), N(H452)*2), IF(N(F452)&gt;0, IF(N(I452)&gt;0, N(F452)*(1+N(I452)/100), N(F452)*2), 0))</f>
        <v/>
      </c>
    </row>
    <row r="453">
      <c r="E453">
        <f>IFERROR(SUMIF(Compras!$I$2:$I$1000,A453,Compras!$D$2:$D$1000)-SUMIF(Ventas!$S$2:$S$2000,A453,Ventas!$D$2:$D$2000),0)</f>
        <v/>
      </c>
      <c r="F453">
        <f>IFERROR(SUMPRODUCT((Compras!$I$2:$I$1000=A453)*(Compras!$D$2:$D$1000)*(Compras!$E$2:$E$1000))/SUMIF(Compras!$I$2:$I$1000,A453,Compras!$D$2:$D$1000),0)</f>
        <v/>
      </c>
      <c r="H453">
        <f>IFERROR(LOOKUP(2,1/(Compras!$I$2:$I$1000=A453),Compras!$E$2:$E$1000),0)</f>
        <v/>
      </c>
      <c r="J453">
        <f>IF(N(H453)&gt;0, IF(N(I453)&gt;0, N(H453)*(1+N(I453)/100), N(H453)*2), IF(N(F453)&gt;0, IF(N(I453)&gt;0, N(F453)*(1+N(I453)/100), N(F453)*2), 0))</f>
        <v/>
      </c>
    </row>
    <row r="454">
      <c r="E454">
        <f>IFERROR(SUMIF(Compras!$I$2:$I$1000,A454,Compras!$D$2:$D$1000)-SUMIF(Ventas!$S$2:$S$2000,A454,Ventas!$D$2:$D$2000),0)</f>
        <v/>
      </c>
      <c r="F454">
        <f>IFERROR(SUMPRODUCT((Compras!$I$2:$I$1000=A454)*(Compras!$D$2:$D$1000)*(Compras!$E$2:$E$1000))/SUMIF(Compras!$I$2:$I$1000,A454,Compras!$D$2:$D$1000),0)</f>
        <v/>
      </c>
      <c r="H454">
        <f>IFERROR(LOOKUP(2,1/(Compras!$I$2:$I$1000=A454),Compras!$E$2:$E$1000),0)</f>
        <v/>
      </c>
      <c r="J454">
        <f>IF(N(H454)&gt;0, IF(N(I454)&gt;0, N(H454)*(1+N(I454)/100), N(H454)*2), IF(N(F454)&gt;0, IF(N(I454)&gt;0, N(F454)*(1+N(I454)/100), N(F454)*2), 0))</f>
        <v/>
      </c>
    </row>
    <row r="455">
      <c r="E455">
        <f>IFERROR(SUMIF(Compras!$I$2:$I$1000,A455,Compras!$D$2:$D$1000)-SUMIF(Ventas!$S$2:$S$2000,A455,Ventas!$D$2:$D$2000),0)</f>
        <v/>
      </c>
      <c r="F455">
        <f>IFERROR(SUMPRODUCT((Compras!$I$2:$I$1000=A455)*(Compras!$D$2:$D$1000)*(Compras!$E$2:$E$1000))/SUMIF(Compras!$I$2:$I$1000,A455,Compras!$D$2:$D$1000),0)</f>
        <v/>
      </c>
      <c r="H455">
        <f>IFERROR(LOOKUP(2,1/(Compras!$I$2:$I$1000=A455),Compras!$E$2:$E$1000),0)</f>
        <v/>
      </c>
      <c r="J455">
        <f>IF(N(H455)&gt;0, IF(N(I455)&gt;0, N(H455)*(1+N(I455)/100), N(H455)*2), IF(N(F455)&gt;0, IF(N(I455)&gt;0, N(F455)*(1+N(I455)/100), N(F455)*2), 0))</f>
        <v/>
      </c>
    </row>
    <row r="456">
      <c r="E456">
        <f>IFERROR(SUMIF(Compras!$I$2:$I$1000,A456,Compras!$D$2:$D$1000)-SUMIF(Ventas!$S$2:$S$2000,A456,Ventas!$D$2:$D$2000),0)</f>
        <v/>
      </c>
      <c r="F456">
        <f>IFERROR(SUMPRODUCT((Compras!$I$2:$I$1000=A456)*(Compras!$D$2:$D$1000)*(Compras!$E$2:$E$1000))/SUMIF(Compras!$I$2:$I$1000,A456,Compras!$D$2:$D$1000),0)</f>
        <v/>
      </c>
      <c r="H456">
        <f>IFERROR(LOOKUP(2,1/(Compras!$I$2:$I$1000=A456),Compras!$E$2:$E$1000),0)</f>
        <v/>
      </c>
      <c r="J456">
        <f>IF(N(H456)&gt;0, IF(N(I456)&gt;0, N(H456)*(1+N(I456)/100), N(H456)*2), IF(N(F456)&gt;0, IF(N(I456)&gt;0, N(F456)*(1+N(I456)/100), N(F456)*2), 0))</f>
        <v/>
      </c>
    </row>
    <row r="457">
      <c r="E457">
        <f>IFERROR(SUMIF(Compras!$I$2:$I$1000,A457,Compras!$D$2:$D$1000)-SUMIF(Ventas!$S$2:$S$2000,A457,Ventas!$D$2:$D$2000),0)</f>
        <v/>
      </c>
      <c r="F457">
        <f>IFERROR(SUMPRODUCT((Compras!$I$2:$I$1000=A457)*(Compras!$D$2:$D$1000)*(Compras!$E$2:$E$1000))/SUMIF(Compras!$I$2:$I$1000,A457,Compras!$D$2:$D$1000),0)</f>
        <v/>
      </c>
      <c r="H457">
        <f>IFERROR(LOOKUP(2,1/(Compras!$I$2:$I$1000=A457),Compras!$E$2:$E$1000),0)</f>
        <v/>
      </c>
      <c r="J457">
        <f>IF(N(H457)&gt;0, IF(N(I457)&gt;0, N(H457)*(1+N(I457)/100), N(H457)*2), IF(N(F457)&gt;0, IF(N(I457)&gt;0, N(F457)*(1+N(I457)/100), N(F457)*2), 0))</f>
        <v/>
      </c>
    </row>
    <row r="458">
      <c r="E458">
        <f>IFERROR(SUMIF(Compras!$I$2:$I$1000,A458,Compras!$D$2:$D$1000)-SUMIF(Ventas!$S$2:$S$2000,A458,Ventas!$D$2:$D$2000),0)</f>
        <v/>
      </c>
      <c r="F458">
        <f>IFERROR(SUMPRODUCT((Compras!$I$2:$I$1000=A458)*(Compras!$D$2:$D$1000)*(Compras!$E$2:$E$1000))/SUMIF(Compras!$I$2:$I$1000,A458,Compras!$D$2:$D$1000),0)</f>
        <v/>
      </c>
      <c r="H458">
        <f>IFERROR(LOOKUP(2,1/(Compras!$I$2:$I$1000=A458),Compras!$E$2:$E$1000),0)</f>
        <v/>
      </c>
      <c r="J458">
        <f>IF(N(H458)&gt;0, IF(N(I458)&gt;0, N(H458)*(1+N(I458)/100), N(H458)*2), IF(N(F458)&gt;0, IF(N(I458)&gt;0, N(F458)*(1+N(I458)/100), N(F458)*2), 0))</f>
        <v/>
      </c>
    </row>
    <row r="459">
      <c r="E459">
        <f>IFERROR(SUMIF(Compras!$I$2:$I$1000,A459,Compras!$D$2:$D$1000)-SUMIF(Ventas!$S$2:$S$2000,A459,Ventas!$D$2:$D$2000),0)</f>
        <v/>
      </c>
      <c r="F459">
        <f>IFERROR(SUMPRODUCT((Compras!$I$2:$I$1000=A459)*(Compras!$D$2:$D$1000)*(Compras!$E$2:$E$1000))/SUMIF(Compras!$I$2:$I$1000,A459,Compras!$D$2:$D$1000),0)</f>
        <v/>
      </c>
      <c r="H459">
        <f>IFERROR(LOOKUP(2,1/(Compras!$I$2:$I$1000=A459),Compras!$E$2:$E$1000),0)</f>
        <v/>
      </c>
      <c r="J459">
        <f>IF(N(H459)&gt;0, IF(N(I459)&gt;0, N(H459)*(1+N(I459)/100), N(H459)*2), IF(N(F459)&gt;0, IF(N(I459)&gt;0, N(F459)*(1+N(I459)/100), N(F459)*2), 0))</f>
        <v/>
      </c>
    </row>
    <row r="460">
      <c r="E460">
        <f>IFERROR(SUMIF(Compras!$I$2:$I$1000,A460,Compras!$D$2:$D$1000)-SUMIF(Ventas!$S$2:$S$2000,A460,Ventas!$D$2:$D$2000),0)</f>
        <v/>
      </c>
      <c r="F460">
        <f>IFERROR(SUMPRODUCT((Compras!$I$2:$I$1000=A460)*(Compras!$D$2:$D$1000)*(Compras!$E$2:$E$1000))/SUMIF(Compras!$I$2:$I$1000,A460,Compras!$D$2:$D$1000),0)</f>
        <v/>
      </c>
      <c r="H460">
        <f>IFERROR(LOOKUP(2,1/(Compras!$I$2:$I$1000=A460),Compras!$E$2:$E$1000),0)</f>
        <v/>
      </c>
      <c r="J460">
        <f>IF(N(H460)&gt;0, IF(N(I460)&gt;0, N(H460)*(1+N(I460)/100), N(H460)*2), IF(N(F460)&gt;0, IF(N(I460)&gt;0, N(F460)*(1+N(I460)/100), N(F460)*2), 0))</f>
        <v/>
      </c>
    </row>
    <row r="461">
      <c r="E461">
        <f>IFERROR(SUMIF(Compras!$I$2:$I$1000,A461,Compras!$D$2:$D$1000)-SUMIF(Ventas!$S$2:$S$2000,A461,Ventas!$D$2:$D$2000),0)</f>
        <v/>
      </c>
      <c r="F461">
        <f>IFERROR(SUMPRODUCT((Compras!$I$2:$I$1000=A461)*(Compras!$D$2:$D$1000)*(Compras!$E$2:$E$1000))/SUMIF(Compras!$I$2:$I$1000,A461,Compras!$D$2:$D$1000),0)</f>
        <v/>
      </c>
      <c r="H461">
        <f>IFERROR(LOOKUP(2,1/(Compras!$I$2:$I$1000=A461),Compras!$E$2:$E$1000),0)</f>
        <v/>
      </c>
      <c r="J461">
        <f>IF(N(H461)&gt;0, IF(N(I461)&gt;0, N(H461)*(1+N(I461)/100), N(H461)*2), IF(N(F461)&gt;0, IF(N(I461)&gt;0, N(F461)*(1+N(I461)/100), N(F461)*2), 0))</f>
        <v/>
      </c>
    </row>
    <row r="462">
      <c r="E462">
        <f>IFERROR(SUMIF(Compras!$I$2:$I$1000,A462,Compras!$D$2:$D$1000)-SUMIF(Ventas!$S$2:$S$2000,A462,Ventas!$D$2:$D$2000),0)</f>
        <v/>
      </c>
      <c r="F462">
        <f>IFERROR(SUMPRODUCT((Compras!$I$2:$I$1000=A462)*(Compras!$D$2:$D$1000)*(Compras!$E$2:$E$1000))/SUMIF(Compras!$I$2:$I$1000,A462,Compras!$D$2:$D$1000),0)</f>
        <v/>
      </c>
      <c r="H462">
        <f>IFERROR(LOOKUP(2,1/(Compras!$I$2:$I$1000=A462),Compras!$E$2:$E$1000),0)</f>
        <v/>
      </c>
      <c r="J462">
        <f>IF(N(H462)&gt;0, IF(N(I462)&gt;0, N(H462)*(1+N(I462)/100), N(H462)*2), IF(N(F462)&gt;0, IF(N(I462)&gt;0, N(F462)*(1+N(I462)/100), N(F462)*2), 0))</f>
        <v/>
      </c>
    </row>
    <row r="463">
      <c r="E463">
        <f>IFERROR(SUMIF(Compras!$I$2:$I$1000,A463,Compras!$D$2:$D$1000)-SUMIF(Ventas!$S$2:$S$2000,A463,Ventas!$D$2:$D$2000),0)</f>
        <v/>
      </c>
      <c r="F463">
        <f>IFERROR(SUMPRODUCT((Compras!$I$2:$I$1000=A463)*(Compras!$D$2:$D$1000)*(Compras!$E$2:$E$1000))/SUMIF(Compras!$I$2:$I$1000,A463,Compras!$D$2:$D$1000),0)</f>
        <v/>
      </c>
      <c r="H463">
        <f>IFERROR(LOOKUP(2,1/(Compras!$I$2:$I$1000=A463),Compras!$E$2:$E$1000),0)</f>
        <v/>
      </c>
      <c r="J463">
        <f>IF(N(H463)&gt;0, IF(N(I463)&gt;0, N(H463)*(1+N(I463)/100), N(H463)*2), IF(N(F463)&gt;0, IF(N(I463)&gt;0, N(F463)*(1+N(I463)/100), N(F463)*2), 0))</f>
        <v/>
      </c>
    </row>
    <row r="464">
      <c r="E464">
        <f>IFERROR(SUMIF(Compras!$I$2:$I$1000,A464,Compras!$D$2:$D$1000)-SUMIF(Ventas!$S$2:$S$2000,A464,Ventas!$D$2:$D$2000),0)</f>
        <v/>
      </c>
      <c r="F464">
        <f>IFERROR(SUMPRODUCT((Compras!$I$2:$I$1000=A464)*(Compras!$D$2:$D$1000)*(Compras!$E$2:$E$1000))/SUMIF(Compras!$I$2:$I$1000,A464,Compras!$D$2:$D$1000),0)</f>
        <v/>
      </c>
      <c r="H464">
        <f>IFERROR(LOOKUP(2,1/(Compras!$I$2:$I$1000=A464),Compras!$E$2:$E$1000),0)</f>
        <v/>
      </c>
      <c r="J464">
        <f>IF(N(H464)&gt;0, IF(N(I464)&gt;0, N(H464)*(1+N(I464)/100), N(H464)*2), IF(N(F464)&gt;0, IF(N(I464)&gt;0, N(F464)*(1+N(I464)/100), N(F464)*2), 0))</f>
        <v/>
      </c>
    </row>
    <row r="465">
      <c r="E465">
        <f>IFERROR(SUMIF(Compras!$I$2:$I$1000,A465,Compras!$D$2:$D$1000)-SUMIF(Ventas!$S$2:$S$2000,A465,Ventas!$D$2:$D$2000),0)</f>
        <v/>
      </c>
      <c r="F465">
        <f>IFERROR(SUMPRODUCT((Compras!$I$2:$I$1000=A465)*(Compras!$D$2:$D$1000)*(Compras!$E$2:$E$1000))/SUMIF(Compras!$I$2:$I$1000,A465,Compras!$D$2:$D$1000),0)</f>
        <v/>
      </c>
      <c r="H465">
        <f>IFERROR(LOOKUP(2,1/(Compras!$I$2:$I$1000=A465),Compras!$E$2:$E$1000),0)</f>
        <v/>
      </c>
      <c r="J465">
        <f>IF(N(H465)&gt;0, IF(N(I465)&gt;0, N(H465)*(1+N(I465)/100), N(H465)*2), IF(N(F465)&gt;0, IF(N(I465)&gt;0, N(F465)*(1+N(I465)/100), N(F465)*2), 0))</f>
        <v/>
      </c>
    </row>
    <row r="466">
      <c r="E466">
        <f>IFERROR(SUMIF(Compras!$I$2:$I$1000,A466,Compras!$D$2:$D$1000)-SUMIF(Ventas!$S$2:$S$2000,A466,Ventas!$D$2:$D$2000),0)</f>
        <v/>
      </c>
      <c r="F466">
        <f>IFERROR(SUMPRODUCT((Compras!$I$2:$I$1000=A466)*(Compras!$D$2:$D$1000)*(Compras!$E$2:$E$1000))/SUMIF(Compras!$I$2:$I$1000,A466,Compras!$D$2:$D$1000),0)</f>
        <v/>
      </c>
      <c r="H466">
        <f>IFERROR(LOOKUP(2,1/(Compras!$I$2:$I$1000=A466),Compras!$E$2:$E$1000),0)</f>
        <v/>
      </c>
      <c r="J466">
        <f>IF(N(H466)&gt;0, IF(N(I466)&gt;0, N(H466)*(1+N(I466)/100), N(H466)*2), IF(N(F466)&gt;0, IF(N(I466)&gt;0, N(F466)*(1+N(I466)/100), N(F466)*2), 0))</f>
        <v/>
      </c>
    </row>
    <row r="467">
      <c r="E467">
        <f>IFERROR(SUMIF(Compras!$I$2:$I$1000,A467,Compras!$D$2:$D$1000)-SUMIF(Ventas!$S$2:$S$2000,A467,Ventas!$D$2:$D$2000),0)</f>
        <v/>
      </c>
      <c r="F467">
        <f>IFERROR(SUMPRODUCT((Compras!$I$2:$I$1000=A467)*(Compras!$D$2:$D$1000)*(Compras!$E$2:$E$1000))/SUMIF(Compras!$I$2:$I$1000,A467,Compras!$D$2:$D$1000),0)</f>
        <v/>
      </c>
      <c r="H467">
        <f>IFERROR(LOOKUP(2,1/(Compras!$I$2:$I$1000=A467),Compras!$E$2:$E$1000),0)</f>
        <v/>
      </c>
      <c r="J467">
        <f>IF(N(H467)&gt;0, IF(N(I467)&gt;0, N(H467)*(1+N(I467)/100), N(H467)*2), IF(N(F467)&gt;0, IF(N(I467)&gt;0, N(F467)*(1+N(I467)/100), N(F467)*2), 0))</f>
        <v/>
      </c>
    </row>
    <row r="468">
      <c r="E468">
        <f>IFERROR(SUMIF(Compras!$I$2:$I$1000,A468,Compras!$D$2:$D$1000)-SUMIF(Ventas!$S$2:$S$2000,A468,Ventas!$D$2:$D$2000),0)</f>
        <v/>
      </c>
      <c r="F468">
        <f>IFERROR(SUMPRODUCT((Compras!$I$2:$I$1000=A468)*(Compras!$D$2:$D$1000)*(Compras!$E$2:$E$1000))/SUMIF(Compras!$I$2:$I$1000,A468,Compras!$D$2:$D$1000),0)</f>
        <v/>
      </c>
      <c r="H468">
        <f>IFERROR(LOOKUP(2,1/(Compras!$I$2:$I$1000=A468),Compras!$E$2:$E$1000),0)</f>
        <v/>
      </c>
      <c r="J468">
        <f>IF(N(H468)&gt;0, IF(N(I468)&gt;0, N(H468)*(1+N(I468)/100), N(H468)*2), IF(N(F468)&gt;0, IF(N(I468)&gt;0, N(F468)*(1+N(I468)/100), N(F468)*2), 0))</f>
        <v/>
      </c>
    </row>
    <row r="469">
      <c r="E469">
        <f>IFERROR(SUMIF(Compras!$I$2:$I$1000,A469,Compras!$D$2:$D$1000)-SUMIF(Ventas!$S$2:$S$2000,A469,Ventas!$D$2:$D$2000),0)</f>
        <v/>
      </c>
      <c r="F469">
        <f>IFERROR(SUMPRODUCT((Compras!$I$2:$I$1000=A469)*(Compras!$D$2:$D$1000)*(Compras!$E$2:$E$1000))/SUMIF(Compras!$I$2:$I$1000,A469,Compras!$D$2:$D$1000),0)</f>
        <v/>
      </c>
      <c r="H469">
        <f>IFERROR(LOOKUP(2,1/(Compras!$I$2:$I$1000=A469),Compras!$E$2:$E$1000),0)</f>
        <v/>
      </c>
      <c r="J469">
        <f>IF(N(H469)&gt;0, IF(N(I469)&gt;0, N(H469)*(1+N(I469)/100), N(H469)*2), IF(N(F469)&gt;0, IF(N(I469)&gt;0, N(F469)*(1+N(I469)/100), N(F469)*2), 0))</f>
        <v/>
      </c>
    </row>
    <row r="470">
      <c r="E470">
        <f>IFERROR(SUMIF(Compras!$I$2:$I$1000,A470,Compras!$D$2:$D$1000)-SUMIF(Ventas!$S$2:$S$2000,A470,Ventas!$D$2:$D$2000),0)</f>
        <v/>
      </c>
      <c r="F470">
        <f>IFERROR(SUMPRODUCT((Compras!$I$2:$I$1000=A470)*(Compras!$D$2:$D$1000)*(Compras!$E$2:$E$1000))/SUMIF(Compras!$I$2:$I$1000,A470,Compras!$D$2:$D$1000),0)</f>
        <v/>
      </c>
      <c r="H470">
        <f>IFERROR(LOOKUP(2,1/(Compras!$I$2:$I$1000=A470),Compras!$E$2:$E$1000),0)</f>
        <v/>
      </c>
      <c r="J470">
        <f>IF(N(H470)&gt;0, IF(N(I470)&gt;0, N(H470)*(1+N(I470)/100), N(H470)*2), IF(N(F470)&gt;0, IF(N(I470)&gt;0, N(F470)*(1+N(I470)/100), N(F470)*2), 0))</f>
        <v/>
      </c>
    </row>
    <row r="471">
      <c r="E471">
        <f>IFERROR(SUMIF(Compras!$I$2:$I$1000,A471,Compras!$D$2:$D$1000)-SUMIF(Ventas!$S$2:$S$2000,A471,Ventas!$D$2:$D$2000),0)</f>
        <v/>
      </c>
      <c r="F471">
        <f>IFERROR(SUMPRODUCT((Compras!$I$2:$I$1000=A471)*(Compras!$D$2:$D$1000)*(Compras!$E$2:$E$1000))/SUMIF(Compras!$I$2:$I$1000,A471,Compras!$D$2:$D$1000),0)</f>
        <v/>
      </c>
      <c r="H471">
        <f>IFERROR(LOOKUP(2,1/(Compras!$I$2:$I$1000=A471),Compras!$E$2:$E$1000),0)</f>
        <v/>
      </c>
      <c r="J471">
        <f>IF(N(H471)&gt;0, IF(N(I471)&gt;0, N(H471)*(1+N(I471)/100), N(H471)*2), IF(N(F471)&gt;0, IF(N(I471)&gt;0, N(F471)*(1+N(I471)/100), N(F471)*2), 0))</f>
        <v/>
      </c>
    </row>
    <row r="472">
      <c r="E472">
        <f>IFERROR(SUMIF(Compras!$I$2:$I$1000,A472,Compras!$D$2:$D$1000)-SUMIF(Ventas!$S$2:$S$2000,A472,Ventas!$D$2:$D$2000),0)</f>
        <v/>
      </c>
      <c r="F472">
        <f>IFERROR(SUMPRODUCT((Compras!$I$2:$I$1000=A472)*(Compras!$D$2:$D$1000)*(Compras!$E$2:$E$1000))/SUMIF(Compras!$I$2:$I$1000,A472,Compras!$D$2:$D$1000),0)</f>
        <v/>
      </c>
      <c r="H472">
        <f>IFERROR(LOOKUP(2,1/(Compras!$I$2:$I$1000=A472),Compras!$E$2:$E$1000),0)</f>
        <v/>
      </c>
      <c r="J472">
        <f>IF(N(H472)&gt;0, IF(N(I472)&gt;0, N(H472)*(1+N(I472)/100), N(H472)*2), IF(N(F472)&gt;0, IF(N(I472)&gt;0, N(F472)*(1+N(I472)/100), N(F472)*2), 0))</f>
        <v/>
      </c>
    </row>
    <row r="473">
      <c r="E473">
        <f>IFERROR(SUMIF(Compras!$I$2:$I$1000,A473,Compras!$D$2:$D$1000)-SUMIF(Ventas!$S$2:$S$2000,A473,Ventas!$D$2:$D$2000),0)</f>
        <v/>
      </c>
      <c r="F473">
        <f>IFERROR(SUMPRODUCT((Compras!$I$2:$I$1000=A473)*(Compras!$D$2:$D$1000)*(Compras!$E$2:$E$1000))/SUMIF(Compras!$I$2:$I$1000,A473,Compras!$D$2:$D$1000),0)</f>
        <v/>
      </c>
      <c r="H473">
        <f>IFERROR(LOOKUP(2,1/(Compras!$I$2:$I$1000=A473),Compras!$E$2:$E$1000),0)</f>
        <v/>
      </c>
      <c r="J473">
        <f>IF(N(H473)&gt;0, IF(N(I473)&gt;0, N(H473)*(1+N(I473)/100), N(H473)*2), IF(N(F473)&gt;0, IF(N(I473)&gt;0, N(F473)*(1+N(I473)/100), N(F473)*2), 0))</f>
        <v/>
      </c>
    </row>
    <row r="474">
      <c r="E474">
        <f>IFERROR(SUMIF(Compras!$I$2:$I$1000,A474,Compras!$D$2:$D$1000)-SUMIF(Ventas!$S$2:$S$2000,A474,Ventas!$D$2:$D$2000),0)</f>
        <v/>
      </c>
      <c r="F474">
        <f>IFERROR(SUMPRODUCT((Compras!$I$2:$I$1000=A474)*(Compras!$D$2:$D$1000)*(Compras!$E$2:$E$1000))/SUMIF(Compras!$I$2:$I$1000,A474,Compras!$D$2:$D$1000),0)</f>
        <v/>
      </c>
      <c r="H474">
        <f>IFERROR(LOOKUP(2,1/(Compras!$I$2:$I$1000=A474),Compras!$E$2:$E$1000),0)</f>
        <v/>
      </c>
      <c r="J474">
        <f>IF(N(H474)&gt;0, IF(N(I474)&gt;0, N(H474)*(1+N(I474)/100), N(H474)*2), IF(N(F474)&gt;0, IF(N(I474)&gt;0, N(F474)*(1+N(I474)/100), N(F474)*2), 0))</f>
        <v/>
      </c>
    </row>
    <row r="475">
      <c r="E475">
        <f>IFERROR(SUMIF(Compras!$I$2:$I$1000,A475,Compras!$D$2:$D$1000)-SUMIF(Ventas!$S$2:$S$2000,A475,Ventas!$D$2:$D$2000),0)</f>
        <v/>
      </c>
      <c r="F475">
        <f>IFERROR(SUMPRODUCT((Compras!$I$2:$I$1000=A475)*(Compras!$D$2:$D$1000)*(Compras!$E$2:$E$1000))/SUMIF(Compras!$I$2:$I$1000,A475,Compras!$D$2:$D$1000),0)</f>
        <v/>
      </c>
      <c r="H475">
        <f>IFERROR(LOOKUP(2,1/(Compras!$I$2:$I$1000=A475),Compras!$E$2:$E$1000),0)</f>
        <v/>
      </c>
      <c r="J475">
        <f>IF(N(H475)&gt;0, IF(N(I475)&gt;0, N(H475)*(1+N(I475)/100), N(H475)*2), IF(N(F475)&gt;0, IF(N(I475)&gt;0, N(F475)*(1+N(I475)/100), N(F475)*2), 0))</f>
        <v/>
      </c>
    </row>
    <row r="476">
      <c r="E476">
        <f>IFERROR(SUMIF(Compras!$I$2:$I$1000,A476,Compras!$D$2:$D$1000)-SUMIF(Ventas!$S$2:$S$2000,A476,Ventas!$D$2:$D$2000),0)</f>
        <v/>
      </c>
      <c r="F476">
        <f>IFERROR(SUMPRODUCT((Compras!$I$2:$I$1000=A476)*(Compras!$D$2:$D$1000)*(Compras!$E$2:$E$1000))/SUMIF(Compras!$I$2:$I$1000,A476,Compras!$D$2:$D$1000),0)</f>
        <v/>
      </c>
      <c r="H476">
        <f>IFERROR(LOOKUP(2,1/(Compras!$I$2:$I$1000=A476),Compras!$E$2:$E$1000),0)</f>
        <v/>
      </c>
      <c r="J476">
        <f>IF(N(H476)&gt;0, IF(N(I476)&gt;0, N(H476)*(1+N(I476)/100), N(H476)*2), IF(N(F476)&gt;0, IF(N(I476)&gt;0, N(F476)*(1+N(I476)/100), N(F476)*2), 0))</f>
        <v/>
      </c>
    </row>
    <row r="477">
      <c r="E477">
        <f>IFERROR(SUMIF(Compras!$I$2:$I$1000,A477,Compras!$D$2:$D$1000)-SUMIF(Ventas!$S$2:$S$2000,A477,Ventas!$D$2:$D$2000),0)</f>
        <v/>
      </c>
      <c r="F477">
        <f>IFERROR(SUMPRODUCT((Compras!$I$2:$I$1000=A477)*(Compras!$D$2:$D$1000)*(Compras!$E$2:$E$1000))/SUMIF(Compras!$I$2:$I$1000,A477,Compras!$D$2:$D$1000),0)</f>
        <v/>
      </c>
      <c r="H477">
        <f>IFERROR(LOOKUP(2,1/(Compras!$I$2:$I$1000=A477),Compras!$E$2:$E$1000),0)</f>
        <v/>
      </c>
      <c r="J477">
        <f>IF(N(H477)&gt;0, IF(N(I477)&gt;0, N(H477)*(1+N(I477)/100), N(H477)*2), IF(N(F477)&gt;0, IF(N(I477)&gt;0, N(F477)*(1+N(I477)/100), N(F477)*2), 0))</f>
        <v/>
      </c>
    </row>
    <row r="478">
      <c r="E478">
        <f>IFERROR(SUMIF(Compras!$I$2:$I$1000,A478,Compras!$D$2:$D$1000)-SUMIF(Ventas!$S$2:$S$2000,A478,Ventas!$D$2:$D$2000),0)</f>
        <v/>
      </c>
      <c r="F478">
        <f>IFERROR(SUMPRODUCT((Compras!$I$2:$I$1000=A478)*(Compras!$D$2:$D$1000)*(Compras!$E$2:$E$1000))/SUMIF(Compras!$I$2:$I$1000,A478,Compras!$D$2:$D$1000),0)</f>
        <v/>
      </c>
      <c r="H478">
        <f>IFERROR(LOOKUP(2,1/(Compras!$I$2:$I$1000=A478),Compras!$E$2:$E$1000),0)</f>
        <v/>
      </c>
      <c r="J478">
        <f>IF(N(H478)&gt;0, IF(N(I478)&gt;0, N(H478)*(1+N(I478)/100), N(H478)*2), IF(N(F478)&gt;0, IF(N(I478)&gt;0, N(F478)*(1+N(I478)/100), N(F478)*2), 0))</f>
        <v/>
      </c>
    </row>
    <row r="479">
      <c r="E479">
        <f>IFERROR(SUMIF(Compras!$I$2:$I$1000,A479,Compras!$D$2:$D$1000)-SUMIF(Ventas!$S$2:$S$2000,A479,Ventas!$D$2:$D$2000),0)</f>
        <v/>
      </c>
      <c r="F479">
        <f>IFERROR(SUMPRODUCT((Compras!$I$2:$I$1000=A479)*(Compras!$D$2:$D$1000)*(Compras!$E$2:$E$1000))/SUMIF(Compras!$I$2:$I$1000,A479,Compras!$D$2:$D$1000),0)</f>
        <v/>
      </c>
      <c r="H479">
        <f>IFERROR(LOOKUP(2,1/(Compras!$I$2:$I$1000=A479),Compras!$E$2:$E$1000),0)</f>
        <v/>
      </c>
      <c r="J479">
        <f>IF(N(H479)&gt;0, IF(N(I479)&gt;0, N(H479)*(1+N(I479)/100), N(H479)*2), IF(N(F479)&gt;0, IF(N(I479)&gt;0, N(F479)*(1+N(I479)/100), N(F479)*2), 0))</f>
        <v/>
      </c>
    </row>
    <row r="480">
      <c r="E480">
        <f>IFERROR(SUMIF(Compras!$I$2:$I$1000,A480,Compras!$D$2:$D$1000)-SUMIF(Ventas!$S$2:$S$2000,A480,Ventas!$D$2:$D$2000),0)</f>
        <v/>
      </c>
      <c r="F480">
        <f>IFERROR(SUMPRODUCT((Compras!$I$2:$I$1000=A480)*(Compras!$D$2:$D$1000)*(Compras!$E$2:$E$1000))/SUMIF(Compras!$I$2:$I$1000,A480,Compras!$D$2:$D$1000),0)</f>
        <v/>
      </c>
      <c r="H480">
        <f>IFERROR(LOOKUP(2,1/(Compras!$I$2:$I$1000=A480),Compras!$E$2:$E$1000),0)</f>
        <v/>
      </c>
      <c r="J480">
        <f>IF(N(H480)&gt;0, IF(N(I480)&gt;0, N(H480)*(1+N(I480)/100), N(H480)*2), IF(N(F480)&gt;0, IF(N(I480)&gt;0, N(F480)*(1+N(I480)/100), N(F480)*2), 0))</f>
        <v/>
      </c>
    </row>
    <row r="481">
      <c r="E481">
        <f>IFERROR(SUMIF(Compras!$I$2:$I$1000,A481,Compras!$D$2:$D$1000)-SUMIF(Ventas!$S$2:$S$2000,A481,Ventas!$D$2:$D$2000),0)</f>
        <v/>
      </c>
      <c r="F481">
        <f>IFERROR(SUMPRODUCT((Compras!$I$2:$I$1000=A481)*(Compras!$D$2:$D$1000)*(Compras!$E$2:$E$1000))/SUMIF(Compras!$I$2:$I$1000,A481,Compras!$D$2:$D$1000),0)</f>
        <v/>
      </c>
      <c r="H481">
        <f>IFERROR(LOOKUP(2,1/(Compras!$I$2:$I$1000=A481),Compras!$E$2:$E$1000),0)</f>
        <v/>
      </c>
      <c r="J481">
        <f>IF(N(H481)&gt;0, IF(N(I481)&gt;0, N(H481)*(1+N(I481)/100), N(H481)*2), IF(N(F481)&gt;0, IF(N(I481)&gt;0, N(F481)*(1+N(I481)/100), N(F481)*2), 0))</f>
        <v/>
      </c>
    </row>
    <row r="482">
      <c r="E482">
        <f>IFERROR(SUMIF(Compras!$I$2:$I$1000,A482,Compras!$D$2:$D$1000)-SUMIF(Ventas!$S$2:$S$2000,A482,Ventas!$D$2:$D$2000),0)</f>
        <v/>
      </c>
      <c r="F482">
        <f>IFERROR(SUMPRODUCT((Compras!$I$2:$I$1000=A482)*(Compras!$D$2:$D$1000)*(Compras!$E$2:$E$1000))/SUMIF(Compras!$I$2:$I$1000,A482,Compras!$D$2:$D$1000),0)</f>
        <v/>
      </c>
      <c r="H482">
        <f>IFERROR(LOOKUP(2,1/(Compras!$I$2:$I$1000=A482),Compras!$E$2:$E$1000),0)</f>
        <v/>
      </c>
      <c r="J482">
        <f>IF(N(H482)&gt;0, IF(N(I482)&gt;0, N(H482)*(1+N(I482)/100), N(H482)*2), IF(N(F482)&gt;0, IF(N(I482)&gt;0, N(F482)*(1+N(I482)/100), N(F482)*2), 0))</f>
        <v/>
      </c>
    </row>
    <row r="483">
      <c r="E483">
        <f>IFERROR(SUMIF(Compras!$I$2:$I$1000,A483,Compras!$D$2:$D$1000)-SUMIF(Ventas!$S$2:$S$2000,A483,Ventas!$D$2:$D$2000),0)</f>
        <v/>
      </c>
      <c r="F483">
        <f>IFERROR(SUMPRODUCT((Compras!$I$2:$I$1000=A483)*(Compras!$D$2:$D$1000)*(Compras!$E$2:$E$1000))/SUMIF(Compras!$I$2:$I$1000,A483,Compras!$D$2:$D$1000),0)</f>
        <v/>
      </c>
      <c r="H483">
        <f>IFERROR(LOOKUP(2,1/(Compras!$I$2:$I$1000=A483),Compras!$E$2:$E$1000),0)</f>
        <v/>
      </c>
      <c r="J483">
        <f>IF(N(H483)&gt;0, IF(N(I483)&gt;0, N(H483)*(1+N(I483)/100), N(H483)*2), IF(N(F483)&gt;0, IF(N(I483)&gt;0, N(F483)*(1+N(I483)/100), N(F483)*2), 0))</f>
        <v/>
      </c>
    </row>
    <row r="484">
      <c r="E484">
        <f>IFERROR(SUMIF(Compras!$I$2:$I$1000,A484,Compras!$D$2:$D$1000)-SUMIF(Ventas!$S$2:$S$2000,A484,Ventas!$D$2:$D$2000),0)</f>
        <v/>
      </c>
      <c r="F484">
        <f>IFERROR(SUMPRODUCT((Compras!$I$2:$I$1000=A484)*(Compras!$D$2:$D$1000)*(Compras!$E$2:$E$1000))/SUMIF(Compras!$I$2:$I$1000,A484,Compras!$D$2:$D$1000),0)</f>
        <v/>
      </c>
      <c r="H484">
        <f>IFERROR(LOOKUP(2,1/(Compras!$I$2:$I$1000=A484),Compras!$E$2:$E$1000),0)</f>
        <v/>
      </c>
      <c r="J484">
        <f>IF(N(H484)&gt;0, IF(N(I484)&gt;0, N(H484)*(1+N(I484)/100), N(H484)*2), IF(N(F484)&gt;0, IF(N(I484)&gt;0, N(F484)*(1+N(I484)/100), N(F484)*2), 0))</f>
        <v/>
      </c>
    </row>
    <row r="485">
      <c r="E485">
        <f>IFERROR(SUMIF(Compras!$I$2:$I$1000,A485,Compras!$D$2:$D$1000)-SUMIF(Ventas!$S$2:$S$2000,A485,Ventas!$D$2:$D$2000),0)</f>
        <v/>
      </c>
      <c r="F485">
        <f>IFERROR(SUMPRODUCT((Compras!$I$2:$I$1000=A485)*(Compras!$D$2:$D$1000)*(Compras!$E$2:$E$1000))/SUMIF(Compras!$I$2:$I$1000,A485,Compras!$D$2:$D$1000),0)</f>
        <v/>
      </c>
      <c r="H485">
        <f>IFERROR(LOOKUP(2,1/(Compras!$I$2:$I$1000=A485),Compras!$E$2:$E$1000),0)</f>
        <v/>
      </c>
      <c r="J485">
        <f>IF(N(H485)&gt;0, IF(N(I485)&gt;0, N(H485)*(1+N(I485)/100), N(H485)*2), IF(N(F485)&gt;0, IF(N(I485)&gt;0, N(F485)*(1+N(I485)/100), N(F485)*2), 0))</f>
        <v/>
      </c>
    </row>
    <row r="486">
      <c r="E486">
        <f>IFERROR(SUMIF(Compras!$I$2:$I$1000,A486,Compras!$D$2:$D$1000)-SUMIF(Ventas!$S$2:$S$2000,A486,Ventas!$D$2:$D$2000),0)</f>
        <v/>
      </c>
      <c r="F486">
        <f>IFERROR(SUMPRODUCT((Compras!$I$2:$I$1000=A486)*(Compras!$D$2:$D$1000)*(Compras!$E$2:$E$1000))/SUMIF(Compras!$I$2:$I$1000,A486,Compras!$D$2:$D$1000),0)</f>
        <v/>
      </c>
      <c r="H486">
        <f>IFERROR(LOOKUP(2,1/(Compras!$I$2:$I$1000=A486),Compras!$E$2:$E$1000),0)</f>
        <v/>
      </c>
      <c r="J486">
        <f>IF(N(H486)&gt;0, IF(N(I486)&gt;0, N(H486)*(1+N(I486)/100), N(H486)*2), IF(N(F486)&gt;0, IF(N(I486)&gt;0, N(F486)*(1+N(I486)/100), N(F486)*2), 0))</f>
        <v/>
      </c>
    </row>
    <row r="487">
      <c r="E487">
        <f>IFERROR(SUMIF(Compras!$I$2:$I$1000,A487,Compras!$D$2:$D$1000)-SUMIF(Ventas!$S$2:$S$2000,A487,Ventas!$D$2:$D$2000),0)</f>
        <v/>
      </c>
      <c r="F487">
        <f>IFERROR(SUMPRODUCT((Compras!$I$2:$I$1000=A487)*(Compras!$D$2:$D$1000)*(Compras!$E$2:$E$1000))/SUMIF(Compras!$I$2:$I$1000,A487,Compras!$D$2:$D$1000),0)</f>
        <v/>
      </c>
      <c r="H487">
        <f>IFERROR(LOOKUP(2,1/(Compras!$I$2:$I$1000=A487),Compras!$E$2:$E$1000),0)</f>
        <v/>
      </c>
      <c r="J487">
        <f>IF(N(H487)&gt;0, IF(N(I487)&gt;0, N(H487)*(1+N(I487)/100), N(H487)*2), IF(N(F487)&gt;0, IF(N(I487)&gt;0, N(F487)*(1+N(I487)/100), N(F487)*2), 0))</f>
        <v/>
      </c>
    </row>
    <row r="488">
      <c r="E488">
        <f>IFERROR(SUMIF(Compras!$I$2:$I$1000,A488,Compras!$D$2:$D$1000)-SUMIF(Ventas!$S$2:$S$2000,A488,Ventas!$D$2:$D$2000),0)</f>
        <v/>
      </c>
      <c r="F488">
        <f>IFERROR(SUMPRODUCT((Compras!$I$2:$I$1000=A488)*(Compras!$D$2:$D$1000)*(Compras!$E$2:$E$1000))/SUMIF(Compras!$I$2:$I$1000,A488,Compras!$D$2:$D$1000),0)</f>
        <v/>
      </c>
      <c r="H488">
        <f>IFERROR(LOOKUP(2,1/(Compras!$I$2:$I$1000=A488),Compras!$E$2:$E$1000),0)</f>
        <v/>
      </c>
      <c r="J488">
        <f>IF(N(H488)&gt;0, IF(N(I488)&gt;0, N(H488)*(1+N(I488)/100), N(H488)*2), IF(N(F488)&gt;0, IF(N(I488)&gt;0, N(F488)*(1+N(I488)/100), N(F488)*2), 0))</f>
        <v/>
      </c>
    </row>
    <row r="489">
      <c r="E489">
        <f>IFERROR(SUMIF(Compras!$I$2:$I$1000,A489,Compras!$D$2:$D$1000)-SUMIF(Ventas!$S$2:$S$2000,A489,Ventas!$D$2:$D$2000),0)</f>
        <v/>
      </c>
      <c r="F489">
        <f>IFERROR(SUMPRODUCT((Compras!$I$2:$I$1000=A489)*(Compras!$D$2:$D$1000)*(Compras!$E$2:$E$1000))/SUMIF(Compras!$I$2:$I$1000,A489,Compras!$D$2:$D$1000),0)</f>
        <v/>
      </c>
      <c r="H489">
        <f>IFERROR(LOOKUP(2,1/(Compras!$I$2:$I$1000=A489),Compras!$E$2:$E$1000),0)</f>
        <v/>
      </c>
      <c r="J489">
        <f>IF(N(H489)&gt;0, IF(N(I489)&gt;0, N(H489)*(1+N(I489)/100), N(H489)*2), IF(N(F489)&gt;0, IF(N(I489)&gt;0, N(F489)*(1+N(I489)/100), N(F489)*2), 0))</f>
        <v/>
      </c>
    </row>
    <row r="490">
      <c r="E490">
        <f>IFERROR(SUMIF(Compras!$I$2:$I$1000,A490,Compras!$D$2:$D$1000)-SUMIF(Ventas!$S$2:$S$2000,A490,Ventas!$D$2:$D$2000),0)</f>
        <v/>
      </c>
      <c r="F490">
        <f>IFERROR(SUMPRODUCT((Compras!$I$2:$I$1000=A490)*(Compras!$D$2:$D$1000)*(Compras!$E$2:$E$1000))/SUMIF(Compras!$I$2:$I$1000,A490,Compras!$D$2:$D$1000),0)</f>
        <v/>
      </c>
      <c r="H490">
        <f>IFERROR(LOOKUP(2,1/(Compras!$I$2:$I$1000=A490),Compras!$E$2:$E$1000),0)</f>
        <v/>
      </c>
      <c r="J490">
        <f>IF(N(H490)&gt;0, IF(N(I490)&gt;0, N(H490)*(1+N(I490)/100), N(H490)*2), IF(N(F490)&gt;0, IF(N(I490)&gt;0, N(F490)*(1+N(I490)/100), N(F490)*2), 0))</f>
        <v/>
      </c>
    </row>
    <row r="491">
      <c r="E491">
        <f>IFERROR(SUMIF(Compras!$I$2:$I$1000,A491,Compras!$D$2:$D$1000)-SUMIF(Ventas!$S$2:$S$2000,A491,Ventas!$D$2:$D$2000),0)</f>
        <v/>
      </c>
      <c r="F491">
        <f>IFERROR(SUMPRODUCT((Compras!$I$2:$I$1000=A491)*(Compras!$D$2:$D$1000)*(Compras!$E$2:$E$1000))/SUMIF(Compras!$I$2:$I$1000,A491,Compras!$D$2:$D$1000),0)</f>
        <v/>
      </c>
      <c r="H491">
        <f>IFERROR(LOOKUP(2,1/(Compras!$I$2:$I$1000=A491),Compras!$E$2:$E$1000),0)</f>
        <v/>
      </c>
      <c r="J491">
        <f>IF(N(H491)&gt;0, IF(N(I491)&gt;0, N(H491)*(1+N(I491)/100), N(H491)*2), IF(N(F491)&gt;0, IF(N(I491)&gt;0, N(F491)*(1+N(I491)/100), N(F491)*2), 0))</f>
        <v/>
      </c>
    </row>
    <row r="492">
      <c r="E492">
        <f>IFERROR(SUMIF(Compras!$I$2:$I$1000,A492,Compras!$D$2:$D$1000)-SUMIF(Ventas!$S$2:$S$2000,A492,Ventas!$D$2:$D$2000),0)</f>
        <v/>
      </c>
      <c r="F492">
        <f>IFERROR(SUMPRODUCT((Compras!$I$2:$I$1000=A492)*(Compras!$D$2:$D$1000)*(Compras!$E$2:$E$1000))/SUMIF(Compras!$I$2:$I$1000,A492,Compras!$D$2:$D$1000),0)</f>
        <v/>
      </c>
      <c r="H492">
        <f>IFERROR(LOOKUP(2,1/(Compras!$I$2:$I$1000=A492),Compras!$E$2:$E$1000),0)</f>
        <v/>
      </c>
      <c r="J492">
        <f>IF(N(H492)&gt;0, IF(N(I492)&gt;0, N(H492)*(1+N(I492)/100), N(H492)*2), IF(N(F492)&gt;0, IF(N(I492)&gt;0, N(F492)*(1+N(I492)/100), N(F492)*2), 0))</f>
        <v/>
      </c>
    </row>
    <row r="493">
      <c r="E493">
        <f>IFERROR(SUMIF(Compras!$I$2:$I$1000,A493,Compras!$D$2:$D$1000)-SUMIF(Ventas!$S$2:$S$2000,A493,Ventas!$D$2:$D$2000),0)</f>
        <v/>
      </c>
      <c r="F493">
        <f>IFERROR(SUMPRODUCT((Compras!$I$2:$I$1000=A493)*(Compras!$D$2:$D$1000)*(Compras!$E$2:$E$1000))/SUMIF(Compras!$I$2:$I$1000,A493,Compras!$D$2:$D$1000),0)</f>
        <v/>
      </c>
      <c r="H493">
        <f>IFERROR(LOOKUP(2,1/(Compras!$I$2:$I$1000=A493),Compras!$E$2:$E$1000),0)</f>
        <v/>
      </c>
      <c r="J493">
        <f>IF(N(H493)&gt;0, IF(N(I493)&gt;0, N(H493)*(1+N(I493)/100), N(H493)*2), IF(N(F493)&gt;0, IF(N(I493)&gt;0, N(F493)*(1+N(I493)/100), N(F493)*2), 0))</f>
        <v/>
      </c>
    </row>
    <row r="494">
      <c r="E494">
        <f>IFERROR(SUMIF(Compras!$I$2:$I$1000,A494,Compras!$D$2:$D$1000)-SUMIF(Ventas!$S$2:$S$2000,A494,Ventas!$D$2:$D$2000),0)</f>
        <v/>
      </c>
      <c r="F494">
        <f>IFERROR(SUMPRODUCT((Compras!$I$2:$I$1000=A494)*(Compras!$D$2:$D$1000)*(Compras!$E$2:$E$1000))/SUMIF(Compras!$I$2:$I$1000,A494,Compras!$D$2:$D$1000),0)</f>
        <v/>
      </c>
      <c r="H494">
        <f>IFERROR(LOOKUP(2,1/(Compras!$I$2:$I$1000=A494),Compras!$E$2:$E$1000),0)</f>
        <v/>
      </c>
      <c r="J494">
        <f>IF(N(H494)&gt;0, IF(N(I494)&gt;0, N(H494)*(1+N(I494)/100), N(H494)*2), IF(N(F494)&gt;0, IF(N(I494)&gt;0, N(F494)*(1+N(I494)/100), N(F494)*2), 0))</f>
        <v/>
      </c>
    </row>
    <row r="495">
      <c r="E495">
        <f>IFERROR(SUMIF(Compras!$I$2:$I$1000,A495,Compras!$D$2:$D$1000)-SUMIF(Ventas!$S$2:$S$2000,A495,Ventas!$D$2:$D$2000),0)</f>
        <v/>
      </c>
      <c r="F495">
        <f>IFERROR(SUMPRODUCT((Compras!$I$2:$I$1000=A495)*(Compras!$D$2:$D$1000)*(Compras!$E$2:$E$1000))/SUMIF(Compras!$I$2:$I$1000,A495,Compras!$D$2:$D$1000),0)</f>
        <v/>
      </c>
      <c r="H495">
        <f>IFERROR(LOOKUP(2,1/(Compras!$I$2:$I$1000=A495),Compras!$E$2:$E$1000),0)</f>
        <v/>
      </c>
      <c r="J495">
        <f>IF(N(H495)&gt;0, IF(N(I495)&gt;0, N(H495)*(1+N(I495)/100), N(H495)*2), IF(N(F495)&gt;0, IF(N(I495)&gt;0, N(F495)*(1+N(I495)/100), N(F495)*2), 0))</f>
        <v/>
      </c>
    </row>
    <row r="496">
      <c r="E496">
        <f>IFERROR(SUMIF(Compras!$I$2:$I$1000,A496,Compras!$D$2:$D$1000)-SUMIF(Ventas!$S$2:$S$2000,A496,Ventas!$D$2:$D$2000),0)</f>
        <v/>
      </c>
      <c r="F496">
        <f>IFERROR(SUMPRODUCT((Compras!$I$2:$I$1000=A496)*(Compras!$D$2:$D$1000)*(Compras!$E$2:$E$1000))/SUMIF(Compras!$I$2:$I$1000,A496,Compras!$D$2:$D$1000),0)</f>
        <v/>
      </c>
      <c r="H496">
        <f>IFERROR(LOOKUP(2,1/(Compras!$I$2:$I$1000=A496),Compras!$E$2:$E$1000),0)</f>
        <v/>
      </c>
      <c r="J496">
        <f>IF(N(H496)&gt;0, IF(N(I496)&gt;0, N(H496)*(1+N(I496)/100), N(H496)*2), IF(N(F496)&gt;0, IF(N(I496)&gt;0, N(F496)*(1+N(I496)/100), N(F496)*2), 0))</f>
        <v/>
      </c>
    </row>
    <row r="497">
      <c r="E497">
        <f>IFERROR(SUMIF(Compras!$I$2:$I$1000,A497,Compras!$D$2:$D$1000)-SUMIF(Ventas!$S$2:$S$2000,A497,Ventas!$D$2:$D$2000),0)</f>
        <v/>
      </c>
      <c r="F497">
        <f>IFERROR(SUMPRODUCT((Compras!$I$2:$I$1000=A497)*(Compras!$D$2:$D$1000)*(Compras!$E$2:$E$1000))/SUMIF(Compras!$I$2:$I$1000,A497,Compras!$D$2:$D$1000),0)</f>
        <v/>
      </c>
      <c r="H497">
        <f>IFERROR(LOOKUP(2,1/(Compras!$I$2:$I$1000=A497),Compras!$E$2:$E$1000),0)</f>
        <v/>
      </c>
      <c r="J497">
        <f>IF(N(H497)&gt;0, IF(N(I497)&gt;0, N(H497)*(1+N(I497)/100), N(H497)*2), IF(N(F497)&gt;0, IF(N(I497)&gt;0, N(F497)*(1+N(I497)/100), N(F497)*2), 0))</f>
        <v/>
      </c>
    </row>
    <row r="498">
      <c r="E498">
        <f>IFERROR(SUMIF(Compras!$I$2:$I$1000,A498,Compras!$D$2:$D$1000)-SUMIF(Ventas!$S$2:$S$2000,A498,Ventas!$D$2:$D$2000),0)</f>
        <v/>
      </c>
      <c r="F498">
        <f>IFERROR(SUMPRODUCT((Compras!$I$2:$I$1000=A498)*(Compras!$D$2:$D$1000)*(Compras!$E$2:$E$1000))/SUMIF(Compras!$I$2:$I$1000,A498,Compras!$D$2:$D$1000),0)</f>
        <v/>
      </c>
      <c r="H498">
        <f>IFERROR(LOOKUP(2,1/(Compras!$I$2:$I$1000=A498),Compras!$E$2:$E$1000),0)</f>
        <v/>
      </c>
      <c r="J498">
        <f>IF(N(H498)&gt;0, IF(N(I498)&gt;0, N(H498)*(1+N(I498)/100), N(H498)*2), IF(N(F498)&gt;0, IF(N(I498)&gt;0, N(F498)*(1+N(I498)/100), N(F498)*2), 0))</f>
        <v/>
      </c>
    </row>
    <row r="499">
      <c r="E499">
        <f>IFERROR(SUMIF(Compras!$I$2:$I$1000,A499,Compras!$D$2:$D$1000)-SUMIF(Ventas!$S$2:$S$2000,A499,Ventas!$D$2:$D$2000),0)</f>
        <v/>
      </c>
      <c r="F499">
        <f>IFERROR(SUMPRODUCT((Compras!$I$2:$I$1000=A499)*(Compras!$D$2:$D$1000)*(Compras!$E$2:$E$1000))/SUMIF(Compras!$I$2:$I$1000,A499,Compras!$D$2:$D$1000),0)</f>
        <v/>
      </c>
      <c r="H499">
        <f>IFERROR(LOOKUP(2,1/(Compras!$I$2:$I$1000=A499),Compras!$E$2:$E$1000),0)</f>
        <v/>
      </c>
      <c r="J499">
        <f>IF(N(H499)&gt;0, IF(N(I499)&gt;0, N(H499)*(1+N(I499)/100), N(H499)*2), IF(N(F499)&gt;0, IF(N(I499)&gt;0, N(F499)*(1+N(I499)/100), N(F499)*2), 0))</f>
        <v/>
      </c>
    </row>
    <row r="500">
      <c r="E500">
        <f>IFERROR(SUMIF(Compras!$I$2:$I$1000,A500,Compras!$D$2:$D$1000)-SUMIF(Ventas!$S$2:$S$2000,A500,Ventas!$D$2:$D$2000),0)</f>
        <v/>
      </c>
      <c r="F500">
        <f>IFERROR(SUMPRODUCT((Compras!$I$2:$I$1000=A500)*(Compras!$D$2:$D$1000)*(Compras!$E$2:$E$1000))/SUMIF(Compras!$I$2:$I$1000,A500,Compras!$D$2:$D$1000),0)</f>
        <v/>
      </c>
      <c r="H500">
        <f>IFERROR(LOOKUP(2,1/(Compras!$I$2:$I$1000=A500),Compras!$E$2:$E$1000),0)</f>
        <v/>
      </c>
      <c r="J500">
        <f>IF(N(H500)&gt;0, IF(N(I500)&gt;0, N(H500)*(1+N(I500)/100), N(H500)*2), IF(N(F500)&gt;0, IF(N(I500)&gt;0, N(F500)*(1+N(I500)/100), N(F500)*2), 0))</f>
        <v/>
      </c>
    </row>
    <row r="501">
      <c r="E501">
        <f>IFERROR(SUMIF(Compras!$I$2:$I$1000,A501,Compras!$D$2:$D$1000)-SUMIF(Ventas!$S$2:$S$2000,A501,Ventas!$D$2:$D$2000),0)</f>
        <v/>
      </c>
      <c r="F501">
        <f>IFERROR(SUMPRODUCT((Compras!$I$2:$I$1000=A501)*(Compras!$D$2:$D$1000)*(Compras!$E$2:$E$1000))/SUMIF(Compras!$I$2:$I$1000,A501,Compras!$D$2:$D$1000),0)</f>
        <v/>
      </c>
      <c r="H501">
        <f>IFERROR(LOOKUP(2,1/(Compras!$I$2:$I$1000=A501),Compras!$E$2:$E$1000),0)</f>
        <v/>
      </c>
      <c r="J501">
        <f>IF(N(H501)&gt;0, IF(N(I501)&gt;0, N(H501)*(1+N(I501)/100), N(H501)*2), IF(N(F501)&gt;0, IF(N(I501)&gt;0, N(F501)*(1+N(I501)/100), N(F501)*2), 0))</f>
        <v/>
      </c>
    </row>
    <row r="502">
      <c r="E502">
        <f>IFERROR(SUMIF(Compras!$I$2:$I$1000,A502,Compras!$D$2:$D$1000)-SUMIF(Ventas!$S$2:$S$2000,A502,Ventas!$D$2:$D$2000),0)</f>
        <v/>
      </c>
      <c r="F502">
        <f>IFERROR(SUMPRODUCT((Compras!$I$2:$I$1000=A502)*(Compras!$D$2:$D$1000)*(Compras!$E$2:$E$1000))/SUMIF(Compras!$I$2:$I$1000,A502,Compras!$D$2:$D$1000),0)</f>
        <v/>
      </c>
      <c r="H502">
        <f>IFERROR(LOOKUP(2,1/(Compras!$I$2:$I$1000=A502),Compras!$E$2:$E$1000),0)</f>
        <v/>
      </c>
      <c r="J502">
        <f>IF(N(H502)&gt;0, IF(N(I502)&gt;0, N(H502)*(1+N(I502)/100), N(H502)*2), IF(N(F502)&gt;0, IF(N(I502)&gt;0, N(F502)*(1+N(I502)/100), N(F502)*2), 0))</f>
        <v/>
      </c>
    </row>
    <row r="503">
      <c r="E503">
        <f>IFERROR(SUMIF(Compras!$I$2:$I$1000,A503,Compras!$D$2:$D$1000)-SUMIF(Ventas!$S$2:$S$2000,A503,Ventas!$D$2:$D$2000),0)</f>
        <v/>
      </c>
      <c r="F503">
        <f>IFERROR(SUMPRODUCT((Compras!$I$2:$I$1000=A503)*(Compras!$D$2:$D$1000)*(Compras!$E$2:$E$1000))/SUMIF(Compras!$I$2:$I$1000,A503,Compras!$D$2:$D$1000),0)</f>
        <v/>
      </c>
      <c r="H503">
        <f>IFERROR(LOOKUP(2,1/(Compras!$I$2:$I$1000=A503),Compras!$E$2:$E$1000),0)</f>
        <v/>
      </c>
      <c r="J503">
        <f>IF(N(H503)&gt;0, IF(N(I503)&gt;0, N(H503)*(1+N(I503)/100), N(H503)*2), IF(N(F503)&gt;0, IF(N(I503)&gt;0, N(F503)*(1+N(I503)/100), N(F503)*2), 0))</f>
        <v/>
      </c>
    </row>
    <row r="504">
      <c r="E504">
        <f>IFERROR(SUMIF(Compras!$I$2:$I$1000,A504,Compras!$D$2:$D$1000)-SUMIF(Ventas!$S$2:$S$2000,A504,Ventas!$D$2:$D$2000),0)</f>
        <v/>
      </c>
      <c r="F504">
        <f>IFERROR(SUMPRODUCT((Compras!$I$2:$I$1000=A504)*(Compras!$D$2:$D$1000)*(Compras!$E$2:$E$1000))/SUMIF(Compras!$I$2:$I$1000,A504,Compras!$D$2:$D$1000),0)</f>
        <v/>
      </c>
      <c r="H504">
        <f>IFERROR(LOOKUP(2,1/(Compras!$I$2:$I$1000=A504),Compras!$E$2:$E$1000),0)</f>
        <v/>
      </c>
      <c r="J504">
        <f>IF(N(H504)&gt;0, IF(N(I504)&gt;0, N(H504)*(1+N(I504)/100), N(H504)*2), IF(N(F504)&gt;0, IF(N(I504)&gt;0, N(F504)*(1+N(I504)/100), N(F504)*2), 0))</f>
        <v/>
      </c>
    </row>
    <row r="505">
      <c r="E505">
        <f>IFERROR(SUMIF(Compras!$I$2:$I$1000,A505,Compras!$D$2:$D$1000)-SUMIF(Ventas!$S$2:$S$2000,A505,Ventas!$D$2:$D$2000),0)</f>
        <v/>
      </c>
      <c r="F505">
        <f>IFERROR(SUMPRODUCT((Compras!$I$2:$I$1000=A505)*(Compras!$D$2:$D$1000)*(Compras!$E$2:$E$1000))/SUMIF(Compras!$I$2:$I$1000,A505,Compras!$D$2:$D$1000),0)</f>
        <v/>
      </c>
      <c r="H505">
        <f>IFERROR(LOOKUP(2,1/(Compras!$I$2:$I$1000=A505),Compras!$E$2:$E$1000),0)</f>
        <v/>
      </c>
      <c r="J505">
        <f>IF(N(H505)&gt;0, IF(N(I505)&gt;0, N(H505)*(1+N(I505)/100), N(H505)*2), IF(N(F505)&gt;0, IF(N(I505)&gt;0, N(F505)*(1+N(I505)/100), N(F505)*2), 0))</f>
        <v/>
      </c>
    </row>
    <row r="506">
      <c r="E506">
        <f>IFERROR(SUMIF(Compras!$I$2:$I$1000,A506,Compras!$D$2:$D$1000)-SUMIF(Ventas!$S$2:$S$2000,A506,Ventas!$D$2:$D$2000),0)</f>
        <v/>
      </c>
      <c r="F506">
        <f>IFERROR(SUMPRODUCT((Compras!$I$2:$I$1000=A506)*(Compras!$D$2:$D$1000)*(Compras!$E$2:$E$1000))/SUMIF(Compras!$I$2:$I$1000,A506,Compras!$D$2:$D$1000),0)</f>
        <v/>
      </c>
      <c r="H506">
        <f>IFERROR(LOOKUP(2,1/(Compras!$I$2:$I$1000=A506),Compras!$E$2:$E$1000),0)</f>
        <v/>
      </c>
      <c r="J506">
        <f>IF(N(H506)&gt;0, IF(N(I506)&gt;0, N(H506)*(1+N(I506)/100), N(H506)*2), IF(N(F506)&gt;0, IF(N(I506)&gt;0, N(F506)*(1+N(I506)/100), N(F506)*2), 0))</f>
        <v/>
      </c>
    </row>
    <row r="507">
      <c r="E507">
        <f>IFERROR(SUMIF(Compras!$I$2:$I$1000,A507,Compras!$D$2:$D$1000)-SUMIF(Ventas!$S$2:$S$2000,A507,Ventas!$D$2:$D$2000),0)</f>
        <v/>
      </c>
      <c r="F507">
        <f>IFERROR(SUMPRODUCT((Compras!$I$2:$I$1000=A507)*(Compras!$D$2:$D$1000)*(Compras!$E$2:$E$1000))/SUMIF(Compras!$I$2:$I$1000,A507,Compras!$D$2:$D$1000),0)</f>
        <v/>
      </c>
      <c r="H507">
        <f>IFERROR(LOOKUP(2,1/(Compras!$I$2:$I$1000=A507),Compras!$E$2:$E$1000),0)</f>
        <v/>
      </c>
      <c r="J507">
        <f>IF(N(H507)&gt;0, IF(N(I507)&gt;0, N(H507)*(1+N(I507)/100), N(H507)*2), IF(N(F507)&gt;0, IF(N(I507)&gt;0, N(F507)*(1+N(I507)/100), N(F507)*2), 0))</f>
        <v/>
      </c>
    </row>
    <row r="508">
      <c r="E508">
        <f>IFERROR(SUMIF(Compras!$I$2:$I$1000,A508,Compras!$D$2:$D$1000)-SUMIF(Ventas!$S$2:$S$2000,A508,Ventas!$D$2:$D$2000),0)</f>
        <v/>
      </c>
      <c r="F508">
        <f>IFERROR(SUMPRODUCT((Compras!$I$2:$I$1000=A508)*(Compras!$D$2:$D$1000)*(Compras!$E$2:$E$1000))/SUMIF(Compras!$I$2:$I$1000,A508,Compras!$D$2:$D$1000),0)</f>
        <v/>
      </c>
      <c r="H508">
        <f>IFERROR(LOOKUP(2,1/(Compras!$I$2:$I$1000=A508),Compras!$E$2:$E$1000),0)</f>
        <v/>
      </c>
      <c r="J508">
        <f>IF(N(H508)&gt;0, IF(N(I508)&gt;0, N(H508)*(1+N(I508)/100), N(H508)*2), IF(N(F508)&gt;0, IF(N(I508)&gt;0, N(F508)*(1+N(I508)/100), N(F508)*2), 0))</f>
        <v/>
      </c>
    </row>
    <row r="509">
      <c r="E509">
        <f>IFERROR(SUMIF(Compras!$I$2:$I$1000,A509,Compras!$D$2:$D$1000)-SUMIF(Ventas!$S$2:$S$2000,A509,Ventas!$D$2:$D$2000),0)</f>
        <v/>
      </c>
      <c r="F509">
        <f>IFERROR(SUMPRODUCT((Compras!$I$2:$I$1000=A509)*(Compras!$D$2:$D$1000)*(Compras!$E$2:$E$1000))/SUMIF(Compras!$I$2:$I$1000,A509,Compras!$D$2:$D$1000),0)</f>
        <v/>
      </c>
      <c r="H509">
        <f>IFERROR(LOOKUP(2,1/(Compras!$I$2:$I$1000=A509),Compras!$E$2:$E$1000),0)</f>
        <v/>
      </c>
      <c r="J509">
        <f>IF(N(H509)&gt;0, IF(N(I509)&gt;0, N(H509)*(1+N(I509)/100), N(H509)*2), IF(N(F509)&gt;0, IF(N(I509)&gt;0, N(F509)*(1+N(I509)/100), N(F509)*2), 0))</f>
        <v/>
      </c>
    </row>
    <row r="510">
      <c r="E510">
        <f>IFERROR(SUMIF(Compras!$I$2:$I$1000,A510,Compras!$D$2:$D$1000)-SUMIF(Ventas!$S$2:$S$2000,A510,Ventas!$D$2:$D$2000),0)</f>
        <v/>
      </c>
      <c r="F510">
        <f>IFERROR(SUMPRODUCT((Compras!$I$2:$I$1000=A510)*(Compras!$D$2:$D$1000)*(Compras!$E$2:$E$1000))/SUMIF(Compras!$I$2:$I$1000,A510,Compras!$D$2:$D$1000),0)</f>
        <v/>
      </c>
      <c r="H510">
        <f>IFERROR(LOOKUP(2,1/(Compras!$I$2:$I$1000=A510),Compras!$E$2:$E$1000),0)</f>
        <v/>
      </c>
      <c r="J510">
        <f>IF(N(H510)&gt;0, IF(N(I510)&gt;0, N(H510)*(1+N(I510)/100), N(H510)*2), IF(N(F510)&gt;0, IF(N(I510)&gt;0, N(F510)*(1+N(I510)/100), N(F510)*2), 0))</f>
        <v/>
      </c>
    </row>
    <row r="511">
      <c r="E511">
        <f>IFERROR(SUMIF(Compras!$I$2:$I$1000,A511,Compras!$D$2:$D$1000)-SUMIF(Ventas!$S$2:$S$2000,A511,Ventas!$D$2:$D$2000),0)</f>
        <v/>
      </c>
      <c r="F511">
        <f>IFERROR(SUMPRODUCT((Compras!$I$2:$I$1000=A511)*(Compras!$D$2:$D$1000)*(Compras!$E$2:$E$1000))/SUMIF(Compras!$I$2:$I$1000,A511,Compras!$D$2:$D$1000),0)</f>
        <v/>
      </c>
      <c r="H511">
        <f>IFERROR(LOOKUP(2,1/(Compras!$I$2:$I$1000=A511),Compras!$E$2:$E$1000),0)</f>
        <v/>
      </c>
      <c r="J511">
        <f>IF(N(H511)&gt;0, IF(N(I511)&gt;0, N(H511)*(1+N(I511)/100), N(H511)*2), IF(N(F511)&gt;0, IF(N(I511)&gt;0, N(F511)*(1+N(I511)/100), N(F511)*2), 0))</f>
        <v/>
      </c>
    </row>
    <row r="512">
      <c r="E512">
        <f>IFERROR(SUMIF(Compras!$I$2:$I$1000,A512,Compras!$D$2:$D$1000)-SUMIF(Ventas!$S$2:$S$2000,A512,Ventas!$D$2:$D$2000),0)</f>
        <v/>
      </c>
      <c r="F512">
        <f>IFERROR(SUMPRODUCT((Compras!$I$2:$I$1000=A512)*(Compras!$D$2:$D$1000)*(Compras!$E$2:$E$1000))/SUMIF(Compras!$I$2:$I$1000,A512,Compras!$D$2:$D$1000),0)</f>
        <v/>
      </c>
      <c r="H512">
        <f>IFERROR(LOOKUP(2,1/(Compras!$I$2:$I$1000=A512),Compras!$E$2:$E$1000),0)</f>
        <v/>
      </c>
      <c r="J512">
        <f>IF(N(H512)&gt;0, IF(N(I512)&gt;0, N(H512)*(1+N(I512)/100), N(H512)*2), IF(N(F512)&gt;0, IF(N(I512)&gt;0, N(F512)*(1+N(I512)/100), N(F512)*2), 0))</f>
        <v/>
      </c>
    </row>
    <row r="513">
      <c r="E513">
        <f>IFERROR(SUMIF(Compras!$I$2:$I$1000,A513,Compras!$D$2:$D$1000)-SUMIF(Ventas!$S$2:$S$2000,A513,Ventas!$D$2:$D$2000),0)</f>
        <v/>
      </c>
      <c r="F513">
        <f>IFERROR(SUMPRODUCT((Compras!$I$2:$I$1000=A513)*(Compras!$D$2:$D$1000)*(Compras!$E$2:$E$1000))/SUMIF(Compras!$I$2:$I$1000,A513,Compras!$D$2:$D$1000),0)</f>
        <v/>
      </c>
      <c r="H513">
        <f>IFERROR(LOOKUP(2,1/(Compras!$I$2:$I$1000=A513),Compras!$E$2:$E$1000),0)</f>
        <v/>
      </c>
      <c r="J513">
        <f>IF(N(H513)&gt;0, IF(N(I513)&gt;0, N(H513)*(1+N(I513)/100), N(H513)*2), IF(N(F513)&gt;0, IF(N(I513)&gt;0, N(F513)*(1+N(I513)/100), N(F513)*2), 0))</f>
        <v/>
      </c>
    </row>
    <row r="514">
      <c r="E514">
        <f>IFERROR(SUMIF(Compras!$I$2:$I$1000,A514,Compras!$D$2:$D$1000)-SUMIF(Ventas!$S$2:$S$2000,A514,Ventas!$D$2:$D$2000),0)</f>
        <v/>
      </c>
      <c r="F514">
        <f>IFERROR(SUMPRODUCT((Compras!$I$2:$I$1000=A514)*(Compras!$D$2:$D$1000)*(Compras!$E$2:$E$1000))/SUMIF(Compras!$I$2:$I$1000,A514,Compras!$D$2:$D$1000),0)</f>
        <v/>
      </c>
      <c r="H514">
        <f>IFERROR(LOOKUP(2,1/(Compras!$I$2:$I$1000=A514),Compras!$E$2:$E$1000),0)</f>
        <v/>
      </c>
      <c r="J514">
        <f>IF(N(H514)&gt;0, IF(N(I514)&gt;0, N(H514)*(1+N(I514)/100), N(H514)*2), IF(N(F514)&gt;0, IF(N(I514)&gt;0, N(F514)*(1+N(I514)/100), N(F514)*2), 0))</f>
        <v/>
      </c>
    </row>
    <row r="515">
      <c r="E515">
        <f>IFERROR(SUMIF(Compras!$I$2:$I$1000,A515,Compras!$D$2:$D$1000)-SUMIF(Ventas!$S$2:$S$2000,A515,Ventas!$D$2:$D$2000),0)</f>
        <v/>
      </c>
      <c r="F515">
        <f>IFERROR(SUMPRODUCT((Compras!$I$2:$I$1000=A515)*(Compras!$D$2:$D$1000)*(Compras!$E$2:$E$1000))/SUMIF(Compras!$I$2:$I$1000,A515,Compras!$D$2:$D$1000),0)</f>
        <v/>
      </c>
      <c r="H515">
        <f>IFERROR(LOOKUP(2,1/(Compras!$I$2:$I$1000=A515),Compras!$E$2:$E$1000),0)</f>
        <v/>
      </c>
      <c r="J515">
        <f>IF(N(H515)&gt;0, IF(N(I515)&gt;0, N(H515)*(1+N(I515)/100), N(H515)*2), IF(N(F515)&gt;0, IF(N(I515)&gt;0, N(F515)*(1+N(I515)/100), N(F515)*2), 0))</f>
        <v/>
      </c>
    </row>
    <row r="516">
      <c r="E516">
        <f>IFERROR(SUMIF(Compras!$I$2:$I$1000,A516,Compras!$D$2:$D$1000)-SUMIF(Ventas!$S$2:$S$2000,A516,Ventas!$D$2:$D$2000),0)</f>
        <v/>
      </c>
      <c r="F516">
        <f>IFERROR(SUMPRODUCT((Compras!$I$2:$I$1000=A516)*(Compras!$D$2:$D$1000)*(Compras!$E$2:$E$1000))/SUMIF(Compras!$I$2:$I$1000,A516,Compras!$D$2:$D$1000),0)</f>
        <v/>
      </c>
      <c r="H516">
        <f>IFERROR(LOOKUP(2,1/(Compras!$I$2:$I$1000=A516),Compras!$E$2:$E$1000),0)</f>
        <v/>
      </c>
      <c r="J516">
        <f>IF(N(H516)&gt;0, IF(N(I516)&gt;0, N(H516)*(1+N(I516)/100), N(H516)*2), IF(N(F516)&gt;0, IF(N(I516)&gt;0, N(F516)*(1+N(I516)/100), N(F516)*2), 0))</f>
        <v/>
      </c>
    </row>
    <row r="517">
      <c r="E517">
        <f>IFERROR(SUMIF(Compras!$I$2:$I$1000,A517,Compras!$D$2:$D$1000)-SUMIF(Ventas!$S$2:$S$2000,A517,Ventas!$D$2:$D$2000),0)</f>
        <v/>
      </c>
      <c r="F517">
        <f>IFERROR(SUMPRODUCT((Compras!$I$2:$I$1000=A517)*(Compras!$D$2:$D$1000)*(Compras!$E$2:$E$1000))/SUMIF(Compras!$I$2:$I$1000,A517,Compras!$D$2:$D$1000),0)</f>
        <v/>
      </c>
      <c r="H517">
        <f>IFERROR(LOOKUP(2,1/(Compras!$I$2:$I$1000=A517),Compras!$E$2:$E$1000),0)</f>
        <v/>
      </c>
      <c r="J517">
        <f>IF(N(H517)&gt;0, IF(N(I517)&gt;0, N(H517)*(1+N(I517)/100), N(H517)*2), IF(N(F517)&gt;0, IF(N(I517)&gt;0, N(F517)*(1+N(I517)/100), N(F517)*2), 0))</f>
        <v/>
      </c>
    </row>
    <row r="518">
      <c r="E518">
        <f>IFERROR(SUMIF(Compras!$I$2:$I$1000,A518,Compras!$D$2:$D$1000)-SUMIF(Ventas!$S$2:$S$2000,A518,Ventas!$D$2:$D$2000),0)</f>
        <v/>
      </c>
      <c r="F518">
        <f>IFERROR(SUMPRODUCT((Compras!$I$2:$I$1000=A518)*(Compras!$D$2:$D$1000)*(Compras!$E$2:$E$1000))/SUMIF(Compras!$I$2:$I$1000,A518,Compras!$D$2:$D$1000),0)</f>
        <v/>
      </c>
      <c r="H518">
        <f>IFERROR(LOOKUP(2,1/(Compras!$I$2:$I$1000=A518),Compras!$E$2:$E$1000),0)</f>
        <v/>
      </c>
      <c r="J518">
        <f>IF(N(H518)&gt;0, IF(N(I518)&gt;0, N(H518)*(1+N(I518)/100), N(H518)*2), IF(N(F518)&gt;0, IF(N(I518)&gt;0, N(F518)*(1+N(I518)/100), N(F518)*2), 0))</f>
        <v/>
      </c>
    </row>
    <row r="519">
      <c r="E519">
        <f>IFERROR(SUMIF(Compras!$I$2:$I$1000,A519,Compras!$D$2:$D$1000)-SUMIF(Ventas!$S$2:$S$2000,A519,Ventas!$D$2:$D$2000),0)</f>
        <v/>
      </c>
      <c r="F519">
        <f>IFERROR(SUMPRODUCT((Compras!$I$2:$I$1000=A519)*(Compras!$D$2:$D$1000)*(Compras!$E$2:$E$1000))/SUMIF(Compras!$I$2:$I$1000,A519,Compras!$D$2:$D$1000),0)</f>
        <v/>
      </c>
      <c r="H519">
        <f>IFERROR(LOOKUP(2,1/(Compras!$I$2:$I$1000=A519),Compras!$E$2:$E$1000),0)</f>
        <v/>
      </c>
      <c r="J519">
        <f>IF(N(H519)&gt;0, IF(N(I519)&gt;0, N(H519)*(1+N(I519)/100), N(H519)*2), IF(N(F519)&gt;0, IF(N(I519)&gt;0, N(F519)*(1+N(I519)/100), N(F519)*2), 0))</f>
        <v/>
      </c>
    </row>
    <row r="520">
      <c r="E520">
        <f>IFERROR(SUMIF(Compras!$I$2:$I$1000,A520,Compras!$D$2:$D$1000)-SUMIF(Ventas!$S$2:$S$2000,A520,Ventas!$D$2:$D$2000),0)</f>
        <v/>
      </c>
      <c r="F520">
        <f>IFERROR(SUMPRODUCT((Compras!$I$2:$I$1000=A520)*(Compras!$D$2:$D$1000)*(Compras!$E$2:$E$1000))/SUMIF(Compras!$I$2:$I$1000,A520,Compras!$D$2:$D$1000),0)</f>
        <v/>
      </c>
      <c r="H520">
        <f>IFERROR(LOOKUP(2,1/(Compras!$I$2:$I$1000=A520),Compras!$E$2:$E$1000),0)</f>
        <v/>
      </c>
      <c r="J520">
        <f>IF(N(H520)&gt;0, IF(N(I520)&gt;0, N(H520)*(1+N(I520)/100), N(H520)*2), IF(N(F520)&gt;0, IF(N(I520)&gt;0, N(F520)*(1+N(I520)/100), N(F520)*2), 0))</f>
        <v/>
      </c>
    </row>
    <row r="521">
      <c r="E521">
        <f>IFERROR(SUMIF(Compras!$I$2:$I$1000,A521,Compras!$D$2:$D$1000)-SUMIF(Ventas!$S$2:$S$2000,A521,Ventas!$D$2:$D$2000),0)</f>
        <v/>
      </c>
      <c r="F521">
        <f>IFERROR(SUMPRODUCT((Compras!$I$2:$I$1000=A521)*(Compras!$D$2:$D$1000)*(Compras!$E$2:$E$1000))/SUMIF(Compras!$I$2:$I$1000,A521,Compras!$D$2:$D$1000),0)</f>
        <v/>
      </c>
      <c r="H521">
        <f>IFERROR(LOOKUP(2,1/(Compras!$I$2:$I$1000=A521),Compras!$E$2:$E$1000),0)</f>
        <v/>
      </c>
      <c r="J521">
        <f>IF(N(H521)&gt;0, IF(N(I521)&gt;0, N(H521)*(1+N(I521)/100), N(H521)*2), IF(N(F521)&gt;0, IF(N(I521)&gt;0, N(F521)*(1+N(I521)/100), N(F521)*2), 0))</f>
        <v/>
      </c>
    </row>
    <row r="522">
      <c r="E522">
        <f>IFERROR(SUMIF(Compras!$I$2:$I$1000,A522,Compras!$D$2:$D$1000)-SUMIF(Ventas!$S$2:$S$2000,A522,Ventas!$D$2:$D$2000),0)</f>
        <v/>
      </c>
      <c r="F522">
        <f>IFERROR(SUMPRODUCT((Compras!$I$2:$I$1000=A522)*(Compras!$D$2:$D$1000)*(Compras!$E$2:$E$1000))/SUMIF(Compras!$I$2:$I$1000,A522,Compras!$D$2:$D$1000),0)</f>
        <v/>
      </c>
      <c r="H522">
        <f>IFERROR(LOOKUP(2,1/(Compras!$I$2:$I$1000=A522),Compras!$E$2:$E$1000),0)</f>
        <v/>
      </c>
      <c r="J522">
        <f>IF(N(H522)&gt;0, IF(N(I522)&gt;0, N(H522)*(1+N(I522)/100), N(H522)*2), IF(N(F522)&gt;0, IF(N(I522)&gt;0, N(F522)*(1+N(I522)/100), N(F522)*2), 0))</f>
        <v/>
      </c>
    </row>
    <row r="523">
      <c r="E523">
        <f>IFERROR(SUMIF(Compras!$I$2:$I$1000,A523,Compras!$D$2:$D$1000)-SUMIF(Ventas!$S$2:$S$2000,A523,Ventas!$D$2:$D$2000),0)</f>
        <v/>
      </c>
      <c r="F523">
        <f>IFERROR(SUMPRODUCT((Compras!$I$2:$I$1000=A523)*(Compras!$D$2:$D$1000)*(Compras!$E$2:$E$1000))/SUMIF(Compras!$I$2:$I$1000,A523,Compras!$D$2:$D$1000),0)</f>
        <v/>
      </c>
      <c r="H523">
        <f>IFERROR(LOOKUP(2,1/(Compras!$I$2:$I$1000=A523),Compras!$E$2:$E$1000),0)</f>
        <v/>
      </c>
      <c r="J523">
        <f>IF(N(H523)&gt;0, IF(N(I523)&gt;0, N(H523)*(1+N(I523)/100), N(H523)*2), IF(N(F523)&gt;0, IF(N(I523)&gt;0, N(F523)*(1+N(I523)/100), N(F523)*2), 0))</f>
        <v/>
      </c>
    </row>
    <row r="524">
      <c r="E524">
        <f>IFERROR(SUMIF(Compras!$I$2:$I$1000,A524,Compras!$D$2:$D$1000)-SUMIF(Ventas!$S$2:$S$2000,A524,Ventas!$D$2:$D$2000),0)</f>
        <v/>
      </c>
      <c r="F524">
        <f>IFERROR(SUMPRODUCT((Compras!$I$2:$I$1000=A524)*(Compras!$D$2:$D$1000)*(Compras!$E$2:$E$1000))/SUMIF(Compras!$I$2:$I$1000,A524,Compras!$D$2:$D$1000),0)</f>
        <v/>
      </c>
      <c r="H524">
        <f>IFERROR(LOOKUP(2,1/(Compras!$I$2:$I$1000=A524),Compras!$E$2:$E$1000),0)</f>
        <v/>
      </c>
      <c r="J524">
        <f>IF(N(H524)&gt;0, IF(N(I524)&gt;0, N(H524)*(1+N(I524)/100), N(H524)*2), IF(N(F524)&gt;0, IF(N(I524)&gt;0, N(F524)*(1+N(I524)/100), N(F524)*2), 0))</f>
        <v/>
      </c>
    </row>
    <row r="525">
      <c r="E525">
        <f>IFERROR(SUMIF(Compras!$I$2:$I$1000,A525,Compras!$D$2:$D$1000)-SUMIF(Ventas!$S$2:$S$2000,A525,Ventas!$D$2:$D$2000),0)</f>
        <v/>
      </c>
      <c r="F525">
        <f>IFERROR(SUMPRODUCT((Compras!$I$2:$I$1000=A525)*(Compras!$D$2:$D$1000)*(Compras!$E$2:$E$1000))/SUMIF(Compras!$I$2:$I$1000,A525,Compras!$D$2:$D$1000),0)</f>
        <v/>
      </c>
      <c r="H525">
        <f>IFERROR(LOOKUP(2,1/(Compras!$I$2:$I$1000=A525),Compras!$E$2:$E$1000),0)</f>
        <v/>
      </c>
      <c r="J525">
        <f>IF(N(H525)&gt;0, IF(N(I525)&gt;0, N(H525)*(1+N(I525)/100), N(H525)*2), IF(N(F525)&gt;0, IF(N(I525)&gt;0, N(F525)*(1+N(I525)/100), N(F525)*2), 0))</f>
        <v/>
      </c>
    </row>
    <row r="526">
      <c r="E526">
        <f>IFERROR(SUMIF(Compras!$I$2:$I$1000,A526,Compras!$D$2:$D$1000)-SUMIF(Ventas!$S$2:$S$2000,A526,Ventas!$D$2:$D$2000),0)</f>
        <v/>
      </c>
      <c r="F526">
        <f>IFERROR(SUMPRODUCT((Compras!$I$2:$I$1000=A526)*(Compras!$D$2:$D$1000)*(Compras!$E$2:$E$1000))/SUMIF(Compras!$I$2:$I$1000,A526,Compras!$D$2:$D$1000),0)</f>
        <v/>
      </c>
      <c r="H526">
        <f>IFERROR(LOOKUP(2,1/(Compras!$I$2:$I$1000=A526),Compras!$E$2:$E$1000),0)</f>
        <v/>
      </c>
      <c r="J526">
        <f>IF(N(H526)&gt;0, IF(N(I526)&gt;0, N(H526)*(1+N(I526)/100), N(H526)*2), IF(N(F526)&gt;0, IF(N(I526)&gt;0, N(F526)*(1+N(I526)/100), N(F526)*2), 0))</f>
        <v/>
      </c>
    </row>
    <row r="527">
      <c r="E527">
        <f>IFERROR(SUMIF(Compras!$I$2:$I$1000,A527,Compras!$D$2:$D$1000)-SUMIF(Ventas!$S$2:$S$2000,A527,Ventas!$D$2:$D$2000),0)</f>
        <v/>
      </c>
      <c r="F527">
        <f>IFERROR(SUMPRODUCT((Compras!$I$2:$I$1000=A527)*(Compras!$D$2:$D$1000)*(Compras!$E$2:$E$1000))/SUMIF(Compras!$I$2:$I$1000,A527,Compras!$D$2:$D$1000),0)</f>
        <v/>
      </c>
      <c r="H527">
        <f>IFERROR(LOOKUP(2,1/(Compras!$I$2:$I$1000=A527),Compras!$E$2:$E$1000),0)</f>
        <v/>
      </c>
      <c r="J527">
        <f>IF(N(H527)&gt;0, IF(N(I527)&gt;0, N(H527)*(1+N(I527)/100), N(H527)*2), IF(N(F527)&gt;0, IF(N(I527)&gt;0, N(F527)*(1+N(I527)/100), N(F527)*2), 0))</f>
        <v/>
      </c>
    </row>
    <row r="528">
      <c r="E528">
        <f>IFERROR(SUMIF(Compras!$I$2:$I$1000,A528,Compras!$D$2:$D$1000)-SUMIF(Ventas!$S$2:$S$2000,A528,Ventas!$D$2:$D$2000),0)</f>
        <v/>
      </c>
      <c r="F528">
        <f>IFERROR(SUMPRODUCT((Compras!$I$2:$I$1000=A528)*(Compras!$D$2:$D$1000)*(Compras!$E$2:$E$1000))/SUMIF(Compras!$I$2:$I$1000,A528,Compras!$D$2:$D$1000),0)</f>
        <v/>
      </c>
      <c r="H528">
        <f>IFERROR(LOOKUP(2,1/(Compras!$I$2:$I$1000=A528),Compras!$E$2:$E$1000),0)</f>
        <v/>
      </c>
      <c r="J528">
        <f>IF(N(H528)&gt;0, IF(N(I528)&gt;0, N(H528)*(1+N(I528)/100), N(H528)*2), IF(N(F528)&gt;0, IF(N(I528)&gt;0, N(F528)*(1+N(I528)/100), N(F528)*2), 0))</f>
        <v/>
      </c>
    </row>
    <row r="529">
      <c r="E529">
        <f>IFERROR(SUMIF(Compras!$I$2:$I$1000,A529,Compras!$D$2:$D$1000)-SUMIF(Ventas!$S$2:$S$2000,A529,Ventas!$D$2:$D$2000),0)</f>
        <v/>
      </c>
      <c r="F529">
        <f>IFERROR(SUMPRODUCT((Compras!$I$2:$I$1000=A529)*(Compras!$D$2:$D$1000)*(Compras!$E$2:$E$1000))/SUMIF(Compras!$I$2:$I$1000,A529,Compras!$D$2:$D$1000),0)</f>
        <v/>
      </c>
      <c r="H529">
        <f>IFERROR(LOOKUP(2,1/(Compras!$I$2:$I$1000=A529),Compras!$E$2:$E$1000),0)</f>
        <v/>
      </c>
      <c r="J529">
        <f>IF(N(H529)&gt;0, IF(N(I529)&gt;0, N(H529)*(1+N(I529)/100), N(H529)*2), IF(N(F529)&gt;0, IF(N(I529)&gt;0, N(F529)*(1+N(I529)/100), N(F529)*2), 0))</f>
        <v/>
      </c>
    </row>
    <row r="530">
      <c r="E530">
        <f>IFERROR(SUMIF(Compras!$I$2:$I$1000,A530,Compras!$D$2:$D$1000)-SUMIF(Ventas!$S$2:$S$2000,A530,Ventas!$D$2:$D$2000),0)</f>
        <v/>
      </c>
      <c r="F530">
        <f>IFERROR(SUMPRODUCT((Compras!$I$2:$I$1000=A530)*(Compras!$D$2:$D$1000)*(Compras!$E$2:$E$1000))/SUMIF(Compras!$I$2:$I$1000,A530,Compras!$D$2:$D$1000),0)</f>
        <v/>
      </c>
      <c r="H530">
        <f>IFERROR(LOOKUP(2,1/(Compras!$I$2:$I$1000=A530),Compras!$E$2:$E$1000),0)</f>
        <v/>
      </c>
      <c r="J530">
        <f>IF(N(H530)&gt;0, IF(N(I530)&gt;0, N(H530)*(1+N(I530)/100), N(H530)*2), IF(N(F530)&gt;0, IF(N(I530)&gt;0, N(F530)*(1+N(I530)/100), N(F530)*2), 0))</f>
        <v/>
      </c>
    </row>
    <row r="531">
      <c r="E531">
        <f>IFERROR(SUMIF(Compras!$I$2:$I$1000,A531,Compras!$D$2:$D$1000)-SUMIF(Ventas!$S$2:$S$2000,A531,Ventas!$D$2:$D$2000),0)</f>
        <v/>
      </c>
      <c r="F531">
        <f>IFERROR(SUMPRODUCT((Compras!$I$2:$I$1000=A531)*(Compras!$D$2:$D$1000)*(Compras!$E$2:$E$1000))/SUMIF(Compras!$I$2:$I$1000,A531,Compras!$D$2:$D$1000),0)</f>
        <v/>
      </c>
      <c r="H531">
        <f>IFERROR(LOOKUP(2,1/(Compras!$I$2:$I$1000=A531),Compras!$E$2:$E$1000),0)</f>
        <v/>
      </c>
      <c r="J531">
        <f>IF(N(H531)&gt;0, IF(N(I531)&gt;0, N(H531)*(1+N(I531)/100), N(H531)*2), IF(N(F531)&gt;0, IF(N(I531)&gt;0, N(F531)*(1+N(I531)/100), N(F531)*2), 0))</f>
        <v/>
      </c>
    </row>
    <row r="532">
      <c r="E532">
        <f>IFERROR(SUMIF(Compras!$I$2:$I$1000,A532,Compras!$D$2:$D$1000)-SUMIF(Ventas!$S$2:$S$2000,A532,Ventas!$D$2:$D$2000),0)</f>
        <v/>
      </c>
      <c r="F532">
        <f>IFERROR(SUMPRODUCT((Compras!$I$2:$I$1000=A532)*(Compras!$D$2:$D$1000)*(Compras!$E$2:$E$1000))/SUMIF(Compras!$I$2:$I$1000,A532,Compras!$D$2:$D$1000),0)</f>
        <v/>
      </c>
      <c r="H532">
        <f>IFERROR(LOOKUP(2,1/(Compras!$I$2:$I$1000=A532),Compras!$E$2:$E$1000),0)</f>
        <v/>
      </c>
      <c r="J532">
        <f>IF(N(H532)&gt;0, IF(N(I532)&gt;0, N(H532)*(1+N(I532)/100), N(H532)*2), IF(N(F532)&gt;0, IF(N(I532)&gt;0, N(F532)*(1+N(I532)/100), N(F532)*2), 0))</f>
        <v/>
      </c>
    </row>
    <row r="533">
      <c r="E533">
        <f>IFERROR(SUMIF(Compras!$I$2:$I$1000,A533,Compras!$D$2:$D$1000)-SUMIF(Ventas!$S$2:$S$2000,A533,Ventas!$D$2:$D$2000),0)</f>
        <v/>
      </c>
      <c r="F533">
        <f>IFERROR(SUMPRODUCT((Compras!$I$2:$I$1000=A533)*(Compras!$D$2:$D$1000)*(Compras!$E$2:$E$1000))/SUMIF(Compras!$I$2:$I$1000,A533,Compras!$D$2:$D$1000),0)</f>
        <v/>
      </c>
      <c r="H533">
        <f>IFERROR(LOOKUP(2,1/(Compras!$I$2:$I$1000=A533),Compras!$E$2:$E$1000),0)</f>
        <v/>
      </c>
      <c r="J533">
        <f>IF(N(H533)&gt;0, IF(N(I533)&gt;0, N(H533)*(1+N(I533)/100), N(H533)*2), IF(N(F533)&gt;0, IF(N(I533)&gt;0, N(F533)*(1+N(I533)/100), N(F533)*2), 0))</f>
        <v/>
      </c>
    </row>
    <row r="534">
      <c r="E534">
        <f>IFERROR(SUMIF(Compras!$I$2:$I$1000,A534,Compras!$D$2:$D$1000)-SUMIF(Ventas!$S$2:$S$2000,A534,Ventas!$D$2:$D$2000),0)</f>
        <v/>
      </c>
      <c r="F534">
        <f>IFERROR(SUMPRODUCT((Compras!$I$2:$I$1000=A534)*(Compras!$D$2:$D$1000)*(Compras!$E$2:$E$1000))/SUMIF(Compras!$I$2:$I$1000,A534,Compras!$D$2:$D$1000),0)</f>
        <v/>
      </c>
      <c r="H534">
        <f>IFERROR(LOOKUP(2,1/(Compras!$I$2:$I$1000=A534),Compras!$E$2:$E$1000),0)</f>
        <v/>
      </c>
      <c r="J534">
        <f>IF(N(H534)&gt;0, IF(N(I534)&gt;0, N(H534)*(1+N(I534)/100), N(H534)*2), IF(N(F534)&gt;0, IF(N(I534)&gt;0, N(F534)*(1+N(I534)/100), N(F534)*2), 0))</f>
        <v/>
      </c>
    </row>
    <row r="535">
      <c r="E535">
        <f>IFERROR(SUMIF(Compras!$I$2:$I$1000,A535,Compras!$D$2:$D$1000)-SUMIF(Ventas!$S$2:$S$2000,A535,Ventas!$D$2:$D$2000),0)</f>
        <v/>
      </c>
      <c r="F535">
        <f>IFERROR(SUMPRODUCT((Compras!$I$2:$I$1000=A535)*(Compras!$D$2:$D$1000)*(Compras!$E$2:$E$1000))/SUMIF(Compras!$I$2:$I$1000,A535,Compras!$D$2:$D$1000),0)</f>
        <v/>
      </c>
      <c r="H535">
        <f>IFERROR(LOOKUP(2,1/(Compras!$I$2:$I$1000=A535),Compras!$E$2:$E$1000),0)</f>
        <v/>
      </c>
      <c r="J535">
        <f>IF(N(H535)&gt;0, IF(N(I535)&gt;0, N(H535)*(1+N(I535)/100), N(H535)*2), IF(N(F535)&gt;0, IF(N(I535)&gt;0, N(F535)*(1+N(I535)/100), N(F535)*2), 0))</f>
        <v/>
      </c>
    </row>
    <row r="536">
      <c r="E536">
        <f>IFERROR(SUMIF(Compras!$I$2:$I$1000,A536,Compras!$D$2:$D$1000)-SUMIF(Ventas!$S$2:$S$2000,A536,Ventas!$D$2:$D$2000),0)</f>
        <v/>
      </c>
      <c r="F536">
        <f>IFERROR(SUMPRODUCT((Compras!$I$2:$I$1000=A536)*(Compras!$D$2:$D$1000)*(Compras!$E$2:$E$1000))/SUMIF(Compras!$I$2:$I$1000,A536,Compras!$D$2:$D$1000),0)</f>
        <v/>
      </c>
      <c r="H536">
        <f>IFERROR(LOOKUP(2,1/(Compras!$I$2:$I$1000=A536),Compras!$E$2:$E$1000),0)</f>
        <v/>
      </c>
      <c r="J536">
        <f>IF(N(H536)&gt;0, IF(N(I536)&gt;0, N(H536)*(1+N(I536)/100), N(H536)*2), IF(N(F536)&gt;0, IF(N(I536)&gt;0, N(F536)*(1+N(I536)/100), N(F536)*2), 0))</f>
        <v/>
      </c>
    </row>
    <row r="537">
      <c r="E537">
        <f>IFERROR(SUMIF(Compras!$I$2:$I$1000,A537,Compras!$D$2:$D$1000)-SUMIF(Ventas!$S$2:$S$2000,A537,Ventas!$D$2:$D$2000),0)</f>
        <v/>
      </c>
      <c r="F537">
        <f>IFERROR(SUMPRODUCT((Compras!$I$2:$I$1000=A537)*(Compras!$D$2:$D$1000)*(Compras!$E$2:$E$1000))/SUMIF(Compras!$I$2:$I$1000,A537,Compras!$D$2:$D$1000),0)</f>
        <v/>
      </c>
      <c r="H537">
        <f>IFERROR(LOOKUP(2,1/(Compras!$I$2:$I$1000=A537),Compras!$E$2:$E$1000),0)</f>
        <v/>
      </c>
      <c r="J537">
        <f>IF(N(H537)&gt;0, IF(N(I537)&gt;0, N(H537)*(1+N(I537)/100), N(H537)*2), IF(N(F537)&gt;0, IF(N(I537)&gt;0, N(F537)*(1+N(I537)/100), N(F537)*2), 0))</f>
        <v/>
      </c>
    </row>
    <row r="538">
      <c r="E538">
        <f>IFERROR(SUMIF(Compras!$I$2:$I$1000,A538,Compras!$D$2:$D$1000)-SUMIF(Ventas!$S$2:$S$2000,A538,Ventas!$D$2:$D$2000),0)</f>
        <v/>
      </c>
      <c r="F538">
        <f>IFERROR(SUMPRODUCT((Compras!$I$2:$I$1000=A538)*(Compras!$D$2:$D$1000)*(Compras!$E$2:$E$1000))/SUMIF(Compras!$I$2:$I$1000,A538,Compras!$D$2:$D$1000),0)</f>
        <v/>
      </c>
      <c r="H538">
        <f>IFERROR(LOOKUP(2,1/(Compras!$I$2:$I$1000=A538),Compras!$E$2:$E$1000),0)</f>
        <v/>
      </c>
      <c r="J538">
        <f>IF(N(H538)&gt;0, IF(N(I538)&gt;0, N(H538)*(1+N(I538)/100), N(H538)*2), IF(N(F538)&gt;0, IF(N(I538)&gt;0, N(F538)*(1+N(I538)/100), N(F538)*2), 0))</f>
        <v/>
      </c>
    </row>
    <row r="539">
      <c r="E539">
        <f>IFERROR(SUMIF(Compras!$I$2:$I$1000,A539,Compras!$D$2:$D$1000)-SUMIF(Ventas!$S$2:$S$2000,A539,Ventas!$D$2:$D$2000),0)</f>
        <v/>
      </c>
      <c r="F539">
        <f>IFERROR(SUMPRODUCT((Compras!$I$2:$I$1000=A539)*(Compras!$D$2:$D$1000)*(Compras!$E$2:$E$1000))/SUMIF(Compras!$I$2:$I$1000,A539,Compras!$D$2:$D$1000),0)</f>
        <v/>
      </c>
      <c r="H539">
        <f>IFERROR(LOOKUP(2,1/(Compras!$I$2:$I$1000=A539),Compras!$E$2:$E$1000),0)</f>
        <v/>
      </c>
      <c r="J539">
        <f>IF(N(H539)&gt;0, IF(N(I539)&gt;0, N(H539)*(1+N(I539)/100), N(H539)*2), IF(N(F539)&gt;0, IF(N(I539)&gt;0, N(F539)*(1+N(I539)/100), N(F539)*2), 0))</f>
        <v/>
      </c>
    </row>
    <row r="540">
      <c r="E540">
        <f>IFERROR(SUMIF(Compras!$I$2:$I$1000,A540,Compras!$D$2:$D$1000)-SUMIF(Ventas!$S$2:$S$2000,A540,Ventas!$D$2:$D$2000),0)</f>
        <v/>
      </c>
      <c r="F540">
        <f>IFERROR(SUMPRODUCT((Compras!$I$2:$I$1000=A540)*(Compras!$D$2:$D$1000)*(Compras!$E$2:$E$1000))/SUMIF(Compras!$I$2:$I$1000,A540,Compras!$D$2:$D$1000),0)</f>
        <v/>
      </c>
      <c r="H540">
        <f>IFERROR(LOOKUP(2,1/(Compras!$I$2:$I$1000=A540),Compras!$E$2:$E$1000),0)</f>
        <v/>
      </c>
      <c r="J540">
        <f>IF(N(H540)&gt;0, IF(N(I540)&gt;0, N(H540)*(1+N(I540)/100), N(H540)*2), IF(N(F540)&gt;0, IF(N(I540)&gt;0, N(F540)*(1+N(I540)/100), N(F540)*2), 0))</f>
        <v/>
      </c>
    </row>
    <row r="541">
      <c r="E541">
        <f>IFERROR(SUMIF(Compras!$I$2:$I$1000,A541,Compras!$D$2:$D$1000)-SUMIF(Ventas!$S$2:$S$2000,A541,Ventas!$D$2:$D$2000),0)</f>
        <v/>
      </c>
      <c r="F541">
        <f>IFERROR(SUMPRODUCT((Compras!$I$2:$I$1000=A541)*(Compras!$D$2:$D$1000)*(Compras!$E$2:$E$1000))/SUMIF(Compras!$I$2:$I$1000,A541,Compras!$D$2:$D$1000),0)</f>
        <v/>
      </c>
      <c r="H541">
        <f>IFERROR(LOOKUP(2,1/(Compras!$I$2:$I$1000=A541),Compras!$E$2:$E$1000),0)</f>
        <v/>
      </c>
      <c r="J541">
        <f>IF(N(H541)&gt;0, IF(N(I541)&gt;0, N(H541)*(1+N(I541)/100), N(H541)*2), IF(N(F541)&gt;0, IF(N(I541)&gt;0, N(F541)*(1+N(I541)/100), N(F541)*2), 0))</f>
        <v/>
      </c>
    </row>
    <row r="542">
      <c r="E542">
        <f>IFERROR(SUMIF(Compras!$I$2:$I$1000,A542,Compras!$D$2:$D$1000)-SUMIF(Ventas!$S$2:$S$2000,A542,Ventas!$D$2:$D$2000),0)</f>
        <v/>
      </c>
      <c r="F542">
        <f>IFERROR(SUMPRODUCT((Compras!$I$2:$I$1000=A542)*(Compras!$D$2:$D$1000)*(Compras!$E$2:$E$1000))/SUMIF(Compras!$I$2:$I$1000,A542,Compras!$D$2:$D$1000),0)</f>
        <v/>
      </c>
      <c r="H542">
        <f>IFERROR(LOOKUP(2,1/(Compras!$I$2:$I$1000=A542),Compras!$E$2:$E$1000),0)</f>
        <v/>
      </c>
      <c r="J542">
        <f>IF(N(H542)&gt;0, IF(N(I542)&gt;0, N(H542)*(1+N(I542)/100), N(H542)*2), IF(N(F542)&gt;0, IF(N(I542)&gt;0, N(F542)*(1+N(I542)/100), N(F542)*2), 0))</f>
        <v/>
      </c>
    </row>
    <row r="543">
      <c r="E543">
        <f>IFERROR(SUMIF(Compras!$I$2:$I$1000,A543,Compras!$D$2:$D$1000)-SUMIF(Ventas!$S$2:$S$2000,A543,Ventas!$D$2:$D$2000),0)</f>
        <v/>
      </c>
      <c r="F543">
        <f>IFERROR(SUMPRODUCT((Compras!$I$2:$I$1000=A543)*(Compras!$D$2:$D$1000)*(Compras!$E$2:$E$1000))/SUMIF(Compras!$I$2:$I$1000,A543,Compras!$D$2:$D$1000),0)</f>
        <v/>
      </c>
      <c r="H543">
        <f>IFERROR(LOOKUP(2,1/(Compras!$I$2:$I$1000=A543),Compras!$E$2:$E$1000),0)</f>
        <v/>
      </c>
      <c r="J543">
        <f>IF(N(H543)&gt;0, IF(N(I543)&gt;0, N(H543)*(1+N(I543)/100), N(H543)*2), IF(N(F543)&gt;0, IF(N(I543)&gt;0, N(F543)*(1+N(I543)/100), N(F543)*2), 0))</f>
        <v/>
      </c>
    </row>
    <row r="544">
      <c r="E544">
        <f>IFERROR(SUMIF(Compras!$I$2:$I$1000,A544,Compras!$D$2:$D$1000)-SUMIF(Ventas!$S$2:$S$2000,A544,Ventas!$D$2:$D$2000),0)</f>
        <v/>
      </c>
      <c r="F544">
        <f>IFERROR(SUMPRODUCT((Compras!$I$2:$I$1000=A544)*(Compras!$D$2:$D$1000)*(Compras!$E$2:$E$1000))/SUMIF(Compras!$I$2:$I$1000,A544,Compras!$D$2:$D$1000),0)</f>
        <v/>
      </c>
      <c r="H544">
        <f>IFERROR(LOOKUP(2,1/(Compras!$I$2:$I$1000=A544),Compras!$E$2:$E$1000),0)</f>
        <v/>
      </c>
      <c r="J544">
        <f>IF(N(H544)&gt;0, IF(N(I544)&gt;0, N(H544)*(1+N(I544)/100), N(H544)*2), IF(N(F544)&gt;0, IF(N(I544)&gt;0, N(F544)*(1+N(I544)/100), N(F544)*2), 0))</f>
        <v/>
      </c>
    </row>
    <row r="545">
      <c r="E545">
        <f>IFERROR(SUMIF(Compras!$I$2:$I$1000,A545,Compras!$D$2:$D$1000)-SUMIF(Ventas!$S$2:$S$2000,A545,Ventas!$D$2:$D$2000),0)</f>
        <v/>
      </c>
      <c r="F545">
        <f>IFERROR(SUMPRODUCT((Compras!$I$2:$I$1000=A545)*(Compras!$D$2:$D$1000)*(Compras!$E$2:$E$1000))/SUMIF(Compras!$I$2:$I$1000,A545,Compras!$D$2:$D$1000),0)</f>
        <v/>
      </c>
      <c r="H545">
        <f>IFERROR(LOOKUP(2,1/(Compras!$I$2:$I$1000=A545),Compras!$E$2:$E$1000),0)</f>
        <v/>
      </c>
      <c r="J545">
        <f>IF(N(H545)&gt;0, IF(N(I545)&gt;0, N(H545)*(1+N(I545)/100), N(H545)*2), IF(N(F545)&gt;0, IF(N(I545)&gt;0, N(F545)*(1+N(I545)/100), N(F545)*2), 0))</f>
        <v/>
      </c>
    </row>
    <row r="546">
      <c r="E546">
        <f>IFERROR(SUMIF(Compras!$I$2:$I$1000,A546,Compras!$D$2:$D$1000)-SUMIF(Ventas!$S$2:$S$2000,A546,Ventas!$D$2:$D$2000),0)</f>
        <v/>
      </c>
      <c r="F546">
        <f>IFERROR(SUMPRODUCT((Compras!$I$2:$I$1000=A546)*(Compras!$D$2:$D$1000)*(Compras!$E$2:$E$1000))/SUMIF(Compras!$I$2:$I$1000,A546,Compras!$D$2:$D$1000),0)</f>
        <v/>
      </c>
      <c r="H546">
        <f>IFERROR(LOOKUP(2,1/(Compras!$I$2:$I$1000=A546),Compras!$E$2:$E$1000),0)</f>
        <v/>
      </c>
      <c r="J546">
        <f>IF(N(H546)&gt;0, IF(N(I546)&gt;0, N(H546)*(1+N(I546)/100), N(H546)*2), IF(N(F546)&gt;0, IF(N(I546)&gt;0, N(F546)*(1+N(I546)/100), N(F546)*2), 0))</f>
        <v/>
      </c>
    </row>
    <row r="547">
      <c r="E547">
        <f>IFERROR(SUMIF(Compras!$I$2:$I$1000,A547,Compras!$D$2:$D$1000)-SUMIF(Ventas!$S$2:$S$2000,A547,Ventas!$D$2:$D$2000),0)</f>
        <v/>
      </c>
      <c r="F547">
        <f>IFERROR(SUMPRODUCT((Compras!$I$2:$I$1000=A547)*(Compras!$D$2:$D$1000)*(Compras!$E$2:$E$1000))/SUMIF(Compras!$I$2:$I$1000,A547,Compras!$D$2:$D$1000),0)</f>
        <v/>
      </c>
      <c r="H547">
        <f>IFERROR(LOOKUP(2,1/(Compras!$I$2:$I$1000=A547),Compras!$E$2:$E$1000),0)</f>
        <v/>
      </c>
      <c r="J547">
        <f>IF(N(H547)&gt;0, IF(N(I547)&gt;0, N(H547)*(1+N(I547)/100), N(H547)*2), IF(N(F547)&gt;0, IF(N(I547)&gt;0, N(F547)*(1+N(I547)/100), N(F547)*2), 0))</f>
        <v/>
      </c>
    </row>
    <row r="548">
      <c r="E548">
        <f>IFERROR(SUMIF(Compras!$I$2:$I$1000,A548,Compras!$D$2:$D$1000)-SUMIF(Ventas!$S$2:$S$2000,A548,Ventas!$D$2:$D$2000),0)</f>
        <v/>
      </c>
      <c r="F548">
        <f>IFERROR(SUMPRODUCT((Compras!$I$2:$I$1000=A548)*(Compras!$D$2:$D$1000)*(Compras!$E$2:$E$1000))/SUMIF(Compras!$I$2:$I$1000,A548,Compras!$D$2:$D$1000),0)</f>
        <v/>
      </c>
      <c r="H548">
        <f>IFERROR(LOOKUP(2,1/(Compras!$I$2:$I$1000=A548),Compras!$E$2:$E$1000),0)</f>
        <v/>
      </c>
      <c r="J548">
        <f>IF(N(H548)&gt;0, IF(N(I548)&gt;0, N(H548)*(1+N(I548)/100), N(H548)*2), IF(N(F548)&gt;0, IF(N(I548)&gt;0, N(F548)*(1+N(I548)/100), N(F548)*2), 0))</f>
        <v/>
      </c>
    </row>
    <row r="549">
      <c r="E549">
        <f>IFERROR(SUMIF(Compras!$I$2:$I$1000,A549,Compras!$D$2:$D$1000)-SUMIF(Ventas!$S$2:$S$2000,A549,Ventas!$D$2:$D$2000),0)</f>
        <v/>
      </c>
      <c r="F549">
        <f>IFERROR(SUMPRODUCT((Compras!$I$2:$I$1000=A549)*(Compras!$D$2:$D$1000)*(Compras!$E$2:$E$1000))/SUMIF(Compras!$I$2:$I$1000,A549,Compras!$D$2:$D$1000),0)</f>
        <v/>
      </c>
      <c r="H549">
        <f>IFERROR(LOOKUP(2,1/(Compras!$I$2:$I$1000=A549),Compras!$E$2:$E$1000),0)</f>
        <v/>
      </c>
      <c r="J549">
        <f>IF(N(H549)&gt;0, IF(N(I549)&gt;0, N(H549)*(1+N(I549)/100), N(H549)*2), IF(N(F549)&gt;0, IF(N(I549)&gt;0, N(F549)*(1+N(I549)/100), N(F549)*2), 0))</f>
        <v/>
      </c>
    </row>
    <row r="550">
      <c r="E550">
        <f>IFERROR(SUMIF(Compras!$I$2:$I$1000,A550,Compras!$D$2:$D$1000)-SUMIF(Ventas!$S$2:$S$2000,A550,Ventas!$D$2:$D$2000),0)</f>
        <v/>
      </c>
      <c r="F550">
        <f>IFERROR(SUMPRODUCT((Compras!$I$2:$I$1000=A550)*(Compras!$D$2:$D$1000)*(Compras!$E$2:$E$1000))/SUMIF(Compras!$I$2:$I$1000,A550,Compras!$D$2:$D$1000),0)</f>
        <v/>
      </c>
      <c r="H550">
        <f>IFERROR(LOOKUP(2,1/(Compras!$I$2:$I$1000=A550),Compras!$E$2:$E$1000),0)</f>
        <v/>
      </c>
      <c r="J550">
        <f>IF(N(H550)&gt;0, IF(N(I550)&gt;0, N(H550)*(1+N(I550)/100), N(H550)*2), IF(N(F550)&gt;0, IF(N(I550)&gt;0, N(F550)*(1+N(I550)/100), N(F550)*2), 0))</f>
        <v/>
      </c>
    </row>
    <row r="551">
      <c r="E551">
        <f>IFERROR(SUMIF(Compras!$I$2:$I$1000,A551,Compras!$D$2:$D$1000)-SUMIF(Ventas!$S$2:$S$2000,A551,Ventas!$D$2:$D$2000),0)</f>
        <v/>
      </c>
      <c r="F551">
        <f>IFERROR(SUMPRODUCT((Compras!$I$2:$I$1000=A551)*(Compras!$D$2:$D$1000)*(Compras!$E$2:$E$1000))/SUMIF(Compras!$I$2:$I$1000,A551,Compras!$D$2:$D$1000),0)</f>
        <v/>
      </c>
      <c r="H551">
        <f>IFERROR(LOOKUP(2,1/(Compras!$I$2:$I$1000=A551),Compras!$E$2:$E$1000),0)</f>
        <v/>
      </c>
      <c r="J551">
        <f>IF(N(H551)&gt;0, IF(N(I551)&gt;0, N(H551)*(1+N(I551)/100), N(H551)*2), IF(N(F551)&gt;0, IF(N(I551)&gt;0, N(F551)*(1+N(I551)/100), N(F551)*2), 0))</f>
        <v/>
      </c>
    </row>
    <row r="552">
      <c r="E552">
        <f>IFERROR(SUMIF(Compras!$I$2:$I$1000,A552,Compras!$D$2:$D$1000)-SUMIF(Ventas!$S$2:$S$2000,A552,Ventas!$D$2:$D$2000),0)</f>
        <v/>
      </c>
      <c r="F552">
        <f>IFERROR(SUMPRODUCT((Compras!$I$2:$I$1000=A552)*(Compras!$D$2:$D$1000)*(Compras!$E$2:$E$1000))/SUMIF(Compras!$I$2:$I$1000,A552,Compras!$D$2:$D$1000),0)</f>
        <v/>
      </c>
      <c r="H552">
        <f>IFERROR(LOOKUP(2,1/(Compras!$I$2:$I$1000=A552),Compras!$E$2:$E$1000),0)</f>
        <v/>
      </c>
      <c r="J552">
        <f>IF(N(H552)&gt;0, IF(N(I552)&gt;0, N(H552)*(1+N(I552)/100), N(H552)*2), IF(N(F552)&gt;0, IF(N(I552)&gt;0, N(F552)*(1+N(I552)/100), N(F552)*2), 0))</f>
        <v/>
      </c>
    </row>
    <row r="553">
      <c r="E553">
        <f>IFERROR(SUMIF(Compras!$I$2:$I$1000,A553,Compras!$D$2:$D$1000)-SUMIF(Ventas!$S$2:$S$2000,A553,Ventas!$D$2:$D$2000),0)</f>
        <v/>
      </c>
      <c r="F553">
        <f>IFERROR(SUMPRODUCT((Compras!$I$2:$I$1000=A553)*(Compras!$D$2:$D$1000)*(Compras!$E$2:$E$1000))/SUMIF(Compras!$I$2:$I$1000,A553,Compras!$D$2:$D$1000),0)</f>
        <v/>
      </c>
      <c r="H553">
        <f>IFERROR(LOOKUP(2,1/(Compras!$I$2:$I$1000=A553),Compras!$E$2:$E$1000),0)</f>
        <v/>
      </c>
      <c r="J553">
        <f>IF(N(H553)&gt;0, IF(N(I553)&gt;0, N(H553)*(1+N(I553)/100), N(H553)*2), IF(N(F553)&gt;0, IF(N(I553)&gt;0, N(F553)*(1+N(I553)/100), N(F553)*2), 0))</f>
        <v/>
      </c>
    </row>
    <row r="554">
      <c r="E554">
        <f>IFERROR(SUMIF(Compras!$I$2:$I$1000,A554,Compras!$D$2:$D$1000)-SUMIF(Ventas!$S$2:$S$2000,A554,Ventas!$D$2:$D$2000),0)</f>
        <v/>
      </c>
      <c r="F554">
        <f>IFERROR(SUMPRODUCT((Compras!$I$2:$I$1000=A554)*(Compras!$D$2:$D$1000)*(Compras!$E$2:$E$1000))/SUMIF(Compras!$I$2:$I$1000,A554,Compras!$D$2:$D$1000),0)</f>
        <v/>
      </c>
      <c r="H554">
        <f>IFERROR(LOOKUP(2,1/(Compras!$I$2:$I$1000=A554),Compras!$E$2:$E$1000),0)</f>
        <v/>
      </c>
      <c r="J554">
        <f>IF(N(H554)&gt;0, IF(N(I554)&gt;0, N(H554)*(1+N(I554)/100), N(H554)*2), IF(N(F554)&gt;0, IF(N(I554)&gt;0, N(F554)*(1+N(I554)/100), N(F554)*2), 0))</f>
        <v/>
      </c>
    </row>
    <row r="555">
      <c r="E555">
        <f>IFERROR(SUMIF(Compras!$I$2:$I$1000,A555,Compras!$D$2:$D$1000)-SUMIF(Ventas!$S$2:$S$2000,A555,Ventas!$D$2:$D$2000),0)</f>
        <v/>
      </c>
      <c r="F555">
        <f>IFERROR(SUMPRODUCT((Compras!$I$2:$I$1000=A555)*(Compras!$D$2:$D$1000)*(Compras!$E$2:$E$1000))/SUMIF(Compras!$I$2:$I$1000,A555,Compras!$D$2:$D$1000),0)</f>
        <v/>
      </c>
      <c r="H555">
        <f>IFERROR(LOOKUP(2,1/(Compras!$I$2:$I$1000=A555),Compras!$E$2:$E$1000),0)</f>
        <v/>
      </c>
      <c r="J555">
        <f>IF(N(H555)&gt;0, IF(N(I555)&gt;0, N(H555)*(1+N(I555)/100), N(H555)*2), IF(N(F555)&gt;0, IF(N(I555)&gt;0, N(F555)*(1+N(I555)/100), N(F555)*2), 0))</f>
        <v/>
      </c>
    </row>
    <row r="556">
      <c r="E556">
        <f>IFERROR(SUMIF(Compras!$I$2:$I$1000,A556,Compras!$D$2:$D$1000)-SUMIF(Ventas!$S$2:$S$2000,A556,Ventas!$D$2:$D$2000),0)</f>
        <v/>
      </c>
      <c r="F556">
        <f>IFERROR(SUMPRODUCT((Compras!$I$2:$I$1000=A556)*(Compras!$D$2:$D$1000)*(Compras!$E$2:$E$1000))/SUMIF(Compras!$I$2:$I$1000,A556,Compras!$D$2:$D$1000),0)</f>
        <v/>
      </c>
      <c r="H556">
        <f>IFERROR(LOOKUP(2,1/(Compras!$I$2:$I$1000=A556),Compras!$E$2:$E$1000),0)</f>
        <v/>
      </c>
      <c r="J556">
        <f>IF(N(H556)&gt;0, IF(N(I556)&gt;0, N(H556)*(1+N(I556)/100), N(H556)*2), IF(N(F556)&gt;0, IF(N(I556)&gt;0, N(F556)*(1+N(I556)/100), N(F556)*2), 0))</f>
        <v/>
      </c>
    </row>
    <row r="557">
      <c r="E557">
        <f>IFERROR(SUMIF(Compras!$I$2:$I$1000,A557,Compras!$D$2:$D$1000)-SUMIF(Ventas!$S$2:$S$2000,A557,Ventas!$D$2:$D$2000),0)</f>
        <v/>
      </c>
      <c r="F557">
        <f>IFERROR(SUMPRODUCT((Compras!$I$2:$I$1000=A557)*(Compras!$D$2:$D$1000)*(Compras!$E$2:$E$1000))/SUMIF(Compras!$I$2:$I$1000,A557,Compras!$D$2:$D$1000),0)</f>
        <v/>
      </c>
      <c r="H557">
        <f>IFERROR(LOOKUP(2,1/(Compras!$I$2:$I$1000=A557),Compras!$E$2:$E$1000),0)</f>
        <v/>
      </c>
      <c r="J557">
        <f>IF(N(H557)&gt;0, IF(N(I557)&gt;0, N(H557)*(1+N(I557)/100), N(H557)*2), IF(N(F557)&gt;0, IF(N(I557)&gt;0, N(F557)*(1+N(I557)/100), N(F557)*2), 0))</f>
        <v/>
      </c>
    </row>
    <row r="558">
      <c r="E558">
        <f>IFERROR(SUMIF(Compras!$I$2:$I$1000,A558,Compras!$D$2:$D$1000)-SUMIF(Ventas!$S$2:$S$2000,A558,Ventas!$D$2:$D$2000),0)</f>
        <v/>
      </c>
      <c r="F558">
        <f>IFERROR(SUMPRODUCT((Compras!$I$2:$I$1000=A558)*(Compras!$D$2:$D$1000)*(Compras!$E$2:$E$1000))/SUMIF(Compras!$I$2:$I$1000,A558,Compras!$D$2:$D$1000),0)</f>
        <v/>
      </c>
      <c r="H558">
        <f>IFERROR(LOOKUP(2,1/(Compras!$I$2:$I$1000=A558),Compras!$E$2:$E$1000),0)</f>
        <v/>
      </c>
      <c r="J558">
        <f>IF(N(H558)&gt;0, IF(N(I558)&gt;0, N(H558)*(1+N(I558)/100), N(H558)*2), IF(N(F558)&gt;0, IF(N(I558)&gt;0, N(F558)*(1+N(I558)/100), N(F558)*2), 0))</f>
        <v/>
      </c>
    </row>
    <row r="559">
      <c r="E559">
        <f>IFERROR(SUMIF(Compras!$I$2:$I$1000,A559,Compras!$D$2:$D$1000)-SUMIF(Ventas!$S$2:$S$2000,A559,Ventas!$D$2:$D$2000),0)</f>
        <v/>
      </c>
      <c r="F559">
        <f>IFERROR(SUMPRODUCT((Compras!$I$2:$I$1000=A559)*(Compras!$D$2:$D$1000)*(Compras!$E$2:$E$1000))/SUMIF(Compras!$I$2:$I$1000,A559,Compras!$D$2:$D$1000),0)</f>
        <v/>
      </c>
      <c r="H559">
        <f>IFERROR(LOOKUP(2,1/(Compras!$I$2:$I$1000=A559),Compras!$E$2:$E$1000),0)</f>
        <v/>
      </c>
      <c r="J559">
        <f>IF(N(H559)&gt;0, IF(N(I559)&gt;0, N(H559)*(1+N(I559)/100), N(H559)*2), IF(N(F559)&gt;0, IF(N(I559)&gt;0, N(F559)*(1+N(I559)/100), N(F559)*2), 0))</f>
        <v/>
      </c>
    </row>
    <row r="560">
      <c r="E560">
        <f>IFERROR(SUMIF(Compras!$I$2:$I$1000,A560,Compras!$D$2:$D$1000)-SUMIF(Ventas!$S$2:$S$2000,A560,Ventas!$D$2:$D$2000),0)</f>
        <v/>
      </c>
      <c r="F560">
        <f>IFERROR(SUMPRODUCT((Compras!$I$2:$I$1000=A560)*(Compras!$D$2:$D$1000)*(Compras!$E$2:$E$1000))/SUMIF(Compras!$I$2:$I$1000,A560,Compras!$D$2:$D$1000),0)</f>
        <v/>
      </c>
      <c r="H560">
        <f>IFERROR(LOOKUP(2,1/(Compras!$I$2:$I$1000=A560),Compras!$E$2:$E$1000),0)</f>
        <v/>
      </c>
      <c r="J560">
        <f>IF(N(H560)&gt;0, IF(N(I560)&gt;0, N(H560)*(1+N(I560)/100), N(H560)*2), IF(N(F560)&gt;0, IF(N(I560)&gt;0, N(F560)*(1+N(I560)/100), N(F560)*2), 0))</f>
        <v/>
      </c>
    </row>
    <row r="561">
      <c r="E561">
        <f>IFERROR(SUMIF(Compras!$I$2:$I$1000,A561,Compras!$D$2:$D$1000)-SUMIF(Ventas!$S$2:$S$2000,A561,Ventas!$D$2:$D$2000),0)</f>
        <v/>
      </c>
      <c r="F561">
        <f>IFERROR(SUMPRODUCT((Compras!$I$2:$I$1000=A561)*(Compras!$D$2:$D$1000)*(Compras!$E$2:$E$1000))/SUMIF(Compras!$I$2:$I$1000,A561,Compras!$D$2:$D$1000),0)</f>
        <v/>
      </c>
      <c r="H561">
        <f>IFERROR(LOOKUP(2,1/(Compras!$I$2:$I$1000=A561),Compras!$E$2:$E$1000),0)</f>
        <v/>
      </c>
      <c r="J561">
        <f>IF(N(H561)&gt;0, IF(N(I561)&gt;0, N(H561)*(1+N(I561)/100), N(H561)*2), IF(N(F561)&gt;0, IF(N(I561)&gt;0, N(F561)*(1+N(I561)/100), N(F561)*2), 0))</f>
        <v/>
      </c>
    </row>
    <row r="562">
      <c r="E562">
        <f>IFERROR(SUMIF(Compras!$I$2:$I$1000,A562,Compras!$D$2:$D$1000)-SUMIF(Ventas!$S$2:$S$2000,A562,Ventas!$D$2:$D$2000),0)</f>
        <v/>
      </c>
      <c r="F562">
        <f>IFERROR(SUMPRODUCT((Compras!$I$2:$I$1000=A562)*(Compras!$D$2:$D$1000)*(Compras!$E$2:$E$1000))/SUMIF(Compras!$I$2:$I$1000,A562,Compras!$D$2:$D$1000),0)</f>
        <v/>
      </c>
      <c r="H562">
        <f>IFERROR(LOOKUP(2,1/(Compras!$I$2:$I$1000=A562),Compras!$E$2:$E$1000),0)</f>
        <v/>
      </c>
      <c r="J562">
        <f>IF(N(H562)&gt;0, IF(N(I562)&gt;0, N(H562)*(1+N(I562)/100), N(H562)*2), IF(N(F562)&gt;0, IF(N(I562)&gt;0, N(F562)*(1+N(I562)/100), N(F562)*2), 0))</f>
        <v/>
      </c>
    </row>
    <row r="563">
      <c r="E563">
        <f>IFERROR(SUMIF(Compras!$I$2:$I$1000,A563,Compras!$D$2:$D$1000)-SUMIF(Ventas!$S$2:$S$2000,A563,Ventas!$D$2:$D$2000),0)</f>
        <v/>
      </c>
      <c r="F563">
        <f>IFERROR(SUMPRODUCT((Compras!$I$2:$I$1000=A563)*(Compras!$D$2:$D$1000)*(Compras!$E$2:$E$1000))/SUMIF(Compras!$I$2:$I$1000,A563,Compras!$D$2:$D$1000),0)</f>
        <v/>
      </c>
      <c r="H563">
        <f>IFERROR(LOOKUP(2,1/(Compras!$I$2:$I$1000=A563),Compras!$E$2:$E$1000),0)</f>
        <v/>
      </c>
      <c r="J563">
        <f>IF(N(H563)&gt;0, IF(N(I563)&gt;0, N(H563)*(1+N(I563)/100), N(H563)*2), IF(N(F563)&gt;0, IF(N(I563)&gt;0, N(F563)*(1+N(I563)/100), N(F563)*2), 0))</f>
        <v/>
      </c>
    </row>
    <row r="564">
      <c r="E564">
        <f>IFERROR(SUMIF(Compras!$I$2:$I$1000,A564,Compras!$D$2:$D$1000)-SUMIF(Ventas!$S$2:$S$2000,A564,Ventas!$D$2:$D$2000),0)</f>
        <v/>
      </c>
      <c r="F564">
        <f>IFERROR(SUMPRODUCT((Compras!$I$2:$I$1000=A564)*(Compras!$D$2:$D$1000)*(Compras!$E$2:$E$1000))/SUMIF(Compras!$I$2:$I$1000,A564,Compras!$D$2:$D$1000),0)</f>
        <v/>
      </c>
      <c r="H564">
        <f>IFERROR(LOOKUP(2,1/(Compras!$I$2:$I$1000=A564),Compras!$E$2:$E$1000),0)</f>
        <v/>
      </c>
      <c r="J564">
        <f>IF(N(H564)&gt;0, IF(N(I564)&gt;0, N(H564)*(1+N(I564)/100), N(H564)*2), IF(N(F564)&gt;0, IF(N(I564)&gt;0, N(F564)*(1+N(I564)/100), N(F564)*2), 0))</f>
        <v/>
      </c>
    </row>
    <row r="565">
      <c r="E565">
        <f>IFERROR(SUMIF(Compras!$I$2:$I$1000,A565,Compras!$D$2:$D$1000)-SUMIF(Ventas!$S$2:$S$2000,A565,Ventas!$D$2:$D$2000),0)</f>
        <v/>
      </c>
      <c r="F565">
        <f>IFERROR(SUMPRODUCT((Compras!$I$2:$I$1000=A565)*(Compras!$D$2:$D$1000)*(Compras!$E$2:$E$1000))/SUMIF(Compras!$I$2:$I$1000,A565,Compras!$D$2:$D$1000),0)</f>
        <v/>
      </c>
      <c r="H565">
        <f>IFERROR(LOOKUP(2,1/(Compras!$I$2:$I$1000=A565),Compras!$E$2:$E$1000),0)</f>
        <v/>
      </c>
      <c r="J565">
        <f>IF(N(H565)&gt;0, IF(N(I565)&gt;0, N(H565)*(1+N(I565)/100), N(H565)*2), IF(N(F565)&gt;0, IF(N(I565)&gt;0, N(F565)*(1+N(I565)/100), N(F565)*2), 0))</f>
        <v/>
      </c>
    </row>
    <row r="566">
      <c r="E566">
        <f>IFERROR(SUMIF(Compras!$I$2:$I$1000,A566,Compras!$D$2:$D$1000)-SUMIF(Ventas!$S$2:$S$2000,A566,Ventas!$D$2:$D$2000),0)</f>
        <v/>
      </c>
      <c r="F566">
        <f>IFERROR(SUMPRODUCT((Compras!$I$2:$I$1000=A566)*(Compras!$D$2:$D$1000)*(Compras!$E$2:$E$1000))/SUMIF(Compras!$I$2:$I$1000,A566,Compras!$D$2:$D$1000),0)</f>
        <v/>
      </c>
      <c r="H566">
        <f>IFERROR(LOOKUP(2,1/(Compras!$I$2:$I$1000=A566),Compras!$E$2:$E$1000),0)</f>
        <v/>
      </c>
      <c r="J566">
        <f>IF(N(H566)&gt;0, IF(N(I566)&gt;0, N(H566)*(1+N(I566)/100), N(H566)*2), IF(N(F566)&gt;0, IF(N(I566)&gt;0, N(F566)*(1+N(I566)/100), N(F566)*2), 0))</f>
        <v/>
      </c>
    </row>
    <row r="567">
      <c r="E567">
        <f>IFERROR(SUMIF(Compras!$I$2:$I$1000,A567,Compras!$D$2:$D$1000)-SUMIF(Ventas!$S$2:$S$2000,A567,Ventas!$D$2:$D$2000),0)</f>
        <v/>
      </c>
      <c r="F567">
        <f>IFERROR(SUMPRODUCT((Compras!$I$2:$I$1000=A567)*(Compras!$D$2:$D$1000)*(Compras!$E$2:$E$1000))/SUMIF(Compras!$I$2:$I$1000,A567,Compras!$D$2:$D$1000),0)</f>
        <v/>
      </c>
      <c r="H567">
        <f>IFERROR(LOOKUP(2,1/(Compras!$I$2:$I$1000=A567),Compras!$E$2:$E$1000),0)</f>
        <v/>
      </c>
      <c r="J567">
        <f>IF(N(H567)&gt;0, IF(N(I567)&gt;0, N(H567)*(1+N(I567)/100), N(H567)*2), IF(N(F567)&gt;0, IF(N(I567)&gt;0, N(F567)*(1+N(I567)/100), N(F567)*2), 0))</f>
        <v/>
      </c>
    </row>
    <row r="568">
      <c r="E568">
        <f>IFERROR(SUMIF(Compras!$I$2:$I$1000,A568,Compras!$D$2:$D$1000)-SUMIF(Ventas!$S$2:$S$2000,A568,Ventas!$D$2:$D$2000),0)</f>
        <v/>
      </c>
      <c r="F568">
        <f>IFERROR(SUMPRODUCT((Compras!$I$2:$I$1000=A568)*(Compras!$D$2:$D$1000)*(Compras!$E$2:$E$1000))/SUMIF(Compras!$I$2:$I$1000,A568,Compras!$D$2:$D$1000),0)</f>
        <v/>
      </c>
      <c r="H568">
        <f>IFERROR(LOOKUP(2,1/(Compras!$I$2:$I$1000=A568),Compras!$E$2:$E$1000),0)</f>
        <v/>
      </c>
      <c r="J568">
        <f>IF(N(H568)&gt;0, IF(N(I568)&gt;0, N(H568)*(1+N(I568)/100), N(H568)*2), IF(N(F568)&gt;0, IF(N(I568)&gt;0, N(F568)*(1+N(I568)/100), N(F568)*2), 0))</f>
        <v/>
      </c>
    </row>
    <row r="569">
      <c r="E569">
        <f>IFERROR(SUMIF(Compras!$I$2:$I$1000,A569,Compras!$D$2:$D$1000)-SUMIF(Ventas!$S$2:$S$2000,A569,Ventas!$D$2:$D$2000),0)</f>
        <v/>
      </c>
      <c r="F569">
        <f>IFERROR(SUMPRODUCT((Compras!$I$2:$I$1000=A569)*(Compras!$D$2:$D$1000)*(Compras!$E$2:$E$1000))/SUMIF(Compras!$I$2:$I$1000,A569,Compras!$D$2:$D$1000),0)</f>
        <v/>
      </c>
      <c r="H569">
        <f>IFERROR(LOOKUP(2,1/(Compras!$I$2:$I$1000=A569),Compras!$E$2:$E$1000),0)</f>
        <v/>
      </c>
      <c r="J569">
        <f>IF(N(H569)&gt;0, IF(N(I569)&gt;0, N(H569)*(1+N(I569)/100), N(H569)*2), IF(N(F569)&gt;0, IF(N(I569)&gt;0, N(F569)*(1+N(I569)/100), N(F569)*2), 0))</f>
        <v/>
      </c>
    </row>
    <row r="570">
      <c r="E570">
        <f>IFERROR(SUMIF(Compras!$I$2:$I$1000,A570,Compras!$D$2:$D$1000)-SUMIF(Ventas!$S$2:$S$2000,A570,Ventas!$D$2:$D$2000),0)</f>
        <v/>
      </c>
      <c r="F570">
        <f>IFERROR(SUMPRODUCT((Compras!$I$2:$I$1000=A570)*(Compras!$D$2:$D$1000)*(Compras!$E$2:$E$1000))/SUMIF(Compras!$I$2:$I$1000,A570,Compras!$D$2:$D$1000),0)</f>
        <v/>
      </c>
      <c r="H570">
        <f>IFERROR(LOOKUP(2,1/(Compras!$I$2:$I$1000=A570),Compras!$E$2:$E$1000),0)</f>
        <v/>
      </c>
      <c r="J570">
        <f>IF(N(H570)&gt;0, IF(N(I570)&gt;0, N(H570)*(1+N(I570)/100), N(H570)*2), IF(N(F570)&gt;0, IF(N(I570)&gt;0, N(F570)*(1+N(I570)/100), N(F570)*2), 0))</f>
        <v/>
      </c>
    </row>
    <row r="571">
      <c r="E571">
        <f>IFERROR(SUMIF(Compras!$I$2:$I$1000,A571,Compras!$D$2:$D$1000)-SUMIF(Ventas!$S$2:$S$2000,A571,Ventas!$D$2:$D$2000),0)</f>
        <v/>
      </c>
      <c r="F571">
        <f>IFERROR(SUMPRODUCT((Compras!$I$2:$I$1000=A571)*(Compras!$D$2:$D$1000)*(Compras!$E$2:$E$1000))/SUMIF(Compras!$I$2:$I$1000,A571,Compras!$D$2:$D$1000),0)</f>
        <v/>
      </c>
      <c r="H571">
        <f>IFERROR(LOOKUP(2,1/(Compras!$I$2:$I$1000=A571),Compras!$E$2:$E$1000),0)</f>
        <v/>
      </c>
      <c r="J571">
        <f>IF(N(H571)&gt;0, IF(N(I571)&gt;0, N(H571)*(1+N(I571)/100), N(H571)*2), IF(N(F571)&gt;0, IF(N(I571)&gt;0, N(F571)*(1+N(I571)/100), N(F571)*2), 0))</f>
        <v/>
      </c>
    </row>
    <row r="572">
      <c r="E572">
        <f>IFERROR(SUMIF(Compras!$I$2:$I$1000,A572,Compras!$D$2:$D$1000)-SUMIF(Ventas!$S$2:$S$2000,A572,Ventas!$D$2:$D$2000),0)</f>
        <v/>
      </c>
      <c r="F572">
        <f>IFERROR(SUMPRODUCT((Compras!$I$2:$I$1000=A572)*(Compras!$D$2:$D$1000)*(Compras!$E$2:$E$1000))/SUMIF(Compras!$I$2:$I$1000,A572,Compras!$D$2:$D$1000),0)</f>
        <v/>
      </c>
      <c r="H572">
        <f>IFERROR(LOOKUP(2,1/(Compras!$I$2:$I$1000=A572),Compras!$E$2:$E$1000),0)</f>
        <v/>
      </c>
      <c r="J572">
        <f>IF(N(H572)&gt;0, IF(N(I572)&gt;0, N(H572)*(1+N(I572)/100), N(H572)*2), IF(N(F572)&gt;0, IF(N(I572)&gt;0, N(F572)*(1+N(I572)/100), N(F572)*2), 0))</f>
        <v/>
      </c>
    </row>
    <row r="573">
      <c r="E573">
        <f>IFERROR(SUMIF(Compras!$I$2:$I$1000,A573,Compras!$D$2:$D$1000)-SUMIF(Ventas!$S$2:$S$2000,A573,Ventas!$D$2:$D$2000),0)</f>
        <v/>
      </c>
      <c r="F573">
        <f>IFERROR(SUMPRODUCT((Compras!$I$2:$I$1000=A573)*(Compras!$D$2:$D$1000)*(Compras!$E$2:$E$1000))/SUMIF(Compras!$I$2:$I$1000,A573,Compras!$D$2:$D$1000),0)</f>
        <v/>
      </c>
      <c r="H573">
        <f>IFERROR(LOOKUP(2,1/(Compras!$I$2:$I$1000=A573),Compras!$E$2:$E$1000),0)</f>
        <v/>
      </c>
      <c r="J573">
        <f>IF(N(H573)&gt;0, IF(N(I573)&gt;0, N(H573)*(1+N(I573)/100), N(H573)*2), IF(N(F573)&gt;0, IF(N(I573)&gt;0, N(F573)*(1+N(I573)/100), N(F573)*2), 0))</f>
        <v/>
      </c>
    </row>
    <row r="574">
      <c r="E574">
        <f>IFERROR(SUMIF(Compras!$I$2:$I$1000,A574,Compras!$D$2:$D$1000)-SUMIF(Ventas!$S$2:$S$2000,A574,Ventas!$D$2:$D$2000),0)</f>
        <v/>
      </c>
      <c r="F574">
        <f>IFERROR(SUMPRODUCT((Compras!$I$2:$I$1000=A574)*(Compras!$D$2:$D$1000)*(Compras!$E$2:$E$1000))/SUMIF(Compras!$I$2:$I$1000,A574,Compras!$D$2:$D$1000),0)</f>
        <v/>
      </c>
      <c r="H574">
        <f>IFERROR(LOOKUP(2,1/(Compras!$I$2:$I$1000=A574),Compras!$E$2:$E$1000),0)</f>
        <v/>
      </c>
      <c r="J574">
        <f>IF(N(H574)&gt;0, IF(N(I574)&gt;0, N(H574)*(1+N(I574)/100), N(H574)*2), IF(N(F574)&gt;0, IF(N(I574)&gt;0, N(F574)*(1+N(I574)/100), N(F574)*2), 0))</f>
        <v/>
      </c>
    </row>
    <row r="575">
      <c r="E575">
        <f>IFERROR(SUMIF(Compras!$I$2:$I$1000,A575,Compras!$D$2:$D$1000)-SUMIF(Ventas!$S$2:$S$2000,A575,Ventas!$D$2:$D$2000),0)</f>
        <v/>
      </c>
      <c r="F575">
        <f>IFERROR(SUMPRODUCT((Compras!$I$2:$I$1000=A575)*(Compras!$D$2:$D$1000)*(Compras!$E$2:$E$1000))/SUMIF(Compras!$I$2:$I$1000,A575,Compras!$D$2:$D$1000),0)</f>
        <v/>
      </c>
      <c r="H575">
        <f>IFERROR(LOOKUP(2,1/(Compras!$I$2:$I$1000=A575),Compras!$E$2:$E$1000),0)</f>
        <v/>
      </c>
      <c r="J575">
        <f>IF(N(H575)&gt;0, IF(N(I575)&gt;0, N(H575)*(1+N(I575)/100), N(H575)*2), IF(N(F575)&gt;0, IF(N(I575)&gt;0, N(F575)*(1+N(I575)/100), N(F575)*2), 0))</f>
        <v/>
      </c>
    </row>
    <row r="576">
      <c r="E576">
        <f>IFERROR(SUMIF(Compras!$I$2:$I$1000,A576,Compras!$D$2:$D$1000)-SUMIF(Ventas!$S$2:$S$2000,A576,Ventas!$D$2:$D$2000),0)</f>
        <v/>
      </c>
      <c r="F576">
        <f>IFERROR(SUMPRODUCT((Compras!$I$2:$I$1000=A576)*(Compras!$D$2:$D$1000)*(Compras!$E$2:$E$1000))/SUMIF(Compras!$I$2:$I$1000,A576,Compras!$D$2:$D$1000),0)</f>
        <v/>
      </c>
      <c r="H576">
        <f>IFERROR(LOOKUP(2,1/(Compras!$I$2:$I$1000=A576),Compras!$E$2:$E$1000),0)</f>
        <v/>
      </c>
      <c r="J576">
        <f>IF(N(H576)&gt;0, IF(N(I576)&gt;0, N(H576)*(1+N(I576)/100), N(H576)*2), IF(N(F576)&gt;0, IF(N(I576)&gt;0, N(F576)*(1+N(I576)/100), N(F576)*2), 0))</f>
        <v/>
      </c>
    </row>
    <row r="577">
      <c r="E577">
        <f>IFERROR(SUMIF(Compras!$I$2:$I$1000,A577,Compras!$D$2:$D$1000)-SUMIF(Ventas!$S$2:$S$2000,A577,Ventas!$D$2:$D$2000),0)</f>
        <v/>
      </c>
      <c r="F577">
        <f>IFERROR(SUMPRODUCT((Compras!$I$2:$I$1000=A577)*(Compras!$D$2:$D$1000)*(Compras!$E$2:$E$1000))/SUMIF(Compras!$I$2:$I$1000,A577,Compras!$D$2:$D$1000),0)</f>
        <v/>
      </c>
      <c r="H577">
        <f>IFERROR(LOOKUP(2,1/(Compras!$I$2:$I$1000=A577),Compras!$E$2:$E$1000),0)</f>
        <v/>
      </c>
      <c r="J577">
        <f>IF(N(H577)&gt;0, IF(N(I577)&gt;0, N(H577)*(1+N(I577)/100), N(H577)*2), IF(N(F577)&gt;0, IF(N(I577)&gt;0, N(F577)*(1+N(I577)/100), N(F577)*2), 0))</f>
        <v/>
      </c>
    </row>
    <row r="578">
      <c r="E578">
        <f>IFERROR(SUMIF(Compras!$I$2:$I$1000,A578,Compras!$D$2:$D$1000)-SUMIF(Ventas!$S$2:$S$2000,A578,Ventas!$D$2:$D$2000),0)</f>
        <v/>
      </c>
      <c r="F578">
        <f>IFERROR(SUMPRODUCT((Compras!$I$2:$I$1000=A578)*(Compras!$D$2:$D$1000)*(Compras!$E$2:$E$1000))/SUMIF(Compras!$I$2:$I$1000,A578,Compras!$D$2:$D$1000),0)</f>
        <v/>
      </c>
      <c r="H578">
        <f>IFERROR(LOOKUP(2,1/(Compras!$I$2:$I$1000=A578),Compras!$E$2:$E$1000),0)</f>
        <v/>
      </c>
      <c r="J578">
        <f>IF(N(H578)&gt;0, IF(N(I578)&gt;0, N(H578)*(1+N(I578)/100), N(H578)*2), IF(N(F578)&gt;0, IF(N(I578)&gt;0, N(F578)*(1+N(I578)/100), N(F578)*2), 0))</f>
        <v/>
      </c>
    </row>
    <row r="579">
      <c r="E579">
        <f>IFERROR(SUMIF(Compras!$I$2:$I$1000,A579,Compras!$D$2:$D$1000)-SUMIF(Ventas!$S$2:$S$2000,A579,Ventas!$D$2:$D$2000),0)</f>
        <v/>
      </c>
      <c r="F579">
        <f>IFERROR(SUMPRODUCT((Compras!$I$2:$I$1000=A579)*(Compras!$D$2:$D$1000)*(Compras!$E$2:$E$1000))/SUMIF(Compras!$I$2:$I$1000,A579,Compras!$D$2:$D$1000),0)</f>
        <v/>
      </c>
      <c r="H579">
        <f>IFERROR(LOOKUP(2,1/(Compras!$I$2:$I$1000=A579),Compras!$E$2:$E$1000),0)</f>
        <v/>
      </c>
      <c r="J579">
        <f>IF(N(H579)&gt;0, IF(N(I579)&gt;0, N(H579)*(1+N(I579)/100), N(H579)*2), IF(N(F579)&gt;0, IF(N(I579)&gt;0, N(F579)*(1+N(I579)/100), N(F579)*2), 0))</f>
        <v/>
      </c>
    </row>
    <row r="580">
      <c r="E580">
        <f>IFERROR(SUMIF(Compras!$I$2:$I$1000,A580,Compras!$D$2:$D$1000)-SUMIF(Ventas!$S$2:$S$2000,A580,Ventas!$D$2:$D$2000),0)</f>
        <v/>
      </c>
      <c r="F580">
        <f>IFERROR(SUMPRODUCT((Compras!$I$2:$I$1000=A580)*(Compras!$D$2:$D$1000)*(Compras!$E$2:$E$1000))/SUMIF(Compras!$I$2:$I$1000,A580,Compras!$D$2:$D$1000),0)</f>
        <v/>
      </c>
      <c r="H580">
        <f>IFERROR(LOOKUP(2,1/(Compras!$I$2:$I$1000=A580),Compras!$E$2:$E$1000),0)</f>
        <v/>
      </c>
      <c r="J580">
        <f>IF(N(H580)&gt;0, IF(N(I580)&gt;0, N(H580)*(1+N(I580)/100), N(H580)*2), IF(N(F580)&gt;0, IF(N(I580)&gt;0, N(F580)*(1+N(I580)/100), N(F580)*2), 0))</f>
        <v/>
      </c>
    </row>
    <row r="581">
      <c r="E581">
        <f>IFERROR(SUMIF(Compras!$I$2:$I$1000,A581,Compras!$D$2:$D$1000)-SUMIF(Ventas!$S$2:$S$2000,A581,Ventas!$D$2:$D$2000),0)</f>
        <v/>
      </c>
      <c r="F581">
        <f>IFERROR(SUMPRODUCT((Compras!$I$2:$I$1000=A581)*(Compras!$D$2:$D$1000)*(Compras!$E$2:$E$1000))/SUMIF(Compras!$I$2:$I$1000,A581,Compras!$D$2:$D$1000),0)</f>
        <v/>
      </c>
      <c r="H581">
        <f>IFERROR(LOOKUP(2,1/(Compras!$I$2:$I$1000=A581),Compras!$E$2:$E$1000),0)</f>
        <v/>
      </c>
      <c r="J581">
        <f>IF(N(H581)&gt;0, IF(N(I581)&gt;0, N(H581)*(1+N(I581)/100), N(H581)*2), IF(N(F581)&gt;0, IF(N(I581)&gt;0, N(F581)*(1+N(I581)/100), N(F581)*2), 0))</f>
        <v/>
      </c>
    </row>
    <row r="582">
      <c r="E582">
        <f>IFERROR(SUMIF(Compras!$I$2:$I$1000,A582,Compras!$D$2:$D$1000)-SUMIF(Ventas!$S$2:$S$2000,A582,Ventas!$D$2:$D$2000),0)</f>
        <v/>
      </c>
      <c r="F582">
        <f>IFERROR(SUMPRODUCT((Compras!$I$2:$I$1000=A582)*(Compras!$D$2:$D$1000)*(Compras!$E$2:$E$1000))/SUMIF(Compras!$I$2:$I$1000,A582,Compras!$D$2:$D$1000),0)</f>
        <v/>
      </c>
      <c r="H582">
        <f>IFERROR(LOOKUP(2,1/(Compras!$I$2:$I$1000=A582),Compras!$E$2:$E$1000),0)</f>
        <v/>
      </c>
      <c r="J582">
        <f>IF(N(H582)&gt;0, IF(N(I582)&gt;0, N(H582)*(1+N(I582)/100), N(H582)*2), IF(N(F582)&gt;0, IF(N(I582)&gt;0, N(F582)*(1+N(I582)/100), N(F582)*2), 0))</f>
        <v/>
      </c>
    </row>
    <row r="583">
      <c r="E583">
        <f>IFERROR(SUMIF(Compras!$I$2:$I$1000,A583,Compras!$D$2:$D$1000)-SUMIF(Ventas!$S$2:$S$2000,A583,Ventas!$D$2:$D$2000),0)</f>
        <v/>
      </c>
      <c r="F583">
        <f>IFERROR(SUMPRODUCT((Compras!$I$2:$I$1000=A583)*(Compras!$D$2:$D$1000)*(Compras!$E$2:$E$1000))/SUMIF(Compras!$I$2:$I$1000,A583,Compras!$D$2:$D$1000),0)</f>
        <v/>
      </c>
      <c r="H583">
        <f>IFERROR(LOOKUP(2,1/(Compras!$I$2:$I$1000=A583),Compras!$E$2:$E$1000),0)</f>
        <v/>
      </c>
      <c r="J583">
        <f>IF(N(H583)&gt;0, IF(N(I583)&gt;0, N(H583)*(1+N(I583)/100), N(H583)*2), IF(N(F583)&gt;0, IF(N(I583)&gt;0, N(F583)*(1+N(I583)/100), N(F583)*2), 0))</f>
        <v/>
      </c>
    </row>
    <row r="584">
      <c r="E584">
        <f>IFERROR(SUMIF(Compras!$I$2:$I$1000,A584,Compras!$D$2:$D$1000)-SUMIF(Ventas!$S$2:$S$2000,A584,Ventas!$D$2:$D$2000),0)</f>
        <v/>
      </c>
      <c r="F584">
        <f>IFERROR(SUMPRODUCT((Compras!$I$2:$I$1000=A584)*(Compras!$D$2:$D$1000)*(Compras!$E$2:$E$1000))/SUMIF(Compras!$I$2:$I$1000,A584,Compras!$D$2:$D$1000),0)</f>
        <v/>
      </c>
      <c r="H584">
        <f>IFERROR(LOOKUP(2,1/(Compras!$I$2:$I$1000=A584),Compras!$E$2:$E$1000),0)</f>
        <v/>
      </c>
      <c r="J584">
        <f>IF(N(H584)&gt;0, IF(N(I584)&gt;0, N(H584)*(1+N(I584)/100), N(H584)*2), IF(N(F584)&gt;0, IF(N(I584)&gt;0, N(F584)*(1+N(I584)/100), N(F584)*2), 0))</f>
        <v/>
      </c>
    </row>
    <row r="585">
      <c r="E585">
        <f>IFERROR(SUMIF(Compras!$I$2:$I$1000,A585,Compras!$D$2:$D$1000)-SUMIF(Ventas!$S$2:$S$2000,A585,Ventas!$D$2:$D$2000),0)</f>
        <v/>
      </c>
      <c r="F585">
        <f>IFERROR(SUMPRODUCT((Compras!$I$2:$I$1000=A585)*(Compras!$D$2:$D$1000)*(Compras!$E$2:$E$1000))/SUMIF(Compras!$I$2:$I$1000,A585,Compras!$D$2:$D$1000),0)</f>
        <v/>
      </c>
      <c r="H585">
        <f>IFERROR(LOOKUP(2,1/(Compras!$I$2:$I$1000=A585),Compras!$E$2:$E$1000),0)</f>
        <v/>
      </c>
      <c r="J585">
        <f>IF(N(H585)&gt;0, IF(N(I585)&gt;0, N(H585)*(1+N(I585)/100), N(H585)*2), IF(N(F585)&gt;0, IF(N(I585)&gt;0, N(F585)*(1+N(I585)/100), N(F585)*2), 0))</f>
        <v/>
      </c>
    </row>
    <row r="586">
      <c r="E586">
        <f>IFERROR(SUMIF(Compras!$I$2:$I$1000,A586,Compras!$D$2:$D$1000)-SUMIF(Ventas!$S$2:$S$2000,A586,Ventas!$D$2:$D$2000),0)</f>
        <v/>
      </c>
      <c r="F586">
        <f>IFERROR(SUMPRODUCT((Compras!$I$2:$I$1000=A586)*(Compras!$D$2:$D$1000)*(Compras!$E$2:$E$1000))/SUMIF(Compras!$I$2:$I$1000,A586,Compras!$D$2:$D$1000),0)</f>
        <v/>
      </c>
      <c r="H586">
        <f>IFERROR(LOOKUP(2,1/(Compras!$I$2:$I$1000=A586),Compras!$E$2:$E$1000),0)</f>
        <v/>
      </c>
      <c r="J586">
        <f>IF(N(H586)&gt;0, IF(N(I586)&gt;0, N(H586)*(1+N(I586)/100), N(H586)*2), IF(N(F586)&gt;0, IF(N(I586)&gt;0, N(F586)*(1+N(I586)/100), N(F586)*2), 0))</f>
        <v/>
      </c>
    </row>
    <row r="587">
      <c r="E587">
        <f>IFERROR(SUMIF(Compras!$I$2:$I$1000,A587,Compras!$D$2:$D$1000)-SUMIF(Ventas!$S$2:$S$2000,A587,Ventas!$D$2:$D$2000),0)</f>
        <v/>
      </c>
      <c r="F587">
        <f>IFERROR(SUMPRODUCT((Compras!$I$2:$I$1000=A587)*(Compras!$D$2:$D$1000)*(Compras!$E$2:$E$1000))/SUMIF(Compras!$I$2:$I$1000,A587,Compras!$D$2:$D$1000),0)</f>
        <v/>
      </c>
      <c r="H587">
        <f>IFERROR(LOOKUP(2,1/(Compras!$I$2:$I$1000=A587),Compras!$E$2:$E$1000),0)</f>
        <v/>
      </c>
      <c r="J587">
        <f>IF(N(H587)&gt;0, IF(N(I587)&gt;0, N(H587)*(1+N(I587)/100), N(H587)*2), IF(N(F587)&gt;0, IF(N(I587)&gt;0, N(F587)*(1+N(I587)/100), N(F587)*2), 0))</f>
        <v/>
      </c>
    </row>
    <row r="588">
      <c r="E588">
        <f>IFERROR(SUMIF(Compras!$I$2:$I$1000,A588,Compras!$D$2:$D$1000)-SUMIF(Ventas!$S$2:$S$2000,A588,Ventas!$D$2:$D$2000),0)</f>
        <v/>
      </c>
      <c r="F588">
        <f>IFERROR(SUMPRODUCT((Compras!$I$2:$I$1000=A588)*(Compras!$D$2:$D$1000)*(Compras!$E$2:$E$1000))/SUMIF(Compras!$I$2:$I$1000,A588,Compras!$D$2:$D$1000),0)</f>
        <v/>
      </c>
      <c r="H588">
        <f>IFERROR(LOOKUP(2,1/(Compras!$I$2:$I$1000=A588),Compras!$E$2:$E$1000),0)</f>
        <v/>
      </c>
      <c r="J588">
        <f>IF(N(H588)&gt;0, IF(N(I588)&gt;0, N(H588)*(1+N(I588)/100), N(H588)*2), IF(N(F588)&gt;0, IF(N(I588)&gt;0, N(F588)*(1+N(I588)/100), N(F588)*2), 0))</f>
        <v/>
      </c>
    </row>
    <row r="589">
      <c r="E589">
        <f>IFERROR(SUMIF(Compras!$I$2:$I$1000,A589,Compras!$D$2:$D$1000)-SUMIF(Ventas!$S$2:$S$2000,A589,Ventas!$D$2:$D$2000),0)</f>
        <v/>
      </c>
      <c r="F589">
        <f>IFERROR(SUMPRODUCT((Compras!$I$2:$I$1000=A589)*(Compras!$D$2:$D$1000)*(Compras!$E$2:$E$1000))/SUMIF(Compras!$I$2:$I$1000,A589,Compras!$D$2:$D$1000),0)</f>
        <v/>
      </c>
      <c r="H589">
        <f>IFERROR(LOOKUP(2,1/(Compras!$I$2:$I$1000=A589),Compras!$E$2:$E$1000),0)</f>
        <v/>
      </c>
      <c r="J589">
        <f>IF(N(H589)&gt;0, IF(N(I589)&gt;0, N(H589)*(1+N(I589)/100), N(H589)*2), IF(N(F589)&gt;0, IF(N(I589)&gt;0, N(F589)*(1+N(I589)/100), N(F589)*2), 0))</f>
        <v/>
      </c>
    </row>
    <row r="590">
      <c r="E590">
        <f>IFERROR(SUMIF(Compras!$I$2:$I$1000,A590,Compras!$D$2:$D$1000)-SUMIF(Ventas!$S$2:$S$2000,A590,Ventas!$D$2:$D$2000),0)</f>
        <v/>
      </c>
      <c r="F590">
        <f>IFERROR(SUMPRODUCT((Compras!$I$2:$I$1000=A590)*(Compras!$D$2:$D$1000)*(Compras!$E$2:$E$1000))/SUMIF(Compras!$I$2:$I$1000,A590,Compras!$D$2:$D$1000),0)</f>
        <v/>
      </c>
      <c r="H590">
        <f>IFERROR(LOOKUP(2,1/(Compras!$I$2:$I$1000=A590),Compras!$E$2:$E$1000),0)</f>
        <v/>
      </c>
      <c r="J590">
        <f>IF(N(H590)&gt;0, IF(N(I590)&gt;0, N(H590)*(1+N(I590)/100), N(H590)*2), IF(N(F590)&gt;0, IF(N(I590)&gt;0, N(F590)*(1+N(I590)/100), N(F590)*2), 0))</f>
        <v/>
      </c>
    </row>
    <row r="591">
      <c r="E591">
        <f>IFERROR(SUMIF(Compras!$I$2:$I$1000,A591,Compras!$D$2:$D$1000)-SUMIF(Ventas!$S$2:$S$2000,A591,Ventas!$D$2:$D$2000),0)</f>
        <v/>
      </c>
      <c r="F591">
        <f>IFERROR(SUMPRODUCT((Compras!$I$2:$I$1000=A591)*(Compras!$D$2:$D$1000)*(Compras!$E$2:$E$1000))/SUMIF(Compras!$I$2:$I$1000,A591,Compras!$D$2:$D$1000),0)</f>
        <v/>
      </c>
      <c r="H591">
        <f>IFERROR(LOOKUP(2,1/(Compras!$I$2:$I$1000=A591),Compras!$E$2:$E$1000),0)</f>
        <v/>
      </c>
      <c r="J591">
        <f>IF(N(H591)&gt;0, IF(N(I591)&gt;0, N(H591)*(1+N(I591)/100), N(H591)*2), IF(N(F591)&gt;0, IF(N(I591)&gt;0, N(F591)*(1+N(I591)/100), N(F591)*2), 0))</f>
        <v/>
      </c>
    </row>
    <row r="592">
      <c r="E592">
        <f>IFERROR(SUMIF(Compras!$I$2:$I$1000,A592,Compras!$D$2:$D$1000)-SUMIF(Ventas!$S$2:$S$2000,A592,Ventas!$D$2:$D$2000),0)</f>
        <v/>
      </c>
      <c r="F592">
        <f>IFERROR(SUMPRODUCT((Compras!$I$2:$I$1000=A592)*(Compras!$D$2:$D$1000)*(Compras!$E$2:$E$1000))/SUMIF(Compras!$I$2:$I$1000,A592,Compras!$D$2:$D$1000),0)</f>
        <v/>
      </c>
      <c r="H592">
        <f>IFERROR(LOOKUP(2,1/(Compras!$I$2:$I$1000=A592),Compras!$E$2:$E$1000),0)</f>
        <v/>
      </c>
      <c r="J592">
        <f>IF(N(H592)&gt;0, IF(N(I592)&gt;0, N(H592)*(1+N(I592)/100), N(H592)*2), IF(N(F592)&gt;0, IF(N(I592)&gt;0, N(F592)*(1+N(I592)/100), N(F592)*2), 0))</f>
        <v/>
      </c>
    </row>
    <row r="593">
      <c r="E593">
        <f>IFERROR(SUMIF(Compras!$I$2:$I$1000,A593,Compras!$D$2:$D$1000)-SUMIF(Ventas!$S$2:$S$2000,A593,Ventas!$D$2:$D$2000),0)</f>
        <v/>
      </c>
      <c r="F593">
        <f>IFERROR(SUMPRODUCT((Compras!$I$2:$I$1000=A593)*(Compras!$D$2:$D$1000)*(Compras!$E$2:$E$1000))/SUMIF(Compras!$I$2:$I$1000,A593,Compras!$D$2:$D$1000),0)</f>
        <v/>
      </c>
      <c r="H593">
        <f>IFERROR(LOOKUP(2,1/(Compras!$I$2:$I$1000=A593),Compras!$E$2:$E$1000),0)</f>
        <v/>
      </c>
      <c r="J593">
        <f>IF(N(H593)&gt;0, IF(N(I593)&gt;0, N(H593)*(1+N(I593)/100), N(H593)*2), IF(N(F593)&gt;0, IF(N(I593)&gt;0, N(F593)*(1+N(I593)/100), N(F593)*2), 0))</f>
        <v/>
      </c>
    </row>
    <row r="594">
      <c r="E594">
        <f>IFERROR(SUMIF(Compras!$I$2:$I$1000,A594,Compras!$D$2:$D$1000)-SUMIF(Ventas!$S$2:$S$2000,A594,Ventas!$D$2:$D$2000),0)</f>
        <v/>
      </c>
      <c r="F594">
        <f>IFERROR(SUMPRODUCT((Compras!$I$2:$I$1000=A594)*(Compras!$D$2:$D$1000)*(Compras!$E$2:$E$1000))/SUMIF(Compras!$I$2:$I$1000,A594,Compras!$D$2:$D$1000),0)</f>
        <v/>
      </c>
      <c r="H594">
        <f>IFERROR(LOOKUP(2,1/(Compras!$I$2:$I$1000=A594),Compras!$E$2:$E$1000),0)</f>
        <v/>
      </c>
      <c r="J594">
        <f>IF(N(H594)&gt;0, IF(N(I594)&gt;0, N(H594)*(1+N(I594)/100), N(H594)*2), IF(N(F594)&gt;0, IF(N(I594)&gt;0, N(F594)*(1+N(I594)/100), N(F594)*2), 0))</f>
        <v/>
      </c>
    </row>
    <row r="595">
      <c r="E595">
        <f>IFERROR(SUMIF(Compras!$I$2:$I$1000,A595,Compras!$D$2:$D$1000)-SUMIF(Ventas!$S$2:$S$2000,A595,Ventas!$D$2:$D$2000),0)</f>
        <v/>
      </c>
      <c r="F595">
        <f>IFERROR(SUMPRODUCT((Compras!$I$2:$I$1000=A595)*(Compras!$D$2:$D$1000)*(Compras!$E$2:$E$1000))/SUMIF(Compras!$I$2:$I$1000,A595,Compras!$D$2:$D$1000),0)</f>
        <v/>
      </c>
      <c r="H595">
        <f>IFERROR(LOOKUP(2,1/(Compras!$I$2:$I$1000=A595),Compras!$E$2:$E$1000),0)</f>
        <v/>
      </c>
      <c r="J595">
        <f>IF(N(H595)&gt;0, IF(N(I595)&gt;0, N(H595)*(1+N(I595)/100), N(H595)*2), IF(N(F595)&gt;0, IF(N(I595)&gt;0, N(F595)*(1+N(I595)/100), N(F595)*2), 0))</f>
        <v/>
      </c>
    </row>
    <row r="596">
      <c r="E596">
        <f>IFERROR(SUMIF(Compras!$I$2:$I$1000,A596,Compras!$D$2:$D$1000)-SUMIF(Ventas!$S$2:$S$2000,A596,Ventas!$D$2:$D$2000),0)</f>
        <v/>
      </c>
      <c r="F596">
        <f>IFERROR(SUMPRODUCT((Compras!$I$2:$I$1000=A596)*(Compras!$D$2:$D$1000)*(Compras!$E$2:$E$1000))/SUMIF(Compras!$I$2:$I$1000,A596,Compras!$D$2:$D$1000),0)</f>
        <v/>
      </c>
      <c r="H596">
        <f>IFERROR(LOOKUP(2,1/(Compras!$I$2:$I$1000=A596),Compras!$E$2:$E$1000),0)</f>
        <v/>
      </c>
      <c r="J596">
        <f>IF(N(H596)&gt;0, IF(N(I596)&gt;0, N(H596)*(1+N(I596)/100), N(H596)*2), IF(N(F596)&gt;0, IF(N(I596)&gt;0, N(F596)*(1+N(I596)/100), N(F596)*2), 0))</f>
        <v/>
      </c>
    </row>
    <row r="597">
      <c r="E597">
        <f>IFERROR(SUMIF(Compras!$I$2:$I$1000,A597,Compras!$D$2:$D$1000)-SUMIF(Ventas!$S$2:$S$2000,A597,Ventas!$D$2:$D$2000),0)</f>
        <v/>
      </c>
      <c r="F597">
        <f>IFERROR(SUMPRODUCT((Compras!$I$2:$I$1000=A597)*(Compras!$D$2:$D$1000)*(Compras!$E$2:$E$1000))/SUMIF(Compras!$I$2:$I$1000,A597,Compras!$D$2:$D$1000),0)</f>
        <v/>
      </c>
      <c r="H597">
        <f>IFERROR(LOOKUP(2,1/(Compras!$I$2:$I$1000=A597),Compras!$E$2:$E$1000),0)</f>
        <v/>
      </c>
      <c r="J597">
        <f>IF(N(H597)&gt;0, IF(N(I597)&gt;0, N(H597)*(1+N(I597)/100), N(H597)*2), IF(N(F597)&gt;0, IF(N(I597)&gt;0, N(F597)*(1+N(I597)/100), N(F597)*2), 0))</f>
        <v/>
      </c>
    </row>
    <row r="598">
      <c r="E598">
        <f>IFERROR(SUMIF(Compras!$I$2:$I$1000,A598,Compras!$D$2:$D$1000)-SUMIF(Ventas!$S$2:$S$2000,A598,Ventas!$D$2:$D$2000),0)</f>
        <v/>
      </c>
      <c r="F598">
        <f>IFERROR(SUMPRODUCT((Compras!$I$2:$I$1000=A598)*(Compras!$D$2:$D$1000)*(Compras!$E$2:$E$1000))/SUMIF(Compras!$I$2:$I$1000,A598,Compras!$D$2:$D$1000),0)</f>
        <v/>
      </c>
      <c r="H598">
        <f>IFERROR(LOOKUP(2,1/(Compras!$I$2:$I$1000=A598),Compras!$E$2:$E$1000),0)</f>
        <v/>
      </c>
      <c r="J598">
        <f>IF(N(H598)&gt;0, IF(N(I598)&gt;0, N(H598)*(1+N(I598)/100), N(H598)*2), IF(N(F598)&gt;0, IF(N(I598)&gt;0, N(F598)*(1+N(I598)/100), N(F598)*2), 0))</f>
        <v/>
      </c>
    </row>
    <row r="599">
      <c r="E599">
        <f>IFERROR(SUMIF(Compras!$I$2:$I$1000,A599,Compras!$D$2:$D$1000)-SUMIF(Ventas!$S$2:$S$2000,A599,Ventas!$D$2:$D$2000),0)</f>
        <v/>
      </c>
      <c r="F599">
        <f>IFERROR(SUMPRODUCT((Compras!$I$2:$I$1000=A599)*(Compras!$D$2:$D$1000)*(Compras!$E$2:$E$1000))/SUMIF(Compras!$I$2:$I$1000,A599,Compras!$D$2:$D$1000),0)</f>
        <v/>
      </c>
      <c r="H599">
        <f>IFERROR(LOOKUP(2,1/(Compras!$I$2:$I$1000=A599),Compras!$E$2:$E$1000),0)</f>
        <v/>
      </c>
      <c r="J599">
        <f>IF(N(H599)&gt;0, IF(N(I599)&gt;0, N(H599)*(1+N(I599)/100), N(H599)*2), IF(N(F599)&gt;0, IF(N(I599)&gt;0, N(F599)*(1+N(I599)/100), N(F599)*2), 0))</f>
        <v/>
      </c>
    </row>
    <row r="600">
      <c r="E600">
        <f>IFERROR(SUMIF(Compras!$I$2:$I$1000,A600,Compras!$D$2:$D$1000)-SUMIF(Ventas!$S$2:$S$2000,A600,Ventas!$D$2:$D$2000),0)</f>
        <v/>
      </c>
      <c r="F600">
        <f>IFERROR(SUMPRODUCT((Compras!$I$2:$I$1000=A600)*(Compras!$D$2:$D$1000)*(Compras!$E$2:$E$1000))/SUMIF(Compras!$I$2:$I$1000,A600,Compras!$D$2:$D$1000),0)</f>
        <v/>
      </c>
      <c r="H600">
        <f>IFERROR(LOOKUP(2,1/(Compras!$I$2:$I$1000=A600),Compras!$E$2:$E$1000),0)</f>
        <v/>
      </c>
      <c r="J600">
        <f>IF(N(H600)&gt;0, IF(N(I600)&gt;0, N(H600)*(1+N(I600)/100), N(H600)*2), IF(N(F600)&gt;0, IF(N(I600)&gt;0, N(F600)*(1+N(I600)/100), N(F600)*2), 0))</f>
        <v/>
      </c>
    </row>
    <row r="601">
      <c r="E601">
        <f>IFERROR(SUMIF(Compras!$I$2:$I$1000,A601,Compras!$D$2:$D$1000)-SUMIF(Ventas!$S$2:$S$2000,A601,Ventas!$D$2:$D$2000),0)</f>
        <v/>
      </c>
      <c r="F601">
        <f>IFERROR(SUMPRODUCT((Compras!$I$2:$I$1000=A601)*(Compras!$D$2:$D$1000)*(Compras!$E$2:$E$1000))/SUMIF(Compras!$I$2:$I$1000,A601,Compras!$D$2:$D$1000),0)</f>
        <v/>
      </c>
      <c r="H601">
        <f>IFERROR(LOOKUP(2,1/(Compras!$I$2:$I$1000=A601),Compras!$E$2:$E$1000),0)</f>
        <v/>
      </c>
      <c r="J601">
        <f>IF(N(H601)&gt;0, IF(N(I601)&gt;0, N(H601)*(1+N(I601)/100), N(H601)*2), IF(N(F601)&gt;0, IF(N(I601)&gt;0, N(F601)*(1+N(I601)/100), N(F601)*2), 0))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Fecha</t>
        </is>
      </c>
      <c r="B1" s="1" t="inlineStr">
        <is>
          <t>Proveedor</t>
        </is>
      </c>
      <c r="C1" s="1" t="inlineStr">
        <is>
          <t>Producto</t>
        </is>
      </c>
      <c r="D1" s="1" t="inlineStr">
        <is>
          <t>Cantidad</t>
        </is>
      </c>
      <c r="E1" s="1" t="inlineStr">
        <is>
          <t>CostoUnitario</t>
        </is>
      </c>
      <c r="F1" s="1" t="inlineStr">
        <is>
          <t>Total</t>
        </is>
      </c>
      <c r="G1" s="1" t="inlineStr">
        <is>
          <t>Factura</t>
        </is>
      </c>
      <c r="H1" s="1" t="inlineStr">
        <is>
          <t>Nota</t>
        </is>
      </c>
      <c r="I1" s="1" t="inlineStr">
        <is>
          <t>Codigo</t>
        </is>
      </c>
      <c r="J1" s="1" t="inlineStr">
        <is>
          <t>Color</t>
        </is>
      </c>
      <c r="K1" s="1" t="inlineStr">
        <is>
          <t>Talla</t>
        </is>
      </c>
      <c r="L1" s="1" t="inlineStr">
        <is>
          <t>CodigoBarras</t>
        </is>
      </c>
    </row>
    <row r="2">
      <c r="F2">
        <f>ROUND(D2*E2,2)</f>
        <v/>
      </c>
    </row>
    <row r="3">
      <c r="F3">
        <f>ROUND(D3*E3,2)</f>
        <v/>
      </c>
    </row>
    <row r="4">
      <c r="F4">
        <f>ROUND(D4*E4,2)</f>
        <v/>
      </c>
    </row>
    <row r="5">
      <c r="F5">
        <f>ROUND(D5*E5,2)</f>
        <v/>
      </c>
    </row>
    <row r="6">
      <c r="F6">
        <f>ROUND(D6*E6,2)</f>
        <v/>
      </c>
    </row>
    <row r="7">
      <c r="F7">
        <f>ROUND(D7*E7,2)</f>
        <v/>
      </c>
    </row>
    <row r="8">
      <c r="F8">
        <f>ROUND(D8*E8,2)</f>
        <v/>
      </c>
    </row>
    <row r="9">
      <c r="F9">
        <f>ROUND(D9*E9,2)</f>
        <v/>
      </c>
    </row>
    <row r="10">
      <c r="F10">
        <f>ROUND(D10*E10,2)</f>
        <v/>
      </c>
    </row>
    <row r="11">
      <c r="F11">
        <f>ROUND(D11*E11,2)</f>
        <v/>
      </c>
    </row>
    <row r="12">
      <c r="F12">
        <f>ROUND(D12*E12,2)</f>
        <v/>
      </c>
    </row>
    <row r="13">
      <c r="F13">
        <f>ROUND(D13*E13,2)</f>
        <v/>
      </c>
    </row>
    <row r="14">
      <c r="F14">
        <f>ROUND(D14*E14,2)</f>
        <v/>
      </c>
    </row>
    <row r="15">
      <c r="F15">
        <f>ROUND(D15*E15,2)</f>
        <v/>
      </c>
    </row>
    <row r="16">
      <c r="F16">
        <f>ROUND(D16*E16,2)</f>
        <v/>
      </c>
    </row>
    <row r="17">
      <c r="F17">
        <f>ROUND(D17*E17,2)</f>
        <v/>
      </c>
    </row>
    <row r="18">
      <c r="F18">
        <f>ROUND(D18*E18,2)</f>
        <v/>
      </c>
    </row>
    <row r="19">
      <c r="F19">
        <f>ROUND(D19*E19,2)</f>
        <v/>
      </c>
    </row>
    <row r="20">
      <c r="F20">
        <f>ROUND(D20*E20,2)</f>
        <v/>
      </c>
    </row>
    <row r="21">
      <c r="F21">
        <f>ROUND(D21*E21,2)</f>
        <v/>
      </c>
    </row>
    <row r="22">
      <c r="F22">
        <f>ROUND(D22*E22,2)</f>
        <v/>
      </c>
    </row>
    <row r="23">
      <c r="F23">
        <f>ROUND(D23*E23,2)</f>
        <v/>
      </c>
    </row>
    <row r="24">
      <c r="F24">
        <f>ROUND(D24*E24,2)</f>
        <v/>
      </c>
    </row>
    <row r="25">
      <c r="F25">
        <f>ROUND(D25*E25,2)</f>
        <v/>
      </c>
    </row>
    <row r="26">
      <c r="F26">
        <f>ROUND(D26*E26,2)</f>
        <v/>
      </c>
    </row>
    <row r="27">
      <c r="F27">
        <f>ROUND(D27*E27,2)</f>
        <v/>
      </c>
    </row>
    <row r="28">
      <c r="F28">
        <f>ROUND(D28*E28,2)</f>
        <v/>
      </c>
    </row>
    <row r="29">
      <c r="F29">
        <f>ROUND(D29*E29,2)</f>
        <v/>
      </c>
    </row>
    <row r="30">
      <c r="F30">
        <f>ROUND(D30*E30,2)</f>
        <v/>
      </c>
    </row>
    <row r="31">
      <c r="F31">
        <f>ROUND(D31*E31,2)</f>
        <v/>
      </c>
    </row>
    <row r="32">
      <c r="F32">
        <f>ROUND(D32*E32,2)</f>
        <v/>
      </c>
    </row>
    <row r="33">
      <c r="F33">
        <f>ROUND(D33*E33,2)</f>
        <v/>
      </c>
    </row>
    <row r="34">
      <c r="F34">
        <f>ROUND(D34*E34,2)</f>
        <v/>
      </c>
    </row>
    <row r="35">
      <c r="F35">
        <f>ROUND(D35*E35,2)</f>
        <v/>
      </c>
    </row>
    <row r="36">
      <c r="F36">
        <f>ROUND(D36*E36,2)</f>
        <v/>
      </c>
    </row>
    <row r="37">
      <c r="F37">
        <f>ROUND(D37*E37,2)</f>
        <v/>
      </c>
    </row>
    <row r="38">
      <c r="F38">
        <f>ROUND(D38*E38,2)</f>
        <v/>
      </c>
    </row>
    <row r="39">
      <c r="F39">
        <f>ROUND(D39*E39,2)</f>
        <v/>
      </c>
    </row>
    <row r="40">
      <c r="F40">
        <f>ROUND(D40*E40,2)</f>
        <v/>
      </c>
    </row>
    <row r="41">
      <c r="F41">
        <f>ROUND(D41*E41,2)</f>
        <v/>
      </c>
    </row>
    <row r="42">
      <c r="F42">
        <f>ROUND(D42*E42,2)</f>
        <v/>
      </c>
    </row>
    <row r="43">
      <c r="F43">
        <f>ROUND(D43*E43,2)</f>
        <v/>
      </c>
    </row>
    <row r="44">
      <c r="F44">
        <f>ROUND(D44*E44,2)</f>
        <v/>
      </c>
    </row>
    <row r="45">
      <c r="F45">
        <f>ROUND(D45*E45,2)</f>
        <v/>
      </c>
    </row>
    <row r="46">
      <c r="F46">
        <f>ROUND(D46*E46,2)</f>
        <v/>
      </c>
    </row>
    <row r="47">
      <c r="F47">
        <f>ROUND(D47*E47,2)</f>
        <v/>
      </c>
    </row>
    <row r="48">
      <c r="F48">
        <f>ROUND(D48*E48,2)</f>
        <v/>
      </c>
    </row>
    <row r="49">
      <c r="F49">
        <f>ROUND(D49*E49,2)</f>
        <v/>
      </c>
    </row>
    <row r="50">
      <c r="F50">
        <f>ROUND(D50*E50,2)</f>
        <v/>
      </c>
    </row>
    <row r="51">
      <c r="F51">
        <f>ROUND(D51*E51,2)</f>
        <v/>
      </c>
    </row>
    <row r="52">
      <c r="F52">
        <f>ROUND(D52*E52,2)</f>
        <v/>
      </c>
    </row>
    <row r="53">
      <c r="F53">
        <f>ROUND(D53*E53,2)</f>
        <v/>
      </c>
    </row>
    <row r="54">
      <c r="F54">
        <f>ROUND(D54*E54,2)</f>
        <v/>
      </c>
    </row>
    <row r="55">
      <c r="F55">
        <f>ROUND(D55*E55,2)</f>
        <v/>
      </c>
    </row>
    <row r="56">
      <c r="F56">
        <f>ROUND(D56*E56,2)</f>
        <v/>
      </c>
    </row>
    <row r="57">
      <c r="F57">
        <f>ROUND(D57*E57,2)</f>
        <v/>
      </c>
    </row>
    <row r="58">
      <c r="F58">
        <f>ROUND(D58*E58,2)</f>
        <v/>
      </c>
    </row>
    <row r="59">
      <c r="F59">
        <f>ROUND(D59*E59,2)</f>
        <v/>
      </c>
    </row>
    <row r="60">
      <c r="F60">
        <f>ROUND(D60*E60,2)</f>
        <v/>
      </c>
    </row>
    <row r="61">
      <c r="F61">
        <f>ROUND(D61*E61,2)</f>
        <v/>
      </c>
    </row>
    <row r="62">
      <c r="F62">
        <f>ROUND(D62*E62,2)</f>
        <v/>
      </c>
    </row>
    <row r="63">
      <c r="F63">
        <f>ROUND(D63*E63,2)</f>
        <v/>
      </c>
    </row>
    <row r="64">
      <c r="F64">
        <f>ROUND(D64*E64,2)</f>
        <v/>
      </c>
    </row>
    <row r="65">
      <c r="F65">
        <f>ROUND(D65*E65,2)</f>
        <v/>
      </c>
    </row>
    <row r="66">
      <c r="F66">
        <f>ROUND(D66*E66,2)</f>
        <v/>
      </c>
    </row>
    <row r="67">
      <c r="F67">
        <f>ROUND(D67*E67,2)</f>
        <v/>
      </c>
    </row>
    <row r="68">
      <c r="F68">
        <f>ROUND(D68*E68,2)</f>
        <v/>
      </c>
    </row>
    <row r="69">
      <c r="F69">
        <f>ROUND(D69*E69,2)</f>
        <v/>
      </c>
    </row>
    <row r="70">
      <c r="F70">
        <f>ROUND(D70*E70,2)</f>
        <v/>
      </c>
    </row>
    <row r="71">
      <c r="F71">
        <f>ROUND(D71*E71,2)</f>
        <v/>
      </c>
    </row>
    <row r="72">
      <c r="F72">
        <f>ROUND(D72*E72,2)</f>
        <v/>
      </c>
    </row>
    <row r="73">
      <c r="F73">
        <f>ROUND(D73*E73,2)</f>
        <v/>
      </c>
    </row>
    <row r="74">
      <c r="F74">
        <f>ROUND(D74*E74,2)</f>
        <v/>
      </c>
    </row>
    <row r="75">
      <c r="F75">
        <f>ROUND(D75*E75,2)</f>
        <v/>
      </c>
    </row>
    <row r="76">
      <c r="F76">
        <f>ROUND(D76*E76,2)</f>
        <v/>
      </c>
    </row>
    <row r="77">
      <c r="F77">
        <f>ROUND(D77*E77,2)</f>
        <v/>
      </c>
    </row>
    <row r="78">
      <c r="F78">
        <f>ROUND(D78*E78,2)</f>
        <v/>
      </c>
    </row>
    <row r="79">
      <c r="F79">
        <f>ROUND(D79*E79,2)</f>
        <v/>
      </c>
    </row>
    <row r="80">
      <c r="F80">
        <f>ROUND(D80*E80,2)</f>
        <v/>
      </c>
    </row>
    <row r="81">
      <c r="F81">
        <f>ROUND(D81*E81,2)</f>
        <v/>
      </c>
    </row>
    <row r="82">
      <c r="F82">
        <f>ROUND(D82*E82,2)</f>
        <v/>
      </c>
    </row>
    <row r="83">
      <c r="F83">
        <f>ROUND(D83*E83,2)</f>
        <v/>
      </c>
    </row>
    <row r="84">
      <c r="F84">
        <f>ROUND(D84*E84,2)</f>
        <v/>
      </c>
    </row>
    <row r="85">
      <c r="F85">
        <f>ROUND(D85*E85,2)</f>
        <v/>
      </c>
    </row>
    <row r="86">
      <c r="F86">
        <f>ROUND(D86*E86,2)</f>
        <v/>
      </c>
    </row>
    <row r="87">
      <c r="F87">
        <f>ROUND(D87*E87,2)</f>
        <v/>
      </c>
    </row>
    <row r="88">
      <c r="F88">
        <f>ROUND(D88*E88,2)</f>
        <v/>
      </c>
    </row>
    <row r="89">
      <c r="F89">
        <f>ROUND(D89*E89,2)</f>
        <v/>
      </c>
    </row>
    <row r="90">
      <c r="F90">
        <f>ROUND(D90*E90,2)</f>
        <v/>
      </c>
    </row>
    <row r="91">
      <c r="F91">
        <f>ROUND(D91*E91,2)</f>
        <v/>
      </c>
    </row>
    <row r="92">
      <c r="F92">
        <f>ROUND(D92*E92,2)</f>
        <v/>
      </c>
    </row>
    <row r="93">
      <c r="F93">
        <f>ROUND(D93*E93,2)</f>
        <v/>
      </c>
    </row>
    <row r="94">
      <c r="F94">
        <f>ROUND(D94*E94,2)</f>
        <v/>
      </c>
    </row>
    <row r="95">
      <c r="F95">
        <f>ROUND(D95*E95,2)</f>
        <v/>
      </c>
    </row>
    <row r="96">
      <c r="F96">
        <f>ROUND(D96*E96,2)</f>
        <v/>
      </c>
    </row>
    <row r="97">
      <c r="F97">
        <f>ROUND(D97*E97,2)</f>
        <v/>
      </c>
    </row>
    <row r="98">
      <c r="F98">
        <f>ROUND(D98*E98,2)</f>
        <v/>
      </c>
    </row>
    <row r="99">
      <c r="F99">
        <f>ROUND(D99*E99,2)</f>
        <v/>
      </c>
    </row>
    <row r="100">
      <c r="F100">
        <f>ROUND(D100*E100,2)</f>
        <v/>
      </c>
    </row>
    <row r="101">
      <c r="F101">
        <f>ROUND(D101*E101,2)</f>
        <v/>
      </c>
    </row>
    <row r="102">
      <c r="F102">
        <f>ROUND(D102*E102,2)</f>
        <v/>
      </c>
    </row>
    <row r="103">
      <c r="F103">
        <f>ROUND(D103*E103,2)</f>
        <v/>
      </c>
    </row>
    <row r="104">
      <c r="F104">
        <f>ROUND(D104*E104,2)</f>
        <v/>
      </c>
    </row>
    <row r="105">
      <c r="F105">
        <f>ROUND(D105*E105,2)</f>
        <v/>
      </c>
    </row>
    <row r="106">
      <c r="F106">
        <f>ROUND(D106*E106,2)</f>
        <v/>
      </c>
    </row>
    <row r="107">
      <c r="F107">
        <f>ROUND(D107*E107,2)</f>
        <v/>
      </c>
    </row>
    <row r="108">
      <c r="F108">
        <f>ROUND(D108*E108,2)</f>
        <v/>
      </c>
    </row>
    <row r="109">
      <c r="F109">
        <f>ROUND(D109*E109,2)</f>
        <v/>
      </c>
    </row>
    <row r="110">
      <c r="F110">
        <f>ROUND(D110*E110,2)</f>
        <v/>
      </c>
    </row>
    <row r="111">
      <c r="F111">
        <f>ROUND(D111*E111,2)</f>
        <v/>
      </c>
    </row>
    <row r="112">
      <c r="F112">
        <f>ROUND(D112*E112,2)</f>
        <v/>
      </c>
    </row>
    <row r="113">
      <c r="F113">
        <f>ROUND(D113*E113,2)</f>
        <v/>
      </c>
    </row>
    <row r="114">
      <c r="F114">
        <f>ROUND(D114*E114,2)</f>
        <v/>
      </c>
    </row>
    <row r="115">
      <c r="F115">
        <f>ROUND(D115*E115,2)</f>
        <v/>
      </c>
    </row>
    <row r="116">
      <c r="F116">
        <f>ROUND(D116*E116,2)</f>
        <v/>
      </c>
    </row>
    <row r="117">
      <c r="F117">
        <f>ROUND(D117*E117,2)</f>
        <v/>
      </c>
    </row>
    <row r="118">
      <c r="F118">
        <f>ROUND(D118*E118,2)</f>
        <v/>
      </c>
    </row>
    <row r="119">
      <c r="F119">
        <f>ROUND(D119*E119,2)</f>
        <v/>
      </c>
    </row>
    <row r="120">
      <c r="F120">
        <f>ROUND(D120*E120,2)</f>
        <v/>
      </c>
    </row>
    <row r="121">
      <c r="F121">
        <f>ROUND(D121*E121,2)</f>
        <v/>
      </c>
    </row>
    <row r="122">
      <c r="F122">
        <f>ROUND(D122*E122,2)</f>
        <v/>
      </c>
    </row>
    <row r="123">
      <c r="F123">
        <f>ROUND(D123*E123,2)</f>
        <v/>
      </c>
    </row>
    <row r="124">
      <c r="F124">
        <f>ROUND(D124*E124,2)</f>
        <v/>
      </c>
    </row>
    <row r="125">
      <c r="F125">
        <f>ROUND(D125*E125,2)</f>
        <v/>
      </c>
    </row>
    <row r="126">
      <c r="F126">
        <f>ROUND(D126*E126,2)</f>
        <v/>
      </c>
    </row>
    <row r="127">
      <c r="F127">
        <f>ROUND(D127*E127,2)</f>
        <v/>
      </c>
    </row>
    <row r="128">
      <c r="F128">
        <f>ROUND(D128*E128,2)</f>
        <v/>
      </c>
    </row>
    <row r="129">
      <c r="F129">
        <f>ROUND(D129*E129,2)</f>
        <v/>
      </c>
    </row>
    <row r="130">
      <c r="F130">
        <f>ROUND(D130*E130,2)</f>
        <v/>
      </c>
    </row>
    <row r="131">
      <c r="F131">
        <f>ROUND(D131*E131,2)</f>
        <v/>
      </c>
    </row>
    <row r="132">
      <c r="F132">
        <f>ROUND(D132*E132,2)</f>
        <v/>
      </c>
    </row>
    <row r="133">
      <c r="F133">
        <f>ROUND(D133*E133,2)</f>
        <v/>
      </c>
    </row>
    <row r="134">
      <c r="F134">
        <f>ROUND(D134*E134,2)</f>
        <v/>
      </c>
    </row>
    <row r="135">
      <c r="F135">
        <f>ROUND(D135*E135,2)</f>
        <v/>
      </c>
    </row>
    <row r="136">
      <c r="F136">
        <f>ROUND(D136*E136,2)</f>
        <v/>
      </c>
    </row>
    <row r="137">
      <c r="F137">
        <f>ROUND(D137*E137,2)</f>
        <v/>
      </c>
    </row>
    <row r="138">
      <c r="F138">
        <f>ROUND(D138*E138,2)</f>
        <v/>
      </c>
    </row>
    <row r="139">
      <c r="F139">
        <f>ROUND(D139*E139,2)</f>
        <v/>
      </c>
    </row>
    <row r="140">
      <c r="F140">
        <f>ROUND(D140*E140,2)</f>
        <v/>
      </c>
    </row>
    <row r="141">
      <c r="F141">
        <f>ROUND(D141*E141,2)</f>
        <v/>
      </c>
    </row>
    <row r="142">
      <c r="F142">
        <f>ROUND(D142*E142,2)</f>
        <v/>
      </c>
    </row>
    <row r="143">
      <c r="F143">
        <f>ROUND(D143*E143,2)</f>
        <v/>
      </c>
    </row>
    <row r="144">
      <c r="F144">
        <f>ROUND(D144*E144,2)</f>
        <v/>
      </c>
    </row>
    <row r="145">
      <c r="F145">
        <f>ROUND(D145*E145,2)</f>
        <v/>
      </c>
    </row>
    <row r="146">
      <c r="F146">
        <f>ROUND(D146*E146,2)</f>
        <v/>
      </c>
    </row>
    <row r="147">
      <c r="F147">
        <f>ROUND(D147*E147,2)</f>
        <v/>
      </c>
    </row>
    <row r="148">
      <c r="F148">
        <f>ROUND(D148*E148,2)</f>
        <v/>
      </c>
    </row>
    <row r="149">
      <c r="F149">
        <f>ROUND(D149*E149,2)</f>
        <v/>
      </c>
    </row>
    <row r="150">
      <c r="F150">
        <f>ROUND(D150*E150,2)</f>
        <v/>
      </c>
    </row>
    <row r="151">
      <c r="F151">
        <f>ROUND(D151*E151,2)</f>
        <v/>
      </c>
    </row>
    <row r="152">
      <c r="F152">
        <f>ROUND(D152*E152,2)</f>
        <v/>
      </c>
    </row>
    <row r="153">
      <c r="F153">
        <f>ROUND(D153*E153,2)</f>
        <v/>
      </c>
    </row>
    <row r="154">
      <c r="F154">
        <f>ROUND(D154*E154,2)</f>
        <v/>
      </c>
    </row>
    <row r="155">
      <c r="F155">
        <f>ROUND(D155*E155,2)</f>
        <v/>
      </c>
    </row>
    <row r="156">
      <c r="F156">
        <f>ROUND(D156*E156,2)</f>
        <v/>
      </c>
    </row>
    <row r="157">
      <c r="F157">
        <f>ROUND(D157*E157,2)</f>
        <v/>
      </c>
    </row>
    <row r="158">
      <c r="F158">
        <f>ROUND(D158*E158,2)</f>
        <v/>
      </c>
    </row>
    <row r="159">
      <c r="F159">
        <f>ROUND(D159*E159,2)</f>
        <v/>
      </c>
    </row>
    <row r="160">
      <c r="F160">
        <f>ROUND(D160*E160,2)</f>
        <v/>
      </c>
    </row>
    <row r="161">
      <c r="F161">
        <f>ROUND(D161*E161,2)</f>
        <v/>
      </c>
    </row>
    <row r="162">
      <c r="F162">
        <f>ROUND(D162*E162,2)</f>
        <v/>
      </c>
    </row>
    <row r="163">
      <c r="F163">
        <f>ROUND(D163*E163,2)</f>
        <v/>
      </c>
    </row>
    <row r="164">
      <c r="F164">
        <f>ROUND(D164*E164,2)</f>
        <v/>
      </c>
    </row>
    <row r="165">
      <c r="F165">
        <f>ROUND(D165*E165,2)</f>
        <v/>
      </c>
    </row>
    <row r="166">
      <c r="F166">
        <f>ROUND(D166*E166,2)</f>
        <v/>
      </c>
    </row>
    <row r="167">
      <c r="F167">
        <f>ROUND(D167*E167,2)</f>
        <v/>
      </c>
    </row>
    <row r="168">
      <c r="F168">
        <f>ROUND(D168*E168,2)</f>
        <v/>
      </c>
    </row>
    <row r="169">
      <c r="F169">
        <f>ROUND(D169*E169,2)</f>
        <v/>
      </c>
    </row>
    <row r="170">
      <c r="F170">
        <f>ROUND(D170*E170,2)</f>
        <v/>
      </c>
    </row>
    <row r="171">
      <c r="F171">
        <f>ROUND(D171*E171,2)</f>
        <v/>
      </c>
    </row>
    <row r="172">
      <c r="F172">
        <f>ROUND(D172*E172,2)</f>
        <v/>
      </c>
    </row>
    <row r="173">
      <c r="F173">
        <f>ROUND(D173*E173,2)</f>
        <v/>
      </c>
    </row>
    <row r="174">
      <c r="F174">
        <f>ROUND(D174*E174,2)</f>
        <v/>
      </c>
    </row>
    <row r="175">
      <c r="F175">
        <f>ROUND(D175*E175,2)</f>
        <v/>
      </c>
    </row>
    <row r="176">
      <c r="F176">
        <f>ROUND(D176*E176,2)</f>
        <v/>
      </c>
    </row>
    <row r="177">
      <c r="F177">
        <f>ROUND(D177*E177,2)</f>
        <v/>
      </c>
    </row>
    <row r="178">
      <c r="F178">
        <f>ROUND(D178*E178,2)</f>
        <v/>
      </c>
    </row>
    <row r="179">
      <c r="F179">
        <f>ROUND(D179*E179,2)</f>
        <v/>
      </c>
    </row>
    <row r="180">
      <c r="F180">
        <f>ROUND(D180*E180,2)</f>
        <v/>
      </c>
    </row>
    <row r="181">
      <c r="F181">
        <f>ROUND(D181*E181,2)</f>
        <v/>
      </c>
    </row>
    <row r="182">
      <c r="F182">
        <f>ROUND(D182*E182,2)</f>
        <v/>
      </c>
    </row>
    <row r="183">
      <c r="F183">
        <f>ROUND(D183*E183,2)</f>
        <v/>
      </c>
    </row>
    <row r="184">
      <c r="F184">
        <f>ROUND(D184*E184,2)</f>
        <v/>
      </c>
    </row>
    <row r="185">
      <c r="F185">
        <f>ROUND(D185*E185,2)</f>
        <v/>
      </c>
    </row>
    <row r="186">
      <c r="F186">
        <f>ROUND(D186*E186,2)</f>
        <v/>
      </c>
    </row>
    <row r="187">
      <c r="F187">
        <f>ROUND(D187*E187,2)</f>
        <v/>
      </c>
    </row>
    <row r="188">
      <c r="F188">
        <f>ROUND(D188*E188,2)</f>
        <v/>
      </c>
    </row>
    <row r="189">
      <c r="F189">
        <f>ROUND(D189*E189,2)</f>
        <v/>
      </c>
    </row>
    <row r="190">
      <c r="F190">
        <f>ROUND(D190*E190,2)</f>
        <v/>
      </c>
    </row>
    <row r="191">
      <c r="F191">
        <f>ROUND(D191*E191,2)</f>
        <v/>
      </c>
    </row>
    <row r="192">
      <c r="F192">
        <f>ROUND(D192*E192,2)</f>
        <v/>
      </c>
    </row>
    <row r="193">
      <c r="F193">
        <f>ROUND(D193*E193,2)</f>
        <v/>
      </c>
    </row>
    <row r="194">
      <c r="F194">
        <f>ROUND(D194*E194,2)</f>
        <v/>
      </c>
    </row>
    <row r="195">
      <c r="F195">
        <f>ROUND(D195*E195,2)</f>
        <v/>
      </c>
    </row>
    <row r="196">
      <c r="F196">
        <f>ROUND(D196*E196,2)</f>
        <v/>
      </c>
    </row>
    <row r="197">
      <c r="F197">
        <f>ROUND(D197*E197,2)</f>
        <v/>
      </c>
    </row>
    <row r="198">
      <c r="F198">
        <f>ROUND(D198*E198,2)</f>
        <v/>
      </c>
    </row>
    <row r="199">
      <c r="F199">
        <f>ROUND(D199*E199,2)</f>
        <v/>
      </c>
    </row>
    <row r="200">
      <c r="F200">
        <f>ROUND(D200*E200,2)</f>
        <v/>
      </c>
    </row>
    <row r="201">
      <c r="F201">
        <f>ROUND(D201*E201,2)</f>
        <v/>
      </c>
    </row>
    <row r="202">
      <c r="F202">
        <f>ROUND(D202*E202,2)</f>
        <v/>
      </c>
    </row>
    <row r="203">
      <c r="F203">
        <f>ROUND(D203*E203,2)</f>
        <v/>
      </c>
    </row>
    <row r="204">
      <c r="F204">
        <f>ROUND(D204*E204,2)</f>
        <v/>
      </c>
    </row>
    <row r="205">
      <c r="F205">
        <f>ROUND(D205*E205,2)</f>
        <v/>
      </c>
    </row>
    <row r="206">
      <c r="F206">
        <f>ROUND(D206*E206,2)</f>
        <v/>
      </c>
    </row>
    <row r="207">
      <c r="F207">
        <f>ROUND(D207*E207,2)</f>
        <v/>
      </c>
    </row>
    <row r="208">
      <c r="F208">
        <f>ROUND(D208*E208,2)</f>
        <v/>
      </c>
    </row>
    <row r="209">
      <c r="F209">
        <f>ROUND(D209*E209,2)</f>
        <v/>
      </c>
    </row>
    <row r="210">
      <c r="F210">
        <f>ROUND(D210*E210,2)</f>
        <v/>
      </c>
    </row>
    <row r="211">
      <c r="F211">
        <f>ROUND(D211*E211,2)</f>
        <v/>
      </c>
    </row>
    <row r="212">
      <c r="F212">
        <f>ROUND(D212*E212,2)</f>
        <v/>
      </c>
    </row>
    <row r="213">
      <c r="F213">
        <f>ROUND(D213*E213,2)</f>
        <v/>
      </c>
    </row>
    <row r="214">
      <c r="F214">
        <f>ROUND(D214*E214,2)</f>
        <v/>
      </c>
    </row>
    <row r="215">
      <c r="F215">
        <f>ROUND(D215*E215,2)</f>
        <v/>
      </c>
    </row>
    <row r="216">
      <c r="F216">
        <f>ROUND(D216*E216,2)</f>
        <v/>
      </c>
    </row>
    <row r="217">
      <c r="F217">
        <f>ROUND(D217*E217,2)</f>
        <v/>
      </c>
    </row>
    <row r="218">
      <c r="F218">
        <f>ROUND(D218*E218,2)</f>
        <v/>
      </c>
    </row>
    <row r="219">
      <c r="F219">
        <f>ROUND(D219*E219,2)</f>
        <v/>
      </c>
    </row>
    <row r="220">
      <c r="F220">
        <f>ROUND(D220*E220,2)</f>
        <v/>
      </c>
    </row>
    <row r="221">
      <c r="F221">
        <f>ROUND(D221*E221,2)</f>
        <v/>
      </c>
    </row>
    <row r="222">
      <c r="F222">
        <f>ROUND(D222*E222,2)</f>
        <v/>
      </c>
    </row>
    <row r="223">
      <c r="F223">
        <f>ROUND(D223*E223,2)</f>
        <v/>
      </c>
    </row>
    <row r="224">
      <c r="F224">
        <f>ROUND(D224*E224,2)</f>
        <v/>
      </c>
    </row>
    <row r="225">
      <c r="F225">
        <f>ROUND(D225*E225,2)</f>
        <v/>
      </c>
    </row>
    <row r="226">
      <c r="F226">
        <f>ROUND(D226*E226,2)</f>
        <v/>
      </c>
    </row>
    <row r="227">
      <c r="F227">
        <f>ROUND(D227*E227,2)</f>
        <v/>
      </c>
    </row>
    <row r="228">
      <c r="F228">
        <f>ROUND(D228*E228,2)</f>
        <v/>
      </c>
    </row>
    <row r="229">
      <c r="F229">
        <f>ROUND(D229*E229,2)</f>
        <v/>
      </c>
    </row>
    <row r="230">
      <c r="F230">
        <f>ROUND(D230*E230,2)</f>
        <v/>
      </c>
    </row>
    <row r="231">
      <c r="F231">
        <f>ROUND(D231*E231,2)</f>
        <v/>
      </c>
    </row>
    <row r="232">
      <c r="F232">
        <f>ROUND(D232*E232,2)</f>
        <v/>
      </c>
    </row>
    <row r="233">
      <c r="F233">
        <f>ROUND(D233*E233,2)</f>
        <v/>
      </c>
    </row>
    <row r="234">
      <c r="F234">
        <f>ROUND(D234*E234,2)</f>
        <v/>
      </c>
    </row>
    <row r="235">
      <c r="F235">
        <f>ROUND(D235*E235,2)</f>
        <v/>
      </c>
    </row>
    <row r="236">
      <c r="F236">
        <f>ROUND(D236*E236,2)</f>
        <v/>
      </c>
    </row>
    <row r="237">
      <c r="F237">
        <f>ROUND(D237*E237,2)</f>
        <v/>
      </c>
    </row>
    <row r="238">
      <c r="F238">
        <f>ROUND(D238*E238,2)</f>
        <v/>
      </c>
    </row>
    <row r="239">
      <c r="F239">
        <f>ROUND(D239*E239,2)</f>
        <v/>
      </c>
    </row>
    <row r="240">
      <c r="F240">
        <f>ROUND(D240*E240,2)</f>
        <v/>
      </c>
    </row>
    <row r="241">
      <c r="F241">
        <f>ROUND(D241*E241,2)</f>
        <v/>
      </c>
    </row>
    <row r="242">
      <c r="F242">
        <f>ROUND(D242*E242,2)</f>
        <v/>
      </c>
    </row>
    <row r="243">
      <c r="F243">
        <f>ROUND(D243*E243,2)</f>
        <v/>
      </c>
    </row>
    <row r="244">
      <c r="F244">
        <f>ROUND(D244*E244,2)</f>
        <v/>
      </c>
    </row>
    <row r="245">
      <c r="F245">
        <f>ROUND(D245*E245,2)</f>
        <v/>
      </c>
    </row>
    <row r="246">
      <c r="F246">
        <f>ROUND(D246*E246,2)</f>
        <v/>
      </c>
    </row>
    <row r="247">
      <c r="F247">
        <f>ROUND(D247*E247,2)</f>
        <v/>
      </c>
    </row>
    <row r="248">
      <c r="F248">
        <f>ROUND(D248*E248,2)</f>
        <v/>
      </c>
    </row>
    <row r="249">
      <c r="F249">
        <f>ROUND(D249*E249,2)</f>
        <v/>
      </c>
    </row>
    <row r="250">
      <c r="F250">
        <f>ROUND(D250*E250,2)</f>
        <v/>
      </c>
    </row>
    <row r="251">
      <c r="F251">
        <f>ROUND(D251*E251,2)</f>
        <v/>
      </c>
    </row>
    <row r="252">
      <c r="F252">
        <f>ROUND(D252*E252,2)</f>
        <v/>
      </c>
    </row>
    <row r="253">
      <c r="F253">
        <f>ROUND(D253*E253,2)</f>
        <v/>
      </c>
    </row>
    <row r="254">
      <c r="F254">
        <f>ROUND(D254*E254,2)</f>
        <v/>
      </c>
    </row>
    <row r="255">
      <c r="F255">
        <f>ROUND(D255*E255,2)</f>
        <v/>
      </c>
    </row>
    <row r="256">
      <c r="F256">
        <f>ROUND(D256*E256,2)</f>
        <v/>
      </c>
    </row>
    <row r="257">
      <c r="F257">
        <f>ROUND(D257*E257,2)</f>
        <v/>
      </c>
    </row>
    <row r="258">
      <c r="F258">
        <f>ROUND(D258*E258,2)</f>
        <v/>
      </c>
    </row>
    <row r="259">
      <c r="F259">
        <f>ROUND(D259*E259,2)</f>
        <v/>
      </c>
    </row>
    <row r="260">
      <c r="F260">
        <f>ROUND(D260*E260,2)</f>
        <v/>
      </c>
    </row>
    <row r="261">
      <c r="F261">
        <f>ROUND(D261*E261,2)</f>
        <v/>
      </c>
    </row>
    <row r="262">
      <c r="F262">
        <f>ROUND(D262*E262,2)</f>
        <v/>
      </c>
    </row>
    <row r="263">
      <c r="F263">
        <f>ROUND(D263*E263,2)</f>
        <v/>
      </c>
    </row>
    <row r="264">
      <c r="F264">
        <f>ROUND(D264*E264,2)</f>
        <v/>
      </c>
    </row>
    <row r="265">
      <c r="F265">
        <f>ROUND(D265*E265,2)</f>
        <v/>
      </c>
    </row>
    <row r="266">
      <c r="F266">
        <f>ROUND(D266*E266,2)</f>
        <v/>
      </c>
    </row>
    <row r="267">
      <c r="F267">
        <f>ROUND(D267*E267,2)</f>
        <v/>
      </c>
    </row>
    <row r="268">
      <c r="F268">
        <f>ROUND(D268*E268,2)</f>
        <v/>
      </c>
    </row>
    <row r="269">
      <c r="F269">
        <f>ROUND(D269*E269,2)</f>
        <v/>
      </c>
    </row>
    <row r="270">
      <c r="F270">
        <f>ROUND(D270*E270,2)</f>
        <v/>
      </c>
    </row>
    <row r="271">
      <c r="F271">
        <f>ROUND(D271*E271,2)</f>
        <v/>
      </c>
    </row>
    <row r="272">
      <c r="F272">
        <f>ROUND(D272*E272,2)</f>
        <v/>
      </c>
    </row>
    <row r="273">
      <c r="F273">
        <f>ROUND(D273*E273,2)</f>
        <v/>
      </c>
    </row>
    <row r="274">
      <c r="F274">
        <f>ROUND(D274*E274,2)</f>
        <v/>
      </c>
    </row>
    <row r="275">
      <c r="F275">
        <f>ROUND(D275*E275,2)</f>
        <v/>
      </c>
    </row>
    <row r="276">
      <c r="F276">
        <f>ROUND(D276*E276,2)</f>
        <v/>
      </c>
    </row>
    <row r="277">
      <c r="F277">
        <f>ROUND(D277*E277,2)</f>
        <v/>
      </c>
    </row>
    <row r="278">
      <c r="F278">
        <f>ROUND(D278*E278,2)</f>
        <v/>
      </c>
    </row>
    <row r="279">
      <c r="F279">
        <f>ROUND(D279*E279,2)</f>
        <v/>
      </c>
    </row>
    <row r="280">
      <c r="F280">
        <f>ROUND(D280*E280,2)</f>
        <v/>
      </c>
    </row>
    <row r="281">
      <c r="F281">
        <f>ROUND(D281*E281,2)</f>
        <v/>
      </c>
    </row>
    <row r="282">
      <c r="F282">
        <f>ROUND(D282*E282,2)</f>
        <v/>
      </c>
    </row>
    <row r="283">
      <c r="F283">
        <f>ROUND(D283*E283,2)</f>
        <v/>
      </c>
    </row>
    <row r="284">
      <c r="F284">
        <f>ROUND(D284*E284,2)</f>
        <v/>
      </c>
    </row>
    <row r="285">
      <c r="F285">
        <f>ROUND(D285*E285,2)</f>
        <v/>
      </c>
    </row>
    <row r="286">
      <c r="F286">
        <f>ROUND(D286*E286,2)</f>
        <v/>
      </c>
    </row>
    <row r="287">
      <c r="F287">
        <f>ROUND(D287*E287,2)</f>
        <v/>
      </c>
    </row>
    <row r="288">
      <c r="F288">
        <f>ROUND(D288*E288,2)</f>
        <v/>
      </c>
    </row>
    <row r="289">
      <c r="F289">
        <f>ROUND(D289*E289,2)</f>
        <v/>
      </c>
    </row>
    <row r="290">
      <c r="F290">
        <f>ROUND(D290*E290,2)</f>
        <v/>
      </c>
    </row>
    <row r="291">
      <c r="F291">
        <f>ROUND(D291*E291,2)</f>
        <v/>
      </c>
    </row>
    <row r="292">
      <c r="F292">
        <f>ROUND(D292*E292,2)</f>
        <v/>
      </c>
    </row>
    <row r="293">
      <c r="F293">
        <f>ROUND(D293*E293,2)</f>
        <v/>
      </c>
    </row>
    <row r="294">
      <c r="F294">
        <f>ROUND(D294*E294,2)</f>
        <v/>
      </c>
    </row>
    <row r="295">
      <c r="F295">
        <f>ROUND(D295*E295,2)</f>
        <v/>
      </c>
    </row>
    <row r="296">
      <c r="F296">
        <f>ROUND(D296*E296,2)</f>
        <v/>
      </c>
    </row>
    <row r="297">
      <c r="F297">
        <f>ROUND(D297*E297,2)</f>
        <v/>
      </c>
    </row>
    <row r="298">
      <c r="F298">
        <f>ROUND(D298*E298,2)</f>
        <v/>
      </c>
    </row>
    <row r="299">
      <c r="F299">
        <f>ROUND(D299*E299,2)</f>
        <v/>
      </c>
    </row>
    <row r="300">
      <c r="F300">
        <f>ROUND(D300*E300,2)</f>
        <v/>
      </c>
    </row>
    <row r="301">
      <c r="F301">
        <f>ROUND(D301*E301,2)</f>
        <v/>
      </c>
    </row>
    <row r="302">
      <c r="F302">
        <f>ROUND(D302*E302,2)</f>
        <v/>
      </c>
    </row>
    <row r="303">
      <c r="F303">
        <f>ROUND(D303*E303,2)</f>
        <v/>
      </c>
    </row>
    <row r="304">
      <c r="F304">
        <f>ROUND(D304*E304,2)</f>
        <v/>
      </c>
    </row>
    <row r="305">
      <c r="F305">
        <f>ROUND(D305*E305,2)</f>
        <v/>
      </c>
    </row>
    <row r="306">
      <c r="F306">
        <f>ROUND(D306*E306,2)</f>
        <v/>
      </c>
    </row>
    <row r="307">
      <c r="F307">
        <f>ROUND(D307*E307,2)</f>
        <v/>
      </c>
    </row>
    <row r="308">
      <c r="F308">
        <f>ROUND(D308*E308,2)</f>
        <v/>
      </c>
    </row>
    <row r="309">
      <c r="F309">
        <f>ROUND(D309*E309,2)</f>
        <v/>
      </c>
    </row>
    <row r="310">
      <c r="F310">
        <f>ROUND(D310*E310,2)</f>
        <v/>
      </c>
    </row>
    <row r="311">
      <c r="F311">
        <f>ROUND(D311*E311,2)</f>
        <v/>
      </c>
    </row>
    <row r="312">
      <c r="F312">
        <f>ROUND(D312*E312,2)</f>
        <v/>
      </c>
    </row>
    <row r="313">
      <c r="F313">
        <f>ROUND(D313*E313,2)</f>
        <v/>
      </c>
    </row>
    <row r="314">
      <c r="F314">
        <f>ROUND(D314*E314,2)</f>
        <v/>
      </c>
    </row>
    <row r="315">
      <c r="F315">
        <f>ROUND(D315*E315,2)</f>
        <v/>
      </c>
    </row>
    <row r="316">
      <c r="F316">
        <f>ROUND(D316*E316,2)</f>
        <v/>
      </c>
    </row>
    <row r="317">
      <c r="F317">
        <f>ROUND(D317*E317,2)</f>
        <v/>
      </c>
    </row>
    <row r="318">
      <c r="F318">
        <f>ROUND(D318*E318,2)</f>
        <v/>
      </c>
    </row>
    <row r="319">
      <c r="F319">
        <f>ROUND(D319*E319,2)</f>
        <v/>
      </c>
    </row>
    <row r="320">
      <c r="F320">
        <f>ROUND(D320*E320,2)</f>
        <v/>
      </c>
    </row>
    <row r="321">
      <c r="F321">
        <f>ROUND(D321*E321,2)</f>
        <v/>
      </c>
    </row>
    <row r="322">
      <c r="F322">
        <f>ROUND(D322*E322,2)</f>
        <v/>
      </c>
    </row>
    <row r="323">
      <c r="F323">
        <f>ROUND(D323*E323,2)</f>
        <v/>
      </c>
    </row>
    <row r="324">
      <c r="F324">
        <f>ROUND(D324*E324,2)</f>
        <v/>
      </c>
    </row>
    <row r="325">
      <c r="F325">
        <f>ROUND(D325*E325,2)</f>
        <v/>
      </c>
    </row>
    <row r="326">
      <c r="F326">
        <f>ROUND(D326*E326,2)</f>
        <v/>
      </c>
    </row>
    <row r="327">
      <c r="F327">
        <f>ROUND(D327*E327,2)</f>
        <v/>
      </c>
    </row>
    <row r="328">
      <c r="F328">
        <f>ROUND(D328*E328,2)</f>
        <v/>
      </c>
    </row>
    <row r="329">
      <c r="F329">
        <f>ROUND(D329*E329,2)</f>
        <v/>
      </c>
    </row>
    <row r="330">
      <c r="F330">
        <f>ROUND(D330*E330,2)</f>
        <v/>
      </c>
    </row>
    <row r="331">
      <c r="F331">
        <f>ROUND(D331*E331,2)</f>
        <v/>
      </c>
    </row>
    <row r="332">
      <c r="F332">
        <f>ROUND(D332*E332,2)</f>
        <v/>
      </c>
    </row>
    <row r="333">
      <c r="F333">
        <f>ROUND(D333*E333,2)</f>
        <v/>
      </c>
    </row>
    <row r="334">
      <c r="F334">
        <f>ROUND(D334*E334,2)</f>
        <v/>
      </c>
    </row>
    <row r="335">
      <c r="F335">
        <f>ROUND(D335*E335,2)</f>
        <v/>
      </c>
    </row>
    <row r="336">
      <c r="F336">
        <f>ROUND(D336*E336,2)</f>
        <v/>
      </c>
    </row>
    <row r="337">
      <c r="F337">
        <f>ROUND(D337*E337,2)</f>
        <v/>
      </c>
    </row>
    <row r="338">
      <c r="F338">
        <f>ROUND(D338*E338,2)</f>
        <v/>
      </c>
    </row>
    <row r="339">
      <c r="F339">
        <f>ROUND(D339*E339,2)</f>
        <v/>
      </c>
    </row>
    <row r="340">
      <c r="F340">
        <f>ROUND(D340*E340,2)</f>
        <v/>
      </c>
    </row>
    <row r="341">
      <c r="F341">
        <f>ROUND(D341*E341,2)</f>
        <v/>
      </c>
    </row>
    <row r="342">
      <c r="F342">
        <f>ROUND(D342*E342,2)</f>
        <v/>
      </c>
    </row>
    <row r="343">
      <c r="F343">
        <f>ROUND(D343*E343,2)</f>
        <v/>
      </c>
    </row>
    <row r="344">
      <c r="F344">
        <f>ROUND(D344*E344,2)</f>
        <v/>
      </c>
    </row>
    <row r="345">
      <c r="F345">
        <f>ROUND(D345*E345,2)</f>
        <v/>
      </c>
    </row>
    <row r="346">
      <c r="F346">
        <f>ROUND(D346*E346,2)</f>
        <v/>
      </c>
    </row>
    <row r="347">
      <c r="F347">
        <f>ROUND(D347*E347,2)</f>
        <v/>
      </c>
    </row>
    <row r="348">
      <c r="F348">
        <f>ROUND(D348*E348,2)</f>
        <v/>
      </c>
    </row>
    <row r="349">
      <c r="F349">
        <f>ROUND(D349*E349,2)</f>
        <v/>
      </c>
    </row>
    <row r="350">
      <c r="F350">
        <f>ROUND(D350*E350,2)</f>
        <v/>
      </c>
    </row>
    <row r="351">
      <c r="F351">
        <f>ROUND(D351*E351,2)</f>
        <v/>
      </c>
    </row>
    <row r="352">
      <c r="F352">
        <f>ROUND(D352*E352,2)</f>
        <v/>
      </c>
    </row>
    <row r="353">
      <c r="F353">
        <f>ROUND(D353*E353,2)</f>
        <v/>
      </c>
    </row>
    <row r="354">
      <c r="F354">
        <f>ROUND(D354*E354,2)</f>
        <v/>
      </c>
    </row>
    <row r="355">
      <c r="F355">
        <f>ROUND(D355*E355,2)</f>
        <v/>
      </c>
    </row>
    <row r="356">
      <c r="F356">
        <f>ROUND(D356*E356,2)</f>
        <v/>
      </c>
    </row>
    <row r="357">
      <c r="F357">
        <f>ROUND(D357*E357,2)</f>
        <v/>
      </c>
    </row>
    <row r="358">
      <c r="F358">
        <f>ROUND(D358*E358,2)</f>
        <v/>
      </c>
    </row>
    <row r="359">
      <c r="F359">
        <f>ROUND(D359*E359,2)</f>
        <v/>
      </c>
    </row>
    <row r="360">
      <c r="F360">
        <f>ROUND(D360*E360,2)</f>
        <v/>
      </c>
    </row>
    <row r="361">
      <c r="F361">
        <f>ROUND(D361*E361,2)</f>
        <v/>
      </c>
    </row>
    <row r="362">
      <c r="F362">
        <f>ROUND(D362*E362,2)</f>
        <v/>
      </c>
    </row>
    <row r="363">
      <c r="F363">
        <f>ROUND(D363*E363,2)</f>
        <v/>
      </c>
    </row>
    <row r="364">
      <c r="F364">
        <f>ROUND(D364*E364,2)</f>
        <v/>
      </c>
    </row>
    <row r="365">
      <c r="F365">
        <f>ROUND(D365*E365,2)</f>
        <v/>
      </c>
    </row>
    <row r="366">
      <c r="F366">
        <f>ROUND(D366*E366,2)</f>
        <v/>
      </c>
    </row>
    <row r="367">
      <c r="F367">
        <f>ROUND(D367*E367,2)</f>
        <v/>
      </c>
    </row>
    <row r="368">
      <c r="F368">
        <f>ROUND(D368*E368,2)</f>
        <v/>
      </c>
    </row>
    <row r="369">
      <c r="F369">
        <f>ROUND(D369*E369,2)</f>
        <v/>
      </c>
    </row>
    <row r="370">
      <c r="F370">
        <f>ROUND(D370*E370,2)</f>
        <v/>
      </c>
    </row>
    <row r="371">
      <c r="F371">
        <f>ROUND(D371*E371,2)</f>
        <v/>
      </c>
    </row>
    <row r="372">
      <c r="F372">
        <f>ROUND(D372*E372,2)</f>
        <v/>
      </c>
    </row>
    <row r="373">
      <c r="F373">
        <f>ROUND(D373*E373,2)</f>
        <v/>
      </c>
    </row>
    <row r="374">
      <c r="F374">
        <f>ROUND(D374*E374,2)</f>
        <v/>
      </c>
    </row>
    <row r="375">
      <c r="F375">
        <f>ROUND(D375*E375,2)</f>
        <v/>
      </c>
    </row>
    <row r="376">
      <c r="F376">
        <f>ROUND(D376*E376,2)</f>
        <v/>
      </c>
    </row>
    <row r="377">
      <c r="F377">
        <f>ROUND(D377*E377,2)</f>
        <v/>
      </c>
    </row>
    <row r="378">
      <c r="F378">
        <f>ROUND(D378*E378,2)</f>
        <v/>
      </c>
    </row>
    <row r="379">
      <c r="F379">
        <f>ROUND(D379*E379,2)</f>
        <v/>
      </c>
    </row>
    <row r="380">
      <c r="F380">
        <f>ROUND(D380*E380,2)</f>
        <v/>
      </c>
    </row>
    <row r="381">
      <c r="F381">
        <f>ROUND(D381*E381,2)</f>
        <v/>
      </c>
    </row>
    <row r="382">
      <c r="F382">
        <f>ROUND(D382*E382,2)</f>
        <v/>
      </c>
    </row>
    <row r="383">
      <c r="F383">
        <f>ROUND(D383*E383,2)</f>
        <v/>
      </c>
    </row>
    <row r="384">
      <c r="F384">
        <f>ROUND(D384*E384,2)</f>
        <v/>
      </c>
    </row>
    <row r="385">
      <c r="F385">
        <f>ROUND(D385*E385,2)</f>
        <v/>
      </c>
    </row>
    <row r="386">
      <c r="F386">
        <f>ROUND(D386*E386,2)</f>
        <v/>
      </c>
    </row>
    <row r="387">
      <c r="F387">
        <f>ROUND(D387*E387,2)</f>
        <v/>
      </c>
    </row>
    <row r="388">
      <c r="F388">
        <f>ROUND(D388*E388,2)</f>
        <v/>
      </c>
    </row>
    <row r="389">
      <c r="F389">
        <f>ROUND(D389*E389,2)</f>
        <v/>
      </c>
    </row>
    <row r="390">
      <c r="F390">
        <f>ROUND(D390*E390,2)</f>
        <v/>
      </c>
    </row>
    <row r="391">
      <c r="F391">
        <f>ROUND(D391*E391,2)</f>
        <v/>
      </c>
    </row>
    <row r="392">
      <c r="F392">
        <f>ROUND(D392*E392,2)</f>
        <v/>
      </c>
    </row>
    <row r="393">
      <c r="F393">
        <f>ROUND(D393*E393,2)</f>
        <v/>
      </c>
    </row>
    <row r="394">
      <c r="F394">
        <f>ROUND(D394*E394,2)</f>
        <v/>
      </c>
    </row>
    <row r="395">
      <c r="F395">
        <f>ROUND(D395*E395,2)</f>
        <v/>
      </c>
    </row>
    <row r="396">
      <c r="F396">
        <f>ROUND(D396*E396,2)</f>
        <v/>
      </c>
    </row>
    <row r="397">
      <c r="F397">
        <f>ROUND(D397*E397,2)</f>
        <v/>
      </c>
    </row>
    <row r="398">
      <c r="F398">
        <f>ROUND(D398*E398,2)</f>
        <v/>
      </c>
    </row>
    <row r="399">
      <c r="F399">
        <f>ROUND(D399*E399,2)</f>
        <v/>
      </c>
    </row>
    <row r="400">
      <c r="F400">
        <f>ROUND(D400*E400,2)</f>
        <v/>
      </c>
    </row>
    <row r="401">
      <c r="F401">
        <f>ROUND(D401*E401,2)</f>
        <v/>
      </c>
    </row>
    <row r="402">
      <c r="F402">
        <f>ROUND(D402*E402,2)</f>
        <v/>
      </c>
    </row>
    <row r="403">
      <c r="F403">
        <f>ROUND(D403*E403,2)</f>
        <v/>
      </c>
    </row>
    <row r="404">
      <c r="F404">
        <f>ROUND(D404*E404,2)</f>
        <v/>
      </c>
    </row>
    <row r="405">
      <c r="F405">
        <f>ROUND(D405*E405,2)</f>
        <v/>
      </c>
    </row>
    <row r="406">
      <c r="F406">
        <f>ROUND(D406*E406,2)</f>
        <v/>
      </c>
    </row>
    <row r="407">
      <c r="F407">
        <f>ROUND(D407*E407,2)</f>
        <v/>
      </c>
    </row>
    <row r="408">
      <c r="F408">
        <f>ROUND(D408*E408,2)</f>
        <v/>
      </c>
    </row>
    <row r="409">
      <c r="F409">
        <f>ROUND(D409*E409,2)</f>
        <v/>
      </c>
    </row>
    <row r="410">
      <c r="F410">
        <f>ROUND(D410*E410,2)</f>
        <v/>
      </c>
    </row>
    <row r="411">
      <c r="F411">
        <f>ROUND(D411*E411,2)</f>
        <v/>
      </c>
    </row>
    <row r="412">
      <c r="F412">
        <f>ROUND(D412*E412,2)</f>
        <v/>
      </c>
    </row>
    <row r="413">
      <c r="F413">
        <f>ROUND(D413*E413,2)</f>
        <v/>
      </c>
    </row>
    <row r="414">
      <c r="F414">
        <f>ROUND(D414*E414,2)</f>
        <v/>
      </c>
    </row>
    <row r="415">
      <c r="F415">
        <f>ROUND(D415*E415,2)</f>
        <v/>
      </c>
    </row>
    <row r="416">
      <c r="F416">
        <f>ROUND(D416*E416,2)</f>
        <v/>
      </c>
    </row>
    <row r="417">
      <c r="F417">
        <f>ROUND(D417*E417,2)</f>
        <v/>
      </c>
    </row>
    <row r="418">
      <c r="F418">
        <f>ROUND(D418*E418,2)</f>
        <v/>
      </c>
    </row>
    <row r="419">
      <c r="F419">
        <f>ROUND(D419*E419,2)</f>
        <v/>
      </c>
    </row>
    <row r="420">
      <c r="F420">
        <f>ROUND(D420*E420,2)</f>
        <v/>
      </c>
    </row>
    <row r="421">
      <c r="F421">
        <f>ROUND(D421*E421,2)</f>
        <v/>
      </c>
    </row>
    <row r="422">
      <c r="F422">
        <f>ROUND(D422*E422,2)</f>
        <v/>
      </c>
    </row>
    <row r="423">
      <c r="F423">
        <f>ROUND(D423*E423,2)</f>
        <v/>
      </c>
    </row>
    <row r="424">
      <c r="F424">
        <f>ROUND(D424*E424,2)</f>
        <v/>
      </c>
    </row>
    <row r="425">
      <c r="F425">
        <f>ROUND(D425*E425,2)</f>
        <v/>
      </c>
    </row>
    <row r="426">
      <c r="F426">
        <f>ROUND(D426*E426,2)</f>
        <v/>
      </c>
    </row>
    <row r="427">
      <c r="F427">
        <f>ROUND(D427*E427,2)</f>
        <v/>
      </c>
    </row>
    <row r="428">
      <c r="F428">
        <f>ROUND(D428*E428,2)</f>
        <v/>
      </c>
    </row>
    <row r="429">
      <c r="F429">
        <f>ROUND(D429*E429,2)</f>
        <v/>
      </c>
    </row>
    <row r="430">
      <c r="F430">
        <f>ROUND(D430*E430,2)</f>
        <v/>
      </c>
    </row>
    <row r="431">
      <c r="F431">
        <f>ROUND(D431*E431,2)</f>
        <v/>
      </c>
    </row>
    <row r="432">
      <c r="F432">
        <f>ROUND(D432*E432,2)</f>
        <v/>
      </c>
    </row>
    <row r="433">
      <c r="F433">
        <f>ROUND(D433*E433,2)</f>
        <v/>
      </c>
    </row>
    <row r="434">
      <c r="F434">
        <f>ROUND(D434*E434,2)</f>
        <v/>
      </c>
    </row>
    <row r="435">
      <c r="F435">
        <f>ROUND(D435*E435,2)</f>
        <v/>
      </c>
    </row>
    <row r="436">
      <c r="F436">
        <f>ROUND(D436*E436,2)</f>
        <v/>
      </c>
    </row>
    <row r="437">
      <c r="F437">
        <f>ROUND(D437*E437,2)</f>
        <v/>
      </c>
    </row>
    <row r="438">
      <c r="F438">
        <f>ROUND(D438*E438,2)</f>
        <v/>
      </c>
    </row>
    <row r="439">
      <c r="F439">
        <f>ROUND(D439*E439,2)</f>
        <v/>
      </c>
    </row>
    <row r="440">
      <c r="F440">
        <f>ROUND(D440*E440,2)</f>
        <v/>
      </c>
    </row>
    <row r="441">
      <c r="F441">
        <f>ROUND(D441*E441,2)</f>
        <v/>
      </c>
    </row>
    <row r="442">
      <c r="F442">
        <f>ROUND(D442*E442,2)</f>
        <v/>
      </c>
    </row>
    <row r="443">
      <c r="F443">
        <f>ROUND(D443*E443,2)</f>
        <v/>
      </c>
    </row>
    <row r="444">
      <c r="F444">
        <f>ROUND(D444*E444,2)</f>
        <v/>
      </c>
    </row>
    <row r="445">
      <c r="F445">
        <f>ROUND(D445*E445,2)</f>
        <v/>
      </c>
    </row>
    <row r="446">
      <c r="F446">
        <f>ROUND(D446*E446,2)</f>
        <v/>
      </c>
    </row>
    <row r="447">
      <c r="F447">
        <f>ROUND(D447*E447,2)</f>
        <v/>
      </c>
    </row>
    <row r="448">
      <c r="F448">
        <f>ROUND(D448*E448,2)</f>
        <v/>
      </c>
    </row>
    <row r="449">
      <c r="F449">
        <f>ROUND(D449*E449,2)</f>
        <v/>
      </c>
    </row>
    <row r="450">
      <c r="F450">
        <f>ROUND(D450*E450,2)</f>
        <v/>
      </c>
    </row>
    <row r="451">
      <c r="F451">
        <f>ROUND(D451*E451,2)</f>
        <v/>
      </c>
    </row>
    <row r="452">
      <c r="F452">
        <f>ROUND(D452*E452,2)</f>
        <v/>
      </c>
    </row>
    <row r="453">
      <c r="F453">
        <f>ROUND(D453*E453,2)</f>
        <v/>
      </c>
    </row>
    <row r="454">
      <c r="F454">
        <f>ROUND(D454*E454,2)</f>
        <v/>
      </c>
    </row>
    <row r="455">
      <c r="F455">
        <f>ROUND(D455*E455,2)</f>
        <v/>
      </c>
    </row>
    <row r="456">
      <c r="F456">
        <f>ROUND(D456*E456,2)</f>
        <v/>
      </c>
    </row>
    <row r="457">
      <c r="F457">
        <f>ROUND(D457*E457,2)</f>
        <v/>
      </c>
    </row>
    <row r="458">
      <c r="F458">
        <f>ROUND(D458*E458,2)</f>
        <v/>
      </c>
    </row>
    <row r="459">
      <c r="F459">
        <f>ROUND(D459*E459,2)</f>
        <v/>
      </c>
    </row>
    <row r="460">
      <c r="F460">
        <f>ROUND(D460*E460,2)</f>
        <v/>
      </c>
    </row>
    <row r="461">
      <c r="F461">
        <f>ROUND(D461*E461,2)</f>
        <v/>
      </c>
    </row>
    <row r="462">
      <c r="F462">
        <f>ROUND(D462*E462,2)</f>
        <v/>
      </c>
    </row>
    <row r="463">
      <c r="F463">
        <f>ROUND(D463*E463,2)</f>
        <v/>
      </c>
    </row>
    <row r="464">
      <c r="F464">
        <f>ROUND(D464*E464,2)</f>
        <v/>
      </c>
    </row>
    <row r="465">
      <c r="F465">
        <f>ROUND(D465*E465,2)</f>
        <v/>
      </c>
    </row>
    <row r="466">
      <c r="F466">
        <f>ROUND(D466*E466,2)</f>
        <v/>
      </c>
    </row>
    <row r="467">
      <c r="F467">
        <f>ROUND(D467*E467,2)</f>
        <v/>
      </c>
    </row>
    <row r="468">
      <c r="F468">
        <f>ROUND(D468*E468,2)</f>
        <v/>
      </c>
    </row>
    <row r="469">
      <c r="F469">
        <f>ROUND(D469*E469,2)</f>
        <v/>
      </c>
    </row>
    <row r="470">
      <c r="F470">
        <f>ROUND(D470*E470,2)</f>
        <v/>
      </c>
    </row>
    <row r="471">
      <c r="F471">
        <f>ROUND(D471*E471,2)</f>
        <v/>
      </c>
    </row>
    <row r="472">
      <c r="F472">
        <f>ROUND(D472*E472,2)</f>
        <v/>
      </c>
    </row>
    <row r="473">
      <c r="F473">
        <f>ROUND(D473*E473,2)</f>
        <v/>
      </c>
    </row>
    <row r="474">
      <c r="F474">
        <f>ROUND(D474*E474,2)</f>
        <v/>
      </c>
    </row>
    <row r="475">
      <c r="F475">
        <f>ROUND(D475*E475,2)</f>
        <v/>
      </c>
    </row>
    <row r="476">
      <c r="F476">
        <f>ROUND(D476*E476,2)</f>
        <v/>
      </c>
    </row>
    <row r="477">
      <c r="F477">
        <f>ROUND(D477*E477,2)</f>
        <v/>
      </c>
    </row>
    <row r="478">
      <c r="F478">
        <f>ROUND(D478*E478,2)</f>
        <v/>
      </c>
    </row>
    <row r="479">
      <c r="F479">
        <f>ROUND(D479*E479,2)</f>
        <v/>
      </c>
    </row>
    <row r="480">
      <c r="F480">
        <f>ROUND(D480*E480,2)</f>
        <v/>
      </c>
    </row>
    <row r="481">
      <c r="F481">
        <f>ROUND(D481*E481,2)</f>
        <v/>
      </c>
    </row>
    <row r="482">
      <c r="F482">
        <f>ROUND(D482*E482,2)</f>
        <v/>
      </c>
    </row>
    <row r="483">
      <c r="F483">
        <f>ROUND(D483*E483,2)</f>
        <v/>
      </c>
    </row>
    <row r="484">
      <c r="F484">
        <f>ROUND(D484*E484,2)</f>
        <v/>
      </c>
    </row>
    <row r="485">
      <c r="F485">
        <f>ROUND(D485*E485,2)</f>
        <v/>
      </c>
    </row>
    <row r="486">
      <c r="F486">
        <f>ROUND(D486*E486,2)</f>
        <v/>
      </c>
    </row>
    <row r="487">
      <c r="F487">
        <f>ROUND(D487*E487,2)</f>
        <v/>
      </c>
    </row>
    <row r="488">
      <c r="F488">
        <f>ROUND(D488*E488,2)</f>
        <v/>
      </c>
    </row>
    <row r="489">
      <c r="F489">
        <f>ROUND(D489*E489,2)</f>
        <v/>
      </c>
    </row>
    <row r="490">
      <c r="F490">
        <f>ROUND(D490*E490,2)</f>
        <v/>
      </c>
    </row>
    <row r="491">
      <c r="F491">
        <f>ROUND(D491*E491,2)</f>
        <v/>
      </c>
    </row>
    <row r="492">
      <c r="F492">
        <f>ROUND(D492*E492,2)</f>
        <v/>
      </c>
    </row>
    <row r="493">
      <c r="F493">
        <f>ROUND(D493*E493,2)</f>
        <v/>
      </c>
    </row>
    <row r="494">
      <c r="F494">
        <f>ROUND(D494*E494,2)</f>
        <v/>
      </c>
    </row>
    <row r="495">
      <c r="F495">
        <f>ROUND(D495*E495,2)</f>
        <v/>
      </c>
    </row>
    <row r="496">
      <c r="F496">
        <f>ROUND(D496*E496,2)</f>
        <v/>
      </c>
    </row>
    <row r="497">
      <c r="F497">
        <f>ROUND(D497*E497,2)</f>
        <v/>
      </c>
    </row>
    <row r="498">
      <c r="F498">
        <f>ROUND(D498*E498,2)</f>
        <v/>
      </c>
    </row>
    <row r="499">
      <c r="F499">
        <f>ROUND(D499*E499,2)</f>
        <v/>
      </c>
    </row>
    <row r="500">
      <c r="F500">
        <f>ROUND(D500*E500,2)</f>
        <v/>
      </c>
    </row>
    <row r="501">
      <c r="F501">
        <f>ROUND(D501*E501,2)</f>
        <v/>
      </c>
    </row>
    <row r="502">
      <c r="F502">
        <f>ROUND(D502*E502,2)</f>
        <v/>
      </c>
    </row>
    <row r="503">
      <c r="F503">
        <f>ROUND(D503*E503,2)</f>
        <v/>
      </c>
    </row>
    <row r="504">
      <c r="F504">
        <f>ROUND(D504*E504,2)</f>
        <v/>
      </c>
    </row>
    <row r="505">
      <c r="F505">
        <f>ROUND(D505*E505,2)</f>
        <v/>
      </c>
    </row>
    <row r="506">
      <c r="F506">
        <f>ROUND(D506*E506,2)</f>
        <v/>
      </c>
    </row>
    <row r="507">
      <c r="F507">
        <f>ROUND(D507*E507,2)</f>
        <v/>
      </c>
    </row>
    <row r="508">
      <c r="F508">
        <f>ROUND(D508*E508,2)</f>
        <v/>
      </c>
    </row>
    <row r="509">
      <c r="F509">
        <f>ROUND(D509*E509,2)</f>
        <v/>
      </c>
    </row>
    <row r="510">
      <c r="F510">
        <f>ROUND(D510*E510,2)</f>
        <v/>
      </c>
    </row>
    <row r="511">
      <c r="F511">
        <f>ROUND(D511*E511,2)</f>
        <v/>
      </c>
    </row>
    <row r="512">
      <c r="F512">
        <f>ROUND(D512*E512,2)</f>
        <v/>
      </c>
    </row>
    <row r="513">
      <c r="F513">
        <f>ROUND(D513*E513,2)</f>
        <v/>
      </c>
    </row>
    <row r="514">
      <c r="F514">
        <f>ROUND(D514*E514,2)</f>
        <v/>
      </c>
    </row>
    <row r="515">
      <c r="F515">
        <f>ROUND(D515*E515,2)</f>
        <v/>
      </c>
    </row>
    <row r="516">
      <c r="F516">
        <f>ROUND(D516*E516,2)</f>
        <v/>
      </c>
    </row>
    <row r="517">
      <c r="F517">
        <f>ROUND(D517*E517,2)</f>
        <v/>
      </c>
    </row>
    <row r="518">
      <c r="F518">
        <f>ROUND(D518*E518,2)</f>
        <v/>
      </c>
    </row>
    <row r="519">
      <c r="F519">
        <f>ROUND(D519*E519,2)</f>
        <v/>
      </c>
    </row>
    <row r="520">
      <c r="F520">
        <f>ROUND(D520*E520,2)</f>
        <v/>
      </c>
    </row>
    <row r="521">
      <c r="F521">
        <f>ROUND(D521*E521,2)</f>
        <v/>
      </c>
    </row>
    <row r="522">
      <c r="F522">
        <f>ROUND(D522*E522,2)</f>
        <v/>
      </c>
    </row>
    <row r="523">
      <c r="F523">
        <f>ROUND(D523*E523,2)</f>
        <v/>
      </c>
    </row>
    <row r="524">
      <c r="F524">
        <f>ROUND(D524*E524,2)</f>
        <v/>
      </c>
    </row>
    <row r="525">
      <c r="F525">
        <f>ROUND(D525*E525,2)</f>
        <v/>
      </c>
    </row>
    <row r="526">
      <c r="F526">
        <f>ROUND(D526*E526,2)</f>
        <v/>
      </c>
    </row>
    <row r="527">
      <c r="F527">
        <f>ROUND(D527*E527,2)</f>
        <v/>
      </c>
    </row>
    <row r="528">
      <c r="F528">
        <f>ROUND(D528*E528,2)</f>
        <v/>
      </c>
    </row>
    <row r="529">
      <c r="F529">
        <f>ROUND(D529*E529,2)</f>
        <v/>
      </c>
    </row>
    <row r="530">
      <c r="F530">
        <f>ROUND(D530*E530,2)</f>
        <v/>
      </c>
    </row>
    <row r="531">
      <c r="F531">
        <f>ROUND(D531*E531,2)</f>
        <v/>
      </c>
    </row>
    <row r="532">
      <c r="F532">
        <f>ROUND(D532*E532,2)</f>
        <v/>
      </c>
    </row>
    <row r="533">
      <c r="F533">
        <f>ROUND(D533*E533,2)</f>
        <v/>
      </c>
    </row>
    <row r="534">
      <c r="F534">
        <f>ROUND(D534*E534,2)</f>
        <v/>
      </c>
    </row>
    <row r="535">
      <c r="F535">
        <f>ROUND(D535*E535,2)</f>
        <v/>
      </c>
    </row>
    <row r="536">
      <c r="F536">
        <f>ROUND(D536*E536,2)</f>
        <v/>
      </c>
    </row>
    <row r="537">
      <c r="F537">
        <f>ROUND(D537*E537,2)</f>
        <v/>
      </c>
    </row>
    <row r="538">
      <c r="F538">
        <f>ROUND(D538*E538,2)</f>
        <v/>
      </c>
    </row>
    <row r="539">
      <c r="F539">
        <f>ROUND(D539*E539,2)</f>
        <v/>
      </c>
    </row>
    <row r="540">
      <c r="F540">
        <f>ROUND(D540*E540,2)</f>
        <v/>
      </c>
    </row>
    <row r="541">
      <c r="F541">
        <f>ROUND(D541*E541,2)</f>
        <v/>
      </c>
    </row>
    <row r="542">
      <c r="F542">
        <f>ROUND(D542*E542,2)</f>
        <v/>
      </c>
    </row>
    <row r="543">
      <c r="F543">
        <f>ROUND(D543*E543,2)</f>
        <v/>
      </c>
    </row>
    <row r="544">
      <c r="F544">
        <f>ROUND(D544*E544,2)</f>
        <v/>
      </c>
    </row>
    <row r="545">
      <c r="F545">
        <f>ROUND(D545*E545,2)</f>
        <v/>
      </c>
    </row>
    <row r="546">
      <c r="F546">
        <f>ROUND(D546*E546,2)</f>
        <v/>
      </c>
    </row>
    <row r="547">
      <c r="F547">
        <f>ROUND(D547*E547,2)</f>
        <v/>
      </c>
    </row>
    <row r="548">
      <c r="F548">
        <f>ROUND(D548*E548,2)</f>
        <v/>
      </c>
    </row>
    <row r="549">
      <c r="F549">
        <f>ROUND(D549*E549,2)</f>
        <v/>
      </c>
    </row>
    <row r="550">
      <c r="F550">
        <f>ROUND(D550*E550,2)</f>
        <v/>
      </c>
    </row>
    <row r="551">
      <c r="F551">
        <f>ROUND(D551*E551,2)</f>
        <v/>
      </c>
    </row>
    <row r="552">
      <c r="F552">
        <f>ROUND(D552*E552,2)</f>
        <v/>
      </c>
    </row>
    <row r="553">
      <c r="F553">
        <f>ROUND(D553*E553,2)</f>
        <v/>
      </c>
    </row>
    <row r="554">
      <c r="F554">
        <f>ROUND(D554*E554,2)</f>
        <v/>
      </c>
    </row>
    <row r="555">
      <c r="F555">
        <f>ROUND(D555*E555,2)</f>
        <v/>
      </c>
    </row>
    <row r="556">
      <c r="F556">
        <f>ROUND(D556*E556,2)</f>
        <v/>
      </c>
    </row>
    <row r="557">
      <c r="F557">
        <f>ROUND(D557*E557,2)</f>
        <v/>
      </c>
    </row>
    <row r="558">
      <c r="F558">
        <f>ROUND(D558*E558,2)</f>
        <v/>
      </c>
    </row>
    <row r="559">
      <c r="F559">
        <f>ROUND(D559*E559,2)</f>
        <v/>
      </c>
    </row>
    <row r="560">
      <c r="F560">
        <f>ROUND(D560*E560,2)</f>
        <v/>
      </c>
    </row>
    <row r="561">
      <c r="F561">
        <f>ROUND(D561*E561,2)</f>
        <v/>
      </c>
    </row>
    <row r="562">
      <c r="F562">
        <f>ROUND(D562*E562,2)</f>
        <v/>
      </c>
    </row>
    <row r="563">
      <c r="F563">
        <f>ROUND(D563*E563,2)</f>
        <v/>
      </c>
    </row>
    <row r="564">
      <c r="F564">
        <f>ROUND(D564*E564,2)</f>
        <v/>
      </c>
    </row>
    <row r="565">
      <c r="F565">
        <f>ROUND(D565*E565,2)</f>
        <v/>
      </c>
    </row>
    <row r="566">
      <c r="F566">
        <f>ROUND(D566*E566,2)</f>
        <v/>
      </c>
    </row>
    <row r="567">
      <c r="F567">
        <f>ROUND(D567*E567,2)</f>
        <v/>
      </c>
    </row>
    <row r="568">
      <c r="F568">
        <f>ROUND(D568*E568,2)</f>
        <v/>
      </c>
    </row>
    <row r="569">
      <c r="F569">
        <f>ROUND(D569*E569,2)</f>
        <v/>
      </c>
    </row>
    <row r="570">
      <c r="F570">
        <f>ROUND(D570*E570,2)</f>
        <v/>
      </c>
    </row>
    <row r="571">
      <c r="F571">
        <f>ROUND(D571*E571,2)</f>
        <v/>
      </c>
    </row>
    <row r="572">
      <c r="F572">
        <f>ROUND(D572*E572,2)</f>
        <v/>
      </c>
    </row>
    <row r="573">
      <c r="F573">
        <f>ROUND(D573*E573,2)</f>
        <v/>
      </c>
    </row>
    <row r="574">
      <c r="F574">
        <f>ROUND(D574*E574,2)</f>
        <v/>
      </c>
    </row>
    <row r="575">
      <c r="F575">
        <f>ROUND(D575*E575,2)</f>
        <v/>
      </c>
    </row>
    <row r="576">
      <c r="F576">
        <f>ROUND(D576*E576,2)</f>
        <v/>
      </c>
    </row>
    <row r="577">
      <c r="F577">
        <f>ROUND(D577*E577,2)</f>
        <v/>
      </c>
    </row>
    <row r="578">
      <c r="F578">
        <f>ROUND(D578*E578,2)</f>
        <v/>
      </c>
    </row>
    <row r="579">
      <c r="F579">
        <f>ROUND(D579*E579,2)</f>
        <v/>
      </c>
    </row>
    <row r="580">
      <c r="F580">
        <f>ROUND(D580*E580,2)</f>
        <v/>
      </c>
    </row>
    <row r="581">
      <c r="F581">
        <f>ROUND(D581*E581,2)</f>
        <v/>
      </c>
    </row>
    <row r="582">
      <c r="F582">
        <f>ROUND(D582*E582,2)</f>
        <v/>
      </c>
    </row>
    <row r="583">
      <c r="F583">
        <f>ROUND(D583*E583,2)</f>
        <v/>
      </c>
    </row>
    <row r="584">
      <c r="F584">
        <f>ROUND(D584*E584,2)</f>
        <v/>
      </c>
    </row>
    <row r="585">
      <c r="F585">
        <f>ROUND(D585*E585,2)</f>
        <v/>
      </c>
    </row>
    <row r="586">
      <c r="F586">
        <f>ROUND(D586*E586,2)</f>
        <v/>
      </c>
    </row>
    <row r="587">
      <c r="F587">
        <f>ROUND(D587*E587,2)</f>
        <v/>
      </c>
    </row>
    <row r="588">
      <c r="F588">
        <f>ROUND(D588*E588,2)</f>
        <v/>
      </c>
    </row>
    <row r="589">
      <c r="F589">
        <f>ROUND(D589*E589,2)</f>
        <v/>
      </c>
    </row>
    <row r="590">
      <c r="F590">
        <f>ROUND(D590*E590,2)</f>
        <v/>
      </c>
    </row>
    <row r="591">
      <c r="F591">
        <f>ROUND(D591*E591,2)</f>
        <v/>
      </c>
    </row>
    <row r="592">
      <c r="F592">
        <f>ROUND(D592*E592,2)</f>
        <v/>
      </c>
    </row>
    <row r="593">
      <c r="F593">
        <f>ROUND(D593*E593,2)</f>
        <v/>
      </c>
    </row>
    <row r="594">
      <c r="F594">
        <f>ROUND(D594*E594,2)</f>
        <v/>
      </c>
    </row>
    <row r="595">
      <c r="F595">
        <f>ROUND(D595*E595,2)</f>
        <v/>
      </c>
    </row>
    <row r="596">
      <c r="F596">
        <f>ROUND(D596*E596,2)</f>
        <v/>
      </c>
    </row>
    <row r="597">
      <c r="F597">
        <f>ROUND(D597*E597,2)</f>
        <v/>
      </c>
    </row>
    <row r="598">
      <c r="F598">
        <f>ROUND(D598*E598,2)</f>
        <v/>
      </c>
    </row>
    <row r="599">
      <c r="F599">
        <f>ROUND(D599*E599,2)</f>
        <v/>
      </c>
    </row>
    <row r="600">
      <c r="F600">
        <f>ROUND(D600*E600,2)</f>
        <v/>
      </c>
    </row>
    <row r="601">
      <c r="F601">
        <f>ROUND(D601*E601,2)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Fecha</t>
        </is>
      </c>
      <c r="B1" s="1" t="inlineStr">
        <is>
          <t>Cliente</t>
        </is>
      </c>
      <c r="C1" s="1" t="inlineStr">
        <is>
          <t>Producto</t>
        </is>
      </c>
      <c r="D1" s="1" t="inlineStr">
        <is>
          <t>Cantidad</t>
        </is>
      </c>
      <c r="E1" s="1" t="inlineStr">
        <is>
          <t>PrecioUnitario</t>
        </is>
      </c>
      <c r="F1" s="1" t="inlineStr">
        <is>
          <t>Total</t>
        </is>
      </c>
      <c r="G1" s="1" t="inlineStr">
        <is>
          <t>ImportePagado</t>
        </is>
      </c>
      <c r="H1" s="1" t="inlineStr">
        <is>
          <t>Saldo</t>
        </is>
      </c>
      <c r="I1" s="1" t="inlineStr">
        <is>
          <t>Estado</t>
        </is>
      </c>
      <c r="J1" s="1" t="inlineStr">
        <is>
          <t>CostoUnitario</t>
        </is>
      </c>
      <c r="K1" s="1" t="inlineStr">
        <is>
          <t>CostoTotal</t>
        </is>
      </c>
      <c r="L1" s="1" t="inlineStr">
        <is>
          <t>Utilidad</t>
        </is>
      </c>
      <c r="M1" s="1" t="inlineStr">
        <is>
          <t>FacturaID</t>
        </is>
      </c>
      <c r="N1" s="1" t="inlineStr">
        <is>
          <t>PrecioBase</t>
        </is>
      </c>
      <c r="O1" s="1" t="inlineStr">
        <is>
          <t>PrecioOverride</t>
        </is>
      </c>
      <c r="P1" s="1" t="inlineStr">
        <is>
          <t>DescLinea%</t>
        </is>
      </c>
      <c r="Q1" s="1" t="inlineStr">
        <is>
          <t>DescLinea$</t>
        </is>
      </c>
      <c r="R1" s="1" t="inlineStr">
        <is>
          <t>Rol</t>
        </is>
      </c>
      <c r="S1" s="1" t="inlineStr">
        <is>
          <t>Codigo</t>
        </is>
      </c>
      <c r="T1" s="1" t="inlineStr">
        <is>
          <t>Color</t>
        </is>
      </c>
      <c r="U1" s="1" t="inlineStr">
        <is>
          <t>Talla</t>
        </is>
      </c>
      <c r="V1" s="1" t="inlineStr">
        <is>
          <t>Vencimiento</t>
        </is>
      </c>
    </row>
    <row r="2">
      <c r="F2">
        <f>ROUND(D2*E2,2)</f>
        <v/>
      </c>
      <c r="H2">
        <f>MAX(F2-G2,0)</f>
        <v/>
      </c>
      <c r="I2">
        <f>IF(G2=0,"Pendiente",IF(H2&gt;0,"Parcial","Pagado"))</f>
        <v/>
      </c>
      <c r="K2">
        <f>ROUND(D2*J2,2)</f>
        <v/>
      </c>
      <c r="L2">
        <f>F2-K2</f>
        <v/>
      </c>
    </row>
    <row r="3">
      <c r="F3">
        <f>ROUND(D3*E3,2)</f>
        <v/>
      </c>
      <c r="H3">
        <f>MAX(F3-G3,0)</f>
        <v/>
      </c>
      <c r="I3">
        <f>IF(G3=0,"Pendiente",IF(H3&gt;0,"Parcial","Pagado"))</f>
        <v/>
      </c>
      <c r="K3">
        <f>ROUND(D3*J3,2)</f>
        <v/>
      </c>
      <c r="L3">
        <f>F3-K3</f>
        <v/>
      </c>
    </row>
    <row r="4">
      <c r="F4">
        <f>ROUND(D4*E4,2)</f>
        <v/>
      </c>
      <c r="H4">
        <f>MAX(F4-G4,0)</f>
        <v/>
      </c>
      <c r="I4">
        <f>IF(G4=0,"Pendiente",IF(H4&gt;0,"Parcial","Pagado"))</f>
        <v/>
      </c>
      <c r="K4">
        <f>ROUND(D4*J4,2)</f>
        <v/>
      </c>
      <c r="L4">
        <f>F4-K4</f>
        <v/>
      </c>
    </row>
    <row r="5">
      <c r="F5">
        <f>ROUND(D5*E5,2)</f>
        <v/>
      </c>
      <c r="H5">
        <f>MAX(F5-G5,0)</f>
        <v/>
      </c>
      <c r="I5">
        <f>IF(G5=0,"Pendiente",IF(H5&gt;0,"Parcial","Pagado"))</f>
        <v/>
      </c>
      <c r="K5">
        <f>ROUND(D5*J5,2)</f>
        <v/>
      </c>
      <c r="L5">
        <f>F5-K5</f>
        <v/>
      </c>
    </row>
    <row r="6">
      <c r="F6">
        <f>ROUND(D6*E6,2)</f>
        <v/>
      </c>
      <c r="H6">
        <f>MAX(F6-G6,0)</f>
        <v/>
      </c>
      <c r="I6">
        <f>IF(G6=0,"Pendiente",IF(H6&gt;0,"Parcial","Pagado"))</f>
        <v/>
      </c>
      <c r="K6">
        <f>ROUND(D6*J6,2)</f>
        <v/>
      </c>
      <c r="L6">
        <f>F6-K6</f>
        <v/>
      </c>
    </row>
    <row r="7">
      <c r="F7">
        <f>ROUND(D7*E7,2)</f>
        <v/>
      </c>
      <c r="H7">
        <f>MAX(F7-G7,0)</f>
        <v/>
      </c>
      <c r="I7">
        <f>IF(G7=0,"Pendiente",IF(H7&gt;0,"Parcial","Pagado"))</f>
        <v/>
      </c>
      <c r="K7">
        <f>ROUND(D7*J7,2)</f>
        <v/>
      </c>
      <c r="L7">
        <f>F7-K7</f>
        <v/>
      </c>
    </row>
    <row r="8">
      <c r="F8">
        <f>ROUND(D8*E8,2)</f>
        <v/>
      </c>
      <c r="H8">
        <f>MAX(F8-G8,0)</f>
        <v/>
      </c>
      <c r="I8">
        <f>IF(G8=0,"Pendiente",IF(H8&gt;0,"Parcial","Pagado"))</f>
        <v/>
      </c>
      <c r="K8">
        <f>ROUND(D8*J8,2)</f>
        <v/>
      </c>
      <c r="L8">
        <f>F8-K8</f>
        <v/>
      </c>
    </row>
    <row r="9">
      <c r="F9">
        <f>ROUND(D9*E9,2)</f>
        <v/>
      </c>
      <c r="H9">
        <f>MAX(F9-G9,0)</f>
        <v/>
      </c>
      <c r="I9">
        <f>IF(G9=0,"Pendiente",IF(H9&gt;0,"Parcial","Pagado"))</f>
        <v/>
      </c>
      <c r="K9">
        <f>ROUND(D9*J9,2)</f>
        <v/>
      </c>
      <c r="L9">
        <f>F9-K9</f>
        <v/>
      </c>
    </row>
    <row r="10">
      <c r="F10">
        <f>ROUND(D10*E10,2)</f>
        <v/>
      </c>
      <c r="H10">
        <f>MAX(F10-G10,0)</f>
        <v/>
      </c>
      <c r="I10">
        <f>IF(G10=0,"Pendiente",IF(H10&gt;0,"Parcial","Pagado"))</f>
        <v/>
      </c>
      <c r="K10">
        <f>ROUND(D10*J10,2)</f>
        <v/>
      </c>
      <c r="L10">
        <f>F10-K10</f>
        <v/>
      </c>
    </row>
    <row r="11">
      <c r="F11">
        <f>ROUND(D11*E11,2)</f>
        <v/>
      </c>
      <c r="H11">
        <f>MAX(F11-G11,0)</f>
        <v/>
      </c>
      <c r="I11">
        <f>IF(G11=0,"Pendiente",IF(H11&gt;0,"Parcial","Pagado"))</f>
        <v/>
      </c>
      <c r="K11">
        <f>ROUND(D11*J11,2)</f>
        <v/>
      </c>
      <c r="L11">
        <f>F11-K11</f>
        <v/>
      </c>
    </row>
    <row r="12">
      <c r="F12">
        <f>ROUND(D12*E12,2)</f>
        <v/>
      </c>
      <c r="H12">
        <f>MAX(F12-G12,0)</f>
        <v/>
      </c>
      <c r="I12">
        <f>IF(G12=0,"Pendiente",IF(H12&gt;0,"Parcial","Pagado"))</f>
        <v/>
      </c>
      <c r="K12">
        <f>ROUND(D12*J12,2)</f>
        <v/>
      </c>
      <c r="L12">
        <f>F12-K12</f>
        <v/>
      </c>
    </row>
    <row r="13">
      <c r="F13">
        <f>ROUND(D13*E13,2)</f>
        <v/>
      </c>
      <c r="H13">
        <f>MAX(F13-G13,0)</f>
        <v/>
      </c>
      <c r="I13">
        <f>IF(G13=0,"Pendiente",IF(H13&gt;0,"Parcial","Pagado"))</f>
        <v/>
      </c>
      <c r="K13">
        <f>ROUND(D13*J13,2)</f>
        <v/>
      </c>
      <c r="L13">
        <f>F13-K13</f>
        <v/>
      </c>
    </row>
    <row r="14">
      <c r="F14">
        <f>ROUND(D14*E14,2)</f>
        <v/>
      </c>
      <c r="H14">
        <f>MAX(F14-G14,0)</f>
        <v/>
      </c>
      <c r="I14">
        <f>IF(G14=0,"Pendiente",IF(H14&gt;0,"Parcial","Pagado"))</f>
        <v/>
      </c>
      <c r="K14">
        <f>ROUND(D14*J14,2)</f>
        <v/>
      </c>
      <c r="L14">
        <f>F14-K14</f>
        <v/>
      </c>
    </row>
    <row r="15">
      <c r="F15">
        <f>ROUND(D15*E15,2)</f>
        <v/>
      </c>
      <c r="H15">
        <f>MAX(F15-G15,0)</f>
        <v/>
      </c>
      <c r="I15">
        <f>IF(G15=0,"Pendiente",IF(H15&gt;0,"Parcial","Pagado"))</f>
        <v/>
      </c>
      <c r="K15">
        <f>ROUND(D15*J15,2)</f>
        <v/>
      </c>
      <c r="L15">
        <f>F15-K15</f>
        <v/>
      </c>
    </row>
    <row r="16">
      <c r="F16">
        <f>ROUND(D16*E16,2)</f>
        <v/>
      </c>
      <c r="H16">
        <f>MAX(F16-G16,0)</f>
        <v/>
      </c>
      <c r="I16">
        <f>IF(G16=0,"Pendiente",IF(H16&gt;0,"Parcial","Pagado"))</f>
        <v/>
      </c>
      <c r="K16">
        <f>ROUND(D16*J16,2)</f>
        <v/>
      </c>
      <c r="L16">
        <f>F16-K16</f>
        <v/>
      </c>
    </row>
    <row r="17">
      <c r="F17">
        <f>ROUND(D17*E17,2)</f>
        <v/>
      </c>
      <c r="H17">
        <f>MAX(F17-G17,0)</f>
        <v/>
      </c>
      <c r="I17">
        <f>IF(G17=0,"Pendiente",IF(H17&gt;0,"Parcial","Pagado"))</f>
        <v/>
      </c>
      <c r="K17">
        <f>ROUND(D17*J17,2)</f>
        <v/>
      </c>
      <c r="L17">
        <f>F17-K17</f>
        <v/>
      </c>
    </row>
    <row r="18">
      <c r="F18">
        <f>ROUND(D18*E18,2)</f>
        <v/>
      </c>
      <c r="H18">
        <f>MAX(F18-G18,0)</f>
        <v/>
      </c>
      <c r="I18">
        <f>IF(G18=0,"Pendiente",IF(H18&gt;0,"Parcial","Pagado"))</f>
        <v/>
      </c>
      <c r="K18">
        <f>ROUND(D18*J18,2)</f>
        <v/>
      </c>
      <c r="L18">
        <f>F18-K18</f>
        <v/>
      </c>
    </row>
    <row r="19">
      <c r="F19">
        <f>ROUND(D19*E19,2)</f>
        <v/>
      </c>
      <c r="H19">
        <f>MAX(F19-G19,0)</f>
        <v/>
      </c>
      <c r="I19">
        <f>IF(G19=0,"Pendiente",IF(H19&gt;0,"Parcial","Pagado"))</f>
        <v/>
      </c>
      <c r="K19">
        <f>ROUND(D19*J19,2)</f>
        <v/>
      </c>
      <c r="L19">
        <f>F19-K19</f>
        <v/>
      </c>
    </row>
    <row r="20">
      <c r="F20">
        <f>ROUND(D20*E20,2)</f>
        <v/>
      </c>
      <c r="H20">
        <f>MAX(F20-G20,0)</f>
        <v/>
      </c>
      <c r="I20">
        <f>IF(G20=0,"Pendiente",IF(H20&gt;0,"Parcial","Pagado"))</f>
        <v/>
      </c>
      <c r="K20">
        <f>ROUND(D20*J20,2)</f>
        <v/>
      </c>
      <c r="L20">
        <f>F20-K20</f>
        <v/>
      </c>
    </row>
    <row r="21">
      <c r="F21">
        <f>ROUND(D21*E21,2)</f>
        <v/>
      </c>
      <c r="H21">
        <f>MAX(F21-G21,0)</f>
        <v/>
      </c>
      <c r="I21">
        <f>IF(G21=0,"Pendiente",IF(H21&gt;0,"Parcial","Pagado"))</f>
        <v/>
      </c>
      <c r="K21">
        <f>ROUND(D21*J21,2)</f>
        <v/>
      </c>
      <c r="L21">
        <f>F21-K21</f>
        <v/>
      </c>
    </row>
    <row r="22">
      <c r="F22">
        <f>ROUND(D22*E22,2)</f>
        <v/>
      </c>
      <c r="H22">
        <f>MAX(F22-G22,0)</f>
        <v/>
      </c>
      <c r="I22">
        <f>IF(G22=0,"Pendiente",IF(H22&gt;0,"Parcial","Pagado"))</f>
        <v/>
      </c>
      <c r="K22">
        <f>ROUND(D22*J22,2)</f>
        <v/>
      </c>
      <c r="L22">
        <f>F22-K22</f>
        <v/>
      </c>
    </row>
    <row r="23">
      <c r="F23">
        <f>ROUND(D23*E23,2)</f>
        <v/>
      </c>
      <c r="H23">
        <f>MAX(F23-G23,0)</f>
        <v/>
      </c>
      <c r="I23">
        <f>IF(G23=0,"Pendiente",IF(H23&gt;0,"Parcial","Pagado"))</f>
        <v/>
      </c>
      <c r="K23">
        <f>ROUND(D23*J23,2)</f>
        <v/>
      </c>
      <c r="L23">
        <f>F23-K23</f>
        <v/>
      </c>
    </row>
    <row r="24">
      <c r="F24">
        <f>ROUND(D24*E24,2)</f>
        <v/>
      </c>
      <c r="H24">
        <f>MAX(F24-G24,0)</f>
        <v/>
      </c>
      <c r="I24">
        <f>IF(G24=0,"Pendiente",IF(H24&gt;0,"Parcial","Pagado"))</f>
        <v/>
      </c>
      <c r="K24">
        <f>ROUND(D24*J24,2)</f>
        <v/>
      </c>
      <c r="L24">
        <f>F24-K24</f>
        <v/>
      </c>
    </row>
    <row r="25">
      <c r="F25">
        <f>ROUND(D25*E25,2)</f>
        <v/>
      </c>
      <c r="H25">
        <f>MAX(F25-G25,0)</f>
        <v/>
      </c>
      <c r="I25">
        <f>IF(G25=0,"Pendiente",IF(H25&gt;0,"Parcial","Pagado"))</f>
        <v/>
      </c>
      <c r="K25">
        <f>ROUND(D25*J25,2)</f>
        <v/>
      </c>
      <c r="L25">
        <f>F25-K25</f>
        <v/>
      </c>
    </row>
    <row r="26">
      <c r="F26">
        <f>ROUND(D26*E26,2)</f>
        <v/>
      </c>
      <c r="H26">
        <f>MAX(F26-G26,0)</f>
        <v/>
      </c>
      <c r="I26">
        <f>IF(G26=0,"Pendiente",IF(H26&gt;0,"Parcial","Pagado"))</f>
        <v/>
      </c>
      <c r="K26">
        <f>ROUND(D26*J26,2)</f>
        <v/>
      </c>
      <c r="L26">
        <f>F26-K26</f>
        <v/>
      </c>
    </row>
    <row r="27">
      <c r="F27">
        <f>ROUND(D27*E27,2)</f>
        <v/>
      </c>
      <c r="H27">
        <f>MAX(F27-G27,0)</f>
        <v/>
      </c>
      <c r="I27">
        <f>IF(G27=0,"Pendiente",IF(H27&gt;0,"Parcial","Pagado"))</f>
        <v/>
      </c>
      <c r="K27">
        <f>ROUND(D27*J27,2)</f>
        <v/>
      </c>
      <c r="L27">
        <f>F27-K27</f>
        <v/>
      </c>
    </row>
    <row r="28">
      <c r="F28">
        <f>ROUND(D28*E28,2)</f>
        <v/>
      </c>
      <c r="H28">
        <f>MAX(F28-G28,0)</f>
        <v/>
      </c>
      <c r="I28">
        <f>IF(G28=0,"Pendiente",IF(H28&gt;0,"Parcial","Pagado"))</f>
        <v/>
      </c>
      <c r="K28">
        <f>ROUND(D28*J28,2)</f>
        <v/>
      </c>
      <c r="L28">
        <f>F28-K28</f>
        <v/>
      </c>
    </row>
    <row r="29">
      <c r="F29">
        <f>ROUND(D29*E29,2)</f>
        <v/>
      </c>
      <c r="H29">
        <f>MAX(F29-G29,0)</f>
        <v/>
      </c>
      <c r="I29">
        <f>IF(G29=0,"Pendiente",IF(H29&gt;0,"Parcial","Pagado"))</f>
        <v/>
      </c>
      <c r="K29">
        <f>ROUND(D29*J29,2)</f>
        <v/>
      </c>
      <c r="L29">
        <f>F29-K29</f>
        <v/>
      </c>
    </row>
    <row r="30">
      <c r="F30">
        <f>ROUND(D30*E30,2)</f>
        <v/>
      </c>
      <c r="H30">
        <f>MAX(F30-G30,0)</f>
        <v/>
      </c>
      <c r="I30">
        <f>IF(G30=0,"Pendiente",IF(H30&gt;0,"Parcial","Pagado"))</f>
        <v/>
      </c>
      <c r="K30">
        <f>ROUND(D30*J30,2)</f>
        <v/>
      </c>
      <c r="L30">
        <f>F30-K30</f>
        <v/>
      </c>
    </row>
    <row r="31">
      <c r="F31">
        <f>ROUND(D31*E31,2)</f>
        <v/>
      </c>
      <c r="H31">
        <f>MAX(F31-G31,0)</f>
        <v/>
      </c>
      <c r="I31">
        <f>IF(G31=0,"Pendiente",IF(H31&gt;0,"Parcial","Pagado"))</f>
        <v/>
      </c>
      <c r="K31">
        <f>ROUND(D31*J31,2)</f>
        <v/>
      </c>
      <c r="L31">
        <f>F31-K31</f>
        <v/>
      </c>
    </row>
    <row r="32">
      <c r="F32">
        <f>ROUND(D32*E32,2)</f>
        <v/>
      </c>
      <c r="H32">
        <f>MAX(F32-G32,0)</f>
        <v/>
      </c>
      <c r="I32">
        <f>IF(G32=0,"Pendiente",IF(H32&gt;0,"Parcial","Pagado"))</f>
        <v/>
      </c>
      <c r="K32">
        <f>ROUND(D32*J32,2)</f>
        <v/>
      </c>
      <c r="L32">
        <f>F32-K32</f>
        <v/>
      </c>
    </row>
    <row r="33">
      <c r="F33">
        <f>ROUND(D33*E33,2)</f>
        <v/>
      </c>
      <c r="H33">
        <f>MAX(F33-G33,0)</f>
        <v/>
      </c>
      <c r="I33">
        <f>IF(G33=0,"Pendiente",IF(H33&gt;0,"Parcial","Pagado"))</f>
        <v/>
      </c>
      <c r="K33">
        <f>ROUND(D33*J33,2)</f>
        <v/>
      </c>
      <c r="L33">
        <f>F33-K33</f>
        <v/>
      </c>
    </row>
    <row r="34">
      <c r="F34">
        <f>ROUND(D34*E34,2)</f>
        <v/>
      </c>
      <c r="H34">
        <f>MAX(F34-G34,0)</f>
        <v/>
      </c>
      <c r="I34">
        <f>IF(G34=0,"Pendiente",IF(H34&gt;0,"Parcial","Pagado"))</f>
        <v/>
      </c>
      <c r="K34">
        <f>ROUND(D34*J34,2)</f>
        <v/>
      </c>
      <c r="L34">
        <f>F34-K34</f>
        <v/>
      </c>
    </row>
    <row r="35">
      <c r="F35">
        <f>ROUND(D35*E35,2)</f>
        <v/>
      </c>
      <c r="H35">
        <f>MAX(F35-G35,0)</f>
        <v/>
      </c>
      <c r="I35">
        <f>IF(G35=0,"Pendiente",IF(H35&gt;0,"Parcial","Pagado"))</f>
        <v/>
      </c>
      <c r="K35">
        <f>ROUND(D35*J35,2)</f>
        <v/>
      </c>
      <c r="L35">
        <f>F35-K35</f>
        <v/>
      </c>
    </row>
    <row r="36">
      <c r="F36">
        <f>ROUND(D36*E36,2)</f>
        <v/>
      </c>
      <c r="H36">
        <f>MAX(F36-G36,0)</f>
        <v/>
      </c>
      <c r="I36">
        <f>IF(G36=0,"Pendiente",IF(H36&gt;0,"Parcial","Pagado"))</f>
        <v/>
      </c>
      <c r="K36">
        <f>ROUND(D36*J36,2)</f>
        <v/>
      </c>
      <c r="L36">
        <f>F36-K36</f>
        <v/>
      </c>
    </row>
    <row r="37">
      <c r="F37">
        <f>ROUND(D37*E37,2)</f>
        <v/>
      </c>
      <c r="H37">
        <f>MAX(F37-G37,0)</f>
        <v/>
      </c>
      <c r="I37">
        <f>IF(G37=0,"Pendiente",IF(H37&gt;0,"Parcial","Pagado"))</f>
        <v/>
      </c>
      <c r="K37">
        <f>ROUND(D37*J37,2)</f>
        <v/>
      </c>
      <c r="L37">
        <f>F37-K37</f>
        <v/>
      </c>
    </row>
    <row r="38">
      <c r="F38">
        <f>ROUND(D38*E38,2)</f>
        <v/>
      </c>
      <c r="H38">
        <f>MAX(F38-G38,0)</f>
        <v/>
      </c>
      <c r="I38">
        <f>IF(G38=0,"Pendiente",IF(H38&gt;0,"Parcial","Pagado"))</f>
        <v/>
      </c>
      <c r="K38">
        <f>ROUND(D38*J38,2)</f>
        <v/>
      </c>
      <c r="L38">
        <f>F38-K38</f>
        <v/>
      </c>
    </row>
    <row r="39">
      <c r="F39">
        <f>ROUND(D39*E39,2)</f>
        <v/>
      </c>
      <c r="H39">
        <f>MAX(F39-G39,0)</f>
        <v/>
      </c>
      <c r="I39">
        <f>IF(G39=0,"Pendiente",IF(H39&gt;0,"Parcial","Pagado"))</f>
        <v/>
      </c>
      <c r="K39">
        <f>ROUND(D39*J39,2)</f>
        <v/>
      </c>
      <c r="L39">
        <f>F39-K39</f>
        <v/>
      </c>
    </row>
    <row r="40">
      <c r="F40">
        <f>ROUND(D40*E40,2)</f>
        <v/>
      </c>
      <c r="H40">
        <f>MAX(F40-G40,0)</f>
        <v/>
      </c>
      <c r="I40">
        <f>IF(G40=0,"Pendiente",IF(H40&gt;0,"Parcial","Pagado"))</f>
        <v/>
      </c>
      <c r="K40">
        <f>ROUND(D40*J40,2)</f>
        <v/>
      </c>
      <c r="L40">
        <f>F40-K40</f>
        <v/>
      </c>
    </row>
    <row r="41">
      <c r="F41">
        <f>ROUND(D41*E41,2)</f>
        <v/>
      </c>
      <c r="H41">
        <f>MAX(F41-G41,0)</f>
        <v/>
      </c>
      <c r="I41">
        <f>IF(G41=0,"Pendiente",IF(H41&gt;0,"Parcial","Pagado"))</f>
        <v/>
      </c>
      <c r="K41">
        <f>ROUND(D41*J41,2)</f>
        <v/>
      </c>
      <c r="L41">
        <f>F41-K41</f>
        <v/>
      </c>
    </row>
    <row r="42">
      <c r="F42">
        <f>ROUND(D42*E42,2)</f>
        <v/>
      </c>
      <c r="H42">
        <f>MAX(F42-G42,0)</f>
        <v/>
      </c>
      <c r="I42">
        <f>IF(G42=0,"Pendiente",IF(H42&gt;0,"Parcial","Pagado"))</f>
        <v/>
      </c>
      <c r="K42">
        <f>ROUND(D42*J42,2)</f>
        <v/>
      </c>
      <c r="L42">
        <f>F42-K42</f>
        <v/>
      </c>
    </row>
    <row r="43">
      <c r="F43">
        <f>ROUND(D43*E43,2)</f>
        <v/>
      </c>
      <c r="H43">
        <f>MAX(F43-G43,0)</f>
        <v/>
      </c>
      <c r="I43">
        <f>IF(G43=0,"Pendiente",IF(H43&gt;0,"Parcial","Pagado"))</f>
        <v/>
      </c>
      <c r="K43">
        <f>ROUND(D43*J43,2)</f>
        <v/>
      </c>
      <c r="L43">
        <f>F43-K43</f>
        <v/>
      </c>
    </row>
    <row r="44">
      <c r="F44">
        <f>ROUND(D44*E44,2)</f>
        <v/>
      </c>
      <c r="H44">
        <f>MAX(F44-G44,0)</f>
        <v/>
      </c>
      <c r="I44">
        <f>IF(G44=0,"Pendiente",IF(H44&gt;0,"Parcial","Pagado"))</f>
        <v/>
      </c>
      <c r="K44">
        <f>ROUND(D44*J44,2)</f>
        <v/>
      </c>
      <c r="L44">
        <f>F44-K44</f>
        <v/>
      </c>
    </row>
    <row r="45">
      <c r="F45">
        <f>ROUND(D45*E45,2)</f>
        <v/>
      </c>
      <c r="H45">
        <f>MAX(F45-G45,0)</f>
        <v/>
      </c>
      <c r="I45">
        <f>IF(G45=0,"Pendiente",IF(H45&gt;0,"Parcial","Pagado"))</f>
        <v/>
      </c>
      <c r="K45">
        <f>ROUND(D45*J45,2)</f>
        <v/>
      </c>
      <c r="L45">
        <f>F45-K45</f>
        <v/>
      </c>
    </row>
    <row r="46">
      <c r="F46">
        <f>ROUND(D46*E46,2)</f>
        <v/>
      </c>
      <c r="H46">
        <f>MAX(F46-G46,0)</f>
        <v/>
      </c>
      <c r="I46">
        <f>IF(G46=0,"Pendiente",IF(H46&gt;0,"Parcial","Pagado"))</f>
        <v/>
      </c>
      <c r="K46">
        <f>ROUND(D46*J46,2)</f>
        <v/>
      </c>
      <c r="L46">
        <f>F46-K46</f>
        <v/>
      </c>
    </row>
    <row r="47">
      <c r="F47">
        <f>ROUND(D47*E47,2)</f>
        <v/>
      </c>
      <c r="H47">
        <f>MAX(F47-G47,0)</f>
        <v/>
      </c>
      <c r="I47">
        <f>IF(G47=0,"Pendiente",IF(H47&gt;0,"Parcial","Pagado"))</f>
        <v/>
      </c>
      <c r="K47">
        <f>ROUND(D47*J47,2)</f>
        <v/>
      </c>
      <c r="L47">
        <f>F47-K47</f>
        <v/>
      </c>
    </row>
    <row r="48">
      <c r="F48">
        <f>ROUND(D48*E48,2)</f>
        <v/>
      </c>
      <c r="H48">
        <f>MAX(F48-G48,0)</f>
        <v/>
      </c>
      <c r="I48">
        <f>IF(G48=0,"Pendiente",IF(H48&gt;0,"Parcial","Pagado"))</f>
        <v/>
      </c>
      <c r="K48">
        <f>ROUND(D48*J48,2)</f>
        <v/>
      </c>
      <c r="L48">
        <f>F48-K48</f>
        <v/>
      </c>
    </row>
    <row r="49">
      <c r="F49">
        <f>ROUND(D49*E49,2)</f>
        <v/>
      </c>
      <c r="H49">
        <f>MAX(F49-G49,0)</f>
        <v/>
      </c>
      <c r="I49">
        <f>IF(G49=0,"Pendiente",IF(H49&gt;0,"Parcial","Pagado"))</f>
        <v/>
      </c>
      <c r="K49">
        <f>ROUND(D49*J49,2)</f>
        <v/>
      </c>
      <c r="L49">
        <f>F49-K49</f>
        <v/>
      </c>
    </row>
    <row r="50">
      <c r="F50">
        <f>ROUND(D50*E50,2)</f>
        <v/>
      </c>
      <c r="H50">
        <f>MAX(F50-G50,0)</f>
        <v/>
      </c>
      <c r="I50">
        <f>IF(G50=0,"Pendiente",IF(H50&gt;0,"Parcial","Pagado"))</f>
        <v/>
      </c>
      <c r="K50">
        <f>ROUND(D50*J50,2)</f>
        <v/>
      </c>
      <c r="L50">
        <f>F50-K50</f>
        <v/>
      </c>
    </row>
    <row r="51">
      <c r="F51">
        <f>ROUND(D51*E51,2)</f>
        <v/>
      </c>
      <c r="H51">
        <f>MAX(F51-G51,0)</f>
        <v/>
      </c>
      <c r="I51">
        <f>IF(G51=0,"Pendiente",IF(H51&gt;0,"Parcial","Pagado"))</f>
        <v/>
      </c>
      <c r="K51">
        <f>ROUND(D51*J51,2)</f>
        <v/>
      </c>
      <c r="L51">
        <f>F51-K51</f>
        <v/>
      </c>
    </row>
    <row r="52">
      <c r="F52">
        <f>ROUND(D52*E52,2)</f>
        <v/>
      </c>
      <c r="H52">
        <f>MAX(F52-G52,0)</f>
        <v/>
      </c>
      <c r="I52">
        <f>IF(G52=0,"Pendiente",IF(H52&gt;0,"Parcial","Pagado"))</f>
        <v/>
      </c>
      <c r="K52">
        <f>ROUND(D52*J52,2)</f>
        <v/>
      </c>
      <c r="L52">
        <f>F52-K52</f>
        <v/>
      </c>
    </row>
    <row r="53">
      <c r="F53">
        <f>ROUND(D53*E53,2)</f>
        <v/>
      </c>
      <c r="H53">
        <f>MAX(F53-G53,0)</f>
        <v/>
      </c>
      <c r="I53">
        <f>IF(G53=0,"Pendiente",IF(H53&gt;0,"Parcial","Pagado"))</f>
        <v/>
      </c>
      <c r="K53">
        <f>ROUND(D53*J53,2)</f>
        <v/>
      </c>
      <c r="L53">
        <f>F53-K53</f>
        <v/>
      </c>
    </row>
    <row r="54">
      <c r="F54">
        <f>ROUND(D54*E54,2)</f>
        <v/>
      </c>
      <c r="H54">
        <f>MAX(F54-G54,0)</f>
        <v/>
      </c>
      <c r="I54">
        <f>IF(G54=0,"Pendiente",IF(H54&gt;0,"Parcial","Pagado"))</f>
        <v/>
      </c>
      <c r="K54">
        <f>ROUND(D54*J54,2)</f>
        <v/>
      </c>
      <c r="L54">
        <f>F54-K54</f>
        <v/>
      </c>
    </row>
    <row r="55">
      <c r="F55">
        <f>ROUND(D55*E55,2)</f>
        <v/>
      </c>
      <c r="H55">
        <f>MAX(F55-G55,0)</f>
        <v/>
      </c>
      <c r="I55">
        <f>IF(G55=0,"Pendiente",IF(H55&gt;0,"Parcial","Pagado"))</f>
        <v/>
      </c>
      <c r="K55">
        <f>ROUND(D55*J55,2)</f>
        <v/>
      </c>
      <c r="L55">
        <f>F55-K55</f>
        <v/>
      </c>
    </row>
    <row r="56">
      <c r="F56">
        <f>ROUND(D56*E56,2)</f>
        <v/>
      </c>
      <c r="H56">
        <f>MAX(F56-G56,0)</f>
        <v/>
      </c>
      <c r="I56">
        <f>IF(G56=0,"Pendiente",IF(H56&gt;0,"Parcial","Pagado"))</f>
        <v/>
      </c>
      <c r="K56">
        <f>ROUND(D56*J56,2)</f>
        <v/>
      </c>
      <c r="L56">
        <f>F56-K56</f>
        <v/>
      </c>
    </row>
    <row r="57">
      <c r="F57">
        <f>ROUND(D57*E57,2)</f>
        <v/>
      </c>
      <c r="H57">
        <f>MAX(F57-G57,0)</f>
        <v/>
      </c>
      <c r="I57">
        <f>IF(G57=0,"Pendiente",IF(H57&gt;0,"Parcial","Pagado"))</f>
        <v/>
      </c>
      <c r="K57">
        <f>ROUND(D57*J57,2)</f>
        <v/>
      </c>
      <c r="L57">
        <f>F57-K57</f>
        <v/>
      </c>
    </row>
    <row r="58">
      <c r="F58">
        <f>ROUND(D58*E58,2)</f>
        <v/>
      </c>
      <c r="H58">
        <f>MAX(F58-G58,0)</f>
        <v/>
      </c>
      <c r="I58">
        <f>IF(G58=0,"Pendiente",IF(H58&gt;0,"Parcial","Pagado"))</f>
        <v/>
      </c>
      <c r="K58">
        <f>ROUND(D58*J58,2)</f>
        <v/>
      </c>
      <c r="L58">
        <f>F58-K58</f>
        <v/>
      </c>
    </row>
    <row r="59">
      <c r="F59">
        <f>ROUND(D59*E59,2)</f>
        <v/>
      </c>
      <c r="H59">
        <f>MAX(F59-G59,0)</f>
        <v/>
      </c>
      <c r="I59">
        <f>IF(G59=0,"Pendiente",IF(H59&gt;0,"Parcial","Pagado"))</f>
        <v/>
      </c>
      <c r="K59">
        <f>ROUND(D59*J59,2)</f>
        <v/>
      </c>
      <c r="L59">
        <f>F59-K59</f>
        <v/>
      </c>
    </row>
    <row r="60">
      <c r="F60">
        <f>ROUND(D60*E60,2)</f>
        <v/>
      </c>
      <c r="H60">
        <f>MAX(F60-G60,0)</f>
        <v/>
      </c>
      <c r="I60">
        <f>IF(G60=0,"Pendiente",IF(H60&gt;0,"Parcial","Pagado"))</f>
        <v/>
      </c>
      <c r="K60">
        <f>ROUND(D60*J60,2)</f>
        <v/>
      </c>
      <c r="L60">
        <f>F60-K60</f>
        <v/>
      </c>
    </row>
    <row r="61">
      <c r="F61">
        <f>ROUND(D61*E61,2)</f>
        <v/>
      </c>
      <c r="H61">
        <f>MAX(F61-G61,0)</f>
        <v/>
      </c>
      <c r="I61">
        <f>IF(G61=0,"Pendiente",IF(H61&gt;0,"Parcial","Pagado"))</f>
        <v/>
      </c>
      <c r="K61">
        <f>ROUND(D61*J61,2)</f>
        <v/>
      </c>
      <c r="L61">
        <f>F61-K61</f>
        <v/>
      </c>
    </row>
    <row r="62">
      <c r="F62">
        <f>ROUND(D62*E62,2)</f>
        <v/>
      </c>
      <c r="H62">
        <f>MAX(F62-G62,0)</f>
        <v/>
      </c>
      <c r="I62">
        <f>IF(G62=0,"Pendiente",IF(H62&gt;0,"Parcial","Pagado"))</f>
        <v/>
      </c>
      <c r="K62">
        <f>ROUND(D62*J62,2)</f>
        <v/>
      </c>
      <c r="L62">
        <f>F62-K62</f>
        <v/>
      </c>
    </row>
    <row r="63">
      <c r="F63">
        <f>ROUND(D63*E63,2)</f>
        <v/>
      </c>
      <c r="H63">
        <f>MAX(F63-G63,0)</f>
        <v/>
      </c>
      <c r="I63">
        <f>IF(G63=0,"Pendiente",IF(H63&gt;0,"Parcial","Pagado"))</f>
        <v/>
      </c>
      <c r="K63">
        <f>ROUND(D63*J63,2)</f>
        <v/>
      </c>
      <c r="L63">
        <f>F63-K63</f>
        <v/>
      </c>
    </row>
    <row r="64">
      <c r="F64">
        <f>ROUND(D64*E64,2)</f>
        <v/>
      </c>
      <c r="H64">
        <f>MAX(F64-G64,0)</f>
        <v/>
      </c>
      <c r="I64">
        <f>IF(G64=0,"Pendiente",IF(H64&gt;0,"Parcial","Pagado"))</f>
        <v/>
      </c>
      <c r="K64">
        <f>ROUND(D64*J64,2)</f>
        <v/>
      </c>
      <c r="L64">
        <f>F64-K64</f>
        <v/>
      </c>
    </row>
    <row r="65">
      <c r="F65">
        <f>ROUND(D65*E65,2)</f>
        <v/>
      </c>
      <c r="H65">
        <f>MAX(F65-G65,0)</f>
        <v/>
      </c>
      <c r="I65">
        <f>IF(G65=0,"Pendiente",IF(H65&gt;0,"Parcial","Pagado"))</f>
        <v/>
      </c>
      <c r="K65">
        <f>ROUND(D65*J65,2)</f>
        <v/>
      </c>
      <c r="L65">
        <f>F65-K65</f>
        <v/>
      </c>
    </row>
    <row r="66">
      <c r="F66">
        <f>ROUND(D66*E66,2)</f>
        <v/>
      </c>
      <c r="H66">
        <f>MAX(F66-G66,0)</f>
        <v/>
      </c>
      <c r="I66">
        <f>IF(G66=0,"Pendiente",IF(H66&gt;0,"Parcial","Pagado"))</f>
        <v/>
      </c>
      <c r="K66">
        <f>ROUND(D66*J66,2)</f>
        <v/>
      </c>
      <c r="L66">
        <f>F66-K66</f>
        <v/>
      </c>
    </row>
    <row r="67">
      <c r="F67">
        <f>ROUND(D67*E67,2)</f>
        <v/>
      </c>
      <c r="H67">
        <f>MAX(F67-G67,0)</f>
        <v/>
      </c>
      <c r="I67">
        <f>IF(G67=0,"Pendiente",IF(H67&gt;0,"Parcial","Pagado"))</f>
        <v/>
      </c>
      <c r="K67">
        <f>ROUND(D67*J67,2)</f>
        <v/>
      </c>
      <c r="L67">
        <f>F67-K67</f>
        <v/>
      </c>
    </row>
    <row r="68">
      <c r="F68">
        <f>ROUND(D68*E68,2)</f>
        <v/>
      </c>
      <c r="H68">
        <f>MAX(F68-G68,0)</f>
        <v/>
      </c>
      <c r="I68">
        <f>IF(G68=0,"Pendiente",IF(H68&gt;0,"Parcial","Pagado"))</f>
        <v/>
      </c>
      <c r="K68">
        <f>ROUND(D68*J68,2)</f>
        <v/>
      </c>
      <c r="L68">
        <f>F68-K68</f>
        <v/>
      </c>
    </row>
    <row r="69">
      <c r="F69">
        <f>ROUND(D69*E69,2)</f>
        <v/>
      </c>
      <c r="H69">
        <f>MAX(F69-G69,0)</f>
        <v/>
      </c>
      <c r="I69">
        <f>IF(G69=0,"Pendiente",IF(H69&gt;0,"Parcial","Pagado"))</f>
        <v/>
      </c>
      <c r="K69">
        <f>ROUND(D69*J69,2)</f>
        <v/>
      </c>
      <c r="L69">
        <f>F69-K69</f>
        <v/>
      </c>
    </row>
    <row r="70">
      <c r="F70">
        <f>ROUND(D70*E70,2)</f>
        <v/>
      </c>
      <c r="H70">
        <f>MAX(F70-G70,0)</f>
        <v/>
      </c>
      <c r="I70">
        <f>IF(G70=0,"Pendiente",IF(H70&gt;0,"Parcial","Pagado"))</f>
        <v/>
      </c>
      <c r="K70">
        <f>ROUND(D70*J70,2)</f>
        <v/>
      </c>
      <c r="L70">
        <f>F70-K70</f>
        <v/>
      </c>
    </row>
    <row r="71">
      <c r="F71">
        <f>ROUND(D71*E71,2)</f>
        <v/>
      </c>
      <c r="H71">
        <f>MAX(F71-G71,0)</f>
        <v/>
      </c>
      <c r="I71">
        <f>IF(G71=0,"Pendiente",IF(H71&gt;0,"Parcial","Pagado"))</f>
        <v/>
      </c>
      <c r="K71">
        <f>ROUND(D71*J71,2)</f>
        <v/>
      </c>
      <c r="L71">
        <f>F71-K71</f>
        <v/>
      </c>
    </row>
    <row r="72">
      <c r="F72">
        <f>ROUND(D72*E72,2)</f>
        <v/>
      </c>
      <c r="H72">
        <f>MAX(F72-G72,0)</f>
        <v/>
      </c>
      <c r="I72">
        <f>IF(G72=0,"Pendiente",IF(H72&gt;0,"Parcial","Pagado"))</f>
        <v/>
      </c>
      <c r="K72">
        <f>ROUND(D72*J72,2)</f>
        <v/>
      </c>
      <c r="L72">
        <f>F72-K72</f>
        <v/>
      </c>
    </row>
    <row r="73">
      <c r="F73">
        <f>ROUND(D73*E73,2)</f>
        <v/>
      </c>
      <c r="H73">
        <f>MAX(F73-G73,0)</f>
        <v/>
      </c>
      <c r="I73">
        <f>IF(G73=0,"Pendiente",IF(H73&gt;0,"Parcial","Pagado"))</f>
        <v/>
      </c>
      <c r="K73">
        <f>ROUND(D73*J73,2)</f>
        <v/>
      </c>
      <c r="L73">
        <f>F73-K73</f>
        <v/>
      </c>
    </row>
    <row r="74">
      <c r="F74">
        <f>ROUND(D74*E74,2)</f>
        <v/>
      </c>
      <c r="H74">
        <f>MAX(F74-G74,0)</f>
        <v/>
      </c>
      <c r="I74">
        <f>IF(G74=0,"Pendiente",IF(H74&gt;0,"Parcial","Pagado"))</f>
        <v/>
      </c>
      <c r="K74">
        <f>ROUND(D74*J74,2)</f>
        <v/>
      </c>
      <c r="L74">
        <f>F74-K74</f>
        <v/>
      </c>
    </row>
    <row r="75">
      <c r="F75">
        <f>ROUND(D75*E75,2)</f>
        <v/>
      </c>
      <c r="H75">
        <f>MAX(F75-G75,0)</f>
        <v/>
      </c>
      <c r="I75">
        <f>IF(G75=0,"Pendiente",IF(H75&gt;0,"Parcial","Pagado"))</f>
        <v/>
      </c>
      <c r="K75">
        <f>ROUND(D75*J75,2)</f>
        <v/>
      </c>
      <c r="L75">
        <f>F75-K75</f>
        <v/>
      </c>
    </row>
    <row r="76">
      <c r="F76">
        <f>ROUND(D76*E76,2)</f>
        <v/>
      </c>
      <c r="H76">
        <f>MAX(F76-G76,0)</f>
        <v/>
      </c>
      <c r="I76">
        <f>IF(G76=0,"Pendiente",IF(H76&gt;0,"Parcial","Pagado"))</f>
        <v/>
      </c>
      <c r="K76">
        <f>ROUND(D76*J76,2)</f>
        <v/>
      </c>
      <c r="L76">
        <f>F76-K76</f>
        <v/>
      </c>
    </row>
    <row r="77">
      <c r="F77">
        <f>ROUND(D77*E77,2)</f>
        <v/>
      </c>
      <c r="H77">
        <f>MAX(F77-G77,0)</f>
        <v/>
      </c>
      <c r="I77">
        <f>IF(G77=0,"Pendiente",IF(H77&gt;0,"Parcial","Pagado"))</f>
        <v/>
      </c>
      <c r="K77">
        <f>ROUND(D77*J77,2)</f>
        <v/>
      </c>
      <c r="L77">
        <f>F77-K77</f>
        <v/>
      </c>
    </row>
    <row r="78">
      <c r="F78">
        <f>ROUND(D78*E78,2)</f>
        <v/>
      </c>
      <c r="H78">
        <f>MAX(F78-G78,0)</f>
        <v/>
      </c>
      <c r="I78">
        <f>IF(G78=0,"Pendiente",IF(H78&gt;0,"Parcial","Pagado"))</f>
        <v/>
      </c>
      <c r="K78">
        <f>ROUND(D78*J78,2)</f>
        <v/>
      </c>
      <c r="L78">
        <f>F78-K78</f>
        <v/>
      </c>
    </row>
    <row r="79">
      <c r="F79">
        <f>ROUND(D79*E79,2)</f>
        <v/>
      </c>
      <c r="H79">
        <f>MAX(F79-G79,0)</f>
        <v/>
      </c>
      <c r="I79">
        <f>IF(G79=0,"Pendiente",IF(H79&gt;0,"Parcial","Pagado"))</f>
        <v/>
      </c>
      <c r="K79">
        <f>ROUND(D79*J79,2)</f>
        <v/>
      </c>
      <c r="L79">
        <f>F79-K79</f>
        <v/>
      </c>
    </row>
    <row r="80">
      <c r="F80">
        <f>ROUND(D80*E80,2)</f>
        <v/>
      </c>
      <c r="H80">
        <f>MAX(F80-G80,0)</f>
        <v/>
      </c>
      <c r="I80">
        <f>IF(G80=0,"Pendiente",IF(H80&gt;0,"Parcial","Pagado"))</f>
        <v/>
      </c>
      <c r="K80">
        <f>ROUND(D80*J80,2)</f>
        <v/>
      </c>
      <c r="L80">
        <f>F80-K80</f>
        <v/>
      </c>
    </row>
    <row r="81">
      <c r="F81">
        <f>ROUND(D81*E81,2)</f>
        <v/>
      </c>
      <c r="H81">
        <f>MAX(F81-G81,0)</f>
        <v/>
      </c>
      <c r="I81">
        <f>IF(G81=0,"Pendiente",IF(H81&gt;0,"Parcial","Pagado"))</f>
        <v/>
      </c>
      <c r="K81">
        <f>ROUND(D81*J81,2)</f>
        <v/>
      </c>
      <c r="L81">
        <f>F81-K81</f>
        <v/>
      </c>
    </row>
    <row r="82">
      <c r="F82">
        <f>ROUND(D82*E82,2)</f>
        <v/>
      </c>
      <c r="H82">
        <f>MAX(F82-G82,0)</f>
        <v/>
      </c>
      <c r="I82">
        <f>IF(G82=0,"Pendiente",IF(H82&gt;0,"Parcial","Pagado"))</f>
        <v/>
      </c>
      <c r="K82">
        <f>ROUND(D82*J82,2)</f>
        <v/>
      </c>
      <c r="L82">
        <f>F82-K82</f>
        <v/>
      </c>
    </row>
    <row r="83">
      <c r="F83">
        <f>ROUND(D83*E83,2)</f>
        <v/>
      </c>
      <c r="H83">
        <f>MAX(F83-G83,0)</f>
        <v/>
      </c>
      <c r="I83">
        <f>IF(G83=0,"Pendiente",IF(H83&gt;0,"Parcial","Pagado"))</f>
        <v/>
      </c>
      <c r="K83">
        <f>ROUND(D83*J83,2)</f>
        <v/>
      </c>
      <c r="L83">
        <f>F83-K83</f>
        <v/>
      </c>
    </row>
    <row r="84">
      <c r="F84">
        <f>ROUND(D84*E84,2)</f>
        <v/>
      </c>
      <c r="H84">
        <f>MAX(F84-G84,0)</f>
        <v/>
      </c>
      <c r="I84">
        <f>IF(G84=0,"Pendiente",IF(H84&gt;0,"Parcial","Pagado"))</f>
        <v/>
      </c>
      <c r="K84">
        <f>ROUND(D84*J84,2)</f>
        <v/>
      </c>
      <c r="L84">
        <f>F84-K84</f>
        <v/>
      </c>
    </row>
    <row r="85">
      <c r="F85">
        <f>ROUND(D85*E85,2)</f>
        <v/>
      </c>
      <c r="H85">
        <f>MAX(F85-G85,0)</f>
        <v/>
      </c>
      <c r="I85">
        <f>IF(G85=0,"Pendiente",IF(H85&gt;0,"Parcial","Pagado"))</f>
        <v/>
      </c>
      <c r="K85">
        <f>ROUND(D85*J85,2)</f>
        <v/>
      </c>
      <c r="L85">
        <f>F85-K85</f>
        <v/>
      </c>
    </row>
    <row r="86">
      <c r="F86">
        <f>ROUND(D86*E86,2)</f>
        <v/>
      </c>
      <c r="H86">
        <f>MAX(F86-G86,0)</f>
        <v/>
      </c>
      <c r="I86">
        <f>IF(G86=0,"Pendiente",IF(H86&gt;0,"Parcial","Pagado"))</f>
        <v/>
      </c>
      <c r="K86">
        <f>ROUND(D86*J86,2)</f>
        <v/>
      </c>
      <c r="L86">
        <f>F86-K86</f>
        <v/>
      </c>
    </row>
    <row r="87">
      <c r="F87">
        <f>ROUND(D87*E87,2)</f>
        <v/>
      </c>
      <c r="H87">
        <f>MAX(F87-G87,0)</f>
        <v/>
      </c>
      <c r="I87">
        <f>IF(G87=0,"Pendiente",IF(H87&gt;0,"Parcial","Pagado"))</f>
        <v/>
      </c>
      <c r="K87">
        <f>ROUND(D87*J87,2)</f>
        <v/>
      </c>
      <c r="L87">
        <f>F87-K87</f>
        <v/>
      </c>
    </row>
    <row r="88">
      <c r="F88">
        <f>ROUND(D88*E88,2)</f>
        <v/>
      </c>
      <c r="H88">
        <f>MAX(F88-G88,0)</f>
        <v/>
      </c>
      <c r="I88">
        <f>IF(G88=0,"Pendiente",IF(H88&gt;0,"Parcial","Pagado"))</f>
        <v/>
      </c>
      <c r="K88">
        <f>ROUND(D88*J88,2)</f>
        <v/>
      </c>
      <c r="L88">
        <f>F88-K88</f>
        <v/>
      </c>
    </row>
    <row r="89">
      <c r="F89">
        <f>ROUND(D89*E89,2)</f>
        <v/>
      </c>
      <c r="H89">
        <f>MAX(F89-G89,0)</f>
        <v/>
      </c>
      <c r="I89">
        <f>IF(G89=0,"Pendiente",IF(H89&gt;0,"Parcial","Pagado"))</f>
        <v/>
      </c>
      <c r="K89">
        <f>ROUND(D89*J89,2)</f>
        <v/>
      </c>
      <c r="L89">
        <f>F89-K89</f>
        <v/>
      </c>
    </row>
    <row r="90">
      <c r="F90">
        <f>ROUND(D90*E90,2)</f>
        <v/>
      </c>
      <c r="H90">
        <f>MAX(F90-G90,0)</f>
        <v/>
      </c>
      <c r="I90">
        <f>IF(G90=0,"Pendiente",IF(H90&gt;0,"Parcial","Pagado"))</f>
        <v/>
      </c>
      <c r="K90">
        <f>ROUND(D90*J90,2)</f>
        <v/>
      </c>
      <c r="L90">
        <f>F90-K90</f>
        <v/>
      </c>
    </row>
    <row r="91">
      <c r="F91">
        <f>ROUND(D91*E91,2)</f>
        <v/>
      </c>
      <c r="H91">
        <f>MAX(F91-G91,0)</f>
        <v/>
      </c>
      <c r="I91">
        <f>IF(G91=0,"Pendiente",IF(H91&gt;0,"Parcial","Pagado"))</f>
        <v/>
      </c>
      <c r="K91">
        <f>ROUND(D91*J91,2)</f>
        <v/>
      </c>
      <c r="L91">
        <f>F91-K91</f>
        <v/>
      </c>
    </row>
    <row r="92">
      <c r="F92">
        <f>ROUND(D92*E92,2)</f>
        <v/>
      </c>
      <c r="H92">
        <f>MAX(F92-G92,0)</f>
        <v/>
      </c>
      <c r="I92">
        <f>IF(G92=0,"Pendiente",IF(H92&gt;0,"Parcial","Pagado"))</f>
        <v/>
      </c>
      <c r="K92">
        <f>ROUND(D92*J92,2)</f>
        <v/>
      </c>
      <c r="L92">
        <f>F92-K92</f>
        <v/>
      </c>
    </row>
    <row r="93">
      <c r="F93">
        <f>ROUND(D93*E93,2)</f>
        <v/>
      </c>
      <c r="H93">
        <f>MAX(F93-G93,0)</f>
        <v/>
      </c>
      <c r="I93">
        <f>IF(G93=0,"Pendiente",IF(H93&gt;0,"Parcial","Pagado"))</f>
        <v/>
      </c>
      <c r="K93">
        <f>ROUND(D93*J93,2)</f>
        <v/>
      </c>
      <c r="L93">
        <f>F93-K93</f>
        <v/>
      </c>
    </row>
    <row r="94">
      <c r="F94">
        <f>ROUND(D94*E94,2)</f>
        <v/>
      </c>
      <c r="H94">
        <f>MAX(F94-G94,0)</f>
        <v/>
      </c>
      <c r="I94">
        <f>IF(G94=0,"Pendiente",IF(H94&gt;0,"Parcial","Pagado"))</f>
        <v/>
      </c>
      <c r="K94">
        <f>ROUND(D94*J94,2)</f>
        <v/>
      </c>
      <c r="L94">
        <f>F94-K94</f>
        <v/>
      </c>
    </row>
    <row r="95">
      <c r="F95">
        <f>ROUND(D95*E95,2)</f>
        <v/>
      </c>
      <c r="H95">
        <f>MAX(F95-G95,0)</f>
        <v/>
      </c>
      <c r="I95">
        <f>IF(G95=0,"Pendiente",IF(H95&gt;0,"Parcial","Pagado"))</f>
        <v/>
      </c>
      <c r="K95">
        <f>ROUND(D95*J95,2)</f>
        <v/>
      </c>
      <c r="L95">
        <f>F95-K95</f>
        <v/>
      </c>
    </row>
    <row r="96">
      <c r="F96">
        <f>ROUND(D96*E96,2)</f>
        <v/>
      </c>
      <c r="H96">
        <f>MAX(F96-G96,0)</f>
        <v/>
      </c>
      <c r="I96">
        <f>IF(G96=0,"Pendiente",IF(H96&gt;0,"Parcial","Pagado"))</f>
        <v/>
      </c>
      <c r="K96">
        <f>ROUND(D96*J96,2)</f>
        <v/>
      </c>
      <c r="L96">
        <f>F96-K96</f>
        <v/>
      </c>
    </row>
    <row r="97">
      <c r="F97">
        <f>ROUND(D97*E97,2)</f>
        <v/>
      </c>
      <c r="H97">
        <f>MAX(F97-G97,0)</f>
        <v/>
      </c>
      <c r="I97">
        <f>IF(G97=0,"Pendiente",IF(H97&gt;0,"Parcial","Pagado"))</f>
        <v/>
      </c>
      <c r="K97">
        <f>ROUND(D97*J97,2)</f>
        <v/>
      </c>
      <c r="L97">
        <f>F97-K97</f>
        <v/>
      </c>
    </row>
    <row r="98">
      <c r="F98">
        <f>ROUND(D98*E98,2)</f>
        <v/>
      </c>
      <c r="H98">
        <f>MAX(F98-G98,0)</f>
        <v/>
      </c>
      <c r="I98">
        <f>IF(G98=0,"Pendiente",IF(H98&gt;0,"Parcial","Pagado"))</f>
        <v/>
      </c>
      <c r="K98">
        <f>ROUND(D98*J98,2)</f>
        <v/>
      </c>
      <c r="L98">
        <f>F98-K98</f>
        <v/>
      </c>
    </row>
    <row r="99">
      <c r="F99">
        <f>ROUND(D99*E99,2)</f>
        <v/>
      </c>
      <c r="H99">
        <f>MAX(F99-G99,0)</f>
        <v/>
      </c>
      <c r="I99">
        <f>IF(G99=0,"Pendiente",IF(H99&gt;0,"Parcial","Pagado"))</f>
        <v/>
      </c>
      <c r="K99">
        <f>ROUND(D99*J99,2)</f>
        <v/>
      </c>
      <c r="L99">
        <f>F99-K99</f>
        <v/>
      </c>
    </row>
    <row r="100">
      <c r="F100">
        <f>ROUND(D100*E100,2)</f>
        <v/>
      </c>
      <c r="H100">
        <f>MAX(F100-G100,0)</f>
        <v/>
      </c>
      <c r="I100">
        <f>IF(G100=0,"Pendiente",IF(H100&gt;0,"Parcial","Pagado"))</f>
        <v/>
      </c>
      <c r="K100">
        <f>ROUND(D100*J100,2)</f>
        <v/>
      </c>
      <c r="L100">
        <f>F100-K100</f>
        <v/>
      </c>
    </row>
    <row r="101">
      <c r="F101">
        <f>ROUND(D101*E101,2)</f>
        <v/>
      </c>
      <c r="H101">
        <f>MAX(F101-G101,0)</f>
        <v/>
      </c>
      <c r="I101">
        <f>IF(G101=0,"Pendiente",IF(H101&gt;0,"Parcial","Pagado"))</f>
        <v/>
      </c>
      <c r="K101">
        <f>ROUND(D101*J101,2)</f>
        <v/>
      </c>
      <c r="L101">
        <f>F101-K101</f>
        <v/>
      </c>
    </row>
    <row r="102">
      <c r="F102">
        <f>ROUND(D102*E102,2)</f>
        <v/>
      </c>
      <c r="H102">
        <f>MAX(F102-G102,0)</f>
        <v/>
      </c>
      <c r="I102">
        <f>IF(G102=0,"Pendiente",IF(H102&gt;0,"Parcial","Pagado"))</f>
        <v/>
      </c>
      <c r="K102">
        <f>ROUND(D102*J102,2)</f>
        <v/>
      </c>
      <c r="L102">
        <f>F102-K102</f>
        <v/>
      </c>
    </row>
    <row r="103">
      <c r="F103">
        <f>ROUND(D103*E103,2)</f>
        <v/>
      </c>
      <c r="H103">
        <f>MAX(F103-G103,0)</f>
        <v/>
      </c>
      <c r="I103">
        <f>IF(G103=0,"Pendiente",IF(H103&gt;0,"Parcial","Pagado"))</f>
        <v/>
      </c>
      <c r="K103">
        <f>ROUND(D103*J103,2)</f>
        <v/>
      </c>
      <c r="L103">
        <f>F103-K103</f>
        <v/>
      </c>
    </row>
    <row r="104">
      <c r="F104">
        <f>ROUND(D104*E104,2)</f>
        <v/>
      </c>
      <c r="H104">
        <f>MAX(F104-G104,0)</f>
        <v/>
      </c>
      <c r="I104">
        <f>IF(G104=0,"Pendiente",IF(H104&gt;0,"Parcial","Pagado"))</f>
        <v/>
      </c>
      <c r="K104">
        <f>ROUND(D104*J104,2)</f>
        <v/>
      </c>
      <c r="L104">
        <f>F104-K104</f>
        <v/>
      </c>
    </row>
    <row r="105">
      <c r="F105">
        <f>ROUND(D105*E105,2)</f>
        <v/>
      </c>
      <c r="H105">
        <f>MAX(F105-G105,0)</f>
        <v/>
      </c>
      <c r="I105">
        <f>IF(G105=0,"Pendiente",IF(H105&gt;0,"Parcial","Pagado"))</f>
        <v/>
      </c>
      <c r="K105">
        <f>ROUND(D105*J105,2)</f>
        <v/>
      </c>
      <c r="L105">
        <f>F105-K105</f>
        <v/>
      </c>
    </row>
    <row r="106">
      <c r="F106">
        <f>ROUND(D106*E106,2)</f>
        <v/>
      </c>
      <c r="H106">
        <f>MAX(F106-G106,0)</f>
        <v/>
      </c>
      <c r="I106">
        <f>IF(G106=0,"Pendiente",IF(H106&gt;0,"Parcial","Pagado"))</f>
        <v/>
      </c>
      <c r="K106">
        <f>ROUND(D106*J106,2)</f>
        <v/>
      </c>
      <c r="L106">
        <f>F106-K106</f>
        <v/>
      </c>
    </row>
    <row r="107">
      <c r="F107">
        <f>ROUND(D107*E107,2)</f>
        <v/>
      </c>
      <c r="H107">
        <f>MAX(F107-G107,0)</f>
        <v/>
      </c>
      <c r="I107">
        <f>IF(G107=0,"Pendiente",IF(H107&gt;0,"Parcial","Pagado"))</f>
        <v/>
      </c>
      <c r="K107">
        <f>ROUND(D107*J107,2)</f>
        <v/>
      </c>
      <c r="L107">
        <f>F107-K107</f>
        <v/>
      </c>
    </row>
    <row r="108">
      <c r="F108">
        <f>ROUND(D108*E108,2)</f>
        <v/>
      </c>
      <c r="H108">
        <f>MAX(F108-G108,0)</f>
        <v/>
      </c>
      <c r="I108">
        <f>IF(G108=0,"Pendiente",IF(H108&gt;0,"Parcial","Pagado"))</f>
        <v/>
      </c>
      <c r="K108">
        <f>ROUND(D108*J108,2)</f>
        <v/>
      </c>
      <c r="L108">
        <f>F108-K108</f>
        <v/>
      </c>
    </row>
    <row r="109">
      <c r="F109">
        <f>ROUND(D109*E109,2)</f>
        <v/>
      </c>
      <c r="H109">
        <f>MAX(F109-G109,0)</f>
        <v/>
      </c>
      <c r="I109">
        <f>IF(G109=0,"Pendiente",IF(H109&gt;0,"Parcial","Pagado"))</f>
        <v/>
      </c>
      <c r="K109">
        <f>ROUND(D109*J109,2)</f>
        <v/>
      </c>
      <c r="L109">
        <f>F109-K109</f>
        <v/>
      </c>
    </row>
    <row r="110">
      <c r="F110">
        <f>ROUND(D110*E110,2)</f>
        <v/>
      </c>
      <c r="H110">
        <f>MAX(F110-G110,0)</f>
        <v/>
      </c>
      <c r="I110">
        <f>IF(G110=0,"Pendiente",IF(H110&gt;0,"Parcial","Pagado"))</f>
        <v/>
      </c>
      <c r="K110">
        <f>ROUND(D110*J110,2)</f>
        <v/>
      </c>
      <c r="L110">
        <f>F110-K110</f>
        <v/>
      </c>
    </row>
    <row r="111">
      <c r="F111">
        <f>ROUND(D111*E111,2)</f>
        <v/>
      </c>
      <c r="H111">
        <f>MAX(F111-G111,0)</f>
        <v/>
      </c>
      <c r="I111">
        <f>IF(G111=0,"Pendiente",IF(H111&gt;0,"Parcial","Pagado"))</f>
        <v/>
      </c>
      <c r="K111">
        <f>ROUND(D111*J111,2)</f>
        <v/>
      </c>
      <c r="L111">
        <f>F111-K111</f>
        <v/>
      </c>
    </row>
    <row r="112">
      <c r="F112">
        <f>ROUND(D112*E112,2)</f>
        <v/>
      </c>
      <c r="H112">
        <f>MAX(F112-G112,0)</f>
        <v/>
      </c>
      <c r="I112">
        <f>IF(G112=0,"Pendiente",IF(H112&gt;0,"Parcial","Pagado"))</f>
        <v/>
      </c>
      <c r="K112">
        <f>ROUND(D112*J112,2)</f>
        <v/>
      </c>
      <c r="L112">
        <f>F112-K112</f>
        <v/>
      </c>
    </row>
    <row r="113">
      <c r="F113">
        <f>ROUND(D113*E113,2)</f>
        <v/>
      </c>
      <c r="H113">
        <f>MAX(F113-G113,0)</f>
        <v/>
      </c>
      <c r="I113">
        <f>IF(G113=0,"Pendiente",IF(H113&gt;0,"Parcial","Pagado"))</f>
        <v/>
      </c>
      <c r="K113">
        <f>ROUND(D113*J113,2)</f>
        <v/>
      </c>
      <c r="L113">
        <f>F113-K113</f>
        <v/>
      </c>
    </row>
    <row r="114">
      <c r="F114">
        <f>ROUND(D114*E114,2)</f>
        <v/>
      </c>
      <c r="H114">
        <f>MAX(F114-G114,0)</f>
        <v/>
      </c>
      <c r="I114">
        <f>IF(G114=0,"Pendiente",IF(H114&gt;0,"Parcial","Pagado"))</f>
        <v/>
      </c>
      <c r="K114">
        <f>ROUND(D114*J114,2)</f>
        <v/>
      </c>
      <c r="L114">
        <f>F114-K114</f>
        <v/>
      </c>
    </row>
    <row r="115">
      <c r="F115">
        <f>ROUND(D115*E115,2)</f>
        <v/>
      </c>
      <c r="H115">
        <f>MAX(F115-G115,0)</f>
        <v/>
      </c>
      <c r="I115">
        <f>IF(G115=0,"Pendiente",IF(H115&gt;0,"Parcial","Pagado"))</f>
        <v/>
      </c>
      <c r="K115">
        <f>ROUND(D115*J115,2)</f>
        <v/>
      </c>
      <c r="L115">
        <f>F115-K115</f>
        <v/>
      </c>
    </row>
    <row r="116">
      <c r="F116">
        <f>ROUND(D116*E116,2)</f>
        <v/>
      </c>
      <c r="H116">
        <f>MAX(F116-G116,0)</f>
        <v/>
      </c>
      <c r="I116">
        <f>IF(G116=0,"Pendiente",IF(H116&gt;0,"Parcial","Pagado"))</f>
        <v/>
      </c>
      <c r="K116">
        <f>ROUND(D116*J116,2)</f>
        <v/>
      </c>
      <c r="L116">
        <f>F116-K116</f>
        <v/>
      </c>
    </row>
    <row r="117">
      <c r="F117">
        <f>ROUND(D117*E117,2)</f>
        <v/>
      </c>
      <c r="H117">
        <f>MAX(F117-G117,0)</f>
        <v/>
      </c>
      <c r="I117">
        <f>IF(G117=0,"Pendiente",IF(H117&gt;0,"Parcial","Pagado"))</f>
        <v/>
      </c>
      <c r="K117">
        <f>ROUND(D117*J117,2)</f>
        <v/>
      </c>
      <c r="L117">
        <f>F117-K117</f>
        <v/>
      </c>
    </row>
    <row r="118">
      <c r="F118">
        <f>ROUND(D118*E118,2)</f>
        <v/>
      </c>
      <c r="H118">
        <f>MAX(F118-G118,0)</f>
        <v/>
      </c>
      <c r="I118">
        <f>IF(G118=0,"Pendiente",IF(H118&gt;0,"Parcial","Pagado"))</f>
        <v/>
      </c>
      <c r="K118">
        <f>ROUND(D118*J118,2)</f>
        <v/>
      </c>
      <c r="L118">
        <f>F118-K118</f>
        <v/>
      </c>
    </row>
    <row r="119">
      <c r="F119">
        <f>ROUND(D119*E119,2)</f>
        <v/>
      </c>
      <c r="H119">
        <f>MAX(F119-G119,0)</f>
        <v/>
      </c>
      <c r="I119">
        <f>IF(G119=0,"Pendiente",IF(H119&gt;0,"Parcial","Pagado"))</f>
        <v/>
      </c>
      <c r="K119">
        <f>ROUND(D119*J119,2)</f>
        <v/>
      </c>
      <c r="L119">
        <f>F119-K119</f>
        <v/>
      </c>
    </row>
    <row r="120">
      <c r="F120">
        <f>ROUND(D120*E120,2)</f>
        <v/>
      </c>
      <c r="H120">
        <f>MAX(F120-G120,0)</f>
        <v/>
      </c>
      <c r="I120">
        <f>IF(G120=0,"Pendiente",IF(H120&gt;0,"Parcial","Pagado"))</f>
        <v/>
      </c>
      <c r="K120">
        <f>ROUND(D120*J120,2)</f>
        <v/>
      </c>
      <c r="L120">
        <f>F120-K120</f>
        <v/>
      </c>
    </row>
    <row r="121">
      <c r="F121">
        <f>ROUND(D121*E121,2)</f>
        <v/>
      </c>
      <c r="H121">
        <f>MAX(F121-G121,0)</f>
        <v/>
      </c>
      <c r="I121">
        <f>IF(G121=0,"Pendiente",IF(H121&gt;0,"Parcial","Pagado"))</f>
        <v/>
      </c>
      <c r="K121">
        <f>ROUND(D121*J121,2)</f>
        <v/>
      </c>
      <c r="L121">
        <f>F121-K121</f>
        <v/>
      </c>
    </row>
    <row r="122">
      <c r="F122">
        <f>ROUND(D122*E122,2)</f>
        <v/>
      </c>
      <c r="H122">
        <f>MAX(F122-G122,0)</f>
        <v/>
      </c>
      <c r="I122">
        <f>IF(G122=0,"Pendiente",IF(H122&gt;0,"Parcial","Pagado"))</f>
        <v/>
      </c>
      <c r="K122">
        <f>ROUND(D122*J122,2)</f>
        <v/>
      </c>
      <c r="L122">
        <f>F122-K122</f>
        <v/>
      </c>
    </row>
    <row r="123">
      <c r="F123">
        <f>ROUND(D123*E123,2)</f>
        <v/>
      </c>
      <c r="H123">
        <f>MAX(F123-G123,0)</f>
        <v/>
      </c>
      <c r="I123">
        <f>IF(G123=0,"Pendiente",IF(H123&gt;0,"Parcial","Pagado"))</f>
        <v/>
      </c>
      <c r="K123">
        <f>ROUND(D123*J123,2)</f>
        <v/>
      </c>
      <c r="L123">
        <f>F123-K123</f>
        <v/>
      </c>
    </row>
    <row r="124">
      <c r="F124">
        <f>ROUND(D124*E124,2)</f>
        <v/>
      </c>
      <c r="H124">
        <f>MAX(F124-G124,0)</f>
        <v/>
      </c>
      <c r="I124">
        <f>IF(G124=0,"Pendiente",IF(H124&gt;0,"Parcial","Pagado"))</f>
        <v/>
      </c>
      <c r="K124">
        <f>ROUND(D124*J124,2)</f>
        <v/>
      </c>
      <c r="L124">
        <f>F124-K124</f>
        <v/>
      </c>
    </row>
    <row r="125">
      <c r="F125">
        <f>ROUND(D125*E125,2)</f>
        <v/>
      </c>
      <c r="H125">
        <f>MAX(F125-G125,0)</f>
        <v/>
      </c>
      <c r="I125">
        <f>IF(G125=0,"Pendiente",IF(H125&gt;0,"Parcial","Pagado"))</f>
        <v/>
      </c>
      <c r="K125">
        <f>ROUND(D125*J125,2)</f>
        <v/>
      </c>
      <c r="L125">
        <f>F125-K125</f>
        <v/>
      </c>
    </row>
    <row r="126">
      <c r="F126">
        <f>ROUND(D126*E126,2)</f>
        <v/>
      </c>
      <c r="H126">
        <f>MAX(F126-G126,0)</f>
        <v/>
      </c>
      <c r="I126">
        <f>IF(G126=0,"Pendiente",IF(H126&gt;0,"Parcial","Pagado"))</f>
        <v/>
      </c>
      <c r="K126">
        <f>ROUND(D126*J126,2)</f>
        <v/>
      </c>
      <c r="L126">
        <f>F126-K126</f>
        <v/>
      </c>
    </row>
    <row r="127">
      <c r="F127">
        <f>ROUND(D127*E127,2)</f>
        <v/>
      </c>
      <c r="H127">
        <f>MAX(F127-G127,0)</f>
        <v/>
      </c>
      <c r="I127">
        <f>IF(G127=0,"Pendiente",IF(H127&gt;0,"Parcial","Pagado"))</f>
        <v/>
      </c>
      <c r="K127">
        <f>ROUND(D127*J127,2)</f>
        <v/>
      </c>
      <c r="L127">
        <f>F127-K127</f>
        <v/>
      </c>
    </row>
    <row r="128">
      <c r="F128">
        <f>ROUND(D128*E128,2)</f>
        <v/>
      </c>
      <c r="H128">
        <f>MAX(F128-G128,0)</f>
        <v/>
      </c>
      <c r="I128">
        <f>IF(G128=0,"Pendiente",IF(H128&gt;0,"Parcial","Pagado"))</f>
        <v/>
      </c>
      <c r="K128">
        <f>ROUND(D128*J128,2)</f>
        <v/>
      </c>
      <c r="L128">
        <f>F128-K128</f>
        <v/>
      </c>
    </row>
    <row r="129">
      <c r="F129">
        <f>ROUND(D129*E129,2)</f>
        <v/>
      </c>
      <c r="H129">
        <f>MAX(F129-G129,0)</f>
        <v/>
      </c>
      <c r="I129">
        <f>IF(G129=0,"Pendiente",IF(H129&gt;0,"Parcial","Pagado"))</f>
        <v/>
      </c>
      <c r="K129">
        <f>ROUND(D129*J129,2)</f>
        <v/>
      </c>
      <c r="L129">
        <f>F129-K129</f>
        <v/>
      </c>
    </row>
    <row r="130">
      <c r="F130">
        <f>ROUND(D130*E130,2)</f>
        <v/>
      </c>
      <c r="H130">
        <f>MAX(F130-G130,0)</f>
        <v/>
      </c>
      <c r="I130">
        <f>IF(G130=0,"Pendiente",IF(H130&gt;0,"Parcial","Pagado"))</f>
        <v/>
      </c>
      <c r="K130">
        <f>ROUND(D130*J130,2)</f>
        <v/>
      </c>
      <c r="L130">
        <f>F130-K130</f>
        <v/>
      </c>
    </row>
    <row r="131">
      <c r="F131">
        <f>ROUND(D131*E131,2)</f>
        <v/>
      </c>
      <c r="H131">
        <f>MAX(F131-G131,0)</f>
        <v/>
      </c>
      <c r="I131">
        <f>IF(G131=0,"Pendiente",IF(H131&gt;0,"Parcial","Pagado"))</f>
        <v/>
      </c>
      <c r="K131">
        <f>ROUND(D131*J131,2)</f>
        <v/>
      </c>
      <c r="L131">
        <f>F131-K131</f>
        <v/>
      </c>
    </row>
    <row r="132">
      <c r="F132">
        <f>ROUND(D132*E132,2)</f>
        <v/>
      </c>
      <c r="H132">
        <f>MAX(F132-G132,0)</f>
        <v/>
      </c>
      <c r="I132">
        <f>IF(G132=0,"Pendiente",IF(H132&gt;0,"Parcial","Pagado"))</f>
        <v/>
      </c>
      <c r="K132">
        <f>ROUND(D132*J132,2)</f>
        <v/>
      </c>
      <c r="L132">
        <f>F132-K132</f>
        <v/>
      </c>
    </row>
    <row r="133">
      <c r="F133">
        <f>ROUND(D133*E133,2)</f>
        <v/>
      </c>
      <c r="H133">
        <f>MAX(F133-G133,0)</f>
        <v/>
      </c>
      <c r="I133">
        <f>IF(G133=0,"Pendiente",IF(H133&gt;0,"Parcial","Pagado"))</f>
        <v/>
      </c>
      <c r="K133">
        <f>ROUND(D133*J133,2)</f>
        <v/>
      </c>
      <c r="L133">
        <f>F133-K133</f>
        <v/>
      </c>
    </row>
    <row r="134">
      <c r="F134">
        <f>ROUND(D134*E134,2)</f>
        <v/>
      </c>
      <c r="H134">
        <f>MAX(F134-G134,0)</f>
        <v/>
      </c>
      <c r="I134">
        <f>IF(G134=0,"Pendiente",IF(H134&gt;0,"Parcial","Pagado"))</f>
        <v/>
      </c>
      <c r="K134">
        <f>ROUND(D134*J134,2)</f>
        <v/>
      </c>
      <c r="L134">
        <f>F134-K134</f>
        <v/>
      </c>
    </row>
    <row r="135">
      <c r="F135">
        <f>ROUND(D135*E135,2)</f>
        <v/>
      </c>
      <c r="H135">
        <f>MAX(F135-G135,0)</f>
        <v/>
      </c>
      <c r="I135">
        <f>IF(G135=0,"Pendiente",IF(H135&gt;0,"Parcial","Pagado"))</f>
        <v/>
      </c>
      <c r="K135">
        <f>ROUND(D135*J135,2)</f>
        <v/>
      </c>
      <c r="L135">
        <f>F135-K135</f>
        <v/>
      </c>
    </row>
    <row r="136">
      <c r="F136">
        <f>ROUND(D136*E136,2)</f>
        <v/>
      </c>
      <c r="H136">
        <f>MAX(F136-G136,0)</f>
        <v/>
      </c>
      <c r="I136">
        <f>IF(G136=0,"Pendiente",IF(H136&gt;0,"Parcial","Pagado"))</f>
        <v/>
      </c>
      <c r="K136">
        <f>ROUND(D136*J136,2)</f>
        <v/>
      </c>
      <c r="L136">
        <f>F136-K136</f>
        <v/>
      </c>
    </row>
    <row r="137">
      <c r="F137">
        <f>ROUND(D137*E137,2)</f>
        <v/>
      </c>
      <c r="H137">
        <f>MAX(F137-G137,0)</f>
        <v/>
      </c>
      <c r="I137">
        <f>IF(G137=0,"Pendiente",IF(H137&gt;0,"Parcial","Pagado"))</f>
        <v/>
      </c>
      <c r="K137">
        <f>ROUND(D137*J137,2)</f>
        <v/>
      </c>
      <c r="L137">
        <f>F137-K137</f>
        <v/>
      </c>
    </row>
    <row r="138">
      <c r="F138">
        <f>ROUND(D138*E138,2)</f>
        <v/>
      </c>
      <c r="H138">
        <f>MAX(F138-G138,0)</f>
        <v/>
      </c>
      <c r="I138">
        <f>IF(G138=0,"Pendiente",IF(H138&gt;0,"Parcial","Pagado"))</f>
        <v/>
      </c>
      <c r="K138">
        <f>ROUND(D138*J138,2)</f>
        <v/>
      </c>
      <c r="L138">
        <f>F138-K138</f>
        <v/>
      </c>
    </row>
    <row r="139">
      <c r="F139">
        <f>ROUND(D139*E139,2)</f>
        <v/>
      </c>
      <c r="H139">
        <f>MAX(F139-G139,0)</f>
        <v/>
      </c>
      <c r="I139">
        <f>IF(G139=0,"Pendiente",IF(H139&gt;0,"Parcial","Pagado"))</f>
        <v/>
      </c>
      <c r="K139">
        <f>ROUND(D139*J139,2)</f>
        <v/>
      </c>
      <c r="L139">
        <f>F139-K139</f>
        <v/>
      </c>
    </row>
    <row r="140">
      <c r="F140">
        <f>ROUND(D140*E140,2)</f>
        <v/>
      </c>
      <c r="H140">
        <f>MAX(F140-G140,0)</f>
        <v/>
      </c>
      <c r="I140">
        <f>IF(G140=0,"Pendiente",IF(H140&gt;0,"Parcial","Pagado"))</f>
        <v/>
      </c>
      <c r="K140">
        <f>ROUND(D140*J140,2)</f>
        <v/>
      </c>
      <c r="L140">
        <f>F140-K140</f>
        <v/>
      </c>
    </row>
    <row r="141">
      <c r="F141">
        <f>ROUND(D141*E141,2)</f>
        <v/>
      </c>
      <c r="H141">
        <f>MAX(F141-G141,0)</f>
        <v/>
      </c>
      <c r="I141">
        <f>IF(G141=0,"Pendiente",IF(H141&gt;0,"Parcial","Pagado"))</f>
        <v/>
      </c>
      <c r="K141">
        <f>ROUND(D141*J141,2)</f>
        <v/>
      </c>
      <c r="L141">
        <f>F141-K141</f>
        <v/>
      </c>
    </row>
    <row r="142">
      <c r="F142">
        <f>ROUND(D142*E142,2)</f>
        <v/>
      </c>
      <c r="H142">
        <f>MAX(F142-G142,0)</f>
        <v/>
      </c>
      <c r="I142">
        <f>IF(G142=0,"Pendiente",IF(H142&gt;0,"Parcial","Pagado"))</f>
        <v/>
      </c>
      <c r="K142">
        <f>ROUND(D142*J142,2)</f>
        <v/>
      </c>
      <c r="L142">
        <f>F142-K142</f>
        <v/>
      </c>
    </row>
    <row r="143">
      <c r="F143">
        <f>ROUND(D143*E143,2)</f>
        <v/>
      </c>
      <c r="H143">
        <f>MAX(F143-G143,0)</f>
        <v/>
      </c>
      <c r="I143">
        <f>IF(G143=0,"Pendiente",IF(H143&gt;0,"Parcial","Pagado"))</f>
        <v/>
      </c>
      <c r="K143">
        <f>ROUND(D143*J143,2)</f>
        <v/>
      </c>
      <c r="L143">
        <f>F143-K143</f>
        <v/>
      </c>
    </row>
    <row r="144">
      <c r="F144">
        <f>ROUND(D144*E144,2)</f>
        <v/>
      </c>
      <c r="H144">
        <f>MAX(F144-G144,0)</f>
        <v/>
      </c>
      <c r="I144">
        <f>IF(G144=0,"Pendiente",IF(H144&gt;0,"Parcial","Pagado"))</f>
        <v/>
      </c>
      <c r="K144">
        <f>ROUND(D144*J144,2)</f>
        <v/>
      </c>
      <c r="L144">
        <f>F144-K144</f>
        <v/>
      </c>
    </row>
    <row r="145">
      <c r="F145">
        <f>ROUND(D145*E145,2)</f>
        <v/>
      </c>
      <c r="H145">
        <f>MAX(F145-G145,0)</f>
        <v/>
      </c>
      <c r="I145">
        <f>IF(G145=0,"Pendiente",IF(H145&gt;0,"Parcial","Pagado"))</f>
        <v/>
      </c>
      <c r="K145">
        <f>ROUND(D145*J145,2)</f>
        <v/>
      </c>
      <c r="L145">
        <f>F145-K145</f>
        <v/>
      </c>
    </row>
    <row r="146">
      <c r="F146">
        <f>ROUND(D146*E146,2)</f>
        <v/>
      </c>
      <c r="H146">
        <f>MAX(F146-G146,0)</f>
        <v/>
      </c>
      <c r="I146">
        <f>IF(G146=0,"Pendiente",IF(H146&gt;0,"Parcial","Pagado"))</f>
        <v/>
      </c>
      <c r="K146">
        <f>ROUND(D146*J146,2)</f>
        <v/>
      </c>
      <c r="L146">
        <f>F146-K146</f>
        <v/>
      </c>
    </row>
    <row r="147">
      <c r="F147">
        <f>ROUND(D147*E147,2)</f>
        <v/>
      </c>
      <c r="H147">
        <f>MAX(F147-G147,0)</f>
        <v/>
      </c>
      <c r="I147">
        <f>IF(G147=0,"Pendiente",IF(H147&gt;0,"Parcial","Pagado"))</f>
        <v/>
      </c>
      <c r="K147">
        <f>ROUND(D147*J147,2)</f>
        <v/>
      </c>
      <c r="L147">
        <f>F147-K147</f>
        <v/>
      </c>
    </row>
    <row r="148">
      <c r="F148">
        <f>ROUND(D148*E148,2)</f>
        <v/>
      </c>
      <c r="H148">
        <f>MAX(F148-G148,0)</f>
        <v/>
      </c>
      <c r="I148">
        <f>IF(G148=0,"Pendiente",IF(H148&gt;0,"Parcial","Pagado"))</f>
        <v/>
      </c>
      <c r="K148">
        <f>ROUND(D148*J148,2)</f>
        <v/>
      </c>
      <c r="L148">
        <f>F148-K148</f>
        <v/>
      </c>
    </row>
    <row r="149">
      <c r="F149">
        <f>ROUND(D149*E149,2)</f>
        <v/>
      </c>
      <c r="H149">
        <f>MAX(F149-G149,0)</f>
        <v/>
      </c>
      <c r="I149">
        <f>IF(G149=0,"Pendiente",IF(H149&gt;0,"Parcial","Pagado"))</f>
        <v/>
      </c>
      <c r="K149">
        <f>ROUND(D149*J149,2)</f>
        <v/>
      </c>
      <c r="L149">
        <f>F149-K149</f>
        <v/>
      </c>
    </row>
    <row r="150">
      <c r="F150">
        <f>ROUND(D150*E150,2)</f>
        <v/>
      </c>
      <c r="H150">
        <f>MAX(F150-G150,0)</f>
        <v/>
      </c>
      <c r="I150">
        <f>IF(G150=0,"Pendiente",IF(H150&gt;0,"Parcial","Pagado"))</f>
        <v/>
      </c>
      <c r="K150">
        <f>ROUND(D150*J150,2)</f>
        <v/>
      </c>
      <c r="L150">
        <f>F150-K150</f>
        <v/>
      </c>
    </row>
    <row r="151">
      <c r="F151">
        <f>ROUND(D151*E151,2)</f>
        <v/>
      </c>
      <c r="H151">
        <f>MAX(F151-G151,0)</f>
        <v/>
      </c>
      <c r="I151">
        <f>IF(G151=0,"Pendiente",IF(H151&gt;0,"Parcial","Pagado"))</f>
        <v/>
      </c>
      <c r="K151">
        <f>ROUND(D151*J151,2)</f>
        <v/>
      </c>
      <c r="L151">
        <f>F151-K151</f>
        <v/>
      </c>
    </row>
    <row r="152">
      <c r="F152">
        <f>ROUND(D152*E152,2)</f>
        <v/>
      </c>
      <c r="H152">
        <f>MAX(F152-G152,0)</f>
        <v/>
      </c>
      <c r="I152">
        <f>IF(G152=0,"Pendiente",IF(H152&gt;0,"Parcial","Pagado"))</f>
        <v/>
      </c>
      <c r="K152">
        <f>ROUND(D152*J152,2)</f>
        <v/>
      </c>
      <c r="L152">
        <f>F152-K152</f>
        <v/>
      </c>
    </row>
    <row r="153">
      <c r="F153">
        <f>ROUND(D153*E153,2)</f>
        <v/>
      </c>
      <c r="H153">
        <f>MAX(F153-G153,0)</f>
        <v/>
      </c>
      <c r="I153">
        <f>IF(G153=0,"Pendiente",IF(H153&gt;0,"Parcial","Pagado"))</f>
        <v/>
      </c>
      <c r="K153">
        <f>ROUND(D153*J153,2)</f>
        <v/>
      </c>
      <c r="L153">
        <f>F153-K153</f>
        <v/>
      </c>
    </row>
    <row r="154">
      <c r="F154">
        <f>ROUND(D154*E154,2)</f>
        <v/>
      </c>
      <c r="H154">
        <f>MAX(F154-G154,0)</f>
        <v/>
      </c>
      <c r="I154">
        <f>IF(G154=0,"Pendiente",IF(H154&gt;0,"Parcial","Pagado"))</f>
        <v/>
      </c>
      <c r="K154">
        <f>ROUND(D154*J154,2)</f>
        <v/>
      </c>
      <c r="L154">
        <f>F154-K154</f>
        <v/>
      </c>
    </row>
    <row r="155">
      <c r="F155">
        <f>ROUND(D155*E155,2)</f>
        <v/>
      </c>
      <c r="H155">
        <f>MAX(F155-G155,0)</f>
        <v/>
      </c>
      <c r="I155">
        <f>IF(G155=0,"Pendiente",IF(H155&gt;0,"Parcial","Pagado"))</f>
        <v/>
      </c>
      <c r="K155">
        <f>ROUND(D155*J155,2)</f>
        <v/>
      </c>
      <c r="L155">
        <f>F155-K155</f>
        <v/>
      </c>
    </row>
    <row r="156">
      <c r="F156">
        <f>ROUND(D156*E156,2)</f>
        <v/>
      </c>
      <c r="H156">
        <f>MAX(F156-G156,0)</f>
        <v/>
      </c>
      <c r="I156">
        <f>IF(G156=0,"Pendiente",IF(H156&gt;0,"Parcial","Pagado"))</f>
        <v/>
      </c>
      <c r="K156">
        <f>ROUND(D156*J156,2)</f>
        <v/>
      </c>
      <c r="L156">
        <f>F156-K156</f>
        <v/>
      </c>
    </row>
    <row r="157">
      <c r="F157">
        <f>ROUND(D157*E157,2)</f>
        <v/>
      </c>
      <c r="H157">
        <f>MAX(F157-G157,0)</f>
        <v/>
      </c>
      <c r="I157">
        <f>IF(G157=0,"Pendiente",IF(H157&gt;0,"Parcial","Pagado"))</f>
        <v/>
      </c>
      <c r="K157">
        <f>ROUND(D157*J157,2)</f>
        <v/>
      </c>
      <c r="L157">
        <f>F157-K157</f>
        <v/>
      </c>
    </row>
    <row r="158">
      <c r="F158">
        <f>ROUND(D158*E158,2)</f>
        <v/>
      </c>
      <c r="H158">
        <f>MAX(F158-G158,0)</f>
        <v/>
      </c>
      <c r="I158">
        <f>IF(G158=0,"Pendiente",IF(H158&gt;0,"Parcial","Pagado"))</f>
        <v/>
      </c>
      <c r="K158">
        <f>ROUND(D158*J158,2)</f>
        <v/>
      </c>
      <c r="L158">
        <f>F158-K158</f>
        <v/>
      </c>
    </row>
    <row r="159">
      <c r="F159">
        <f>ROUND(D159*E159,2)</f>
        <v/>
      </c>
      <c r="H159">
        <f>MAX(F159-G159,0)</f>
        <v/>
      </c>
      <c r="I159">
        <f>IF(G159=0,"Pendiente",IF(H159&gt;0,"Parcial","Pagado"))</f>
        <v/>
      </c>
      <c r="K159">
        <f>ROUND(D159*J159,2)</f>
        <v/>
      </c>
      <c r="L159">
        <f>F159-K159</f>
        <v/>
      </c>
    </row>
    <row r="160">
      <c r="F160">
        <f>ROUND(D160*E160,2)</f>
        <v/>
      </c>
      <c r="H160">
        <f>MAX(F160-G160,0)</f>
        <v/>
      </c>
      <c r="I160">
        <f>IF(G160=0,"Pendiente",IF(H160&gt;0,"Parcial","Pagado"))</f>
        <v/>
      </c>
      <c r="K160">
        <f>ROUND(D160*J160,2)</f>
        <v/>
      </c>
      <c r="L160">
        <f>F160-K160</f>
        <v/>
      </c>
    </row>
    <row r="161">
      <c r="F161">
        <f>ROUND(D161*E161,2)</f>
        <v/>
      </c>
      <c r="H161">
        <f>MAX(F161-G161,0)</f>
        <v/>
      </c>
      <c r="I161">
        <f>IF(G161=0,"Pendiente",IF(H161&gt;0,"Parcial","Pagado"))</f>
        <v/>
      </c>
      <c r="K161">
        <f>ROUND(D161*J161,2)</f>
        <v/>
      </c>
      <c r="L161">
        <f>F161-K161</f>
        <v/>
      </c>
    </row>
    <row r="162">
      <c r="F162">
        <f>ROUND(D162*E162,2)</f>
        <v/>
      </c>
      <c r="H162">
        <f>MAX(F162-G162,0)</f>
        <v/>
      </c>
      <c r="I162">
        <f>IF(G162=0,"Pendiente",IF(H162&gt;0,"Parcial","Pagado"))</f>
        <v/>
      </c>
      <c r="K162">
        <f>ROUND(D162*J162,2)</f>
        <v/>
      </c>
      <c r="L162">
        <f>F162-K162</f>
        <v/>
      </c>
    </row>
    <row r="163">
      <c r="F163">
        <f>ROUND(D163*E163,2)</f>
        <v/>
      </c>
      <c r="H163">
        <f>MAX(F163-G163,0)</f>
        <v/>
      </c>
      <c r="I163">
        <f>IF(G163=0,"Pendiente",IF(H163&gt;0,"Parcial","Pagado"))</f>
        <v/>
      </c>
      <c r="K163">
        <f>ROUND(D163*J163,2)</f>
        <v/>
      </c>
      <c r="L163">
        <f>F163-K163</f>
        <v/>
      </c>
    </row>
    <row r="164">
      <c r="F164">
        <f>ROUND(D164*E164,2)</f>
        <v/>
      </c>
      <c r="H164">
        <f>MAX(F164-G164,0)</f>
        <v/>
      </c>
      <c r="I164">
        <f>IF(G164=0,"Pendiente",IF(H164&gt;0,"Parcial","Pagado"))</f>
        <v/>
      </c>
      <c r="K164">
        <f>ROUND(D164*J164,2)</f>
        <v/>
      </c>
      <c r="L164">
        <f>F164-K164</f>
        <v/>
      </c>
    </row>
    <row r="165">
      <c r="F165">
        <f>ROUND(D165*E165,2)</f>
        <v/>
      </c>
      <c r="H165">
        <f>MAX(F165-G165,0)</f>
        <v/>
      </c>
      <c r="I165">
        <f>IF(G165=0,"Pendiente",IF(H165&gt;0,"Parcial","Pagado"))</f>
        <v/>
      </c>
      <c r="K165">
        <f>ROUND(D165*J165,2)</f>
        <v/>
      </c>
      <c r="L165">
        <f>F165-K165</f>
        <v/>
      </c>
    </row>
    <row r="166">
      <c r="F166">
        <f>ROUND(D166*E166,2)</f>
        <v/>
      </c>
      <c r="H166">
        <f>MAX(F166-G166,0)</f>
        <v/>
      </c>
      <c r="I166">
        <f>IF(G166=0,"Pendiente",IF(H166&gt;0,"Parcial","Pagado"))</f>
        <v/>
      </c>
      <c r="K166">
        <f>ROUND(D166*J166,2)</f>
        <v/>
      </c>
      <c r="L166">
        <f>F166-K166</f>
        <v/>
      </c>
    </row>
    <row r="167">
      <c r="F167">
        <f>ROUND(D167*E167,2)</f>
        <v/>
      </c>
      <c r="H167">
        <f>MAX(F167-G167,0)</f>
        <v/>
      </c>
      <c r="I167">
        <f>IF(G167=0,"Pendiente",IF(H167&gt;0,"Parcial","Pagado"))</f>
        <v/>
      </c>
      <c r="K167">
        <f>ROUND(D167*J167,2)</f>
        <v/>
      </c>
      <c r="L167">
        <f>F167-K167</f>
        <v/>
      </c>
    </row>
    <row r="168">
      <c r="F168">
        <f>ROUND(D168*E168,2)</f>
        <v/>
      </c>
      <c r="H168">
        <f>MAX(F168-G168,0)</f>
        <v/>
      </c>
      <c r="I168">
        <f>IF(G168=0,"Pendiente",IF(H168&gt;0,"Parcial","Pagado"))</f>
        <v/>
      </c>
      <c r="K168">
        <f>ROUND(D168*J168,2)</f>
        <v/>
      </c>
      <c r="L168">
        <f>F168-K168</f>
        <v/>
      </c>
    </row>
    <row r="169">
      <c r="F169">
        <f>ROUND(D169*E169,2)</f>
        <v/>
      </c>
      <c r="H169">
        <f>MAX(F169-G169,0)</f>
        <v/>
      </c>
      <c r="I169">
        <f>IF(G169=0,"Pendiente",IF(H169&gt;0,"Parcial","Pagado"))</f>
        <v/>
      </c>
      <c r="K169">
        <f>ROUND(D169*J169,2)</f>
        <v/>
      </c>
      <c r="L169">
        <f>F169-K169</f>
        <v/>
      </c>
    </row>
    <row r="170">
      <c r="F170">
        <f>ROUND(D170*E170,2)</f>
        <v/>
      </c>
      <c r="H170">
        <f>MAX(F170-G170,0)</f>
        <v/>
      </c>
      <c r="I170">
        <f>IF(G170=0,"Pendiente",IF(H170&gt;0,"Parcial","Pagado"))</f>
        <v/>
      </c>
      <c r="K170">
        <f>ROUND(D170*J170,2)</f>
        <v/>
      </c>
      <c r="L170">
        <f>F170-K170</f>
        <v/>
      </c>
    </row>
    <row r="171">
      <c r="F171">
        <f>ROUND(D171*E171,2)</f>
        <v/>
      </c>
      <c r="H171">
        <f>MAX(F171-G171,0)</f>
        <v/>
      </c>
      <c r="I171">
        <f>IF(G171=0,"Pendiente",IF(H171&gt;0,"Parcial","Pagado"))</f>
        <v/>
      </c>
      <c r="K171">
        <f>ROUND(D171*J171,2)</f>
        <v/>
      </c>
      <c r="L171">
        <f>F171-K171</f>
        <v/>
      </c>
    </row>
    <row r="172">
      <c r="F172">
        <f>ROUND(D172*E172,2)</f>
        <v/>
      </c>
      <c r="H172">
        <f>MAX(F172-G172,0)</f>
        <v/>
      </c>
      <c r="I172">
        <f>IF(G172=0,"Pendiente",IF(H172&gt;0,"Parcial","Pagado"))</f>
        <v/>
      </c>
      <c r="K172">
        <f>ROUND(D172*J172,2)</f>
        <v/>
      </c>
      <c r="L172">
        <f>F172-K172</f>
        <v/>
      </c>
    </row>
    <row r="173">
      <c r="F173">
        <f>ROUND(D173*E173,2)</f>
        <v/>
      </c>
      <c r="H173">
        <f>MAX(F173-G173,0)</f>
        <v/>
      </c>
      <c r="I173">
        <f>IF(G173=0,"Pendiente",IF(H173&gt;0,"Parcial","Pagado"))</f>
        <v/>
      </c>
      <c r="K173">
        <f>ROUND(D173*J173,2)</f>
        <v/>
      </c>
      <c r="L173">
        <f>F173-K173</f>
        <v/>
      </c>
    </row>
    <row r="174">
      <c r="F174">
        <f>ROUND(D174*E174,2)</f>
        <v/>
      </c>
      <c r="H174">
        <f>MAX(F174-G174,0)</f>
        <v/>
      </c>
      <c r="I174">
        <f>IF(G174=0,"Pendiente",IF(H174&gt;0,"Parcial","Pagado"))</f>
        <v/>
      </c>
      <c r="K174">
        <f>ROUND(D174*J174,2)</f>
        <v/>
      </c>
      <c r="L174">
        <f>F174-K174</f>
        <v/>
      </c>
    </row>
    <row r="175">
      <c r="F175">
        <f>ROUND(D175*E175,2)</f>
        <v/>
      </c>
      <c r="H175">
        <f>MAX(F175-G175,0)</f>
        <v/>
      </c>
      <c r="I175">
        <f>IF(G175=0,"Pendiente",IF(H175&gt;0,"Parcial","Pagado"))</f>
        <v/>
      </c>
      <c r="K175">
        <f>ROUND(D175*J175,2)</f>
        <v/>
      </c>
      <c r="L175">
        <f>F175-K175</f>
        <v/>
      </c>
    </row>
    <row r="176">
      <c r="F176">
        <f>ROUND(D176*E176,2)</f>
        <v/>
      </c>
      <c r="H176">
        <f>MAX(F176-G176,0)</f>
        <v/>
      </c>
      <c r="I176">
        <f>IF(G176=0,"Pendiente",IF(H176&gt;0,"Parcial","Pagado"))</f>
        <v/>
      </c>
      <c r="K176">
        <f>ROUND(D176*J176,2)</f>
        <v/>
      </c>
      <c r="L176">
        <f>F176-K176</f>
        <v/>
      </c>
    </row>
    <row r="177">
      <c r="F177">
        <f>ROUND(D177*E177,2)</f>
        <v/>
      </c>
      <c r="H177">
        <f>MAX(F177-G177,0)</f>
        <v/>
      </c>
      <c r="I177">
        <f>IF(G177=0,"Pendiente",IF(H177&gt;0,"Parcial","Pagado"))</f>
        <v/>
      </c>
      <c r="K177">
        <f>ROUND(D177*J177,2)</f>
        <v/>
      </c>
      <c r="L177">
        <f>F177-K177</f>
        <v/>
      </c>
    </row>
    <row r="178">
      <c r="F178">
        <f>ROUND(D178*E178,2)</f>
        <v/>
      </c>
      <c r="H178">
        <f>MAX(F178-G178,0)</f>
        <v/>
      </c>
      <c r="I178">
        <f>IF(G178=0,"Pendiente",IF(H178&gt;0,"Parcial","Pagado"))</f>
        <v/>
      </c>
      <c r="K178">
        <f>ROUND(D178*J178,2)</f>
        <v/>
      </c>
      <c r="L178">
        <f>F178-K178</f>
        <v/>
      </c>
    </row>
    <row r="179">
      <c r="F179">
        <f>ROUND(D179*E179,2)</f>
        <v/>
      </c>
      <c r="H179">
        <f>MAX(F179-G179,0)</f>
        <v/>
      </c>
      <c r="I179">
        <f>IF(G179=0,"Pendiente",IF(H179&gt;0,"Parcial","Pagado"))</f>
        <v/>
      </c>
      <c r="K179">
        <f>ROUND(D179*J179,2)</f>
        <v/>
      </c>
      <c r="L179">
        <f>F179-K179</f>
        <v/>
      </c>
    </row>
    <row r="180">
      <c r="F180">
        <f>ROUND(D180*E180,2)</f>
        <v/>
      </c>
      <c r="H180">
        <f>MAX(F180-G180,0)</f>
        <v/>
      </c>
      <c r="I180">
        <f>IF(G180=0,"Pendiente",IF(H180&gt;0,"Parcial","Pagado"))</f>
        <v/>
      </c>
      <c r="K180">
        <f>ROUND(D180*J180,2)</f>
        <v/>
      </c>
      <c r="L180">
        <f>F180-K180</f>
        <v/>
      </c>
    </row>
    <row r="181">
      <c r="F181">
        <f>ROUND(D181*E181,2)</f>
        <v/>
      </c>
      <c r="H181">
        <f>MAX(F181-G181,0)</f>
        <v/>
      </c>
      <c r="I181">
        <f>IF(G181=0,"Pendiente",IF(H181&gt;0,"Parcial","Pagado"))</f>
        <v/>
      </c>
      <c r="K181">
        <f>ROUND(D181*J181,2)</f>
        <v/>
      </c>
      <c r="L181">
        <f>F181-K181</f>
        <v/>
      </c>
    </row>
    <row r="182">
      <c r="F182">
        <f>ROUND(D182*E182,2)</f>
        <v/>
      </c>
      <c r="H182">
        <f>MAX(F182-G182,0)</f>
        <v/>
      </c>
      <c r="I182">
        <f>IF(G182=0,"Pendiente",IF(H182&gt;0,"Parcial","Pagado"))</f>
        <v/>
      </c>
      <c r="K182">
        <f>ROUND(D182*J182,2)</f>
        <v/>
      </c>
      <c r="L182">
        <f>F182-K182</f>
        <v/>
      </c>
    </row>
    <row r="183">
      <c r="F183">
        <f>ROUND(D183*E183,2)</f>
        <v/>
      </c>
      <c r="H183">
        <f>MAX(F183-G183,0)</f>
        <v/>
      </c>
      <c r="I183">
        <f>IF(G183=0,"Pendiente",IF(H183&gt;0,"Parcial","Pagado"))</f>
        <v/>
      </c>
      <c r="K183">
        <f>ROUND(D183*J183,2)</f>
        <v/>
      </c>
      <c r="L183">
        <f>F183-K183</f>
        <v/>
      </c>
    </row>
    <row r="184">
      <c r="F184">
        <f>ROUND(D184*E184,2)</f>
        <v/>
      </c>
      <c r="H184">
        <f>MAX(F184-G184,0)</f>
        <v/>
      </c>
      <c r="I184">
        <f>IF(G184=0,"Pendiente",IF(H184&gt;0,"Parcial","Pagado"))</f>
        <v/>
      </c>
      <c r="K184">
        <f>ROUND(D184*J184,2)</f>
        <v/>
      </c>
      <c r="L184">
        <f>F184-K184</f>
        <v/>
      </c>
    </row>
    <row r="185">
      <c r="F185">
        <f>ROUND(D185*E185,2)</f>
        <v/>
      </c>
      <c r="H185">
        <f>MAX(F185-G185,0)</f>
        <v/>
      </c>
      <c r="I185">
        <f>IF(G185=0,"Pendiente",IF(H185&gt;0,"Parcial","Pagado"))</f>
        <v/>
      </c>
      <c r="K185">
        <f>ROUND(D185*J185,2)</f>
        <v/>
      </c>
      <c r="L185">
        <f>F185-K185</f>
        <v/>
      </c>
    </row>
    <row r="186">
      <c r="F186">
        <f>ROUND(D186*E186,2)</f>
        <v/>
      </c>
      <c r="H186">
        <f>MAX(F186-G186,0)</f>
        <v/>
      </c>
      <c r="I186">
        <f>IF(G186=0,"Pendiente",IF(H186&gt;0,"Parcial","Pagado"))</f>
        <v/>
      </c>
      <c r="K186">
        <f>ROUND(D186*J186,2)</f>
        <v/>
      </c>
      <c r="L186">
        <f>F186-K186</f>
        <v/>
      </c>
    </row>
    <row r="187">
      <c r="F187">
        <f>ROUND(D187*E187,2)</f>
        <v/>
      </c>
      <c r="H187">
        <f>MAX(F187-G187,0)</f>
        <v/>
      </c>
      <c r="I187">
        <f>IF(G187=0,"Pendiente",IF(H187&gt;0,"Parcial","Pagado"))</f>
        <v/>
      </c>
      <c r="K187">
        <f>ROUND(D187*J187,2)</f>
        <v/>
      </c>
      <c r="L187">
        <f>F187-K187</f>
        <v/>
      </c>
    </row>
    <row r="188">
      <c r="F188">
        <f>ROUND(D188*E188,2)</f>
        <v/>
      </c>
      <c r="H188">
        <f>MAX(F188-G188,0)</f>
        <v/>
      </c>
      <c r="I188">
        <f>IF(G188=0,"Pendiente",IF(H188&gt;0,"Parcial","Pagado"))</f>
        <v/>
      </c>
      <c r="K188">
        <f>ROUND(D188*J188,2)</f>
        <v/>
      </c>
      <c r="L188">
        <f>F188-K188</f>
        <v/>
      </c>
    </row>
    <row r="189">
      <c r="F189">
        <f>ROUND(D189*E189,2)</f>
        <v/>
      </c>
      <c r="H189">
        <f>MAX(F189-G189,0)</f>
        <v/>
      </c>
      <c r="I189">
        <f>IF(G189=0,"Pendiente",IF(H189&gt;0,"Parcial","Pagado"))</f>
        <v/>
      </c>
      <c r="K189">
        <f>ROUND(D189*J189,2)</f>
        <v/>
      </c>
      <c r="L189">
        <f>F189-K189</f>
        <v/>
      </c>
    </row>
    <row r="190">
      <c r="F190">
        <f>ROUND(D190*E190,2)</f>
        <v/>
      </c>
      <c r="H190">
        <f>MAX(F190-G190,0)</f>
        <v/>
      </c>
      <c r="I190">
        <f>IF(G190=0,"Pendiente",IF(H190&gt;0,"Parcial","Pagado"))</f>
        <v/>
      </c>
      <c r="K190">
        <f>ROUND(D190*J190,2)</f>
        <v/>
      </c>
      <c r="L190">
        <f>F190-K190</f>
        <v/>
      </c>
    </row>
    <row r="191">
      <c r="F191">
        <f>ROUND(D191*E191,2)</f>
        <v/>
      </c>
      <c r="H191">
        <f>MAX(F191-G191,0)</f>
        <v/>
      </c>
      <c r="I191">
        <f>IF(G191=0,"Pendiente",IF(H191&gt;0,"Parcial","Pagado"))</f>
        <v/>
      </c>
      <c r="K191">
        <f>ROUND(D191*J191,2)</f>
        <v/>
      </c>
      <c r="L191">
        <f>F191-K191</f>
        <v/>
      </c>
    </row>
    <row r="192">
      <c r="F192">
        <f>ROUND(D192*E192,2)</f>
        <v/>
      </c>
      <c r="H192">
        <f>MAX(F192-G192,0)</f>
        <v/>
      </c>
      <c r="I192">
        <f>IF(G192=0,"Pendiente",IF(H192&gt;0,"Parcial","Pagado"))</f>
        <v/>
      </c>
      <c r="K192">
        <f>ROUND(D192*J192,2)</f>
        <v/>
      </c>
      <c r="L192">
        <f>F192-K192</f>
        <v/>
      </c>
    </row>
    <row r="193">
      <c r="F193">
        <f>ROUND(D193*E193,2)</f>
        <v/>
      </c>
      <c r="H193">
        <f>MAX(F193-G193,0)</f>
        <v/>
      </c>
      <c r="I193">
        <f>IF(G193=0,"Pendiente",IF(H193&gt;0,"Parcial","Pagado"))</f>
        <v/>
      </c>
      <c r="K193">
        <f>ROUND(D193*J193,2)</f>
        <v/>
      </c>
      <c r="L193">
        <f>F193-K193</f>
        <v/>
      </c>
    </row>
    <row r="194">
      <c r="F194">
        <f>ROUND(D194*E194,2)</f>
        <v/>
      </c>
      <c r="H194">
        <f>MAX(F194-G194,0)</f>
        <v/>
      </c>
      <c r="I194">
        <f>IF(G194=0,"Pendiente",IF(H194&gt;0,"Parcial","Pagado"))</f>
        <v/>
      </c>
      <c r="K194">
        <f>ROUND(D194*J194,2)</f>
        <v/>
      </c>
      <c r="L194">
        <f>F194-K194</f>
        <v/>
      </c>
    </row>
    <row r="195">
      <c r="F195">
        <f>ROUND(D195*E195,2)</f>
        <v/>
      </c>
      <c r="H195">
        <f>MAX(F195-G195,0)</f>
        <v/>
      </c>
      <c r="I195">
        <f>IF(G195=0,"Pendiente",IF(H195&gt;0,"Parcial","Pagado"))</f>
        <v/>
      </c>
      <c r="K195">
        <f>ROUND(D195*J195,2)</f>
        <v/>
      </c>
      <c r="L195">
        <f>F195-K195</f>
        <v/>
      </c>
    </row>
    <row r="196">
      <c r="F196">
        <f>ROUND(D196*E196,2)</f>
        <v/>
      </c>
      <c r="H196">
        <f>MAX(F196-G196,0)</f>
        <v/>
      </c>
      <c r="I196">
        <f>IF(G196=0,"Pendiente",IF(H196&gt;0,"Parcial","Pagado"))</f>
        <v/>
      </c>
      <c r="K196">
        <f>ROUND(D196*J196,2)</f>
        <v/>
      </c>
      <c r="L196">
        <f>F196-K196</f>
        <v/>
      </c>
    </row>
    <row r="197">
      <c r="F197">
        <f>ROUND(D197*E197,2)</f>
        <v/>
      </c>
      <c r="H197">
        <f>MAX(F197-G197,0)</f>
        <v/>
      </c>
      <c r="I197">
        <f>IF(G197=0,"Pendiente",IF(H197&gt;0,"Parcial","Pagado"))</f>
        <v/>
      </c>
      <c r="K197">
        <f>ROUND(D197*J197,2)</f>
        <v/>
      </c>
      <c r="L197">
        <f>F197-K197</f>
        <v/>
      </c>
    </row>
    <row r="198">
      <c r="F198">
        <f>ROUND(D198*E198,2)</f>
        <v/>
      </c>
      <c r="H198">
        <f>MAX(F198-G198,0)</f>
        <v/>
      </c>
      <c r="I198">
        <f>IF(G198=0,"Pendiente",IF(H198&gt;0,"Parcial","Pagado"))</f>
        <v/>
      </c>
      <c r="K198">
        <f>ROUND(D198*J198,2)</f>
        <v/>
      </c>
      <c r="L198">
        <f>F198-K198</f>
        <v/>
      </c>
    </row>
    <row r="199">
      <c r="F199">
        <f>ROUND(D199*E199,2)</f>
        <v/>
      </c>
      <c r="H199">
        <f>MAX(F199-G199,0)</f>
        <v/>
      </c>
      <c r="I199">
        <f>IF(G199=0,"Pendiente",IF(H199&gt;0,"Parcial","Pagado"))</f>
        <v/>
      </c>
      <c r="K199">
        <f>ROUND(D199*J199,2)</f>
        <v/>
      </c>
      <c r="L199">
        <f>F199-K199</f>
        <v/>
      </c>
    </row>
    <row r="200">
      <c r="F200">
        <f>ROUND(D200*E200,2)</f>
        <v/>
      </c>
      <c r="H200">
        <f>MAX(F200-G200,0)</f>
        <v/>
      </c>
      <c r="I200">
        <f>IF(G200=0,"Pendiente",IF(H200&gt;0,"Parcial","Pagado"))</f>
        <v/>
      </c>
      <c r="K200">
        <f>ROUND(D200*J200,2)</f>
        <v/>
      </c>
      <c r="L200">
        <f>F200-K200</f>
        <v/>
      </c>
    </row>
    <row r="201">
      <c r="F201">
        <f>ROUND(D201*E201,2)</f>
        <v/>
      </c>
      <c r="H201">
        <f>MAX(F201-G201,0)</f>
        <v/>
      </c>
      <c r="I201">
        <f>IF(G201=0,"Pendiente",IF(H201&gt;0,"Parcial","Pagado"))</f>
        <v/>
      </c>
      <c r="K201">
        <f>ROUND(D201*J201,2)</f>
        <v/>
      </c>
      <c r="L201">
        <f>F201-K201</f>
        <v/>
      </c>
    </row>
    <row r="202">
      <c r="F202">
        <f>ROUND(D202*E202,2)</f>
        <v/>
      </c>
      <c r="H202">
        <f>MAX(F202-G202,0)</f>
        <v/>
      </c>
      <c r="I202">
        <f>IF(G202=0,"Pendiente",IF(H202&gt;0,"Parcial","Pagado"))</f>
        <v/>
      </c>
      <c r="K202">
        <f>ROUND(D202*J202,2)</f>
        <v/>
      </c>
      <c r="L202">
        <f>F202-K202</f>
        <v/>
      </c>
    </row>
    <row r="203">
      <c r="F203">
        <f>ROUND(D203*E203,2)</f>
        <v/>
      </c>
      <c r="H203">
        <f>MAX(F203-G203,0)</f>
        <v/>
      </c>
      <c r="I203">
        <f>IF(G203=0,"Pendiente",IF(H203&gt;0,"Parcial","Pagado"))</f>
        <v/>
      </c>
      <c r="K203">
        <f>ROUND(D203*J203,2)</f>
        <v/>
      </c>
      <c r="L203">
        <f>F203-K203</f>
        <v/>
      </c>
    </row>
    <row r="204">
      <c r="F204">
        <f>ROUND(D204*E204,2)</f>
        <v/>
      </c>
      <c r="H204">
        <f>MAX(F204-G204,0)</f>
        <v/>
      </c>
      <c r="I204">
        <f>IF(G204=0,"Pendiente",IF(H204&gt;0,"Parcial","Pagado"))</f>
        <v/>
      </c>
      <c r="K204">
        <f>ROUND(D204*J204,2)</f>
        <v/>
      </c>
      <c r="L204">
        <f>F204-K204</f>
        <v/>
      </c>
    </row>
    <row r="205">
      <c r="F205">
        <f>ROUND(D205*E205,2)</f>
        <v/>
      </c>
      <c r="H205">
        <f>MAX(F205-G205,0)</f>
        <v/>
      </c>
      <c r="I205">
        <f>IF(G205=0,"Pendiente",IF(H205&gt;0,"Parcial","Pagado"))</f>
        <v/>
      </c>
      <c r="K205">
        <f>ROUND(D205*J205,2)</f>
        <v/>
      </c>
      <c r="L205">
        <f>F205-K205</f>
        <v/>
      </c>
    </row>
    <row r="206">
      <c r="F206">
        <f>ROUND(D206*E206,2)</f>
        <v/>
      </c>
      <c r="H206">
        <f>MAX(F206-G206,0)</f>
        <v/>
      </c>
      <c r="I206">
        <f>IF(G206=0,"Pendiente",IF(H206&gt;0,"Parcial","Pagado"))</f>
        <v/>
      </c>
      <c r="K206">
        <f>ROUND(D206*J206,2)</f>
        <v/>
      </c>
      <c r="L206">
        <f>F206-K206</f>
        <v/>
      </c>
    </row>
    <row r="207">
      <c r="F207">
        <f>ROUND(D207*E207,2)</f>
        <v/>
      </c>
      <c r="H207">
        <f>MAX(F207-G207,0)</f>
        <v/>
      </c>
      <c r="I207">
        <f>IF(G207=0,"Pendiente",IF(H207&gt;0,"Parcial","Pagado"))</f>
        <v/>
      </c>
      <c r="K207">
        <f>ROUND(D207*J207,2)</f>
        <v/>
      </c>
      <c r="L207">
        <f>F207-K207</f>
        <v/>
      </c>
    </row>
    <row r="208">
      <c r="F208">
        <f>ROUND(D208*E208,2)</f>
        <v/>
      </c>
      <c r="H208">
        <f>MAX(F208-G208,0)</f>
        <v/>
      </c>
      <c r="I208">
        <f>IF(G208=0,"Pendiente",IF(H208&gt;0,"Parcial","Pagado"))</f>
        <v/>
      </c>
      <c r="K208">
        <f>ROUND(D208*J208,2)</f>
        <v/>
      </c>
      <c r="L208">
        <f>F208-K208</f>
        <v/>
      </c>
    </row>
    <row r="209">
      <c r="F209">
        <f>ROUND(D209*E209,2)</f>
        <v/>
      </c>
      <c r="H209">
        <f>MAX(F209-G209,0)</f>
        <v/>
      </c>
      <c r="I209">
        <f>IF(G209=0,"Pendiente",IF(H209&gt;0,"Parcial","Pagado"))</f>
        <v/>
      </c>
      <c r="K209">
        <f>ROUND(D209*J209,2)</f>
        <v/>
      </c>
      <c r="L209">
        <f>F209-K209</f>
        <v/>
      </c>
    </row>
    <row r="210">
      <c r="F210">
        <f>ROUND(D210*E210,2)</f>
        <v/>
      </c>
      <c r="H210">
        <f>MAX(F210-G210,0)</f>
        <v/>
      </c>
      <c r="I210">
        <f>IF(G210=0,"Pendiente",IF(H210&gt;0,"Parcial","Pagado"))</f>
        <v/>
      </c>
      <c r="K210">
        <f>ROUND(D210*J210,2)</f>
        <v/>
      </c>
      <c r="L210">
        <f>F210-K210</f>
        <v/>
      </c>
    </row>
    <row r="211">
      <c r="F211">
        <f>ROUND(D211*E211,2)</f>
        <v/>
      </c>
      <c r="H211">
        <f>MAX(F211-G211,0)</f>
        <v/>
      </c>
      <c r="I211">
        <f>IF(G211=0,"Pendiente",IF(H211&gt;0,"Parcial","Pagado"))</f>
        <v/>
      </c>
      <c r="K211">
        <f>ROUND(D211*J211,2)</f>
        <v/>
      </c>
      <c r="L211">
        <f>F211-K211</f>
        <v/>
      </c>
    </row>
    <row r="212">
      <c r="F212">
        <f>ROUND(D212*E212,2)</f>
        <v/>
      </c>
      <c r="H212">
        <f>MAX(F212-G212,0)</f>
        <v/>
      </c>
      <c r="I212">
        <f>IF(G212=0,"Pendiente",IF(H212&gt;0,"Parcial","Pagado"))</f>
        <v/>
      </c>
      <c r="K212">
        <f>ROUND(D212*J212,2)</f>
        <v/>
      </c>
      <c r="L212">
        <f>F212-K212</f>
        <v/>
      </c>
    </row>
    <row r="213">
      <c r="F213">
        <f>ROUND(D213*E213,2)</f>
        <v/>
      </c>
      <c r="H213">
        <f>MAX(F213-G213,0)</f>
        <v/>
      </c>
      <c r="I213">
        <f>IF(G213=0,"Pendiente",IF(H213&gt;0,"Parcial","Pagado"))</f>
        <v/>
      </c>
      <c r="K213">
        <f>ROUND(D213*J213,2)</f>
        <v/>
      </c>
      <c r="L213">
        <f>F213-K213</f>
        <v/>
      </c>
    </row>
    <row r="214">
      <c r="F214">
        <f>ROUND(D214*E214,2)</f>
        <v/>
      </c>
      <c r="H214">
        <f>MAX(F214-G214,0)</f>
        <v/>
      </c>
      <c r="I214">
        <f>IF(G214=0,"Pendiente",IF(H214&gt;0,"Parcial","Pagado"))</f>
        <v/>
      </c>
      <c r="K214">
        <f>ROUND(D214*J214,2)</f>
        <v/>
      </c>
      <c r="L214">
        <f>F214-K214</f>
        <v/>
      </c>
    </row>
    <row r="215">
      <c r="F215">
        <f>ROUND(D215*E215,2)</f>
        <v/>
      </c>
      <c r="H215">
        <f>MAX(F215-G215,0)</f>
        <v/>
      </c>
      <c r="I215">
        <f>IF(G215=0,"Pendiente",IF(H215&gt;0,"Parcial","Pagado"))</f>
        <v/>
      </c>
      <c r="K215">
        <f>ROUND(D215*J215,2)</f>
        <v/>
      </c>
      <c r="L215">
        <f>F215-K215</f>
        <v/>
      </c>
    </row>
    <row r="216">
      <c r="F216">
        <f>ROUND(D216*E216,2)</f>
        <v/>
      </c>
      <c r="H216">
        <f>MAX(F216-G216,0)</f>
        <v/>
      </c>
      <c r="I216">
        <f>IF(G216=0,"Pendiente",IF(H216&gt;0,"Parcial","Pagado"))</f>
        <v/>
      </c>
      <c r="K216">
        <f>ROUND(D216*J216,2)</f>
        <v/>
      </c>
      <c r="L216">
        <f>F216-K216</f>
        <v/>
      </c>
    </row>
    <row r="217">
      <c r="F217">
        <f>ROUND(D217*E217,2)</f>
        <v/>
      </c>
      <c r="H217">
        <f>MAX(F217-G217,0)</f>
        <v/>
      </c>
      <c r="I217">
        <f>IF(G217=0,"Pendiente",IF(H217&gt;0,"Parcial","Pagado"))</f>
        <v/>
      </c>
      <c r="K217">
        <f>ROUND(D217*J217,2)</f>
        <v/>
      </c>
      <c r="L217">
        <f>F217-K217</f>
        <v/>
      </c>
    </row>
    <row r="218">
      <c r="F218">
        <f>ROUND(D218*E218,2)</f>
        <v/>
      </c>
      <c r="H218">
        <f>MAX(F218-G218,0)</f>
        <v/>
      </c>
      <c r="I218">
        <f>IF(G218=0,"Pendiente",IF(H218&gt;0,"Parcial","Pagado"))</f>
        <v/>
      </c>
      <c r="K218">
        <f>ROUND(D218*J218,2)</f>
        <v/>
      </c>
      <c r="L218">
        <f>F218-K218</f>
        <v/>
      </c>
    </row>
    <row r="219">
      <c r="F219">
        <f>ROUND(D219*E219,2)</f>
        <v/>
      </c>
      <c r="H219">
        <f>MAX(F219-G219,0)</f>
        <v/>
      </c>
      <c r="I219">
        <f>IF(G219=0,"Pendiente",IF(H219&gt;0,"Parcial","Pagado"))</f>
        <v/>
      </c>
      <c r="K219">
        <f>ROUND(D219*J219,2)</f>
        <v/>
      </c>
      <c r="L219">
        <f>F219-K219</f>
        <v/>
      </c>
    </row>
    <row r="220">
      <c r="F220">
        <f>ROUND(D220*E220,2)</f>
        <v/>
      </c>
      <c r="H220">
        <f>MAX(F220-G220,0)</f>
        <v/>
      </c>
      <c r="I220">
        <f>IF(G220=0,"Pendiente",IF(H220&gt;0,"Parcial","Pagado"))</f>
        <v/>
      </c>
      <c r="K220">
        <f>ROUND(D220*J220,2)</f>
        <v/>
      </c>
      <c r="L220">
        <f>F220-K220</f>
        <v/>
      </c>
    </row>
    <row r="221">
      <c r="F221">
        <f>ROUND(D221*E221,2)</f>
        <v/>
      </c>
      <c r="H221">
        <f>MAX(F221-G221,0)</f>
        <v/>
      </c>
      <c r="I221">
        <f>IF(G221=0,"Pendiente",IF(H221&gt;0,"Parcial","Pagado"))</f>
        <v/>
      </c>
      <c r="K221">
        <f>ROUND(D221*J221,2)</f>
        <v/>
      </c>
      <c r="L221">
        <f>F221-K221</f>
        <v/>
      </c>
    </row>
    <row r="222">
      <c r="F222">
        <f>ROUND(D222*E222,2)</f>
        <v/>
      </c>
      <c r="H222">
        <f>MAX(F222-G222,0)</f>
        <v/>
      </c>
      <c r="I222">
        <f>IF(G222=0,"Pendiente",IF(H222&gt;0,"Parcial","Pagado"))</f>
        <v/>
      </c>
      <c r="K222">
        <f>ROUND(D222*J222,2)</f>
        <v/>
      </c>
      <c r="L222">
        <f>F222-K222</f>
        <v/>
      </c>
    </row>
    <row r="223">
      <c r="F223">
        <f>ROUND(D223*E223,2)</f>
        <v/>
      </c>
      <c r="H223">
        <f>MAX(F223-G223,0)</f>
        <v/>
      </c>
      <c r="I223">
        <f>IF(G223=0,"Pendiente",IF(H223&gt;0,"Parcial","Pagado"))</f>
        <v/>
      </c>
      <c r="K223">
        <f>ROUND(D223*J223,2)</f>
        <v/>
      </c>
      <c r="L223">
        <f>F223-K223</f>
        <v/>
      </c>
    </row>
    <row r="224">
      <c r="F224">
        <f>ROUND(D224*E224,2)</f>
        <v/>
      </c>
      <c r="H224">
        <f>MAX(F224-G224,0)</f>
        <v/>
      </c>
      <c r="I224">
        <f>IF(G224=0,"Pendiente",IF(H224&gt;0,"Parcial","Pagado"))</f>
        <v/>
      </c>
      <c r="K224">
        <f>ROUND(D224*J224,2)</f>
        <v/>
      </c>
      <c r="L224">
        <f>F224-K224</f>
        <v/>
      </c>
    </row>
    <row r="225">
      <c r="F225">
        <f>ROUND(D225*E225,2)</f>
        <v/>
      </c>
      <c r="H225">
        <f>MAX(F225-G225,0)</f>
        <v/>
      </c>
      <c r="I225">
        <f>IF(G225=0,"Pendiente",IF(H225&gt;0,"Parcial","Pagado"))</f>
        <v/>
      </c>
      <c r="K225">
        <f>ROUND(D225*J225,2)</f>
        <v/>
      </c>
      <c r="L225">
        <f>F225-K225</f>
        <v/>
      </c>
    </row>
    <row r="226">
      <c r="F226">
        <f>ROUND(D226*E226,2)</f>
        <v/>
      </c>
      <c r="H226">
        <f>MAX(F226-G226,0)</f>
        <v/>
      </c>
      <c r="I226">
        <f>IF(G226=0,"Pendiente",IF(H226&gt;0,"Parcial","Pagado"))</f>
        <v/>
      </c>
      <c r="K226">
        <f>ROUND(D226*J226,2)</f>
        <v/>
      </c>
      <c r="L226">
        <f>F226-K226</f>
        <v/>
      </c>
    </row>
    <row r="227">
      <c r="F227">
        <f>ROUND(D227*E227,2)</f>
        <v/>
      </c>
      <c r="H227">
        <f>MAX(F227-G227,0)</f>
        <v/>
      </c>
      <c r="I227">
        <f>IF(G227=0,"Pendiente",IF(H227&gt;0,"Parcial","Pagado"))</f>
        <v/>
      </c>
      <c r="K227">
        <f>ROUND(D227*J227,2)</f>
        <v/>
      </c>
      <c r="L227">
        <f>F227-K227</f>
        <v/>
      </c>
    </row>
    <row r="228">
      <c r="F228">
        <f>ROUND(D228*E228,2)</f>
        <v/>
      </c>
      <c r="H228">
        <f>MAX(F228-G228,0)</f>
        <v/>
      </c>
      <c r="I228">
        <f>IF(G228=0,"Pendiente",IF(H228&gt;0,"Parcial","Pagado"))</f>
        <v/>
      </c>
      <c r="K228">
        <f>ROUND(D228*J228,2)</f>
        <v/>
      </c>
      <c r="L228">
        <f>F228-K228</f>
        <v/>
      </c>
    </row>
    <row r="229">
      <c r="F229">
        <f>ROUND(D229*E229,2)</f>
        <v/>
      </c>
      <c r="H229">
        <f>MAX(F229-G229,0)</f>
        <v/>
      </c>
      <c r="I229">
        <f>IF(G229=0,"Pendiente",IF(H229&gt;0,"Parcial","Pagado"))</f>
        <v/>
      </c>
      <c r="K229">
        <f>ROUND(D229*J229,2)</f>
        <v/>
      </c>
      <c r="L229">
        <f>F229-K229</f>
        <v/>
      </c>
    </row>
    <row r="230">
      <c r="F230">
        <f>ROUND(D230*E230,2)</f>
        <v/>
      </c>
      <c r="H230">
        <f>MAX(F230-G230,0)</f>
        <v/>
      </c>
      <c r="I230">
        <f>IF(G230=0,"Pendiente",IF(H230&gt;0,"Parcial","Pagado"))</f>
        <v/>
      </c>
      <c r="K230">
        <f>ROUND(D230*J230,2)</f>
        <v/>
      </c>
      <c r="L230">
        <f>F230-K230</f>
        <v/>
      </c>
    </row>
    <row r="231">
      <c r="F231">
        <f>ROUND(D231*E231,2)</f>
        <v/>
      </c>
      <c r="H231">
        <f>MAX(F231-G231,0)</f>
        <v/>
      </c>
      <c r="I231">
        <f>IF(G231=0,"Pendiente",IF(H231&gt;0,"Parcial","Pagado"))</f>
        <v/>
      </c>
      <c r="K231">
        <f>ROUND(D231*J231,2)</f>
        <v/>
      </c>
      <c r="L231">
        <f>F231-K231</f>
        <v/>
      </c>
    </row>
    <row r="232">
      <c r="F232">
        <f>ROUND(D232*E232,2)</f>
        <v/>
      </c>
      <c r="H232">
        <f>MAX(F232-G232,0)</f>
        <v/>
      </c>
      <c r="I232">
        <f>IF(G232=0,"Pendiente",IF(H232&gt;0,"Parcial","Pagado"))</f>
        <v/>
      </c>
      <c r="K232">
        <f>ROUND(D232*J232,2)</f>
        <v/>
      </c>
      <c r="L232">
        <f>F232-K232</f>
        <v/>
      </c>
    </row>
    <row r="233">
      <c r="F233">
        <f>ROUND(D233*E233,2)</f>
        <v/>
      </c>
      <c r="H233">
        <f>MAX(F233-G233,0)</f>
        <v/>
      </c>
      <c r="I233">
        <f>IF(G233=0,"Pendiente",IF(H233&gt;0,"Parcial","Pagado"))</f>
        <v/>
      </c>
      <c r="K233">
        <f>ROUND(D233*J233,2)</f>
        <v/>
      </c>
      <c r="L233">
        <f>F233-K233</f>
        <v/>
      </c>
    </row>
    <row r="234">
      <c r="F234">
        <f>ROUND(D234*E234,2)</f>
        <v/>
      </c>
      <c r="H234">
        <f>MAX(F234-G234,0)</f>
        <v/>
      </c>
      <c r="I234">
        <f>IF(G234=0,"Pendiente",IF(H234&gt;0,"Parcial","Pagado"))</f>
        <v/>
      </c>
      <c r="K234">
        <f>ROUND(D234*J234,2)</f>
        <v/>
      </c>
      <c r="L234">
        <f>F234-K234</f>
        <v/>
      </c>
    </row>
    <row r="235">
      <c r="F235">
        <f>ROUND(D235*E235,2)</f>
        <v/>
      </c>
      <c r="H235">
        <f>MAX(F235-G235,0)</f>
        <v/>
      </c>
      <c r="I235">
        <f>IF(G235=0,"Pendiente",IF(H235&gt;0,"Parcial","Pagado"))</f>
        <v/>
      </c>
      <c r="K235">
        <f>ROUND(D235*J235,2)</f>
        <v/>
      </c>
      <c r="L235">
        <f>F235-K235</f>
        <v/>
      </c>
    </row>
    <row r="236">
      <c r="F236">
        <f>ROUND(D236*E236,2)</f>
        <v/>
      </c>
      <c r="H236">
        <f>MAX(F236-G236,0)</f>
        <v/>
      </c>
      <c r="I236">
        <f>IF(G236=0,"Pendiente",IF(H236&gt;0,"Parcial","Pagado"))</f>
        <v/>
      </c>
      <c r="K236">
        <f>ROUND(D236*J236,2)</f>
        <v/>
      </c>
      <c r="L236">
        <f>F236-K236</f>
        <v/>
      </c>
    </row>
    <row r="237">
      <c r="F237">
        <f>ROUND(D237*E237,2)</f>
        <v/>
      </c>
      <c r="H237">
        <f>MAX(F237-G237,0)</f>
        <v/>
      </c>
      <c r="I237">
        <f>IF(G237=0,"Pendiente",IF(H237&gt;0,"Parcial","Pagado"))</f>
        <v/>
      </c>
      <c r="K237">
        <f>ROUND(D237*J237,2)</f>
        <v/>
      </c>
      <c r="L237">
        <f>F237-K237</f>
        <v/>
      </c>
    </row>
    <row r="238">
      <c r="F238">
        <f>ROUND(D238*E238,2)</f>
        <v/>
      </c>
      <c r="H238">
        <f>MAX(F238-G238,0)</f>
        <v/>
      </c>
      <c r="I238">
        <f>IF(G238=0,"Pendiente",IF(H238&gt;0,"Parcial","Pagado"))</f>
        <v/>
      </c>
      <c r="K238">
        <f>ROUND(D238*J238,2)</f>
        <v/>
      </c>
      <c r="L238">
        <f>F238-K238</f>
        <v/>
      </c>
    </row>
    <row r="239">
      <c r="F239">
        <f>ROUND(D239*E239,2)</f>
        <v/>
      </c>
      <c r="H239">
        <f>MAX(F239-G239,0)</f>
        <v/>
      </c>
      <c r="I239">
        <f>IF(G239=0,"Pendiente",IF(H239&gt;0,"Parcial","Pagado"))</f>
        <v/>
      </c>
      <c r="K239">
        <f>ROUND(D239*J239,2)</f>
        <v/>
      </c>
      <c r="L239">
        <f>F239-K239</f>
        <v/>
      </c>
    </row>
    <row r="240">
      <c r="F240">
        <f>ROUND(D240*E240,2)</f>
        <v/>
      </c>
      <c r="H240">
        <f>MAX(F240-G240,0)</f>
        <v/>
      </c>
      <c r="I240">
        <f>IF(G240=0,"Pendiente",IF(H240&gt;0,"Parcial","Pagado"))</f>
        <v/>
      </c>
      <c r="K240">
        <f>ROUND(D240*J240,2)</f>
        <v/>
      </c>
      <c r="L240">
        <f>F240-K240</f>
        <v/>
      </c>
    </row>
    <row r="241">
      <c r="F241">
        <f>ROUND(D241*E241,2)</f>
        <v/>
      </c>
      <c r="H241">
        <f>MAX(F241-G241,0)</f>
        <v/>
      </c>
      <c r="I241">
        <f>IF(G241=0,"Pendiente",IF(H241&gt;0,"Parcial","Pagado"))</f>
        <v/>
      </c>
      <c r="K241">
        <f>ROUND(D241*J241,2)</f>
        <v/>
      </c>
      <c r="L241">
        <f>F241-K241</f>
        <v/>
      </c>
    </row>
    <row r="242">
      <c r="F242">
        <f>ROUND(D242*E242,2)</f>
        <v/>
      </c>
      <c r="H242">
        <f>MAX(F242-G242,0)</f>
        <v/>
      </c>
      <c r="I242">
        <f>IF(G242=0,"Pendiente",IF(H242&gt;0,"Parcial","Pagado"))</f>
        <v/>
      </c>
      <c r="K242">
        <f>ROUND(D242*J242,2)</f>
        <v/>
      </c>
      <c r="L242">
        <f>F242-K242</f>
        <v/>
      </c>
    </row>
    <row r="243">
      <c r="F243">
        <f>ROUND(D243*E243,2)</f>
        <v/>
      </c>
      <c r="H243">
        <f>MAX(F243-G243,0)</f>
        <v/>
      </c>
      <c r="I243">
        <f>IF(G243=0,"Pendiente",IF(H243&gt;0,"Parcial","Pagado"))</f>
        <v/>
      </c>
      <c r="K243">
        <f>ROUND(D243*J243,2)</f>
        <v/>
      </c>
      <c r="L243">
        <f>F243-K243</f>
        <v/>
      </c>
    </row>
    <row r="244">
      <c r="F244">
        <f>ROUND(D244*E244,2)</f>
        <v/>
      </c>
      <c r="H244">
        <f>MAX(F244-G244,0)</f>
        <v/>
      </c>
      <c r="I244">
        <f>IF(G244=0,"Pendiente",IF(H244&gt;0,"Parcial","Pagado"))</f>
        <v/>
      </c>
      <c r="K244">
        <f>ROUND(D244*J244,2)</f>
        <v/>
      </c>
      <c r="L244">
        <f>F244-K244</f>
        <v/>
      </c>
    </row>
    <row r="245">
      <c r="F245">
        <f>ROUND(D245*E245,2)</f>
        <v/>
      </c>
      <c r="H245">
        <f>MAX(F245-G245,0)</f>
        <v/>
      </c>
      <c r="I245">
        <f>IF(G245=0,"Pendiente",IF(H245&gt;0,"Parcial","Pagado"))</f>
        <v/>
      </c>
      <c r="K245">
        <f>ROUND(D245*J245,2)</f>
        <v/>
      </c>
      <c r="L245">
        <f>F245-K245</f>
        <v/>
      </c>
    </row>
    <row r="246">
      <c r="F246">
        <f>ROUND(D246*E246,2)</f>
        <v/>
      </c>
      <c r="H246">
        <f>MAX(F246-G246,0)</f>
        <v/>
      </c>
      <c r="I246">
        <f>IF(G246=0,"Pendiente",IF(H246&gt;0,"Parcial","Pagado"))</f>
        <v/>
      </c>
      <c r="K246">
        <f>ROUND(D246*J246,2)</f>
        <v/>
      </c>
      <c r="L246">
        <f>F246-K246</f>
        <v/>
      </c>
    </row>
    <row r="247">
      <c r="F247">
        <f>ROUND(D247*E247,2)</f>
        <v/>
      </c>
      <c r="H247">
        <f>MAX(F247-G247,0)</f>
        <v/>
      </c>
      <c r="I247">
        <f>IF(G247=0,"Pendiente",IF(H247&gt;0,"Parcial","Pagado"))</f>
        <v/>
      </c>
      <c r="K247">
        <f>ROUND(D247*J247,2)</f>
        <v/>
      </c>
      <c r="L247">
        <f>F247-K247</f>
        <v/>
      </c>
    </row>
    <row r="248">
      <c r="F248">
        <f>ROUND(D248*E248,2)</f>
        <v/>
      </c>
      <c r="H248">
        <f>MAX(F248-G248,0)</f>
        <v/>
      </c>
      <c r="I248">
        <f>IF(G248=0,"Pendiente",IF(H248&gt;0,"Parcial","Pagado"))</f>
        <v/>
      </c>
      <c r="K248">
        <f>ROUND(D248*J248,2)</f>
        <v/>
      </c>
      <c r="L248">
        <f>F248-K248</f>
        <v/>
      </c>
    </row>
    <row r="249">
      <c r="F249">
        <f>ROUND(D249*E249,2)</f>
        <v/>
      </c>
      <c r="H249">
        <f>MAX(F249-G249,0)</f>
        <v/>
      </c>
      <c r="I249">
        <f>IF(G249=0,"Pendiente",IF(H249&gt;0,"Parcial","Pagado"))</f>
        <v/>
      </c>
      <c r="K249">
        <f>ROUND(D249*J249,2)</f>
        <v/>
      </c>
      <c r="L249">
        <f>F249-K249</f>
        <v/>
      </c>
    </row>
    <row r="250">
      <c r="F250">
        <f>ROUND(D250*E250,2)</f>
        <v/>
      </c>
      <c r="H250">
        <f>MAX(F250-G250,0)</f>
        <v/>
      </c>
      <c r="I250">
        <f>IF(G250=0,"Pendiente",IF(H250&gt;0,"Parcial","Pagado"))</f>
        <v/>
      </c>
      <c r="K250">
        <f>ROUND(D250*J250,2)</f>
        <v/>
      </c>
      <c r="L250">
        <f>F250-K250</f>
        <v/>
      </c>
    </row>
    <row r="251">
      <c r="F251">
        <f>ROUND(D251*E251,2)</f>
        <v/>
      </c>
      <c r="H251">
        <f>MAX(F251-G251,0)</f>
        <v/>
      </c>
      <c r="I251">
        <f>IF(G251=0,"Pendiente",IF(H251&gt;0,"Parcial","Pagado"))</f>
        <v/>
      </c>
      <c r="K251">
        <f>ROUND(D251*J251,2)</f>
        <v/>
      </c>
      <c r="L251">
        <f>F251-K251</f>
        <v/>
      </c>
    </row>
    <row r="252">
      <c r="F252">
        <f>ROUND(D252*E252,2)</f>
        <v/>
      </c>
      <c r="H252">
        <f>MAX(F252-G252,0)</f>
        <v/>
      </c>
      <c r="I252">
        <f>IF(G252=0,"Pendiente",IF(H252&gt;0,"Parcial","Pagado"))</f>
        <v/>
      </c>
      <c r="K252">
        <f>ROUND(D252*J252,2)</f>
        <v/>
      </c>
      <c r="L252">
        <f>F252-K252</f>
        <v/>
      </c>
    </row>
    <row r="253">
      <c r="F253">
        <f>ROUND(D253*E253,2)</f>
        <v/>
      </c>
      <c r="H253">
        <f>MAX(F253-G253,0)</f>
        <v/>
      </c>
      <c r="I253">
        <f>IF(G253=0,"Pendiente",IF(H253&gt;0,"Parcial","Pagado"))</f>
        <v/>
      </c>
      <c r="K253">
        <f>ROUND(D253*J253,2)</f>
        <v/>
      </c>
      <c r="L253">
        <f>F253-K253</f>
        <v/>
      </c>
    </row>
    <row r="254">
      <c r="F254">
        <f>ROUND(D254*E254,2)</f>
        <v/>
      </c>
      <c r="H254">
        <f>MAX(F254-G254,0)</f>
        <v/>
      </c>
      <c r="I254">
        <f>IF(G254=0,"Pendiente",IF(H254&gt;0,"Parcial","Pagado"))</f>
        <v/>
      </c>
      <c r="K254">
        <f>ROUND(D254*J254,2)</f>
        <v/>
      </c>
      <c r="L254">
        <f>F254-K254</f>
        <v/>
      </c>
    </row>
    <row r="255">
      <c r="F255">
        <f>ROUND(D255*E255,2)</f>
        <v/>
      </c>
      <c r="H255">
        <f>MAX(F255-G255,0)</f>
        <v/>
      </c>
      <c r="I255">
        <f>IF(G255=0,"Pendiente",IF(H255&gt;0,"Parcial","Pagado"))</f>
        <v/>
      </c>
      <c r="K255">
        <f>ROUND(D255*J255,2)</f>
        <v/>
      </c>
      <c r="L255">
        <f>F255-K255</f>
        <v/>
      </c>
    </row>
    <row r="256">
      <c r="F256">
        <f>ROUND(D256*E256,2)</f>
        <v/>
      </c>
      <c r="H256">
        <f>MAX(F256-G256,0)</f>
        <v/>
      </c>
      <c r="I256">
        <f>IF(G256=0,"Pendiente",IF(H256&gt;0,"Parcial","Pagado"))</f>
        <v/>
      </c>
      <c r="K256">
        <f>ROUND(D256*J256,2)</f>
        <v/>
      </c>
      <c r="L256">
        <f>F256-K256</f>
        <v/>
      </c>
    </row>
    <row r="257">
      <c r="F257">
        <f>ROUND(D257*E257,2)</f>
        <v/>
      </c>
      <c r="H257">
        <f>MAX(F257-G257,0)</f>
        <v/>
      </c>
      <c r="I257">
        <f>IF(G257=0,"Pendiente",IF(H257&gt;0,"Parcial","Pagado"))</f>
        <v/>
      </c>
      <c r="K257">
        <f>ROUND(D257*J257,2)</f>
        <v/>
      </c>
      <c r="L257">
        <f>F257-K257</f>
        <v/>
      </c>
    </row>
    <row r="258">
      <c r="F258">
        <f>ROUND(D258*E258,2)</f>
        <v/>
      </c>
      <c r="H258">
        <f>MAX(F258-G258,0)</f>
        <v/>
      </c>
      <c r="I258">
        <f>IF(G258=0,"Pendiente",IF(H258&gt;0,"Parcial","Pagado"))</f>
        <v/>
      </c>
      <c r="K258">
        <f>ROUND(D258*J258,2)</f>
        <v/>
      </c>
      <c r="L258">
        <f>F258-K258</f>
        <v/>
      </c>
    </row>
    <row r="259">
      <c r="F259">
        <f>ROUND(D259*E259,2)</f>
        <v/>
      </c>
      <c r="H259">
        <f>MAX(F259-G259,0)</f>
        <v/>
      </c>
      <c r="I259">
        <f>IF(G259=0,"Pendiente",IF(H259&gt;0,"Parcial","Pagado"))</f>
        <v/>
      </c>
      <c r="K259">
        <f>ROUND(D259*J259,2)</f>
        <v/>
      </c>
      <c r="L259">
        <f>F259-K259</f>
        <v/>
      </c>
    </row>
    <row r="260">
      <c r="F260">
        <f>ROUND(D260*E260,2)</f>
        <v/>
      </c>
      <c r="H260">
        <f>MAX(F260-G260,0)</f>
        <v/>
      </c>
      <c r="I260">
        <f>IF(G260=0,"Pendiente",IF(H260&gt;0,"Parcial","Pagado"))</f>
        <v/>
      </c>
      <c r="K260">
        <f>ROUND(D260*J260,2)</f>
        <v/>
      </c>
      <c r="L260">
        <f>F260-K260</f>
        <v/>
      </c>
    </row>
    <row r="261">
      <c r="F261">
        <f>ROUND(D261*E261,2)</f>
        <v/>
      </c>
      <c r="H261">
        <f>MAX(F261-G261,0)</f>
        <v/>
      </c>
      <c r="I261">
        <f>IF(G261=0,"Pendiente",IF(H261&gt;0,"Parcial","Pagado"))</f>
        <v/>
      </c>
      <c r="K261">
        <f>ROUND(D261*J261,2)</f>
        <v/>
      </c>
      <c r="L261">
        <f>F261-K261</f>
        <v/>
      </c>
    </row>
    <row r="262">
      <c r="F262">
        <f>ROUND(D262*E262,2)</f>
        <v/>
      </c>
      <c r="H262">
        <f>MAX(F262-G262,0)</f>
        <v/>
      </c>
      <c r="I262">
        <f>IF(G262=0,"Pendiente",IF(H262&gt;0,"Parcial","Pagado"))</f>
        <v/>
      </c>
      <c r="K262">
        <f>ROUND(D262*J262,2)</f>
        <v/>
      </c>
      <c r="L262">
        <f>F262-K262</f>
        <v/>
      </c>
    </row>
    <row r="263">
      <c r="F263">
        <f>ROUND(D263*E263,2)</f>
        <v/>
      </c>
      <c r="H263">
        <f>MAX(F263-G263,0)</f>
        <v/>
      </c>
      <c r="I263">
        <f>IF(G263=0,"Pendiente",IF(H263&gt;0,"Parcial","Pagado"))</f>
        <v/>
      </c>
      <c r="K263">
        <f>ROUND(D263*J263,2)</f>
        <v/>
      </c>
      <c r="L263">
        <f>F263-K263</f>
        <v/>
      </c>
    </row>
    <row r="264">
      <c r="F264">
        <f>ROUND(D264*E264,2)</f>
        <v/>
      </c>
      <c r="H264">
        <f>MAX(F264-G264,0)</f>
        <v/>
      </c>
      <c r="I264">
        <f>IF(G264=0,"Pendiente",IF(H264&gt;0,"Parcial","Pagado"))</f>
        <v/>
      </c>
      <c r="K264">
        <f>ROUND(D264*J264,2)</f>
        <v/>
      </c>
      <c r="L264">
        <f>F264-K264</f>
        <v/>
      </c>
    </row>
    <row r="265">
      <c r="F265">
        <f>ROUND(D265*E265,2)</f>
        <v/>
      </c>
      <c r="H265">
        <f>MAX(F265-G265,0)</f>
        <v/>
      </c>
      <c r="I265">
        <f>IF(G265=0,"Pendiente",IF(H265&gt;0,"Parcial","Pagado"))</f>
        <v/>
      </c>
      <c r="K265">
        <f>ROUND(D265*J265,2)</f>
        <v/>
      </c>
      <c r="L265">
        <f>F265-K265</f>
        <v/>
      </c>
    </row>
    <row r="266">
      <c r="F266">
        <f>ROUND(D266*E266,2)</f>
        <v/>
      </c>
      <c r="H266">
        <f>MAX(F266-G266,0)</f>
        <v/>
      </c>
      <c r="I266">
        <f>IF(G266=0,"Pendiente",IF(H266&gt;0,"Parcial","Pagado"))</f>
        <v/>
      </c>
      <c r="K266">
        <f>ROUND(D266*J266,2)</f>
        <v/>
      </c>
      <c r="L266">
        <f>F266-K266</f>
        <v/>
      </c>
    </row>
    <row r="267">
      <c r="F267">
        <f>ROUND(D267*E267,2)</f>
        <v/>
      </c>
      <c r="H267">
        <f>MAX(F267-G267,0)</f>
        <v/>
      </c>
      <c r="I267">
        <f>IF(G267=0,"Pendiente",IF(H267&gt;0,"Parcial","Pagado"))</f>
        <v/>
      </c>
      <c r="K267">
        <f>ROUND(D267*J267,2)</f>
        <v/>
      </c>
      <c r="L267">
        <f>F267-K267</f>
        <v/>
      </c>
    </row>
    <row r="268">
      <c r="F268">
        <f>ROUND(D268*E268,2)</f>
        <v/>
      </c>
      <c r="H268">
        <f>MAX(F268-G268,0)</f>
        <v/>
      </c>
      <c r="I268">
        <f>IF(G268=0,"Pendiente",IF(H268&gt;0,"Parcial","Pagado"))</f>
        <v/>
      </c>
      <c r="K268">
        <f>ROUND(D268*J268,2)</f>
        <v/>
      </c>
      <c r="L268">
        <f>F268-K268</f>
        <v/>
      </c>
    </row>
    <row r="269">
      <c r="F269">
        <f>ROUND(D269*E269,2)</f>
        <v/>
      </c>
      <c r="H269">
        <f>MAX(F269-G269,0)</f>
        <v/>
      </c>
      <c r="I269">
        <f>IF(G269=0,"Pendiente",IF(H269&gt;0,"Parcial","Pagado"))</f>
        <v/>
      </c>
      <c r="K269">
        <f>ROUND(D269*J269,2)</f>
        <v/>
      </c>
      <c r="L269">
        <f>F269-K269</f>
        <v/>
      </c>
    </row>
    <row r="270">
      <c r="F270">
        <f>ROUND(D270*E270,2)</f>
        <v/>
      </c>
      <c r="H270">
        <f>MAX(F270-G270,0)</f>
        <v/>
      </c>
      <c r="I270">
        <f>IF(G270=0,"Pendiente",IF(H270&gt;0,"Parcial","Pagado"))</f>
        <v/>
      </c>
      <c r="K270">
        <f>ROUND(D270*J270,2)</f>
        <v/>
      </c>
      <c r="L270">
        <f>F270-K270</f>
        <v/>
      </c>
    </row>
    <row r="271">
      <c r="F271">
        <f>ROUND(D271*E271,2)</f>
        <v/>
      </c>
      <c r="H271">
        <f>MAX(F271-G271,0)</f>
        <v/>
      </c>
      <c r="I271">
        <f>IF(G271=0,"Pendiente",IF(H271&gt;0,"Parcial","Pagado"))</f>
        <v/>
      </c>
      <c r="K271">
        <f>ROUND(D271*J271,2)</f>
        <v/>
      </c>
      <c r="L271">
        <f>F271-K271</f>
        <v/>
      </c>
    </row>
    <row r="272">
      <c r="F272">
        <f>ROUND(D272*E272,2)</f>
        <v/>
      </c>
      <c r="H272">
        <f>MAX(F272-G272,0)</f>
        <v/>
      </c>
      <c r="I272">
        <f>IF(G272=0,"Pendiente",IF(H272&gt;0,"Parcial","Pagado"))</f>
        <v/>
      </c>
      <c r="K272">
        <f>ROUND(D272*J272,2)</f>
        <v/>
      </c>
      <c r="L272">
        <f>F272-K272</f>
        <v/>
      </c>
    </row>
    <row r="273">
      <c r="F273">
        <f>ROUND(D273*E273,2)</f>
        <v/>
      </c>
      <c r="H273">
        <f>MAX(F273-G273,0)</f>
        <v/>
      </c>
      <c r="I273">
        <f>IF(G273=0,"Pendiente",IF(H273&gt;0,"Parcial","Pagado"))</f>
        <v/>
      </c>
      <c r="K273">
        <f>ROUND(D273*J273,2)</f>
        <v/>
      </c>
      <c r="L273">
        <f>F273-K273</f>
        <v/>
      </c>
    </row>
    <row r="274">
      <c r="F274">
        <f>ROUND(D274*E274,2)</f>
        <v/>
      </c>
      <c r="H274">
        <f>MAX(F274-G274,0)</f>
        <v/>
      </c>
      <c r="I274">
        <f>IF(G274=0,"Pendiente",IF(H274&gt;0,"Parcial","Pagado"))</f>
        <v/>
      </c>
      <c r="K274">
        <f>ROUND(D274*J274,2)</f>
        <v/>
      </c>
      <c r="L274">
        <f>F274-K274</f>
        <v/>
      </c>
    </row>
    <row r="275">
      <c r="F275">
        <f>ROUND(D275*E275,2)</f>
        <v/>
      </c>
      <c r="H275">
        <f>MAX(F275-G275,0)</f>
        <v/>
      </c>
      <c r="I275">
        <f>IF(G275=0,"Pendiente",IF(H275&gt;0,"Parcial","Pagado"))</f>
        <v/>
      </c>
      <c r="K275">
        <f>ROUND(D275*J275,2)</f>
        <v/>
      </c>
      <c r="L275">
        <f>F275-K275</f>
        <v/>
      </c>
    </row>
    <row r="276">
      <c r="F276">
        <f>ROUND(D276*E276,2)</f>
        <v/>
      </c>
      <c r="H276">
        <f>MAX(F276-G276,0)</f>
        <v/>
      </c>
      <c r="I276">
        <f>IF(G276=0,"Pendiente",IF(H276&gt;0,"Parcial","Pagado"))</f>
        <v/>
      </c>
      <c r="K276">
        <f>ROUND(D276*J276,2)</f>
        <v/>
      </c>
      <c r="L276">
        <f>F276-K276</f>
        <v/>
      </c>
    </row>
    <row r="277">
      <c r="F277">
        <f>ROUND(D277*E277,2)</f>
        <v/>
      </c>
      <c r="H277">
        <f>MAX(F277-G277,0)</f>
        <v/>
      </c>
      <c r="I277">
        <f>IF(G277=0,"Pendiente",IF(H277&gt;0,"Parcial","Pagado"))</f>
        <v/>
      </c>
      <c r="K277">
        <f>ROUND(D277*J277,2)</f>
        <v/>
      </c>
      <c r="L277">
        <f>F277-K277</f>
        <v/>
      </c>
    </row>
    <row r="278">
      <c r="F278">
        <f>ROUND(D278*E278,2)</f>
        <v/>
      </c>
      <c r="H278">
        <f>MAX(F278-G278,0)</f>
        <v/>
      </c>
      <c r="I278">
        <f>IF(G278=0,"Pendiente",IF(H278&gt;0,"Parcial","Pagado"))</f>
        <v/>
      </c>
      <c r="K278">
        <f>ROUND(D278*J278,2)</f>
        <v/>
      </c>
      <c r="L278">
        <f>F278-K278</f>
        <v/>
      </c>
    </row>
    <row r="279">
      <c r="F279">
        <f>ROUND(D279*E279,2)</f>
        <v/>
      </c>
      <c r="H279">
        <f>MAX(F279-G279,0)</f>
        <v/>
      </c>
      <c r="I279">
        <f>IF(G279=0,"Pendiente",IF(H279&gt;0,"Parcial","Pagado"))</f>
        <v/>
      </c>
      <c r="K279">
        <f>ROUND(D279*J279,2)</f>
        <v/>
      </c>
      <c r="L279">
        <f>F279-K279</f>
        <v/>
      </c>
    </row>
    <row r="280">
      <c r="F280">
        <f>ROUND(D280*E280,2)</f>
        <v/>
      </c>
      <c r="H280">
        <f>MAX(F280-G280,0)</f>
        <v/>
      </c>
      <c r="I280">
        <f>IF(G280=0,"Pendiente",IF(H280&gt;0,"Parcial","Pagado"))</f>
        <v/>
      </c>
      <c r="K280">
        <f>ROUND(D280*J280,2)</f>
        <v/>
      </c>
      <c r="L280">
        <f>F280-K280</f>
        <v/>
      </c>
    </row>
    <row r="281">
      <c r="F281">
        <f>ROUND(D281*E281,2)</f>
        <v/>
      </c>
      <c r="H281">
        <f>MAX(F281-G281,0)</f>
        <v/>
      </c>
      <c r="I281">
        <f>IF(G281=0,"Pendiente",IF(H281&gt;0,"Parcial","Pagado"))</f>
        <v/>
      </c>
      <c r="K281">
        <f>ROUND(D281*J281,2)</f>
        <v/>
      </c>
      <c r="L281">
        <f>F281-K281</f>
        <v/>
      </c>
    </row>
    <row r="282">
      <c r="F282">
        <f>ROUND(D282*E282,2)</f>
        <v/>
      </c>
      <c r="H282">
        <f>MAX(F282-G282,0)</f>
        <v/>
      </c>
      <c r="I282">
        <f>IF(G282=0,"Pendiente",IF(H282&gt;0,"Parcial","Pagado"))</f>
        <v/>
      </c>
      <c r="K282">
        <f>ROUND(D282*J282,2)</f>
        <v/>
      </c>
      <c r="L282">
        <f>F282-K282</f>
        <v/>
      </c>
    </row>
    <row r="283">
      <c r="F283">
        <f>ROUND(D283*E283,2)</f>
        <v/>
      </c>
      <c r="H283">
        <f>MAX(F283-G283,0)</f>
        <v/>
      </c>
      <c r="I283">
        <f>IF(G283=0,"Pendiente",IF(H283&gt;0,"Parcial","Pagado"))</f>
        <v/>
      </c>
      <c r="K283">
        <f>ROUND(D283*J283,2)</f>
        <v/>
      </c>
      <c r="L283">
        <f>F283-K283</f>
        <v/>
      </c>
    </row>
    <row r="284">
      <c r="F284">
        <f>ROUND(D284*E284,2)</f>
        <v/>
      </c>
      <c r="H284">
        <f>MAX(F284-G284,0)</f>
        <v/>
      </c>
      <c r="I284">
        <f>IF(G284=0,"Pendiente",IF(H284&gt;0,"Parcial","Pagado"))</f>
        <v/>
      </c>
      <c r="K284">
        <f>ROUND(D284*J284,2)</f>
        <v/>
      </c>
      <c r="L284">
        <f>F284-K284</f>
        <v/>
      </c>
    </row>
    <row r="285">
      <c r="F285">
        <f>ROUND(D285*E285,2)</f>
        <v/>
      </c>
      <c r="H285">
        <f>MAX(F285-G285,0)</f>
        <v/>
      </c>
      <c r="I285">
        <f>IF(G285=0,"Pendiente",IF(H285&gt;0,"Parcial","Pagado"))</f>
        <v/>
      </c>
      <c r="K285">
        <f>ROUND(D285*J285,2)</f>
        <v/>
      </c>
      <c r="L285">
        <f>F285-K285</f>
        <v/>
      </c>
    </row>
    <row r="286">
      <c r="F286">
        <f>ROUND(D286*E286,2)</f>
        <v/>
      </c>
      <c r="H286">
        <f>MAX(F286-G286,0)</f>
        <v/>
      </c>
      <c r="I286">
        <f>IF(G286=0,"Pendiente",IF(H286&gt;0,"Parcial","Pagado"))</f>
        <v/>
      </c>
      <c r="K286">
        <f>ROUND(D286*J286,2)</f>
        <v/>
      </c>
      <c r="L286">
        <f>F286-K286</f>
        <v/>
      </c>
    </row>
    <row r="287">
      <c r="F287">
        <f>ROUND(D287*E287,2)</f>
        <v/>
      </c>
      <c r="H287">
        <f>MAX(F287-G287,0)</f>
        <v/>
      </c>
      <c r="I287">
        <f>IF(G287=0,"Pendiente",IF(H287&gt;0,"Parcial","Pagado"))</f>
        <v/>
      </c>
      <c r="K287">
        <f>ROUND(D287*J287,2)</f>
        <v/>
      </c>
      <c r="L287">
        <f>F287-K287</f>
        <v/>
      </c>
    </row>
    <row r="288">
      <c r="F288">
        <f>ROUND(D288*E288,2)</f>
        <v/>
      </c>
      <c r="H288">
        <f>MAX(F288-G288,0)</f>
        <v/>
      </c>
      <c r="I288">
        <f>IF(G288=0,"Pendiente",IF(H288&gt;0,"Parcial","Pagado"))</f>
        <v/>
      </c>
      <c r="K288">
        <f>ROUND(D288*J288,2)</f>
        <v/>
      </c>
      <c r="L288">
        <f>F288-K288</f>
        <v/>
      </c>
    </row>
    <row r="289">
      <c r="F289">
        <f>ROUND(D289*E289,2)</f>
        <v/>
      </c>
      <c r="H289">
        <f>MAX(F289-G289,0)</f>
        <v/>
      </c>
      <c r="I289">
        <f>IF(G289=0,"Pendiente",IF(H289&gt;0,"Parcial","Pagado"))</f>
        <v/>
      </c>
      <c r="K289">
        <f>ROUND(D289*J289,2)</f>
        <v/>
      </c>
      <c r="L289">
        <f>F289-K289</f>
        <v/>
      </c>
    </row>
    <row r="290">
      <c r="F290">
        <f>ROUND(D290*E290,2)</f>
        <v/>
      </c>
      <c r="H290">
        <f>MAX(F290-G290,0)</f>
        <v/>
      </c>
      <c r="I290">
        <f>IF(G290=0,"Pendiente",IF(H290&gt;0,"Parcial","Pagado"))</f>
        <v/>
      </c>
      <c r="K290">
        <f>ROUND(D290*J290,2)</f>
        <v/>
      </c>
      <c r="L290">
        <f>F290-K290</f>
        <v/>
      </c>
    </row>
    <row r="291">
      <c r="F291">
        <f>ROUND(D291*E291,2)</f>
        <v/>
      </c>
      <c r="H291">
        <f>MAX(F291-G291,0)</f>
        <v/>
      </c>
      <c r="I291">
        <f>IF(G291=0,"Pendiente",IF(H291&gt;0,"Parcial","Pagado"))</f>
        <v/>
      </c>
      <c r="K291">
        <f>ROUND(D291*J291,2)</f>
        <v/>
      </c>
      <c r="L291">
        <f>F291-K291</f>
        <v/>
      </c>
    </row>
    <row r="292">
      <c r="F292">
        <f>ROUND(D292*E292,2)</f>
        <v/>
      </c>
      <c r="H292">
        <f>MAX(F292-G292,0)</f>
        <v/>
      </c>
      <c r="I292">
        <f>IF(G292=0,"Pendiente",IF(H292&gt;0,"Parcial","Pagado"))</f>
        <v/>
      </c>
      <c r="K292">
        <f>ROUND(D292*J292,2)</f>
        <v/>
      </c>
      <c r="L292">
        <f>F292-K292</f>
        <v/>
      </c>
    </row>
    <row r="293">
      <c r="F293">
        <f>ROUND(D293*E293,2)</f>
        <v/>
      </c>
      <c r="H293">
        <f>MAX(F293-G293,0)</f>
        <v/>
      </c>
      <c r="I293">
        <f>IF(G293=0,"Pendiente",IF(H293&gt;0,"Parcial","Pagado"))</f>
        <v/>
      </c>
      <c r="K293">
        <f>ROUND(D293*J293,2)</f>
        <v/>
      </c>
      <c r="L293">
        <f>F293-K293</f>
        <v/>
      </c>
    </row>
    <row r="294">
      <c r="F294">
        <f>ROUND(D294*E294,2)</f>
        <v/>
      </c>
      <c r="H294">
        <f>MAX(F294-G294,0)</f>
        <v/>
      </c>
      <c r="I294">
        <f>IF(G294=0,"Pendiente",IF(H294&gt;0,"Parcial","Pagado"))</f>
        <v/>
      </c>
      <c r="K294">
        <f>ROUND(D294*J294,2)</f>
        <v/>
      </c>
      <c r="L294">
        <f>F294-K294</f>
        <v/>
      </c>
    </row>
    <row r="295">
      <c r="F295">
        <f>ROUND(D295*E295,2)</f>
        <v/>
      </c>
      <c r="H295">
        <f>MAX(F295-G295,0)</f>
        <v/>
      </c>
      <c r="I295">
        <f>IF(G295=0,"Pendiente",IF(H295&gt;0,"Parcial","Pagado"))</f>
        <v/>
      </c>
      <c r="K295">
        <f>ROUND(D295*J295,2)</f>
        <v/>
      </c>
      <c r="L295">
        <f>F295-K295</f>
        <v/>
      </c>
    </row>
    <row r="296">
      <c r="F296">
        <f>ROUND(D296*E296,2)</f>
        <v/>
      </c>
      <c r="H296">
        <f>MAX(F296-G296,0)</f>
        <v/>
      </c>
      <c r="I296">
        <f>IF(G296=0,"Pendiente",IF(H296&gt;0,"Parcial","Pagado"))</f>
        <v/>
      </c>
      <c r="K296">
        <f>ROUND(D296*J296,2)</f>
        <v/>
      </c>
      <c r="L296">
        <f>F296-K296</f>
        <v/>
      </c>
    </row>
    <row r="297">
      <c r="F297">
        <f>ROUND(D297*E297,2)</f>
        <v/>
      </c>
      <c r="H297">
        <f>MAX(F297-G297,0)</f>
        <v/>
      </c>
      <c r="I297">
        <f>IF(G297=0,"Pendiente",IF(H297&gt;0,"Parcial","Pagado"))</f>
        <v/>
      </c>
      <c r="K297">
        <f>ROUND(D297*J297,2)</f>
        <v/>
      </c>
      <c r="L297">
        <f>F297-K297</f>
        <v/>
      </c>
    </row>
    <row r="298">
      <c r="F298">
        <f>ROUND(D298*E298,2)</f>
        <v/>
      </c>
      <c r="H298">
        <f>MAX(F298-G298,0)</f>
        <v/>
      </c>
      <c r="I298">
        <f>IF(G298=0,"Pendiente",IF(H298&gt;0,"Parcial","Pagado"))</f>
        <v/>
      </c>
      <c r="K298">
        <f>ROUND(D298*J298,2)</f>
        <v/>
      </c>
      <c r="L298">
        <f>F298-K298</f>
        <v/>
      </c>
    </row>
    <row r="299">
      <c r="F299">
        <f>ROUND(D299*E299,2)</f>
        <v/>
      </c>
      <c r="H299">
        <f>MAX(F299-G299,0)</f>
        <v/>
      </c>
      <c r="I299">
        <f>IF(G299=0,"Pendiente",IF(H299&gt;0,"Parcial","Pagado"))</f>
        <v/>
      </c>
      <c r="K299">
        <f>ROUND(D299*J299,2)</f>
        <v/>
      </c>
      <c r="L299">
        <f>F299-K299</f>
        <v/>
      </c>
    </row>
    <row r="300">
      <c r="F300">
        <f>ROUND(D300*E300,2)</f>
        <v/>
      </c>
      <c r="H300">
        <f>MAX(F300-G300,0)</f>
        <v/>
      </c>
      <c r="I300">
        <f>IF(G300=0,"Pendiente",IF(H300&gt;0,"Parcial","Pagado"))</f>
        <v/>
      </c>
      <c r="K300">
        <f>ROUND(D300*J300,2)</f>
        <v/>
      </c>
      <c r="L300">
        <f>F300-K300</f>
        <v/>
      </c>
    </row>
    <row r="301">
      <c r="F301">
        <f>ROUND(D301*E301,2)</f>
        <v/>
      </c>
      <c r="H301">
        <f>MAX(F301-G301,0)</f>
        <v/>
      </c>
      <c r="I301">
        <f>IF(G301=0,"Pendiente",IF(H301&gt;0,"Parcial","Pagado"))</f>
        <v/>
      </c>
      <c r="K301">
        <f>ROUND(D301*J301,2)</f>
        <v/>
      </c>
      <c r="L301">
        <f>F301-K301</f>
        <v/>
      </c>
    </row>
    <row r="302">
      <c r="F302">
        <f>ROUND(D302*E302,2)</f>
        <v/>
      </c>
      <c r="H302">
        <f>MAX(F302-G302,0)</f>
        <v/>
      </c>
      <c r="I302">
        <f>IF(G302=0,"Pendiente",IF(H302&gt;0,"Parcial","Pagado"))</f>
        <v/>
      </c>
      <c r="K302">
        <f>ROUND(D302*J302,2)</f>
        <v/>
      </c>
      <c r="L302">
        <f>F302-K302</f>
        <v/>
      </c>
    </row>
    <row r="303">
      <c r="F303">
        <f>ROUND(D303*E303,2)</f>
        <v/>
      </c>
      <c r="H303">
        <f>MAX(F303-G303,0)</f>
        <v/>
      </c>
      <c r="I303">
        <f>IF(G303=0,"Pendiente",IF(H303&gt;0,"Parcial","Pagado"))</f>
        <v/>
      </c>
      <c r="K303">
        <f>ROUND(D303*J303,2)</f>
        <v/>
      </c>
      <c r="L303">
        <f>F303-K303</f>
        <v/>
      </c>
    </row>
    <row r="304">
      <c r="F304">
        <f>ROUND(D304*E304,2)</f>
        <v/>
      </c>
      <c r="H304">
        <f>MAX(F304-G304,0)</f>
        <v/>
      </c>
      <c r="I304">
        <f>IF(G304=0,"Pendiente",IF(H304&gt;0,"Parcial","Pagado"))</f>
        <v/>
      </c>
      <c r="K304">
        <f>ROUND(D304*J304,2)</f>
        <v/>
      </c>
      <c r="L304">
        <f>F304-K304</f>
        <v/>
      </c>
    </row>
    <row r="305">
      <c r="F305">
        <f>ROUND(D305*E305,2)</f>
        <v/>
      </c>
      <c r="H305">
        <f>MAX(F305-G305,0)</f>
        <v/>
      </c>
      <c r="I305">
        <f>IF(G305=0,"Pendiente",IF(H305&gt;0,"Parcial","Pagado"))</f>
        <v/>
      </c>
      <c r="K305">
        <f>ROUND(D305*J305,2)</f>
        <v/>
      </c>
      <c r="L305">
        <f>F305-K305</f>
        <v/>
      </c>
    </row>
    <row r="306">
      <c r="F306">
        <f>ROUND(D306*E306,2)</f>
        <v/>
      </c>
      <c r="H306">
        <f>MAX(F306-G306,0)</f>
        <v/>
      </c>
      <c r="I306">
        <f>IF(G306=0,"Pendiente",IF(H306&gt;0,"Parcial","Pagado"))</f>
        <v/>
      </c>
      <c r="K306">
        <f>ROUND(D306*J306,2)</f>
        <v/>
      </c>
      <c r="L306">
        <f>F306-K306</f>
        <v/>
      </c>
    </row>
    <row r="307">
      <c r="F307">
        <f>ROUND(D307*E307,2)</f>
        <v/>
      </c>
      <c r="H307">
        <f>MAX(F307-G307,0)</f>
        <v/>
      </c>
      <c r="I307">
        <f>IF(G307=0,"Pendiente",IF(H307&gt;0,"Parcial","Pagado"))</f>
        <v/>
      </c>
      <c r="K307">
        <f>ROUND(D307*J307,2)</f>
        <v/>
      </c>
      <c r="L307">
        <f>F307-K307</f>
        <v/>
      </c>
    </row>
    <row r="308">
      <c r="F308">
        <f>ROUND(D308*E308,2)</f>
        <v/>
      </c>
      <c r="H308">
        <f>MAX(F308-G308,0)</f>
        <v/>
      </c>
      <c r="I308">
        <f>IF(G308=0,"Pendiente",IF(H308&gt;0,"Parcial","Pagado"))</f>
        <v/>
      </c>
      <c r="K308">
        <f>ROUND(D308*J308,2)</f>
        <v/>
      </c>
      <c r="L308">
        <f>F308-K308</f>
        <v/>
      </c>
    </row>
    <row r="309">
      <c r="F309">
        <f>ROUND(D309*E309,2)</f>
        <v/>
      </c>
      <c r="H309">
        <f>MAX(F309-G309,0)</f>
        <v/>
      </c>
      <c r="I309">
        <f>IF(G309=0,"Pendiente",IF(H309&gt;0,"Parcial","Pagado"))</f>
        <v/>
      </c>
      <c r="K309">
        <f>ROUND(D309*J309,2)</f>
        <v/>
      </c>
      <c r="L309">
        <f>F309-K309</f>
        <v/>
      </c>
    </row>
    <row r="310">
      <c r="F310">
        <f>ROUND(D310*E310,2)</f>
        <v/>
      </c>
      <c r="H310">
        <f>MAX(F310-G310,0)</f>
        <v/>
      </c>
      <c r="I310">
        <f>IF(G310=0,"Pendiente",IF(H310&gt;0,"Parcial","Pagado"))</f>
        <v/>
      </c>
      <c r="K310">
        <f>ROUND(D310*J310,2)</f>
        <v/>
      </c>
      <c r="L310">
        <f>F310-K310</f>
        <v/>
      </c>
    </row>
    <row r="311">
      <c r="F311">
        <f>ROUND(D311*E311,2)</f>
        <v/>
      </c>
      <c r="H311">
        <f>MAX(F311-G311,0)</f>
        <v/>
      </c>
      <c r="I311">
        <f>IF(G311=0,"Pendiente",IF(H311&gt;0,"Parcial","Pagado"))</f>
        <v/>
      </c>
      <c r="K311">
        <f>ROUND(D311*J311,2)</f>
        <v/>
      </c>
      <c r="L311">
        <f>F311-K311</f>
        <v/>
      </c>
    </row>
    <row r="312">
      <c r="F312">
        <f>ROUND(D312*E312,2)</f>
        <v/>
      </c>
      <c r="H312">
        <f>MAX(F312-G312,0)</f>
        <v/>
      </c>
      <c r="I312">
        <f>IF(G312=0,"Pendiente",IF(H312&gt;0,"Parcial","Pagado"))</f>
        <v/>
      </c>
      <c r="K312">
        <f>ROUND(D312*J312,2)</f>
        <v/>
      </c>
      <c r="L312">
        <f>F312-K312</f>
        <v/>
      </c>
    </row>
    <row r="313">
      <c r="F313">
        <f>ROUND(D313*E313,2)</f>
        <v/>
      </c>
      <c r="H313">
        <f>MAX(F313-G313,0)</f>
        <v/>
      </c>
      <c r="I313">
        <f>IF(G313=0,"Pendiente",IF(H313&gt;0,"Parcial","Pagado"))</f>
        <v/>
      </c>
      <c r="K313">
        <f>ROUND(D313*J313,2)</f>
        <v/>
      </c>
      <c r="L313">
        <f>F313-K313</f>
        <v/>
      </c>
    </row>
    <row r="314">
      <c r="F314">
        <f>ROUND(D314*E314,2)</f>
        <v/>
      </c>
      <c r="H314">
        <f>MAX(F314-G314,0)</f>
        <v/>
      </c>
      <c r="I314">
        <f>IF(G314=0,"Pendiente",IF(H314&gt;0,"Parcial","Pagado"))</f>
        <v/>
      </c>
      <c r="K314">
        <f>ROUND(D314*J314,2)</f>
        <v/>
      </c>
      <c r="L314">
        <f>F314-K314</f>
        <v/>
      </c>
    </row>
    <row r="315">
      <c r="F315">
        <f>ROUND(D315*E315,2)</f>
        <v/>
      </c>
      <c r="H315">
        <f>MAX(F315-G315,0)</f>
        <v/>
      </c>
      <c r="I315">
        <f>IF(G315=0,"Pendiente",IF(H315&gt;0,"Parcial","Pagado"))</f>
        <v/>
      </c>
      <c r="K315">
        <f>ROUND(D315*J315,2)</f>
        <v/>
      </c>
      <c r="L315">
        <f>F315-K315</f>
        <v/>
      </c>
    </row>
    <row r="316">
      <c r="F316">
        <f>ROUND(D316*E316,2)</f>
        <v/>
      </c>
      <c r="H316">
        <f>MAX(F316-G316,0)</f>
        <v/>
      </c>
      <c r="I316">
        <f>IF(G316=0,"Pendiente",IF(H316&gt;0,"Parcial","Pagado"))</f>
        <v/>
      </c>
      <c r="K316">
        <f>ROUND(D316*J316,2)</f>
        <v/>
      </c>
      <c r="L316">
        <f>F316-K316</f>
        <v/>
      </c>
    </row>
    <row r="317">
      <c r="F317">
        <f>ROUND(D317*E317,2)</f>
        <v/>
      </c>
      <c r="H317">
        <f>MAX(F317-G317,0)</f>
        <v/>
      </c>
      <c r="I317">
        <f>IF(G317=0,"Pendiente",IF(H317&gt;0,"Parcial","Pagado"))</f>
        <v/>
      </c>
      <c r="K317">
        <f>ROUND(D317*J317,2)</f>
        <v/>
      </c>
      <c r="L317">
        <f>F317-K317</f>
        <v/>
      </c>
    </row>
    <row r="318">
      <c r="F318">
        <f>ROUND(D318*E318,2)</f>
        <v/>
      </c>
      <c r="H318">
        <f>MAX(F318-G318,0)</f>
        <v/>
      </c>
      <c r="I318">
        <f>IF(G318=0,"Pendiente",IF(H318&gt;0,"Parcial","Pagado"))</f>
        <v/>
      </c>
      <c r="K318">
        <f>ROUND(D318*J318,2)</f>
        <v/>
      </c>
      <c r="L318">
        <f>F318-K318</f>
        <v/>
      </c>
    </row>
    <row r="319">
      <c r="F319">
        <f>ROUND(D319*E319,2)</f>
        <v/>
      </c>
      <c r="H319">
        <f>MAX(F319-G319,0)</f>
        <v/>
      </c>
      <c r="I319">
        <f>IF(G319=0,"Pendiente",IF(H319&gt;0,"Parcial","Pagado"))</f>
        <v/>
      </c>
      <c r="K319">
        <f>ROUND(D319*J319,2)</f>
        <v/>
      </c>
      <c r="L319">
        <f>F319-K319</f>
        <v/>
      </c>
    </row>
    <row r="320">
      <c r="F320">
        <f>ROUND(D320*E320,2)</f>
        <v/>
      </c>
      <c r="H320">
        <f>MAX(F320-G320,0)</f>
        <v/>
      </c>
      <c r="I320">
        <f>IF(G320=0,"Pendiente",IF(H320&gt;0,"Parcial","Pagado"))</f>
        <v/>
      </c>
      <c r="K320">
        <f>ROUND(D320*J320,2)</f>
        <v/>
      </c>
      <c r="L320">
        <f>F320-K320</f>
        <v/>
      </c>
    </row>
    <row r="321">
      <c r="F321">
        <f>ROUND(D321*E321,2)</f>
        <v/>
      </c>
      <c r="H321">
        <f>MAX(F321-G321,0)</f>
        <v/>
      </c>
      <c r="I321">
        <f>IF(G321=0,"Pendiente",IF(H321&gt;0,"Parcial","Pagado"))</f>
        <v/>
      </c>
      <c r="K321">
        <f>ROUND(D321*J321,2)</f>
        <v/>
      </c>
      <c r="L321">
        <f>F321-K321</f>
        <v/>
      </c>
    </row>
    <row r="322">
      <c r="F322">
        <f>ROUND(D322*E322,2)</f>
        <v/>
      </c>
      <c r="H322">
        <f>MAX(F322-G322,0)</f>
        <v/>
      </c>
      <c r="I322">
        <f>IF(G322=0,"Pendiente",IF(H322&gt;0,"Parcial","Pagado"))</f>
        <v/>
      </c>
      <c r="K322">
        <f>ROUND(D322*J322,2)</f>
        <v/>
      </c>
      <c r="L322">
        <f>F322-K322</f>
        <v/>
      </c>
    </row>
    <row r="323">
      <c r="F323">
        <f>ROUND(D323*E323,2)</f>
        <v/>
      </c>
      <c r="H323">
        <f>MAX(F323-G323,0)</f>
        <v/>
      </c>
      <c r="I323">
        <f>IF(G323=0,"Pendiente",IF(H323&gt;0,"Parcial","Pagado"))</f>
        <v/>
      </c>
      <c r="K323">
        <f>ROUND(D323*J323,2)</f>
        <v/>
      </c>
      <c r="L323">
        <f>F323-K323</f>
        <v/>
      </c>
    </row>
    <row r="324">
      <c r="F324">
        <f>ROUND(D324*E324,2)</f>
        <v/>
      </c>
      <c r="H324">
        <f>MAX(F324-G324,0)</f>
        <v/>
      </c>
      <c r="I324">
        <f>IF(G324=0,"Pendiente",IF(H324&gt;0,"Parcial","Pagado"))</f>
        <v/>
      </c>
      <c r="K324">
        <f>ROUND(D324*J324,2)</f>
        <v/>
      </c>
      <c r="L324">
        <f>F324-K324</f>
        <v/>
      </c>
    </row>
    <row r="325">
      <c r="F325">
        <f>ROUND(D325*E325,2)</f>
        <v/>
      </c>
      <c r="H325">
        <f>MAX(F325-G325,0)</f>
        <v/>
      </c>
      <c r="I325">
        <f>IF(G325=0,"Pendiente",IF(H325&gt;0,"Parcial","Pagado"))</f>
        <v/>
      </c>
      <c r="K325">
        <f>ROUND(D325*J325,2)</f>
        <v/>
      </c>
      <c r="L325">
        <f>F325-K325</f>
        <v/>
      </c>
    </row>
    <row r="326">
      <c r="F326">
        <f>ROUND(D326*E326,2)</f>
        <v/>
      </c>
      <c r="H326">
        <f>MAX(F326-G326,0)</f>
        <v/>
      </c>
      <c r="I326">
        <f>IF(G326=0,"Pendiente",IF(H326&gt;0,"Parcial","Pagado"))</f>
        <v/>
      </c>
      <c r="K326">
        <f>ROUND(D326*J326,2)</f>
        <v/>
      </c>
      <c r="L326">
        <f>F326-K326</f>
        <v/>
      </c>
    </row>
    <row r="327">
      <c r="F327">
        <f>ROUND(D327*E327,2)</f>
        <v/>
      </c>
      <c r="H327">
        <f>MAX(F327-G327,0)</f>
        <v/>
      </c>
      <c r="I327">
        <f>IF(G327=0,"Pendiente",IF(H327&gt;0,"Parcial","Pagado"))</f>
        <v/>
      </c>
      <c r="K327">
        <f>ROUND(D327*J327,2)</f>
        <v/>
      </c>
      <c r="L327">
        <f>F327-K327</f>
        <v/>
      </c>
    </row>
    <row r="328">
      <c r="F328">
        <f>ROUND(D328*E328,2)</f>
        <v/>
      </c>
      <c r="H328">
        <f>MAX(F328-G328,0)</f>
        <v/>
      </c>
      <c r="I328">
        <f>IF(G328=0,"Pendiente",IF(H328&gt;0,"Parcial","Pagado"))</f>
        <v/>
      </c>
      <c r="K328">
        <f>ROUND(D328*J328,2)</f>
        <v/>
      </c>
      <c r="L328">
        <f>F328-K328</f>
        <v/>
      </c>
    </row>
    <row r="329">
      <c r="F329">
        <f>ROUND(D329*E329,2)</f>
        <v/>
      </c>
      <c r="H329">
        <f>MAX(F329-G329,0)</f>
        <v/>
      </c>
      <c r="I329">
        <f>IF(G329=0,"Pendiente",IF(H329&gt;0,"Parcial","Pagado"))</f>
        <v/>
      </c>
      <c r="K329">
        <f>ROUND(D329*J329,2)</f>
        <v/>
      </c>
      <c r="L329">
        <f>F329-K329</f>
        <v/>
      </c>
    </row>
    <row r="330">
      <c r="F330">
        <f>ROUND(D330*E330,2)</f>
        <v/>
      </c>
      <c r="H330">
        <f>MAX(F330-G330,0)</f>
        <v/>
      </c>
      <c r="I330">
        <f>IF(G330=0,"Pendiente",IF(H330&gt;0,"Parcial","Pagado"))</f>
        <v/>
      </c>
      <c r="K330">
        <f>ROUND(D330*J330,2)</f>
        <v/>
      </c>
      <c r="L330">
        <f>F330-K330</f>
        <v/>
      </c>
    </row>
    <row r="331">
      <c r="F331">
        <f>ROUND(D331*E331,2)</f>
        <v/>
      </c>
      <c r="H331">
        <f>MAX(F331-G331,0)</f>
        <v/>
      </c>
      <c r="I331">
        <f>IF(G331=0,"Pendiente",IF(H331&gt;0,"Parcial","Pagado"))</f>
        <v/>
      </c>
      <c r="K331">
        <f>ROUND(D331*J331,2)</f>
        <v/>
      </c>
      <c r="L331">
        <f>F331-K331</f>
        <v/>
      </c>
    </row>
    <row r="332">
      <c r="F332">
        <f>ROUND(D332*E332,2)</f>
        <v/>
      </c>
      <c r="H332">
        <f>MAX(F332-G332,0)</f>
        <v/>
      </c>
      <c r="I332">
        <f>IF(G332=0,"Pendiente",IF(H332&gt;0,"Parcial","Pagado"))</f>
        <v/>
      </c>
      <c r="K332">
        <f>ROUND(D332*J332,2)</f>
        <v/>
      </c>
      <c r="L332">
        <f>F332-K332</f>
        <v/>
      </c>
    </row>
    <row r="333">
      <c r="F333">
        <f>ROUND(D333*E333,2)</f>
        <v/>
      </c>
      <c r="H333">
        <f>MAX(F333-G333,0)</f>
        <v/>
      </c>
      <c r="I333">
        <f>IF(G333=0,"Pendiente",IF(H333&gt;0,"Parcial","Pagado"))</f>
        <v/>
      </c>
      <c r="K333">
        <f>ROUND(D333*J333,2)</f>
        <v/>
      </c>
      <c r="L333">
        <f>F333-K333</f>
        <v/>
      </c>
    </row>
    <row r="334">
      <c r="F334">
        <f>ROUND(D334*E334,2)</f>
        <v/>
      </c>
      <c r="H334">
        <f>MAX(F334-G334,0)</f>
        <v/>
      </c>
      <c r="I334">
        <f>IF(G334=0,"Pendiente",IF(H334&gt;0,"Parcial","Pagado"))</f>
        <v/>
      </c>
      <c r="K334">
        <f>ROUND(D334*J334,2)</f>
        <v/>
      </c>
      <c r="L334">
        <f>F334-K334</f>
        <v/>
      </c>
    </row>
    <row r="335">
      <c r="F335">
        <f>ROUND(D335*E335,2)</f>
        <v/>
      </c>
      <c r="H335">
        <f>MAX(F335-G335,0)</f>
        <v/>
      </c>
      <c r="I335">
        <f>IF(G335=0,"Pendiente",IF(H335&gt;0,"Parcial","Pagado"))</f>
        <v/>
      </c>
      <c r="K335">
        <f>ROUND(D335*J335,2)</f>
        <v/>
      </c>
      <c r="L335">
        <f>F335-K335</f>
        <v/>
      </c>
    </row>
    <row r="336">
      <c r="F336">
        <f>ROUND(D336*E336,2)</f>
        <v/>
      </c>
      <c r="H336">
        <f>MAX(F336-G336,0)</f>
        <v/>
      </c>
      <c r="I336">
        <f>IF(G336=0,"Pendiente",IF(H336&gt;0,"Parcial","Pagado"))</f>
        <v/>
      </c>
      <c r="K336">
        <f>ROUND(D336*J336,2)</f>
        <v/>
      </c>
      <c r="L336">
        <f>F336-K336</f>
        <v/>
      </c>
    </row>
    <row r="337">
      <c r="F337">
        <f>ROUND(D337*E337,2)</f>
        <v/>
      </c>
      <c r="H337">
        <f>MAX(F337-G337,0)</f>
        <v/>
      </c>
      <c r="I337">
        <f>IF(G337=0,"Pendiente",IF(H337&gt;0,"Parcial","Pagado"))</f>
        <v/>
      </c>
      <c r="K337">
        <f>ROUND(D337*J337,2)</f>
        <v/>
      </c>
      <c r="L337">
        <f>F337-K337</f>
        <v/>
      </c>
    </row>
    <row r="338">
      <c r="F338">
        <f>ROUND(D338*E338,2)</f>
        <v/>
      </c>
      <c r="H338">
        <f>MAX(F338-G338,0)</f>
        <v/>
      </c>
      <c r="I338">
        <f>IF(G338=0,"Pendiente",IF(H338&gt;0,"Parcial","Pagado"))</f>
        <v/>
      </c>
      <c r="K338">
        <f>ROUND(D338*J338,2)</f>
        <v/>
      </c>
      <c r="L338">
        <f>F338-K338</f>
        <v/>
      </c>
    </row>
    <row r="339">
      <c r="F339">
        <f>ROUND(D339*E339,2)</f>
        <v/>
      </c>
      <c r="H339">
        <f>MAX(F339-G339,0)</f>
        <v/>
      </c>
      <c r="I339">
        <f>IF(G339=0,"Pendiente",IF(H339&gt;0,"Parcial","Pagado"))</f>
        <v/>
      </c>
      <c r="K339">
        <f>ROUND(D339*J339,2)</f>
        <v/>
      </c>
      <c r="L339">
        <f>F339-K339</f>
        <v/>
      </c>
    </row>
    <row r="340">
      <c r="F340">
        <f>ROUND(D340*E340,2)</f>
        <v/>
      </c>
      <c r="H340">
        <f>MAX(F340-G340,0)</f>
        <v/>
      </c>
      <c r="I340">
        <f>IF(G340=0,"Pendiente",IF(H340&gt;0,"Parcial","Pagado"))</f>
        <v/>
      </c>
      <c r="K340">
        <f>ROUND(D340*J340,2)</f>
        <v/>
      </c>
      <c r="L340">
        <f>F340-K340</f>
        <v/>
      </c>
    </row>
    <row r="341">
      <c r="F341">
        <f>ROUND(D341*E341,2)</f>
        <v/>
      </c>
      <c r="H341">
        <f>MAX(F341-G341,0)</f>
        <v/>
      </c>
      <c r="I341">
        <f>IF(G341=0,"Pendiente",IF(H341&gt;0,"Parcial","Pagado"))</f>
        <v/>
      </c>
      <c r="K341">
        <f>ROUND(D341*J341,2)</f>
        <v/>
      </c>
      <c r="L341">
        <f>F341-K341</f>
        <v/>
      </c>
    </row>
    <row r="342">
      <c r="F342">
        <f>ROUND(D342*E342,2)</f>
        <v/>
      </c>
      <c r="H342">
        <f>MAX(F342-G342,0)</f>
        <v/>
      </c>
      <c r="I342">
        <f>IF(G342=0,"Pendiente",IF(H342&gt;0,"Parcial","Pagado"))</f>
        <v/>
      </c>
      <c r="K342">
        <f>ROUND(D342*J342,2)</f>
        <v/>
      </c>
      <c r="L342">
        <f>F342-K342</f>
        <v/>
      </c>
    </row>
    <row r="343">
      <c r="F343">
        <f>ROUND(D343*E343,2)</f>
        <v/>
      </c>
      <c r="H343">
        <f>MAX(F343-G343,0)</f>
        <v/>
      </c>
      <c r="I343">
        <f>IF(G343=0,"Pendiente",IF(H343&gt;0,"Parcial","Pagado"))</f>
        <v/>
      </c>
      <c r="K343">
        <f>ROUND(D343*J343,2)</f>
        <v/>
      </c>
      <c r="L343">
        <f>F343-K343</f>
        <v/>
      </c>
    </row>
    <row r="344">
      <c r="F344">
        <f>ROUND(D344*E344,2)</f>
        <v/>
      </c>
      <c r="H344">
        <f>MAX(F344-G344,0)</f>
        <v/>
      </c>
      <c r="I344">
        <f>IF(G344=0,"Pendiente",IF(H344&gt;0,"Parcial","Pagado"))</f>
        <v/>
      </c>
      <c r="K344">
        <f>ROUND(D344*J344,2)</f>
        <v/>
      </c>
      <c r="L344">
        <f>F344-K344</f>
        <v/>
      </c>
    </row>
    <row r="345">
      <c r="F345">
        <f>ROUND(D345*E345,2)</f>
        <v/>
      </c>
      <c r="H345">
        <f>MAX(F345-G345,0)</f>
        <v/>
      </c>
      <c r="I345">
        <f>IF(G345=0,"Pendiente",IF(H345&gt;0,"Parcial","Pagado"))</f>
        <v/>
      </c>
      <c r="K345">
        <f>ROUND(D345*J345,2)</f>
        <v/>
      </c>
      <c r="L345">
        <f>F345-K345</f>
        <v/>
      </c>
    </row>
    <row r="346">
      <c r="F346">
        <f>ROUND(D346*E346,2)</f>
        <v/>
      </c>
      <c r="H346">
        <f>MAX(F346-G346,0)</f>
        <v/>
      </c>
      <c r="I346">
        <f>IF(G346=0,"Pendiente",IF(H346&gt;0,"Parcial","Pagado"))</f>
        <v/>
      </c>
      <c r="K346">
        <f>ROUND(D346*J346,2)</f>
        <v/>
      </c>
      <c r="L346">
        <f>F346-K346</f>
        <v/>
      </c>
    </row>
    <row r="347">
      <c r="F347">
        <f>ROUND(D347*E347,2)</f>
        <v/>
      </c>
      <c r="H347">
        <f>MAX(F347-G347,0)</f>
        <v/>
      </c>
      <c r="I347">
        <f>IF(G347=0,"Pendiente",IF(H347&gt;0,"Parcial","Pagado"))</f>
        <v/>
      </c>
      <c r="K347">
        <f>ROUND(D347*J347,2)</f>
        <v/>
      </c>
      <c r="L347">
        <f>F347-K347</f>
        <v/>
      </c>
    </row>
    <row r="348">
      <c r="F348">
        <f>ROUND(D348*E348,2)</f>
        <v/>
      </c>
      <c r="H348">
        <f>MAX(F348-G348,0)</f>
        <v/>
      </c>
      <c r="I348">
        <f>IF(G348=0,"Pendiente",IF(H348&gt;0,"Parcial","Pagado"))</f>
        <v/>
      </c>
      <c r="K348">
        <f>ROUND(D348*J348,2)</f>
        <v/>
      </c>
      <c r="L348">
        <f>F348-K348</f>
        <v/>
      </c>
    </row>
    <row r="349">
      <c r="F349">
        <f>ROUND(D349*E349,2)</f>
        <v/>
      </c>
      <c r="H349">
        <f>MAX(F349-G349,0)</f>
        <v/>
      </c>
      <c r="I349">
        <f>IF(G349=0,"Pendiente",IF(H349&gt;0,"Parcial","Pagado"))</f>
        <v/>
      </c>
      <c r="K349">
        <f>ROUND(D349*J349,2)</f>
        <v/>
      </c>
      <c r="L349">
        <f>F349-K349</f>
        <v/>
      </c>
    </row>
    <row r="350">
      <c r="F350">
        <f>ROUND(D350*E350,2)</f>
        <v/>
      </c>
      <c r="H350">
        <f>MAX(F350-G350,0)</f>
        <v/>
      </c>
      <c r="I350">
        <f>IF(G350=0,"Pendiente",IF(H350&gt;0,"Parcial","Pagado"))</f>
        <v/>
      </c>
      <c r="K350">
        <f>ROUND(D350*J350,2)</f>
        <v/>
      </c>
      <c r="L350">
        <f>F350-K350</f>
        <v/>
      </c>
    </row>
    <row r="351">
      <c r="F351">
        <f>ROUND(D351*E351,2)</f>
        <v/>
      </c>
      <c r="H351">
        <f>MAX(F351-G351,0)</f>
        <v/>
      </c>
      <c r="I351">
        <f>IF(G351=0,"Pendiente",IF(H351&gt;0,"Parcial","Pagado"))</f>
        <v/>
      </c>
      <c r="K351">
        <f>ROUND(D351*J351,2)</f>
        <v/>
      </c>
      <c r="L351">
        <f>F351-K351</f>
        <v/>
      </c>
    </row>
    <row r="352">
      <c r="F352">
        <f>ROUND(D352*E352,2)</f>
        <v/>
      </c>
      <c r="H352">
        <f>MAX(F352-G352,0)</f>
        <v/>
      </c>
      <c r="I352">
        <f>IF(G352=0,"Pendiente",IF(H352&gt;0,"Parcial","Pagado"))</f>
        <v/>
      </c>
      <c r="K352">
        <f>ROUND(D352*J352,2)</f>
        <v/>
      </c>
      <c r="L352">
        <f>F352-K352</f>
        <v/>
      </c>
    </row>
    <row r="353">
      <c r="F353">
        <f>ROUND(D353*E353,2)</f>
        <v/>
      </c>
      <c r="H353">
        <f>MAX(F353-G353,0)</f>
        <v/>
      </c>
      <c r="I353">
        <f>IF(G353=0,"Pendiente",IF(H353&gt;0,"Parcial","Pagado"))</f>
        <v/>
      </c>
      <c r="K353">
        <f>ROUND(D353*J353,2)</f>
        <v/>
      </c>
      <c r="L353">
        <f>F353-K353</f>
        <v/>
      </c>
    </row>
    <row r="354">
      <c r="F354">
        <f>ROUND(D354*E354,2)</f>
        <v/>
      </c>
      <c r="H354">
        <f>MAX(F354-G354,0)</f>
        <v/>
      </c>
      <c r="I354">
        <f>IF(G354=0,"Pendiente",IF(H354&gt;0,"Parcial","Pagado"))</f>
        <v/>
      </c>
      <c r="K354">
        <f>ROUND(D354*J354,2)</f>
        <v/>
      </c>
      <c r="L354">
        <f>F354-K354</f>
        <v/>
      </c>
    </row>
    <row r="355">
      <c r="F355">
        <f>ROUND(D355*E355,2)</f>
        <v/>
      </c>
      <c r="H355">
        <f>MAX(F355-G355,0)</f>
        <v/>
      </c>
      <c r="I355">
        <f>IF(G355=0,"Pendiente",IF(H355&gt;0,"Parcial","Pagado"))</f>
        <v/>
      </c>
      <c r="K355">
        <f>ROUND(D355*J355,2)</f>
        <v/>
      </c>
      <c r="L355">
        <f>F355-K355</f>
        <v/>
      </c>
    </row>
    <row r="356">
      <c r="F356">
        <f>ROUND(D356*E356,2)</f>
        <v/>
      </c>
      <c r="H356">
        <f>MAX(F356-G356,0)</f>
        <v/>
      </c>
      <c r="I356">
        <f>IF(G356=0,"Pendiente",IF(H356&gt;0,"Parcial","Pagado"))</f>
        <v/>
      </c>
      <c r="K356">
        <f>ROUND(D356*J356,2)</f>
        <v/>
      </c>
      <c r="L356">
        <f>F356-K356</f>
        <v/>
      </c>
    </row>
    <row r="357">
      <c r="F357">
        <f>ROUND(D357*E357,2)</f>
        <v/>
      </c>
      <c r="H357">
        <f>MAX(F357-G357,0)</f>
        <v/>
      </c>
      <c r="I357">
        <f>IF(G357=0,"Pendiente",IF(H357&gt;0,"Parcial","Pagado"))</f>
        <v/>
      </c>
      <c r="K357">
        <f>ROUND(D357*J357,2)</f>
        <v/>
      </c>
      <c r="L357">
        <f>F357-K357</f>
        <v/>
      </c>
    </row>
    <row r="358">
      <c r="F358">
        <f>ROUND(D358*E358,2)</f>
        <v/>
      </c>
      <c r="H358">
        <f>MAX(F358-G358,0)</f>
        <v/>
      </c>
      <c r="I358">
        <f>IF(G358=0,"Pendiente",IF(H358&gt;0,"Parcial","Pagado"))</f>
        <v/>
      </c>
      <c r="K358">
        <f>ROUND(D358*J358,2)</f>
        <v/>
      </c>
      <c r="L358">
        <f>F358-K358</f>
        <v/>
      </c>
    </row>
    <row r="359">
      <c r="F359">
        <f>ROUND(D359*E359,2)</f>
        <v/>
      </c>
      <c r="H359">
        <f>MAX(F359-G359,0)</f>
        <v/>
      </c>
      <c r="I359">
        <f>IF(G359=0,"Pendiente",IF(H359&gt;0,"Parcial","Pagado"))</f>
        <v/>
      </c>
      <c r="K359">
        <f>ROUND(D359*J359,2)</f>
        <v/>
      </c>
      <c r="L359">
        <f>F359-K359</f>
        <v/>
      </c>
    </row>
    <row r="360">
      <c r="F360">
        <f>ROUND(D360*E360,2)</f>
        <v/>
      </c>
      <c r="H360">
        <f>MAX(F360-G360,0)</f>
        <v/>
      </c>
      <c r="I360">
        <f>IF(G360=0,"Pendiente",IF(H360&gt;0,"Parcial","Pagado"))</f>
        <v/>
      </c>
      <c r="K360">
        <f>ROUND(D360*J360,2)</f>
        <v/>
      </c>
      <c r="L360">
        <f>F360-K360</f>
        <v/>
      </c>
    </row>
    <row r="361">
      <c r="F361">
        <f>ROUND(D361*E361,2)</f>
        <v/>
      </c>
      <c r="H361">
        <f>MAX(F361-G361,0)</f>
        <v/>
      </c>
      <c r="I361">
        <f>IF(G361=0,"Pendiente",IF(H361&gt;0,"Parcial","Pagado"))</f>
        <v/>
      </c>
      <c r="K361">
        <f>ROUND(D361*J361,2)</f>
        <v/>
      </c>
      <c r="L361">
        <f>F361-K361</f>
        <v/>
      </c>
    </row>
    <row r="362">
      <c r="F362">
        <f>ROUND(D362*E362,2)</f>
        <v/>
      </c>
      <c r="H362">
        <f>MAX(F362-G362,0)</f>
        <v/>
      </c>
      <c r="I362">
        <f>IF(G362=0,"Pendiente",IF(H362&gt;0,"Parcial","Pagado"))</f>
        <v/>
      </c>
      <c r="K362">
        <f>ROUND(D362*J362,2)</f>
        <v/>
      </c>
      <c r="L362">
        <f>F362-K362</f>
        <v/>
      </c>
    </row>
    <row r="363">
      <c r="F363">
        <f>ROUND(D363*E363,2)</f>
        <v/>
      </c>
      <c r="H363">
        <f>MAX(F363-G363,0)</f>
        <v/>
      </c>
      <c r="I363">
        <f>IF(G363=0,"Pendiente",IF(H363&gt;0,"Parcial","Pagado"))</f>
        <v/>
      </c>
      <c r="K363">
        <f>ROUND(D363*J363,2)</f>
        <v/>
      </c>
      <c r="L363">
        <f>F363-K363</f>
        <v/>
      </c>
    </row>
    <row r="364">
      <c r="F364">
        <f>ROUND(D364*E364,2)</f>
        <v/>
      </c>
      <c r="H364">
        <f>MAX(F364-G364,0)</f>
        <v/>
      </c>
      <c r="I364">
        <f>IF(G364=0,"Pendiente",IF(H364&gt;0,"Parcial","Pagado"))</f>
        <v/>
      </c>
      <c r="K364">
        <f>ROUND(D364*J364,2)</f>
        <v/>
      </c>
      <c r="L364">
        <f>F364-K364</f>
        <v/>
      </c>
    </row>
    <row r="365">
      <c r="F365">
        <f>ROUND(D365*E365,2)</f>
        <v/>
      </c>
      <c r="H365">
        <f>MAX(F365-G365,0)</f>
        <v/>
      </c>
      <c r="I365">
        <f>IF(G365=0,"Pendiente",IF(H365&gt;0,"Parcial","Pagado"))</f>
        <v/>
      </c>
      <c r="K365">
        <f>ROUND(D365*J365,2)</f>
        <v/>
      </c>
      <c r="L365">
        <f>F365-K365</f>
        <v/>
      </c>
    </row>
    <row r="366">
      <c r="F366">
        <f>ROUND(D366*E366,2)</f>
        <v/>
      </c>
      <c r="H366">
        <f>MAX(F366-G366,0)</f>
        <v/>
      </c>
      <c r="I366">
        <f>IF(G366=0,"Pendiente",IF(H366&gt;0,"Parcial","Pagado"))</f>
        <v/>
      </c>
      <c r="K366">
        <f>ROUND(D366*J366,2)</f>
        <v/>
      </c>
      <c r="L366">
        <f>F366-K366</f>
        <v/>
      </c>
    </row>
    <row r="367">
      <c r="F367">
        <f>ROUND(D367*E367,2)</f>
        <v/>
      </c>
      <c r="H367">
        <f>MAX(F367-G367,0)</f>
        <v/>
      </c>
      <c r="I367">
        <f>IF(G367=0,"Pendiente",IF(H367&gt;0,"Parcial","Pagado"))</f>
        <v/>
      </c>
      <c r="K367">
        <f>ROUND(D367*J367,2)</f>
        <v/>
      </c>
      <c r="L367">
        <f>F367-K367</f>
        <v/>
      </c>
    </row>
    <row r="368">
      <c r="F368">
        <f>ROUND(D368*E368,2)</f>
        <v/>
      </c>
      <c r="H368">
        <f>MAX(F368-G368,0)</f>
        <v/>
      </c>
      <c r="I368">
        <f>IF(G368=0,"Pendiente",IF(H368&gt;0,"Parcial","Pagado"))</f>
        <v/>
      </c>
      <c r="K368">
        <f>ROUND(D368*J368,2)</f>
        <v/>
      </c>
      <c r="L368">
        <f>F368-K368</f>
        <v/>
      </c>
    </row>
    <row r="369">
      <c r="F369">
        <f>ROUND(D369*E369,2)</f>
        <v/>
      </c>
      <c r="H369">
        <f>MAX(F369-G369,0)</f>
        <v/>
      </c>
      <c r="I369">
        <f>IF(G369=0,"Pendiente",IF(H369&gt;0,"Parcial","Pagado"))</f>
        <v/>
      </c>
      <c r="K369">
        <f>ROUND(D369*J369,2)</f>
        <v/>
      </c>
      <c r="L369">
        <f>F369-K369</f>
        <v/>
      </c>
    </row>
    <row r="370">
      <c r="F370">
        <f>ROUND(D370*E370,2)</f>
        <v/>
      </c>
      <c r="H370">
        <f>MAX(F370-G370,0)</f>
        <v/>
      </c>
      <c r="I370">
        <f>IF(G370=0,"Pendiente",IF(H370&gt;0,"Parcial","Pagado"))</f>
        <v/>
      </c>
      <c r="K370">
        <f>ROUND(D370*J370,2)</f>
        <v/>
      </c>
      <c r="L370">
        <f>F370-K370</f>
        <v/>
      </c>
    </row>
    <row r="371">
      <c r="F371">
        <f>ROUND(D371*E371,2)</f>
        <v/>
      </c>
      <c r="H371">
        <f>MAX(F371-G371,0)</f>
        <v/>
      </c>
      <c r="I371">
        <f>IF(G371=0,"Pendiente",IF(H371&gt;0,"Parcial","Pagado"))</f>
        <v/>
      </c>
      <c r="K371">
        <f>ROUND(D371*J371,2)</f>
        <v/>
      </c>
      <c r="L371">
        <f>F371-K371</f>
        <v/>
      </c>
    </row>
    <row r="372">
      <c r="F372">
        <f>ROUND(D372*E372,2)</f>
        <v/>
      </c>
      <c r="H372">
        <f>MAX(F372-G372,0)</f>
        <v/>
      </c>
      <c r="I372">
        <f>IF(G372=0,"Pendiente",IF(H372&gt;0,"Parcial","Pagado"))</f>
        <v/>
      </c>
      <c r="K372">
        <f>ROUND(D372*J372,2)</f>
        <v/>
      </c>
      <c r="L372">
        <f>F372-K372</f>
        <v/>
      </c>
    </row>
    <row r="373">
      <c r="F373">
        <f>ROUND(D373*E373,2)</f>
        <v/>
      </c>
      <c r="H373">
        <f>MAX(F373-G373,0)</f>
        <v/>
      </c>
      <c r="I373">
        <f>IF(G373=0,"Pendiente",IF(H373&gt;0,"Parcial","Pagado"))</f>
        <v/>
      </c>
      <c r="K373">
        <f>ROUND(D373*J373,2)</f>
        <v/>
      </c>
      <c r="L373">
        <f>F373-K373</f>
        <v/>
      </c>
    </row>
    <row r="374">
      <c r="F374">
        <f>ROUND(D374*E374,2)</f>
        <v/>
      </c>
      <c r="H374">
        <f>MAX(F374-G374,0)</f>
        <v/>
      </c>
      <c r="I374">
        <f>IF(G374=0,"Pendiente",IF(H374&gt;0,"Parcial","Pagado"))</f>
        <v/>
      </c>
      <c r="K374">
        <f>ROUND(D374*J374,2)</f>
        <v/>
      </c>
      <c r="L374">
        <f>F374-K374</f>
        <v/>
      </c>
    </row>
    <row r="375">
      <c r="F375">
        <f>ROUND(D375*E375,2)</f>
        <v/>
      </c>
      <c r="H375">
        <f>MAX(F375-G375,0)</f>
        <v/>
      </c>
      <c r="I375">
        <f>IF(G375=0,"Pendiente",IF(H375&gt;0,"Parcial","Pagado"))</f>
        <v/>
      </c>
      <c r="K375">
        <f>ROUND(D375*J375,2)</f>
        <v/>
      </c>
      <c r="L375">
        <f>F375-K375</f>
        <v/>
      </c>
    </row>
    <row r="376">
      <c r="F376">
        <f>ROUND(D376*E376,2)</f>
        <v/>
      </c>
      <c r="H376">
        <f>MAX(F376-G376,0)</f>
        <v/>
      </c>
      <c r="I376">
        <f>IF(G376=0,"Pendiente",IF(H376&gt;0,"Parcial","Pagado"))</f>
        <v/>
      </c>
      <c r="K376">
        <f>ROUND(D376*J376,2)</f>
        <v/>
      </c>
      <c r="L376">
        <f>F376-K376</f>
        <v/>
      </c>
    </row>
    <row r="377">
      <c r="F377">
        <f>ROUND(D377*E377,2)</f>
        <v/>
      </c>
      <c r="H377">
        <f>MAX(F377-G377,0)</f>
        <v/>
      </c>
      <c r="I377">
        <f>IF(G377=0,"Pendiente",IF(H377&gt;0,"Parcial","Pagado"))</f>
        <v/>
      </c>
      <c r="K377">
        <f>ROUND(D377*J377,2)</f>
        <v/>
      </c>
      <c r="L377">
        <f>F377-K377</f>
        <v/>
      </c>
    </row>
    <row r="378">
      <c r="F378">
        <f>ROUND(D378*E378,2)</f>
        <v/>
      </c>
      <c r="H378">
        <f>MAX(F378-G378,0)</f>
        <v/>
      </c>
      <c r="I378">
        <f>IF(G378=0,"Pendiente",IF(H378&gt;0,"Parcial","Pagado"))</f>
        <v/>
      </c>
      <c r="K378">
        <f>ROUND(D378*J378,2)</f>
        <v/>
      </c>
      <c r="L378">
        <f>F378-K378</f>
        <v/>
      </c>
    </row>
    <row r="379">
      <c r="F379">
        <f>ROUND(D379*E379,2)</f>
        <v/>
      </c>
      <c r="H379">
        <f>MAX(F379-G379,0)</f>
        <v/>
      </c>
      <c r="I379">
        <f>IF(G379=0,"Pendiente",IF(H379&gt;0,"Parcial","Pagado"))</f>
        <v/>
      </c>
      <c r="K379">
        <f>ROUND(D379*J379,2)</f>
        <v/>
      </c>
      <c r="L379">
        <f>F379-K379</f>
        <v/>
      </c>
    </row>
    <row r="380">
      <c r="F380">
        <f>ROUND(D380*E380,2)</f>
        <v/>
      </c>
      <c r="H380">
        <f>MAX(F380-G380,0)</f>
        <v/>
      </c>
      <c r="I380">
        <f>IF(G380=0,"Pendiente",IF(H380&gt;0,"Parcial","Pagado"))</f>
        <v/>
      </c>
      <c r="K380">
        <f>ROUND(D380*J380,2)</f>
        <v/>
      </c>
      <c r="L380">
        <f>F380-K380</f>
        <v/>
      </c>
    </row>
    <row r="381">
      <c r="F381">
        <f>ROUND(D381*E381,2)</f>
        <v/>
      </c>
      <c r="H381">
        <f>MAX(F381-G381,0)</f>
        <v/>
      </c>
      <c r="I381">
        <f>IF(G381=0,"Pendiente",IF(H381&gt;0,"Parcial","Pagado"))</f>
        <v/>
      </c>
      <c r="K381">
        <f>ROUND(D381*J381,2)</f>
        <v/>
      </c>
      <c r="L381">
        <f>F381-K381</f>
        <v/>
      </c>
    </row>
    <row r="382">
      <c r="F382">
        <f>ROUND(D382*E382,2)</f>
        <v/>
      </c>
      <c r="H382">
        <f>MAX(F382-G382,0)</f>
        <v/>
      </c>
      <c r="I382">
        <f>IF(G382=0,"Pendiente",IF(H382&gt;0,"Parcial","Pagado"))</f>
        <v/>
      </c>
      <c r="K382">
        <f>ROUND(D382*J382,2)</f>
        <v/>
      </c>
      <c r="L382">
        <f>F382-K382</f>
        <v/>
      </c>
    </row>
    <row r="383">
      <c r="F383">
        <f>ROUND(D383*E383,2)</f>
        <v/>
      </c>
      <c r="H383">
        <f>MAX(F383-G383,0)</f>
        <v/>
      </c>
      <c r="I383">
        <f>IF(G383=0,"Pendiente",IF(H383&gt;0,"Parcial","Pagado"))</f>
        <v/>
      </c>
      <c r="K383">
        <f>ROUND(D383*J383,2)</f>
        <v/>
      </c>
      <c r="L383">
        <f>F383-K383</f>
        <v/>
      </c>
    </row>
    <row r="384">
      <c r="F384">
        <f>ROUND(D384*E384,2)</f>
        <v/>
      </c>
      <c r="H384">
        <f>MAX(F384-G384,0)</f>
        <v/>
      </c>
      <c r="I384">
        <f>IF(G384=0,"Pendiente",IF(H384&gt;0,"Parcial","Pagado"))</f>
        <v/>
      </c>
      <c r="K384">
        <f>ROUND(D384*J384,2)</f>
        <v/>
      </c>
      <c r="L384">
        <f>F384-K384</f>
        <v/>
      </c>
    </row>
    <row r="385">
      <c r="F385">
        <f>ROUND(D385*E385,2)</f>
        <v/>
      </c>
      <c r="H385">
        <f>MAX(F385-G385,0)</f>
        <v/>
      </c>
      <c r="I385">
        <f>IF(G385=0,"Pendiente",IF(H385&gt;0,"Parcial","Pagado"))</f>
        <v/>
      </c>
      <c r="K385">
        <f>ROUND(D385*J385,2)</f>
        <v/>
      </c>
      <c r="L385">
        <f>F385-K385</f>
        <v/>
      </c>
    </row>
    <row r="386">
      <c r="F386">
        <f>ROUND(D386*E386,2)</f>
        <v/>
      </c>
      <c r="H386">
        <f>MAX(F386-G386,0)</f>
        <v/>
      </c>
      <c r="I386">
        <f>IF(G386=0,"Pendiente",IF(H386&gt;0,"Parcial","Pagado"))</f>
        <v/>
      </c>
      <c r="K386">
        <f>ROUND(D386*J386,2)</f>
        <v/>
      </c>
      <c r="L386">
        <f>F386-K386</f>
        <v/>
      </c>
    </row>
    <row r="387">
      <c r="F387">
        <f>ROUND(D387*E387,2)</f>
        <v/>
      </c>
      <c r="H387">
        <f>MAX(F387-G387,0)</f>
        <v/>
      </c>
      <c r="I387">
        <f>IF(G387=0,"Pendiente",IF(H387&gt;0,"Parcial","Pagado"))</f>
        <v/>
      </c>
      <c r="K387">
        <f>ROUND(D387*J387,2)</f>
        <v/>
      </c>
      <c r="L387">
        <f>F387-K387</f>
        <v/>
      </c>
    </row>
    <row r="388">
      <c r="F388">
        <f>ROUND(D388*E388,2)</f>
        <v/>
      </c>
      <c r="H388">
        <f>MAX(F388-G388,0)</f>
        <v/>
      </c>
      <c r="I388">
        <f>IF(G388=0,"Pendiente",IF(H388&gt;0,"Parcial","Pagado"))</f>
        <v/>
      </c>
      <c r="K388">
        <f>ROUND(D388*J388,2)</f>
        <v/>
      </c>
      <c r="L388">
        <f>F388-K388</f>
        <v/>
      </c>
    </row>
    <row r="389">
      <c r="F389">
        <f>ROUND(D389*E389,2)</f>
        <v/>
      </c>
      <c r="H389">
        <f>MAX(F389-G389,0)</f>
        <v/>
      </c>
      <c r="I389">
        <f>IF(G389=0,"Pendiente",IF(H389&gt;0,"Parcial","Pagado"))</f>
        <v/>
      </c>
      <c r="K389">
        <f>ROUND(D389*J389,2)</f>
        <v/>
      </c>
      <c r="L389">
        <f>F389-K389</f>
        <v/>
      </c>
    </row>
    <row r="390">
      <c r="F390">
        <f>ROUND(D390*E390,2)</f>
        <v/>
      </c>
      <c r="H390">
        <f>MAX(F390-G390,0)</f>
        <v/>
      </c>
      <c r="I390">
        <f>IF(G390=0,"Pendiente",IF(H390&gt;0,"Parcial","Pagado"))</f>
        <v/>
      </c>
      <c r="K390">
        <f>ROUND(D390*J390,2)</f>
        <v/>
      </c>
      <c r="L390">
        <f>F390-K390</f>
        <v/>
      </c>
    </row>
    <row r="391">
      <c r="F391">
        <f>ROUND(D391*E391,2)</f>
        <v/>
      </c>
      <c r="H391">
        <f>MAX(F391-G391,0)</f>
        <v/>
      </c>
      <c r="I391">
        <f>IF(G391=0,"Pendiente",IF(H391&gt;0,"Parcial","Pagado"))</f>
        <v/>
      </c>
      <c r="K391">
        <f>ROUND(D391*J391,2)</f>
        <v/>
      </c>
      <c r="L391">
        <f>F391-K391</f>
        <v/>
      </c>
    </row>
    <row r="392">
      <c r="F392">
        <f>ROUND(D392*E392,2)</f>
        <v/>
      </c>
      <c r="H392">
        <f>MAX(F392-G392,0)</f>
        <v/>
      </c>
      <c r="I392">
        <f>IF(G392=0,"Pendiente",IF(H392&gt;0,"Parcial","Pagado"))</f>
        <v/>
      </c>
      <c r="K392">
        <f>ROUND(D392*J392,2)</f>
        <v/>
      </c>
      <c r="L392">
        <f>F392-K392</f>
        <v/>
      </c>
    </row>
    <row r="393">
      <c r="F393">
        <f>ROUND(D393*E393,2)</f>
        <v/>
      </c>
      <c r="H393">
        <f>MAX(F393-G393,0)</f>
        <v/>
      </c>
      <c r="I393">
        <f>IF(G393=0,"Pendiente",IF(H393&gt;0,"Parcial","Pagado"))</f>
        <v/>
      </c>
      <c r="K393">
        <f>ROUND(D393*J393,2)</f>
        <v/>
      </c>
      <c r="L393">
        <f>F393-K393</f>
        <v/>
      </c>
    </row>
    <row r="394">
      <c r="F394">
        <f>ROUND(D394*E394,2)</f>
        <v/>
      </c>
      <c r="H394">
        <f>MAX(F394-G394,0)</f>
        <v/>
      </c>
      <c r="I394">
        <f>IF(G394=0,"Pendiente",IF(H394&gt;0,"Parcial","Pagado"))</f>
        <v/>
      </c>
      <c r="K394">
        <f>ROUND(D394*J394,2)</f>
        <v/>
      </c>
      <c r="L394">
        <f>F394-K394</f>
        <v/>
      </c>
    </row>
    <row r="395">
      <c r="F395">
        <f>ROUND(D395*E395,2)</f>
        <v/>
      </c>
      <c r="H395">
        <f>MAX(F395-G395,0)</f>
        <v/>
      </c>
      <c r="I395">
        <f>IF(G395=0,"Pendiente",IF(H395&gt;0,"Parcial","Pagado"))</f>
        <v/>
      </c>
      <c r="K395">
        <f>ROUND(D395*J395,2)</f>
        <v/>
      </c>
      <c r="L395">
        <f>F395-K395</f>
        <v/>
      </c>
    </row>
    <row r="396">
      <c r="F396">
        <f>ROUND(D396*E396,2)</f>
        <v/>
      </c>
      <c r="H396">
        <f>MAX(F396-G396,0)</f>
        <v/>
      </c>
      <c r="I396">
        <f>IF(G396=0,"Pendiente",IF(H396&gt;0,"Parcial","Pagado"))</f>
        <v/>
      </c>
      <c r="K396">
        <f>ROUND(D396*J396,2)</f>
        <v/>
      </c>
      <c r="L396">
        <f>F396-K396</f>
        <v/>
      </c>
    </row>
    <row r="397">
      <c r="F397">
        <f>ROUND(D397*E397,2)</f>
        <v/>
      </c>
      <c r="H397">
        <f>MAX(F397-G397,0)</f>
        <v/>
      </c>
      <c r="I397">
        <f>IF(G397=0,"Pendiente",IF(H397&gt;0,"Parcial","Pagado"))</f>
        <v/>
      </c>
      <c r="K397">
        <f>ROUND(D397*J397,2)</f>
        <v/>
      </c>
      <c r="L397">
        <f>F397-K397</f>
        <v/>
      </c>
    </row>
    <row r="398">
      <c r="F398">
        <f>ROUND(D398*E398,2)</f>
        <v/>
      </c>
      <c r="H398">
        <f>MAX(F398-G398,0)</f>
        <v/>
      </c>
      <c r="I398">
        <f>IF(G398=0,"Pendiente",IF(H398&gt;0,"Parcial","Pagado"))</f>
        <v/>
      </c>
      <c r="K398">
        <f>ROUND(D398*J398,2)</f>
        <v/>
      </c>
      <c r="L398">
        <f>F398-K398</f>
        <v/>
      </c>
    </row>
    <row r="399">
      <c r="F399">
        <f>ROUND(D399*E399,2)</f>
        <v/>
      </c>
      <c r="H399">
        <f>MAX(F399-G399,0)</f>
        <v/>
      </c>
      <c r="I399">
        <f>IF(G399=0,"Pendiente",IF(H399&gt;0,"Parcial","Pagado"))</f>
        <v/>
      </c>
      <c r="K399">
        <f>ROUND(D399*J399,2)</f>
        <v/>
      </c>
      <c r="L399">
        <f>F399-K399</f>
        <v/>
      </c>
    </row>
    <row r="400">
      <c r="F400">
        <f>ROUND(D400*E400,2)</f>
        <v/>
      </c>
      <c r="H400">
        <f>MAX(F400-G400,0)</f>
        <v/>
      </c>
      <c r="I400">
        <f>IF(G400=0,"Pendiente",IF(H400&gt;0,"Parcial","Pagado"))</f>
        <v/>
      </c>
      <c r="K400">
        <f>ROUND(D400*J400,2)</f>
        <v/>
      </c>
      <c r="L400">
        <f>F400-K400</f>
        <v/>
      </c>
    </row>
    <row r="401">
      <c r="F401">
        <f>ROUND(D401*E401,2)</f>
        <v/>
      </c>
      <c r="H401">
        <f>MAX(F401-G401,0)</f>
        <v/>
      </c>
      <c r="I401">
        <f>IF(G401=0,"Pendiente",IF(H401&gt;0,"Parcial","Pagado"))</f>
        <v/>
      </c>
      <c r="K401">
        <f>ROUND(D401*J401,2)</f>
        <v/>
      </c>
      <c r="L401">
        <f>F401-K401</f>
        <v/>
      </c>
    </row>
    <row r="402">
      <c r="F402">
        <f>ROUND(D402*E402,2)</f>
        <v/>
      </c>
      <c r="H402">
        <f>MAX(F402-G402,0)</f>
        <v/>
      </c>
      <c r="I402">
        <f>IF(G402=0,"Pendiente",IF(H402&gt;0,"Parcial","Pagado"))</f>
        <v/>
      </c>
      <c r="K402">
        <f>ROUND(D402*J402,2)</f>
        <v/>
      </c>
      <c r="L402">
        <f>F402-K402</f>
        <v/>
      </c>
    </row>
    <row r="403">
      <c r="F403">
        <f>ROUND(D403*E403,2)</f>
        <v/>
      </c>
      <c r="H403">
        <f>MAX(F403-G403,0)</f>
        <v/>
      </c>
      <c r="I403">
        <f>IF(G403=0,"Pendiente",IF(H403&gt;0,"Parcial","Pagado"))</f>
        <v/>
      </c>
      <c r="K403">
        <f>ROUND(D403*J403,2)</f>
        <v/>
      </c>
      <c r="L403">
        <f>F403-K403</f>
        <v/>
      </c>
    </row>
    <row r="404">
      <c r="F404">
        <f>ROUND(D404*E404,2)</f>
        <v/>
      </c>
      <c r="H404">
        <f>MAX(F404-G404,0)</f>
        <v/>
      </c>
      <c r="I404">
        <f>IF(G404=0,"Pendiente",IF(H404&gt;0,"Parcial","Pagado"))</f>
        <v/>
      </c>
      <c r="K404">
        <f>ROUND(D404*J404,2)</f>
        <v/>
      </c>
      <c r="L404">
        <f>F404-K404</f>
        <v/>
      </c>
    </row>
    <row r="405">
      <c r="F405">
        <f>ROUND(D405*E405,2)</f>
        <v/>
      </c>
      <c r="H405">
        <f>MAX(F405-G405,0)</f>
        <v/>
      </c>
      <c r="I405">
        <f>IF(G405=0,"Pendiente",IF(H405&gt;0,"Parcial","Pagado"))</f>
        <v/>
      </c>
      <c r="K405">
        <f>ROUND(D405*J405,2)</f>
        <v/>
      </c>
      <c r="L405">
        <f>F405-K405</f>
        <v/>
      </c>
    </row>
    <row r="406">
      <c r="F406">
        <f>ROUND(D406*E406,2)</f>
        <v/>
      </c>
      <c r="H406">
        <f>MAX(F406-G406,0)</f>
        <v/>
      </c>
      <c r="I406">
        <f>IF(G406=0,"Pendiente",IF(H406&gt;0,"Parcial","Pagado"))</f>
        <v/>
      </c>
      <c r="K406">
        <f>ROUND(D406*J406,2)</f>
        <v/>
      </c>
      <c r="L406">
        <f>F406-K406</f>
        <v/>
      </c>
    </row>
    <row r="407">
      <c r="F407">
        <f>ROUND(D407*E407,2)</f>
        <v/>
      </c>
      <c r="H407">
        <f>MAX(F407-G407,0)</f>
        <v/>
      </c>
      <c r="I407">
        <f>IF(G407=0,"Pendiente",IF(H407&gt;0,"Parcial","Pagado"))</f>
        <v/>
      </c>
      <c r="K407">
        <f>ROUND(D407*J407,2)</f>
        <v/>
      </c>
      <c r="L407">
        <f>F407-K407</f>
        <v/>
      </c>
    </row>
    <row r="408">
      <c r="F408">
        <f>ROUND(D408*E408,2)</f>
        <v/>
      </c>
      <c r="H408">
        <f>MAX(F408-G408,0)</f>
        <v/>
      </c>
      <c r="I408">
        <f>IF(G408=0,"Pendiente",IF(H408&gt;0,"Parcial","Pagado"))</f>
        <v/>
      </c>
      <c r="K408">
        <f>ROUND(D408*J408,2)</f>
        <v/>
      </c>
      <c r="L408">
        <f>F408-K408</f>
        <v/>
      </c>
    </row>
    <row r="409">
      <c r="F409">
        <f>ROUND(D409*E409,2)</f>
        <v/>
      </c>
      <c r="H409">
        <f>MAX(F409-G409,0)</f>
        <v/>
      </c>
      <c r="I409">
        <f>IF(G409=0,"Pendiente",IF(H409&gt;0,"Parcial","Pagado"))</f>
        <v/>
      </c>
      <c r="K409">
        <f>ROUND(D409*J409,2)</f>
        <v/>
      </c>
      <c r="L409">
        <f>F409-K409</f>
        <v/>
      </c>
    </row>
    <row r="410">
      <c r="F410">
        <f>ROUND(D410*E410,2)</f>
        <v/>
      </c>
      <c r="H410">
        <f>MAX(F410-G410,0)</f>
        <v/>
      </c>
      <c r="I410">
        <f>IF(G410=0,"Pendiente",IF(H410&gt;0,"Parcial","Pagado"))</f>
        <v/>
      </c>
      <c r="K410">
        <f>ROUND(D410*J410,2)</f>
        <v/>
      </c>
      <c r="L410">
        <f>F410-K410</f>
        <v/>
      </c>
    </row>
    <row r="411">
      <c r="F411">
        <f>ROUND(D411*E411,2)</f>
        <v/>
      </c>
      <c r="H411">
        <f>MAX(F411-G411,0)</f>
        <v/>
      </c>
      <c r="I411">
        <f>IF(G411=0,"Pendiente",IF(H411&gt;0,"Parcial","Pagado"))</f>
        <v/>
      </c>
      <c r="K411">
        <f>ROUND(D411*J411,2)</f>
        <v/>
      </c>
      <c r="L411">
        <f>F411-K411</f>
        <v/>
      </c>
    </row>
    <row r="412">
      <c r="F412">
        <f>ROUND(D412*E412,2)</f>
        <v/>
      </c>
      <c r="H412">
        <f>MAX(F412-G412,0)</f>
        <v/>
      </c>
      <c r="I412">
        <f>IF(G412=0,"Pendiente",IF(H412&gt;0,"Parcial","Pagado"))</f>
        <v/>
      </c>
      <c r="K412">
        <f>ROUND(D412*J412,2)</f>
        <v/>
      </c>
      <c r="L412">
        <f>F412-K412</f>
        <v/>
      </c>
    </row>
    <row r="413">
      <c r="F413">
        <f>ROUND(D413*E413,2)</f>
        <v/>
      </c>
      <c r="H413">
        <f>MAX(F413-G413,0)</f>
        <v/>
      </c>
      <c r="I413">
        <f>IF(G413=0,"Pendiente",IF(H413&gt;0,"Parcial","Pagado"))</f>
        <v/>
      </c>
      <c r="K413">
        <f>ROUND(D413*J413,2)</f>
        <v/>
      </c>
      <c r="L413">
        <f>F413-K413</f>
        <v/>
      </c>
    </row>
    <row r="414">
      <c r="F414">
        <f>ROUND(D414*E414,2)</f>
        <v/>
      </c>
      <c r="H414">
        <f>MAX(F414-G414,0)</f>
        <v/>
      </c>
      <c r="I414">
        <f>IF(G414=0,"Pendiente",IF(H414&gt;0,"Parcial","Pagado"))</f>
        <v/>
      </c>
      <c r="K414">
        <f>ROUND(D414*J414,2)</f>
        <v/>
      </c>
      <c r="L414">
        <f>F414-K414</f>
        <v/>
      </c>
    </row>
    <row r="415">
      <c r="F415">
        <f>ROUND(D415*E415,2)</f>
        <v/>
      </c>
      <c r="H415">
        <f>MAX(F415-G415,0)</f>
        <v/>
      </c>
      <c r="I415">
        <f>IF(G415=0,"Pendiente",IF(H415&gt;0,"Parcial","Pagado"))</f>
        <v/>
      </c>
      <c r="K415">
        <f>ROUND(D415*J415,2)</f>
        <v/>
      </c>
      <c r="L415">
        <f>F415-K415</f>
        <v/>
      </c>
    </row>
    <row r="416">
      <c r="F416">
        <f>ROUND(D416*E416,2)</f>
        <v/>
      </c>
      <c r="H416">
        <f>MAX(F416-G416,0)</f>
        <v/>
      </c>
      <c r="I416">
        <f>IF(G416=0,"Pendiente",IF(H416&gt;0,"Parcial","Pagado"))</f>
        <v/>
      </c>
      <c r="K416">
        <f>ROUND(D416*J416,2)</f>
        <v/>
      </c>
      <c r="L416">
        <f>F416-K416</f>
        <v/>
      </c>
    </row>
    <row r="417">
      <c r="F417">
        <f>ROUND(D417*E417,2)</f>
        <v/>
      </c>
      <c r="H417">
        <f>MAX(F417-G417,0)</f>
        <v/>
      </c>
      <c r="I417">
        <f>IF(G417=0,"Pendiente",IF(H417&gt;0,"Parcial","Pagado"))</f>
        <v/>
      </c>
      <c r="K417">
        <f>ROUND(D417*J417,2)</f>
        <v/>
      </c>
      <c r="L417">
        <f>F417-K417</f>
        <v/>
      </c>
    </row>
    <row r="418">
      <c r="F418">
        <f>ROUND(D418*E418,2)</f>
        <v/>
      </c>
      <c r="H418">
        <f>MAX(F418-G418,0)</f>
        <v/>
      </c>
      <c r="I418">
        <f>IF(G418=0,"Pendiente",IF(H418&gt;0,"Parcial","Pagado"))</f>
        <v/>
      </c>
      <c r="K418">
        <f>ROUND(D418*J418,2)</f>
        <v/>
      </c>
      <c r="L418">
        <f>F418-K418</f>
        <v/>
      </c>
    </row>
    <row r="419">
      <c r="F419">
        <f>ROUND(D419*E419,2)</f>
        <v/>
      </c>
      <c r="H419">
        <f>MAX(F419-G419,0)</f>
        <v/>
      </c>
      <c r="I419">
        <f>IF(G419=0,"Pendiente",IF(H419&gt;0,"Parcial","Pagado"))</f>
        <v/>
      </c>
      <c r="K419">
        <f>ROUND(D419*J419,2)</f>
        <v/>
      </c>
      <c r="L419">
        <f>F419-K419</f>
        <v/>
      </c>
    </row>
    <row r="420">
      <c r="F420">
        <f>ROUND(D420*E420,2)</f>
        <v/>
      </c>
      <c r="H420">
        <f>MAX(F420-G420,0)</f>
        <v/>
      </c>
      <c r="I420">
        <f>IF(G420=0,"Pendiente",IF(H420&gt;0,"Parcial","Pagado"))</f>
        <v/>
      </c>
      <c r="K420">
        <f>ROUND(D420*J420,2)</f>
        <v/>
      </c>
      <c r="L420">
        <f>F420-K420</f>
        <v/>
      </c>
    </row>
    <row r="421">
      <c r="F421">
        <f>ROUND(D421*E421,2)</f>
        <v/>
      </c>
      <c r="H421">
        <f>MAX(F421-G421,0)</f>
        <v/>
      </c>
      <c r="I421">
        <f>IF(G421=0,"Pendiente",IF(H421&gt;0,"Parcial","Pagado"))</f>
        <v/>
      </c>
      <c r="K421">
        <f>ROUND(D421*J421,2)</f>
        <v/>
      </c>
      <c r="L421">
        <f>F421-K421</f>
        <v/>
      </c>
    </row>
    <row r="422">
      <c r="F422">
        <f>ROUND(D422*E422,2)</f>
        <v/>
      </c>
      <c r="H422">
        <f>MAX(F422-G422,0)</f>
        <v/>
      </c>
      <c r="I422">
        <f>IF(G422=0,"Pendiente",IF(H422&gt;0,"Parcial","Pagado"))</f>
        <v/>
      </c>
      <c r="K422">
        <f>ROUND(D422*J422,2)</f>
        <v/>
      </c>
      <c r="L422">
        <f>F422-K422</f>
        <v/>
      </c>
    </row>
    <row r="423">
      <c r="F423">
        <f>ROUND(D423*E423,2)</f>
        <v/>
      </c>
      <c r="H423">
        <f>MAX(F423-G423,0)</f>
        <v/>
      </c>
      <c r="I423">
        <f>IF(G423=0,"Pendiente",IF(H423&gt;0,"Parcial","Pagado"))</f>
        <v/>
      </c>
      <c r="K423">
        <f>ROUND(D423*J423,2)</f>
        <v/>
      </c>
      <c r="L423">
        <f>F423-K423</f>
        <v/>
      </c>
    </row>
    <row r="424">
      <c r="F424">
        <f>ROUND(D424*E424,2)</f>
        <v/>
      </c>
      <c r="H424">
        <f>MAX(F424-G424,0)</f>
        <v/>
      </c>
      <c r="I424">
        <f>IF(G424=0,"Pendiente",IF(H424&gt;0,"Parcial","Pagado"))</f>
        <v/>
      </c>
      <c r="K424">
        <f>ROUND(D424*J424,2)</f>
        <v/>
      </c>
      <c r="L424">
        <f>F424-K424</f>
        <v/>
      </c>
    </row>
    <row r="425">
      <c r="F425">
        <f>ROUND(D425*E425,2)</f>
        <v/>
      </c>
      <c r="H425">
        <f>MAX(F425-G425,0)</f>
        <v/>
      </c>
      <c r="I425">
        <f>IF(G425=0,"Pendiente",IF(H425&gt;0,"Parcial","Pagado"))</f>
        <v/>
      </c>
      <c r="K425">
        <f>ROUND(D425*J425,2)</f>
        <v/>
      </c>
      <c r="L425">
        <f>F425-K425</f>
        <v/>
      </c>
    </row>
    <row r="426">
      <c r="F426">
        <f>ROUND(D426*E426,2)</f>
        <v/>
      </c>
      <c r="H426">
        <f>MAX(F426-G426,0)</f>
        <v/>
      </c>
      <c r="I426">
        <f>IF(G426=0,"Pendiente",IF(H426&gt;0,"Parcial","Pagado"))</f>
        <v/>
      </c>
      <c r="K426">
        <f>ROUND(D426*J426,2)</f>
        <v/>
      </c>
      <c r="L426">
        <f>F426-K426</f>
        <v/>
      </c>
    </row>
    <row r="427">
      <c r="F427">
        <f>ROUND(D427*E427,2)</f>
        <v/>
      </c>
      <c r="H427">
        <f>MAX(F427-G427,0)</f>
        <v/>
      </c>
      <c r="I427">
        <f>IF(G427=0,"Pendiente",IF(H427&gt;0,"Parcial","Pagado"))</f>
        <v/>
      </c>
      <c r="K427">
        <f>ROUND(D427*J427,2)</f>
        <v/>
      </c>
      <c r="L427">
        <f>F427-K427</f>
        <v/>
      </c>
    </row>
    <row r="428">
      <c r="F428">
        <f>ROUND(D428*E428,2)</f>
        <v/>
      </c>
      <c r="H428">
        <f>MAX(F428-G428,0)</f>
        <v/>
      </c>
      <c r="I428">
        <f>IF(G428=0,"Pendiente",IF(H428&gt;0,"Parcial","Pagado"))</f>
        <v/>
      </c>
      <c r="K428">
        <f>ROUND(D428*J428,2)</f>
        <v/>
      </c>
      <c r="L428">
        <f>F428-K428</f>
        <v/>
      </c>
    </row>
    <row r="429">
      <c r="F429">
        <f>ROUND(D429*E429,2)</f>
        <v/>
      </c>
      <c r="H429">
        <f>MAX(F429-G429,0)</f>
        <v/>
      </c>
      <c r="I429">
        <f>IF(G429=0,"Pendiente",IF(H429&gt;0,"Parcial","Pagado"))</f>
        <v/>
      </c>
      <c r="K429">
        <f>ROUND(D429*J429,2)</f>
        <v/>
      </c>
      <c r="L429">
        <f>F429-K429</f>
        <v/>
      </c>
    </row>
    <row r="430">
      <c r="F430">
        <f>ROUND(D430*E430,2)</f>
        <v/>
      </c>
      <c r="H430">
        <f>MAX(F430-G430,0)</f>
        <v/>
      </c>
      <c r="I430">
        <f>IF(G430=0,"Pendiente",IF(H430&gt;0,"Parcial","Pagado"))</f>
        <v/>
      </c>
      <c r="K430">
        <f>ROUND(D430*J430,2)</f>
        <v/>
      </c>
      <c r="L430">
        <f>F430-K430</f>
        <v/>
      </c>
    </row>
    <row r="431">
      <c r="F431">
        <f>ROUND(D431*E431,2)</f>
        <v/>
      </c>
      <c r="H431">
        <f>MAX(F431-G431,0)</f>
        <v/>
      </c>
      <c r="I431">
        <f>IF(G431=0,"Pendiente",IF(H431&gt;0,"Parcial","Pagado"))</f>
        <v/>
      </c>
      <c r="K431">
        <f>ROUND(D431*J431,2)</f>
        <v/>
      </c>
      <c r="L431">
        <f>F431-K431</f>
        <v/>
      </c>
    </row>
    <row r="432">
      <c r="F432">
        <f>ROUND(D432*E432,2)</f>
        <v/>
      </c>
      <c r="H432">
        <f>MAX(F432-G432,0)</f>
        <v/>
      </c>
      <c r="I432">
        <f>IF(G432=0,"Pendiente",IF(H432&gt;0,"Parcial","Pagado"))</f>
        <v/>
      </c>
      <c r="K432">
        <f>ROUND(D432*J432,2)</f>
        <v/>
      </c>
      <c r="L432">
        <f>F432-K432</f>
        <v/>
      </c>
    </row>
    <row r="433">
      <c r="F433">
        <f>ROUND(D433*E433,2)</f>
        <v/>
      </c>
      <c r="H433">
        <f>MAX(F433-G433,0)</f>
        <v/>
      </c>
      <c r="I433">
        <f>IF(G433=0,"Pendiente",IF(H433&gt;0,"Parcial","Pagado"))</f>
        <v/>
      </c>
      <c r="K433">
        <f>ROUND(D433*J433,2)</f>
        <v/>
      </c>
      <c r="L433">
        <f>F433-K433</f>
        <v/>
      </c>
    </row>
    <row r="434">
      <c r="F434">
        <f>ROUND(D434*E434,2)</f>
        <v/>
      </c>
      <c r="H434">
        <f>MAX(F434-G434,0)</f>
        <v/>
      </c>
      <c r="I434">
        <f>IF(G434=0,"Pendiente",IF(H434&gt;0,"Parcial","Pagado"))</f>
        <v/>
      </c>
      <c r="K434">
        <f>ROUND(D434*J434,2)</f>
        <v/>
      </c>
      <c r="L434">
        <f>F434-K434</f>
        <v/>
      </c>
    </row>
    <row r="435">
      <c r="F435">
        <f>ROUND(D435*E435,2)</f>
        <v/>
      </c>
      <c r="H435">
        <f>MAX(F435-G435,0)</f>
        <v/>
      </c>
      <c r="I435">
        <f>IF(G435=0,"Pendiente",IF(H435&gt;0,"Parcial","Pagado"))</f>
        <v/>
      </c>
      <c r="K435">
        <f>ROUND(D435*J435,2)</f>
        <v/>
      </c>
      <c r="L435">
        <f>F435-K435</f>
        <v/>
      </c>
    </row>
    <row r="436">
      <c r="F436">
        <f>ROUND(D436*E436,2)</f>
        <v/>
      </c>
      <c r="H436">
        <f>MAX(F436-G436,0)</f>
        <v/>
      </c>
      <c r="I436">
        <f>IF(G436=0,"Pendiente",IF(H436&gt;0,"Parcial","Pagado"))</f>
        <v/>
      </c>
      <c r="K436">
        <f>ROUND(D436*J436,2)</f>
        <v/>
      </c>
      <c r="L436">
        <f>F436-K436</f>
        <v/>
      </c>
    </row>
    <row r="437">
      <c r="F437">
        <f>ROUND(D437*E437,2)</f>
        <v/>
      </c>
      <c r="H437">
        <f>MAX(F437-G437,0)</f>
        <v/>
      </c>
      <c r="I437">
        <f>IF(G437=0,"Pendiente",IF(H437&gt;0,"Parcial","Pagado"))</f>
        <v/>
      </c>
      <c r="K437">
        <f>ROUND(D437*J437,2)</f>
        <v/>
      </c>
      <c r="L437">
        <f>F437-K437</f>
        <v/>
      </c>
    </row>
    <row r="438">
      <c r="F438">
        <f>ROUND(D438*E438,2)</f>
        <v/>
      </c>
      <c r="H438">
        <f>MAX(F438-G438,0)</f>
        <v/>
      </c>
      <c r="I438">
        <f>IF(G438=0,"Pendiente",IF(H438&gt;0,"Parcial","Pagado"))</f>
        <v/>
      </c>
      <c r="K438">
        <f>ROUND(D438*J438,2)</f>
        <v/>
      </c>
      <c r="L438">
        <f>F438-K438</f>
        <v/>
      </c>
    </row>
    <row r="439">
      <c r="F439">
        <f>ROUND(D439*E439,2)</f>
        <v/>
      </c>
      <c r="H439">
        <f>MAX(F439-G439,0)</f>
        <v/>
      </c>
      <c r="I439">
        <f>IF(G439=0,"Pendiente",IF(H439&gt;0,"Parcial","Pagado"))</f>
        <v/>
      </c>
      <c r="K439">
        <f>ROUND(D439*J439,2)</f>
        <v/>
      </c>
      <c r="L439">
        <f>F439-K439</f>
        <v/>
      </c>
    </row>
    <row r="440">
      <c r="F440">
        <f>ROUND(D440*E440,2)</f>
        <v/>
      </c>
      <c r="H440">
        <f>MAX(F440-G440,0)</f>
        <v/>
      </c>
      <c r="I440">
        <f>IF(G440=0,"Pendiente",IF(H440&gt;0,"Parcial","Pagado"))</f>
        <v/>
      </c>
      <c r="K440">
        <f>ROUND(D440*J440,2)</f>
        <v/>
      </c>
      <c r="L440">
        <f>F440-K440</f>
        <v/>
      </c>
    </row>
    <row r="441">
      <c r="F441">
        <f>ROUND(D441*E441,2)</f>
        <v/>
      </c>
      <c r="H441">
        <f>MAX(F441-G441,0)</f>
        <v/>
      </c>
      <c r="I441">
        <f>IF(G441=0,"Pendiente",IF(H441&gt;0,"Parcial","Pagado"))</f>
        <v/>
      </c>
      <c r="K441">
        <f>ROUND(D441*J441,2)</f>
        <v/>
      </c>
      <c r="L441">
        <f>F441-K441</f>
        <v/>
      </c>
    </row>
    <row r="442">
      <c r="F442">
        <f>ROUND(D442*E442,2)</f>
        <v/>
      </c>
      <c r="H442">
        <f>MAX(F442-G442,0)</f>
        <v/>
      </c>
      <c r="I442">
        <f>IF(G442=0,"Pendiente",IF(H442&gt;0,"Parcial","Pagado"))</f>
        <v/>
      </c>
      <c r="K442">
        <f>ROUND(D442*J442,2)</f>
        <v/>
      </c>
      <c r="L442">
        <f>F442-K442</f>
        <v/>
      </c>
    </row>
    <row r="443">
      <c r="F443">
        <f>ROUND(D443*E443,2)</f>
        <v/>
      </c>
      <c r="H443">
        <f>MAX(F443-G443,0)</f>
        <v/>
      </c>
      <c r="I443">
        <f>IF(G443=0,"Pendiente",IF(H443&gt;0,"Parcial","Pagado"))</f>
        <v/>
      </c>
      <c r="K443">
        <f>ROUND(D443*J443,2)</f>
        <v/>
      </c>
      <c r="L443">
        <f>F443-K443</f>
        <v/>
      </c>
    </row>
    <row r="444">
      <c r="F444">
        <f>ROUND(D444*E444,2)</f>
        <v/>
      </c>
      <c r="H444">
        <f>MAX(F444-G444,0)</f>
        <v/>
      </c>
      <c r="I444">
        <f>IF(G444=0,"Pendiente",IF(H444&gt;0,"Parcial","Pagado"))</f>
        <v/>
      </c>
      <c r="K444">
        <f>ROUND(D444*J444,2)</f>
        <v/>
      </c>
      <c r="L444">
        <f>F444-K444</f>
        <v/>
      </c>
    </row>
    <row r="445">
      <c r="F445">
        <f>ROUND(D445*E445,2)</f>
        <v/>
      </c>
      <c r="H445">
        <f>MAX(F445-G445,0)</f>
        <v/>
      </c>
      <c r="I445">
        <f>IF(G445=0,"Pendiente",IF(H445&gt;0,"Parcial","Pagado"))</f>
        <v/>
      </c>
      <c r="K445">
        <f>ROUND(D445*J445,2)</f>
        <v/>
      </c>
      <c r="L445">
        <f>F445-K445</f>
        <v/>
      </c>
    </row>
    <row r="446">
      <c r="F446">
        <f>ROUND(D446*E446,2)</f>
        <v/>
      </c>
      <c r="H446">
        <f>MAX(F446-G446,0)</f>
        <v/>
      </c>
      <c r="I446">
        <f>IF(G446=0,"Pendiente",IF(H446&gt;0,"Parcial","Pagado"))</f>
        <v/>
      </c>
      <c r="K446">
        <f>ROUND(D446*J446,2)</f>
        <v/>
      </c>
      <c r="L446">
        <f>F446-K446</f>
        <v/>
      </c>
    </row>
    <row r="447">
      <c r="F447">
        <f>ROUND(D447*E447,2)</f>
        <v/>
      </c>
      <c r="H447">
        <f>MAX(F447-G447,0)</f>
        <v/>
      </c>
      <c r="I447">
        <f>IF(G447=0,"Pendiente",IF(H447&gt;0,"Parcial","Pagado"))</f>
        <v/>
      </c>
      <c r="K447">
        <f>ROUND(D447*J447,2)</f>
        <v/>
      </c>
      <c r="L447">
        <f>F447-K447</f>
        <v/>
      </c>
    </row>
    <row r="448">
      <c r="F448">
        <f>ROUND(D448*E448,2)</f>
        <v/>
      </c>
      <c r="H448">
        <f>MAX(F448-G448,0)</f>
        <v/>
      </c>
      <c r="I448">
        <f>IF(G448=0,"Pendiente",IF(H448&gt;0,"Parcial","Pagado"))</f>
        <v/>
      </c>
      <c r="K448">
        <f>ROUND(D448*J448,2)</f>
        <v/>
      </c>
      <c r="L448">
        <f>F448-K448</f>
        <v/>
      </c>
    </row>
    <row r="449">
      <c r="F449">
        <f>ROUND(D449*E449,2)</f>
        <v/>
      </c>
      <c r="H449">
        <f>MAX(F449-G449,0)</f>
        <v/>
      </c>
      <c r="I449">
        <f>IF(G449=0,"Pendiente",IF(H449&gt;0,"Parcial","Pagado"))</f>
        <v/>
      </c>
      <c r="K449">
        <f>ROUND(D449*J449,2)</f>
        <v/>
      </c>
      <c r="L449">
        <f>F449-K449</f>
        <v/>
      </c>
    </row>
    <row r="450">
      <c r="F450">
        <f>ROUND(D450*E450,2)</f>
        <v/>
      </c>
      <c r="H450">
        <f>MAX(F450-G450,0)</f>
        <v/>
      </c>
      <c r="I450">
        <f>IF(G450=0,"Pendiente",IF(H450&gt;0,"Parcial","Pagado"))</f>
        <v/>
      </c>
      <c r="K450">
        <f>ROUND(D450*J450,2)</f>
        <v/>
      </c>
      <c r="L450">
        <f>F450-K450</f>
        <v/>
      </c>
    </row>
    <row r="451">
      <c r="F451">
        <f>ROUND(D451*E451,2)</f>
        <v/>
      </c>
      <c r="H451">
        <f>MAX(F451-G451,0)</f>
        <v/>
      </c>
      <c r="I451">
        <f>IF(G451=0,"Pendiente",IF(H451&gt;0,"Parcial","Pagado"))</f>
        <v/>
      </c>
      <c r="K451">
        <f>ROUND(D451*J451,2)</f>
        <v/>
      </c>
      <c r="L451">
        <f>F451-K451</f>
        <v/>
      </c>
    </row>
    <row r="452">
      <c r="F452">
        <f>ROUND(D452*E452,2)</f>
        <v/>
      </c>
      <c r="H452">
        <f>MAX(F452-G452,0)</f>
        <v/>
      </c>
      <c r="I452">
        <f>IF(G452=0,"Pendiente",IF(H452&gt;0,"Parcial","Pagado"))</f>
        <v/>
      </c>
      <c r="K452">
        <f>ROUND(D452*J452,2)</f>
        <v/>
      </c>
      <c r="L452">
        <f>F452-K452</f>
        <v/>
      </c>
    </row>
    <row r="453">
      <c r="F453">
        <f>ROUND(D453*E453,2)</f>
        <v/>
      </c>
      <c r="H453">
        <f>MAX(F453-G453,0)</f>
        <v/>
      </c>
      <c r="I453">
        <f>IF(G453=0,"Pendiente",IF(H453&gt;0,"Parcial","Pagado"))</f>
        <v/>
      </c>
      <c r="K453">
        <f>ROUND(D453*J453,2)</f>
        <v/>
      </c>
      <c r="L453">
        <f>F453-K453</f>
        <v/>
      </c>
    </row>
    <row r="454">
      <c r="F454">
        <f>ROUND(D454*E454,2)</f>
        <v/>
      </c>
      <c r="H454">
        <f>MAX(F454-G454,0)</f>
        <v/>
      </c>
      <c r="I454">
        <f>IF(G454=0,"Pendiente",IF(H454&gt;0,"Parcial","Pagado"))</f>
        <v/>
      </c>
      <c r="K454">
        <f>ROUND(D454*J454,2)</f>
        <v/>
      </c>
      <c r="L454">
        <f>F454-K454</f>
        <v/>
      </c>
    </row>
    <row r="455">
      <c r="F455">
        <f>ROUND(D455*E455,2)</f>
        <v/>
      </c>
      <c r="H455">
        <f>MAX(F455-G455,0)</f>
        <v/>
      </c>
      <c r="I455">
        <f>IF(G455=0,"Pendiente",IF(H455&gt;0,"Parcial","Pagado"))</f>
        <v/>
      </c>
      <c r="K455">
        <f>ROUND(D455*J455,2)</f>
        <v/>
      </c>
      <c r="L455">
        <f>F455-K455</f>
        <v/>
      </c>
    </row>
    <row r="456">
      <c r="F456">
        <f>ROUND(D456*E456,2)</f>
        <v/>
      </c>
      <c r="H456">
        <f>MAX(F456-G456,0)</f>
        <v/>
      </c>
      <c r="I456">
        <f>IF(G456=0,"Pendiente",IF(H456&gt;0,"Parcial","Pagado"))</f>
        <v/>
      </c>
      <c r="K456">
        <f>ROUND(D456*J456,2)</f>
        <v/>
      </c>
      <c r="L456">
        <f>F456-K456</f>
        <v/>
      </c>
    </row>
    <row r="457">
      <c r="F457">
        <f>ROUND(D457*E457,2)</f>
        <v/>
      </c>
      <c r="H457">
        <f>MAX(F457-G457,0)</f>
        <v/>
      </c>
      <c r="I457">
        <f>IF(G457=0,"Pendiente",IF(H457&gt;0,"Parcial","Pagado"))</f>
        <v/>
      </c>
      <c r="K457">
        <f>ROUND(D457*J457,2)</f>
        <v/>
      </c>
      <c r="L457">
        <f>F457-K457</f>
        <v/>
      </c>
    </row>
    <row r="458">
      <c r="F458">
        <f>ROUND(D458*E458,2)</f>
        <v/>
      </c>
      <c r="H458">
        <f>MAX(F458-G458,0)</f>
        <v/>
      </c>
      <c r="I458">
        <f>IF(G458=0,"Pendiente",IF(H458&gt;0,"Parcial","Pagado"))</f>
        <v/>
      </c>
      <c r="K458">
        <f>ROUND(D458*J458,2)</f>
        <v/>
      </c>
      <c r="L458">
        <f>F458-K458</f>
        <v/>
      </c>
    </row>
    <row r="459">
      <c r="F459">
        <f>ROUND(D459*E459,2)</f>
        <v/>
      </c>
      <c r="H459">
        <f>MAX(F459-G459,0)</f>
        <v/>
      </c>
      <c r="I459">
        <f>IF(G459=0,"Pendiente",IF(H459&gt;0,"Parcial","Pagado"))</f>
        <v/>
      </c>
      <c r="K459">
        <f>ROUND(D459*J459,2)</f>
        <v/>
      </c>
      <c r="L459">
        <f>F459-K459</f>
        <v/>
      </c>
    </row>
    <row r="460">
      <c r="F460">
        <f>ROUND(D460*E460,2)</f>
        <v/>
      </c>
      <c r="H460">
        <f>MAX(F460-G460,0)</f>
        <v/>
      </c>
      <c r="I460">
        <f>IF(G460=0,"Pendiente",IF(H460&gt;0,"Parcial","Pagado"))</f>
        <v/>
      </c>
      <c r="K460">
        <f>ROUND(D460*J460,2)</f>
        <v/>
      </c>
      <c r="L460">
        <f>F460-K460</f>
        <v/>
      </c>
    </row>
    <row r="461">
      <c r="F461">
        <f>ROUND(D461*E461,2)</f>
        <v/>
      </c>
      <c r="H461">
        <f>MAX(F461-G461,0)</f>
        <v/>
      </c>
      <c r="I461">
        <f>IF(G461=0,"Pendiente",IF(H461&gt;0,"Parcial","Pagado"))</f>
        <v/>
      </c>
      <c r="K461">
        <f>ROUND(D461*J461,2)</f>
        <v/>
      </c>
      <c r="L461">
        <f>F461-K461</f>
        <v/>
      </c>
    </row>
    <row r="462">
      <c r="F462">
        <f>ROUND(D462*E462,2)</f>
        <v/>
      </c>
      <c r="H462">
        <f>MAX(F462-G462,0)</f>
        <v/>
      </c>
      <c r="I462">
        <f>IF(G462=0,"Pendiente",IF(H462&gt;0,"Parcial","Pagado"))</f>
        <v/>
      </c>
      <c r="K462">
        <f>ROUND(D462*J462,2)</f>
        <v/>
      </c>
      <c r="L462">
        <f>F462-K462</f>
        <v/>
      </c>
    </row>
    <row r="463">
      <c r="F463">
        <f>ROUND(D463*E463,2)</f>
        <v/>
      </c>
      <c r="H463">
        <f>MAX(F463-G463,0)</f>
        <v/>
      </c>
      <c r="I463">
        <f>IF(G463=0,"Pendiente",IF(H463&gt;0,"Parcial","Pagado"))</f>
        <v/>
      </c>
      <c r="K463">
        <f>ROUND(D463*J463,2)</f>
        <v/>
      </c>
      <c r="L463">
        <f>F463-K463</f>
        <v/>
      </c>
    </row>
    <row r="464">
      <c r="F464">
        <f>ROUND(D464*E464,2)</f>
        <v/>
      </c>
      <c r="H464">
        <f>MAX(F464-G464,0)</f>
        <v/>
      </c>
      <c r="I464">
        <f>IF(G464=0,"Pendiente",IF(H464&gt;0,"Parcial","Pagado"))</f>
        <v/>
      </c>
      <c r="K464">
        <f>ROUND(D464*J464,2)</f>
        <v/>
      </c>
      <c r="L464">
        <f>F464-K464</f>
        <v/>
      </c>
    </row>
    <row r="465">
      <c r="F465">
        <f>ROUND(D465*E465,2)</f>
        <v/>
      </c>
      <c r="H465">
        <f>MAX(F465-G465,0)</f>
        <v/>
      </c>
      <c r="I465">
        <f>IF(G465=0,"Pendiente",IF(H465&gt;0,"Parcial","Pagado"))</f>
        <v/>
      </c>
      <c r="K465">
        <f>ROUND(D465*J465,2)</f>
        <v/>
      </c>
      <c r="L465">
        <f>F465-K465</f>
        <v/>
      </c>
    </row>
    <row r="466">
      <c r="F466">
        <f>ROUND(D466*E466,2)</f>
        <v/>
      </c>
      <c r="H466">
        <f>MAX(F466-G466,0)</f>
        <v/>
      </c>
      <c r="I466">
        <f>IF(G466=0,"Pendiente",IF(H466&gt;0,"Parcial","Pagado"))</f>
        <v/>
      </c>
      <c r="K466">
        <f>ROUND(D466*J466,2)</f>
        <v/>
      </c>
      <c r="L466">
        <f>F466-K466</f>
        <v/>
      </c>
    </row>
    <row r="467">
      <c r="F467">
        <f>ROUND(D467*E467,2)</f>
        <v/>
      </c>
      <c r="H467">
        <f>MAX(F467-G467,0)</f>
        <v/>
      </c>
      <c r="I467">
        <f>IF(G467=0,"Pendiente",IF(H467&gt;0,"Parcial","Pagado"))</f>
        <v/>
      </c>
      <c r="K467">
        <f>ROUND(D467*J467,2)</f>
        <v/>
      </c>
      <c r="L467">
        <f>F467-K467</f>
        <v/>
      </c>
    </row>
    <row r="468">
      <c r="F468">
        <f>ROUND(D468*E468,2)</f>
        <v/>
      </c>
      <c r="H468">
        <f>MAX(F468-G468,0)</f>
        <v/>
      </c>
      <c r="I468">
        <f>IF(G468=0,"Pendiente",IF(H468&gt;0,"Parcial","Pagado"))</f>
        <v/>
      </c>
      <c r="K468">
        <f>ROUND(D468*J468,2)</f>
        <v/>
      </c>
      <c r="L468">
        <f>F468-K468</f>
        <v/>
      </c>
    </row>
    <row r="469">
      <c r="F469">
        <f>ROUND(D469*E469,2)</f>
        <v/>
      </c>
      <c r="H469">
        <f>MAX(F469-G469,0)</f>
        <v/>
      </c>
      <c r="I469">
        <f>IF(G469=0,"Pendiente",IF(H469&gt;0,"Parcial","Pagado"))</f>
        <v/>
      </c>
      <c r="K469">
        <f>ROUND(D469*J469,2)</f>
        <v/>
      </c>
      <c r="L469">
        <f>F469-K469</f>
        <v/>
      </c>
    </row>
    <row r="470">
      <c r="F470">
        <f>ROUND(D470*E470,2)</f>
        <v/>
      </c>
      <c r="H470">
        <f>MAX(F470-G470,0)</f>
        <v/>
      </c>
      <c r="I470">
        <f>IF(G470=0,"Pendiente",IF(H470&gt;0,"Parcial","Pagado"))</f>
        <v/>
      </c>
      <c r="K470">
        <f>ROUND(D470*J470,2)</f>
        <v/>
      </c>
      <c r="L470">
        <f>F470-K470</f>
        <v/>
      </c>
    </row>
    <row r="471">
      <c r="F471">
        <f>ROUND(D471*E471,2)</f>
        <v/>
      </c>
      <c r="H471">
        <f>MAX(F471-G471,0)</f>
        <v/>
      </c>
      <c r="I471">
        <f>IF(G471=0,"Pendiente",IF(H471&gt;0,"Parcial","Pagado"))</f>
        <v/>
      </c>
      <c r="K471">
        <f>ROUND(D471*J471,2)</f>
        <v/>
      </c>
      <c r="L471">
        <f>F471-K471</f>
        <v/>
      </c>
    </row>
    <row r="472">
      <c r="F472">
        <f>ROUND(D472*E472,2)</f>
        <v/>
      </c>
      <c r="H472">
        <f>MAX(F472-G472,0)</f>
        <v/>
      </c>
      <c r="I472">
        <f>IF(G472=0,"Pendiente",IF(H472&gt;0,"Parcial","Pagado"))</f>
        <v/>
      </c>
      <c r="K472">
        <f>ROUND(D472*J472,2)</f>
        <v/>
      </c>
      <c r="L472">
        <f>F472-K472</f>
        <v/>
      </c>
    </row>
    <row r="473">
      <c r="F473">
        <f>ROUND(D473*E473,2)</f>
        <v/>
      </c>
      <c r="H473">
        <f>MAX(F473-G473,0)</f>
        <v/>
      </c>
      <c r="I473">
        <f>IF(G473=0,"Pendiente",IF(H473&gt;0,"Parcial","Pagado"))</f>
        <v/>
      </c>
      <c r="K473">
        <f>ROUND(D473*J473,2)</f>
        <v/>
      </c>
      <c r="L473">
        <f>F473-K473</f>
        <v/>
      </c>
    </row>
    <row r="474">
      <c r="F474">
        <f>ROUND(D474*E474,2)</f>
        <v/>
      </c>
      <c r="H474">
        <f>MAX(F474-G474,0)</f>
        <v/>
      </c>
      <c r="I474">
        <f>IF(G474=0,"Pendiente",IF(H474&gt;0,"Parcial","Pagado"))</f>
        <v/>
      </c>
      <c r="K474">
        <f>ROUND(D474*J474,2)</f>
        <v/>
      </c>
      <c r="L474">
        <f>F474-K474</f>
        <v/>
      </c>
    </row>
    <row r="475">
      <c r="F475">
        <f>ROUND(D475*E475,2)</f>
        <v/>
      </c>
      <c r="H475">
        <f>MAX(F475-G475,0)</f>
        <v/>
      </c>
      <c r="I475">
        <f>IF(G475=0,"Pendiente",IF(H475&gt;0,"Parcial","Pagado"))</f>
        <v/>
      </c>
      <c r="K475">
        <f>ROUND(D475*J475,2)</f>
        <v/>
      </c>
      <c r="L475">
        <f>F475-K475</f>
        <v/>
      </c>
    </row>
    <row r="476">
      <c r="F476">
        <f>ROUND(D476*E476,2)</f>
        <v/>
      </c>
      <c r="H476">
        <f>MAX(F476-G476,0)</f>
        <v/>
      </c>
      <c r="I476">
        <f>IF(G476=0,"Pendiente",IF(H476&gt;0,"Parcial","Pagado"))</f>
        <v/>
      </c>
      <c r="K476">
        <f>ROUND(D476*J476,2)</f>
        <v/>
      </c>
      <c r="L476">
        <f>F476-K476</f>
        <v/>
      </c>
    </row>
    <row r="477">
      <c r="F477">
        <f>ROUND(D477*E477,2)</f>
        <v/>
      </c>
      <c r="H477">
        <f>MAX(F477-G477,0)</f>
        <v/>
      </c>
      <c r="I477">
        <f>IF(G477=0,"Pendiente",IF(H477&gt;0,"Parcial","Pagado"))</f>
        <v/>
      </c>
      <c r="K477">
        <f>ROUND(D477*J477,2)</f>
        <v/>
      </c>
      <c r="L477">
        <f>F477-K477</f>
        <v/>
      </c>
    </row>
    <row r="478">
      <c r="F478">
        <f>ROUND(D478*E478,2)</f>
        <v/>
      </c>
      <c r="H478">
        <f>MAX(F478-G478,0)</f>
        <v/>
      </c>
      <c r="I478">
        <f>IF(G478=0,"Pendiente",IF(H478&gt;0,"Parcial","Pagado"))</f>
        <v/>
      </c>
      <c r="K478">
        <f>ROUND(D478*J478,2)</f>
        <v/>
      </c>
      <c r="L478">
        <f>F478-K478</f>
        <v/>
      </c>
    </row>
    <row r="479">
      <c r="F479">
        <f>ROUND(D479*E479,2)</f>
        <v/>
      </c>
      <c r="H479">
        <f>MAX(F479-G479,0)</f>
        <v/>
      </c>
      <c r="I479">
        <f>IF(G479=0,"Pendiente",IF(H479&gt;0,"Parcial","Pagado"))</f>
        <v/>
      </c>
      <c r="K479">
        <f>ROUND(D479*J479,2)</f>
        <v/>
      </c>
      <c r="L479">
        <f>F479-K479</f>
        <v/>
      </c>
    </row>
    <row r="480">
      <c r="F480">
        <f>ROUND(D480*E480,2)</f>
        <v/>
      </c>
      <c r="H480">
        <f>MAX(F480-G480,0)</f>
        <v/>
      </c>
      <c r="I480">
        <f>IF(G480=0,"Pendiente",IF(H480&gt;0,"Parcial","Pagado"))</f>
        <v/>
      </c>
      <c r="K480">
        <f>ROUND(D480*J480,2)</f>
        <v/>
      </c>
      <c r="L480">
        <f>F480-K480</f>
        <v/>
      </c>
    </row>
    <row r="481">
      <c r="F481">
        <f>ROUND(D481*E481,2)</f>
        <v/>
      </c>
      <c r="H481">
        <f>MAX(F481-G481,0)</f>
        <v/>
      </c>
      <c r="I481">
        <f>IF(G481=0,"Pendiente",IF(H481&gt;0,"Parcial","Pagado"))</f>
        <v/>
      </c>
      <c r="K481">
        <f>ROUND(D481*J481,2)</f>
        <v/>
      </c>
      <c r="L481">
        <f>F481-K481</f>
        <v/>
      </c>
    </row>
    <row r="482">
      <c r="F482">
        <f>ROUND(D482*E482,2)</f>
        <v/>
      </c>
      <c r="H482">
        <f>MAX(F482-G482,0)</f>
        <v/>
      </c>
      <c r="I482">
        <f>IF(G482=0,"Pendiente",IF(H482&gt;0,"Parcial","Pagado"))</f>
        <v/>
      </c>
      <c r="K482">
        <f>ROUND(D482*J482,2)</f>
        <v/>
      </c>
      <c r="L482">
        <f>F482-K482</f>
        <v/>
      </c>
    </row>
    <row r="483">
      <c r="F483">
        <f>ROUND(D483*E483,2)</f>
        <v/>
      </c>
      <c r="H483">
        <f>MAX(F483-G483,0)</f>
        <v/>
      </c>
      <c r="I483">
        <f>IF(G483=0,"Pendiente",IF(H483&gt;0,"Parcial","Pagado"))</f>
        <v/>
      </c>
      <c r="K483">
        <f>ROUND(D483*J483,2)</f>
        <v/>
      </c>
      <c r="L483">
        <f>F483-K483</f>
        <v/>
      </c>
    </row>
    <row r="484">
      <c r="F484">
        <f>ROUND(D484*E484,2)</f>
        <v/>
      </c>
      <c r="H484">
        <f>MAX(F484-G484,0)</f>
        <v/>
      </c>
      <c r="I484">
        <f>IF(G484=0,"Pendiente",IF(H484&gt;0,"Parcial","Pagado"))</f>
        <v/>
      </c>
      <c r="K484">
        <f>ROUND(D484*J484,2)</f>
        <v/>
      </c>
      <c r="L484">
        <f>F484-K484</f>
        <v/>
      </c>
    </row>
    <row r="485">
      <c r="F485">
        <f>ROUND(D485*E485,2)</f>
        <v/>
      </c>
      <c r="H485">
        <f>MAX(F485-G485,0)</f>
        <v/>
      </c>
      <c r="I485">
        <f>IF(G485=0,"Pendiente",IF(H485&gt;0,"Parcial","Pagado"))</f>
        <v/>
      </c>
      <c r="K485">
        <f>ROUND(D485*J485,2)</f>
        <v/>
      </c>
      <c r="L485">
        <f>F485-K485</f>
        <v/>
      </c>
    </row>
    <row r="486">
      <c r="F486">
        <f>ROUND(D486*E486,2)</f>
        <v/>
      </c>
      <c r="H486">
        <f>MAX(F486-G486,0)</f>
        <v/>
      </c>
      <c r="I486">
        <f>IF(G486=0,"Pendiente",IF(H486&gt;0,"Parcial","Pagado"))</f>
        <v/>
      </c>
      <c r="K486">
        <f>ROUND(D486*J486,2)</f>
        <v/>
      </c>
      <c r="L486">
        <f>F486-K486</f>
        <v/>
      </c>
    </row>
    <row r="487">
      <c r="F487">
        <f>ROUND(D487*E487,2)</f>
        <v/>
      </c>
      <c r="H487">
        <f>MAX(F487-G487,0)</f>
        <v/>
      </c>
      <c r="I487">
        <f>IF(G487=0,"Pendiente",IF(H487&gt;0,"Parcial","Pagado"))</f>
        <v/>
      </c>
      <c r="K487">
        <f>ROUND(D487*J487,2)</f>
        <v/>
      </c>
      <c r="L487">
        <f>F487-K487</f>
        <v/>
      </c>
    </row>
    <row r="488">
      <c r="F488">
        <f>ROUND(D488*E488,2)</f>
        <v/>
      </c>
      <c r="H488">
        <f>MAX(F488-G488,0)</f>
        <v/>
      </c>
      <c r="I488">
        <f>IF(G488=0,"Pendiente",IF(H488&gt;0,"Parcial","Pagado"))</f>
        <v/>
      </c>
      <c r="K488">
        <f>ROUND(D488*J488,2)</f>
        <v/>
      </c>
      <c r="L488">
        <f>F488-K488</f>
        <v/>
      </c>
    </row>
    <row r="489">
      <c r="F489">
        <f>ROUND(D489*E489,2)</f>
        <v/>
      </c>
      <c r="H489">
        <f>MAX(F489-G489,0)</f>
        <v/>
      </c>
      <c r="I489">
        <f>IF(G489=0,"Pendiente",IF(H489&gt;0,"Parcial","Pagado"))</f>
        <v/>
      </c>
      <c r="K489">
        <f>ROUND(D489*J489,2)</f>
        <v/>
      </c>
      <c r="L489">
        <f>F489-K489</f>
        <v/>
      </c>
    </row>
    <row r="490">
      <c r="F490">
        <f>ROUND(D490*E490,2)</f>
        <v/>
      </c>
      <c r="H490">
        <f>MAX(F490-G490,0)</f>
        <v/>
      </c>
      <c r="I490">
        <f>IF(G490=0,"Pendiente",IF(H490&gt;0,"Parcial","Pagado"))</f>
        <v/>
      </c>
      <c r="K490">
        <f>ROUND(D490*J490,2)</f>
        <v/>
      </c>
      <c r="L490">
        <f>F490-K490</f>
        <v/>
      </c>
    </row>
    <row r="491">
      <c r="F491">
        <f>ROUND(D491*E491,2)</f>
        <v/>
      </c>
      <c r="H491">
        <f>MAX(F491-G491,0)</f>
        <v/>
      </c>
      <c r="I491">
        <f>IF(G491=0,"Pendiente",IF(H491&gt;0,"Parcial","Pagado"))</f>
        <v/>
      </c>
      <c r="K491">
        <f>ROUND(D491*J491,2)</f>
        <v/>
      </c>
      <c r="L491">
        <f>F491-K491</f>
        <v/>
      </c>
    </row>
    <row r="492">
      <c r="F492">
        <f>ROUND(D492*E492,2)</f>
        <v/>
      </c>
      <c r="H492">
        <f>MAX(F492-G492,0)</f>
        <v/>
      </c>
      <c r="I492">
        <f>IF(G492=0,"Pendiente",IF(H492&gt;0,"Parcial","Pagado"))</f>
        <v/>
      </c>
      <c r="K492">
        <f>ROUND(D492*J492,2)</f>
        <v/>
      </c>
      <c r="L492">
        <f>F492-K492</f>
        <v/>
      </c>
    </row>
    <row r="493">
      <c r="F493">
        <f>ROUND(D493*E493,2)</f>
        <v/>
      </c>
      <c r="H493">
        <f>MAX(F493-G493,0)</f>
        <v/>
      </c>
      <c r="I493">
        <f>IF(G493=0,"Pendiente",IF(H493&gt;0,"Parcial","Pagado"))</f>
        <v/>
      </c>
      <c r="K493">
        <f>ROUND(D493*J493,2)</f>
        <v/>
      </c>
      <c r="L493">
        <f>F493-K493</f>
        <v/>
      </c>
    </row>
    <row r="494">
      <c r="F494">
        <f>ROUND(D494*E494,2)</f>
        <v/>
      </c>
      <c r="H494">
        <f>MAX(F494-G494,0)</f>
        <v/>
      </c>
      <c r="I494">
        <f>IF(G494=0,"Pendiente",IF(H494&gt;0,"Parcial","Pagado"))</f>
        <v/>
      </c>
      <c r="K494">
        <f>ROUND(D494*J494,2)</f>
        <v/>
      </c>
      <c r="L494">
        <f>F494-K494</f>
        <v/>
      </c>
    </row>
    <row r="495">
      <c r="F495">
        <f>ROUND(D495*E495,2)</f>
        <v/>
      </c>
      <c r="H495">
        <f>MAX(F495-G495,0)</f>
        <v/>
      </c>
      <c r="I495">
        <f>IF(G495=0,"Pendiente",IF(H495&gt;0,"Parcial","Pagado"))</f>
        <v/>
      </c>
      <c r="K495">
        <f>ROUND(D495*J495,2)</f>
        <v/>
      </c>
      <c r="L495">
        <f>F495-K495</f>
        <v/>
      </c>
    </row>
    <row r="496">
      <c r="F496">
        <f>ROUND(D496*E496,2)</f>
        <v/>
      </c>
      <c r="H496">
        <f>MAX(F496-G496,0)</f>
        <v/>
      </c>
      <c r="I496">
        <f>IF(G496=0,"Pendiente",IF(H496&gt;0,"Parcial","Pagado"))</f>
        <v/>
      </c>
      <c r="K496">
        <f>ROUND(D496*J496,2)</f>
        <v/>
      </c>
      <c r="L496">
        <f>F496-K496</f>
        <v/>
      </c>
    </row>
    <row r="497">
      <c r="F497">
        <f>ROUND(D497*E497,2)</f>
        <v/>
      </c>
      <c r="H497">
        <f>MAX(F497-G497,0)</f>
        <v/>
      </c>
      <c r="I497">
        <f>IF(G497=0,"Pendiente",IF(H497&gt;0,"Parcial","Pagado"))</f>
        <v/>
      </c>
      <c r="K497">
        <f>ROUND(D497*J497,2)</f>
        <v/>
      </c>
      <c r="L497">
        <f>F497-K497</f>
        <v/>
      </c>
    </row>
    <row r="498">
      <c r="F498">
        <f>ROUND(D498*E498,2)</f>
        <v/>
      </c>
      <c r="H498">
        <f>MAX(F498-G498,0)</f>
        <v/>
      </c>
      <c r="I498">
        <f>IF(G498=0,"Pendiente",IF(H498&gt;0,"Parcial","Pagado"))</f>
        <v/>
      </c>
      <c r="K498">
        <f>ROUND(D498*J498,2)</f>
        <v/>
      </c>
      <c r="L498">
        <f>F498-K498</f>
        <v/>
      </c>
    </row>
    <row r="499">
      <c r="F499">
        <f>ROUND(D499*E499,2)</f>
        <v/>
      </c>
      <c r="H499">
        <f>MAX(F499-G499,0)</f>
        <v/>
      </c>
      <c r="I499">
        <f>IF(G499=0,"Pendiente",IF(H499&gt;0,"Parcial","Pagado"))</f>
        <v/>
      </c>
      <c r="K499">
        <f>ROUND(D499*J499,2)</f>
        <v/>
      </c>
      <c r="L499">
        <f>F499-K499</f>
        <v/>
      </c>
    </row>
    <row r="500">
      <c r="F500">
        <f>ROUND(D500*E500,2)</f>
        <v/>
      </c>
      <c r="H500">
        <f>MAX(F500-G500,0)</f>
        <v/>
      </c>
      <c r="I500">
        <f>IF(G500=0,"Pendiente",IF(H500&gt;0,"Parcial","Pagado"))</f>
        <v/>
      </c>
      <c r="K500">
        <f>ROUND(D500*J500,2)</f>
        <v/>
      </c>
      <c r="L500">
        <f>F500-K500</f>
        <v/>
      </c>
    </row>
    <row r="501">
      <c r="F501">
        <f>ROUND(D501*E501,2)</f>
        <v/>
      </c>
      <c r="H501">
        <f>MAX(F501-G501,0)</f>
        <v/>
      </c>
      <c r="I501">
        <f>IF(G501=0,"Pendiente",IF(H501&gt;0,"Parcial","Pagado"))</f>
        <v/>
      </c>
      <c r="K501">
        <f>ROUND(D501*J501,2)</f>
        <v/>
      </c>
      <c r="L501">
        <f>F501-K501</f>
        <v/>
      </c>
    </row>
    <row r="502">
      <c r="F502">
        <f>ROUND(D502*E502,2)</f>
        <v/>
      </c>
      <c r="H502">
        <f>MAX(F502-G502,0)</f>
        <v/>
      </c>
      <c r="I502">
        <f>IF(G502=0,"Pendiente",IF(H502&gt;0,"Parcial","Pagado"))</f>
        <v/>
      </c>
      <c r="K502">
        <f>ROUND(D502*J502,2)</f>
        <v/>
      </c>
      <c r="L502">
        <f>F502-K502</f>
        <v/>
      </c>
    </row>
    <row r="503">
      <c r="F503">
        <f>ROUND(D503*E503,2)</f>
        <v/>
      </c>
      <c r="H503">
        <f>MAX(F503-G503,0)</f>
        <v/>
      </c>
      <c r="I503">
        <f>IF(G503=0,"Pendiente",IF(H503&gt;0,"Parcial","Pagado"))</f>
        <v/>
      </c>
      <c r="K503">
        <f>ROUND(D503*J503,2)</f>
        <v/>
      </c>
      <c r="L503">
        <f>F503-K503</f>
        <v/>
      </c>
    </row>
    <row r="504">
      <c r="F504">
        <f>ROUND(D504*E504,2)</f>
        <v/>
      </c>
      <c r="H504">
        <f>MAX(F504-G504,0)</f>
        <v/>
      </c>
      <c r="I504">
        <f>IF(G504=0,"Pendiente",IF(H504&gt;0,"Parcial","Pagado"))</f>
        <v/>
      </c>
      <c r="K504">
        <f>ROUND(D504*J504,2)</f>
        <v/>
      </c>
      <c r="L504">
        <f>F504-K504</f>
        <v/>
      </c>
    </row>
    <row r="505">
      <c r="F505">
        <f>ROUND(D505*E505,2)</f>
        <v/>
      </c>
      <c r="H505">
        <f>MAX(F505-G505,0)</f>
        <v/>
      </c>
      <c r="I505">
        <f>IF(G505=0,"Pendiente",IF(H505&gt;0,"Parcial","Pagado"))</f>
        <v/>
      </c>
      <c r="K505">
        <f>ROUND(D505*J505,2)</f>
        <v/>
      </c>
      <c r="L505">
        <f>F505-K505</f>
        <v/>
      </c>
    </row>
    <row r="506">
      <c r="F506">
        <f>ROUND(D506*E506,2)</f>
        <v/>
      </c>
      <c r="H506">
        <f>MAX(F506-G506,0)</f>
        <v/>
      </c>
      <c r="I506">
        <f>IF(G506=0,"Pendiente",IF(H506&gt;0,"Parcial","Pagado"))</f>
        <v/>
      </c>
      <c r="K506">
        <f>ROUND(D506*J506,2)</f>
        <v/>
      </c>
      <c r="L506">
        <f>F506-K506</f>
        <v/>
      </c>
    </row>
    <row r="507">
      <c r="F507">
        <f>ROUND(D507*E507,2)</f>
        <v/>
      </c>
      <c r="H507">
        <f>MAX(F507-G507,0)</f>
        <v/>
      </c>
      <c r="I507">
        <f>IF(G507=0,"Pendiente",IF(H507&gt;0,"Parcial","Pagado"))</f>
        <v/>
      </c>
      <c r="K507">
        <f>ROUND(D507*J507,2)</f>
        <v/>
      </c>
      <c r="L507">
        <f>F507-K507</f>
        <v/>
      </c>
    </row>
    <row r="508">
      <c r="F508">
        <f>ROUND(D508*E508,2)</f>
        <v/>
      </c>
      <c r="H508">
        <f>MAX(F508-G508,0)</f>
        <v/>
      </c>
      <c r="I508">
        <f>IF(G508=0,"Pendiente",IF(H508&gt;0,"Parcial","Pagado"))</f>
        <v/>
      </c>
      <c r="K508">
        <f>ROUND(D508*J508,2)</f>
        <v/>
      </c>
      <c r="L508">
        <f>F508-K508</f>
        <v/>
      </c>
    </row>
    <row r="509">
      <c r="F509">
        <f>ROUND(D509*E509,2)</f>
        <v/>
      </c>
      <c r="H509">
        <f>MAX(F509-G509,0)</f>
        <v/>
      </c>
      <c r="I509">
        <f>IF(G509=0,"Pendiente",IF(H509&gt;0,"Parcial","Pagado"))</f>
        <v/>
      </c>
      <c r="K509">
        <f>ROUND(D509*J509,2)</f>
        <v/>
      </c>
      <c r="L509">
        <f>F509-K509</f>
        <v/>
      </c>
    </row>
    <row r="510">
      <c r="F510">
        <f>ROUND(D510*E510,2)</f>
        <v/>
      </c>
      <c r="H510">
        <f>MAX(F510-G510,0)</f>
        <v/>
      </c>
      <c r="I510">
        <f>IF(G510=0,"Pendiente",IF(H510&gt;0,"Parcial","Pagado"))</f>
        <v/>
      </c>
      <c r="K510">
        <f>ROUND(D510*J510,2)</f>
        <v/>
      </c>
      <c r="L510">
        <f>F510-K510</f>
        <v/>
      </c>
    </row>
    <row r="511">
      <c r="F511">
        <f>ROUND(D511*E511,2)</f>
        <v/>
      </c>
      <c r="H511">
        <f>MAX(F511-G511,0)</f>
        <v/>
      </c>
      <c r="I511">
        <f>IF(G511=0,"Pendiente",IF(H511&gt;0,"Parcial","Pagado"))</f>
        <v/>
      </c>
      <c r="K511">
        <f>ROUND(D511*J511,2)</f>
        <v/>
      </c>
      <c r="L511">
        <f>F511-K511</f>
        <v/>
      </c>
    </row>
    <row r="512">
      <c r="F512">
        <f>ROUND(D512*E512,2)</f>
        <v/>
      </c>
      <c r="H512">
        <f>MAX(F512-G512,0)</f>
        <v/>
      </c>
      <c r="I512">
        <f>IF(G512=0,"Pendiente",IF(H512&gt;0,"Parcial","Pagado"))</f>
        <v/>
      </c>
      <c r="K512">
        <f>ROUND(D512*J512,2)</f>
        <v/>
      </c>
      <c r="L512">
        <f>F512-K512</f>
        <v/>
      </c>
    </row>
    <row r="513">
      <c r="F513">
        <f>ROUND(D513*E513,2)</f>
        <v/>
      </c>
      <c r="H513">
        <f>MAX(F513-G513,0)</f>
        <v/>
      </c>
      <c r="I513">
        <f>IF(G513=0,"Pendiente",IF(H513&gt;0,"Parcial","Pagado"))</f>
        <v/>
      </c>
      <c r="K513">
        <f>ROUND(D513*J513,2)</f>
        <v/>
      </c>
      <c r="L513">
        <f>F513-K513</f>
        <v/>
      </c>
    </row>
    <row r="514">
      <c r="F514">
        <f>ROUND(D514*E514,2)</f>
        <v/>
      </c>
      <c r="H514">
        <f>MAX(F514-G514,0)</f>
        <v/>
      </c>
      <c r="I514">
        <f>IF(G514=0,"Pendiente",IF(H514&gt;0,"Parcial","Pagado"))</f>
        <v/>
      </c>
      <c r="K514">
        <f>ROUND(D514*J514,2)</f>
        <v/>
      </c>
      <c r="L514">
        <f>F514-K514</f>
        <v/>
      </c>
    </row>
    <row r="515">
      <c r="F515">
        <f>ROUND(D515*E515,2)</f>
        <v/>
      </c>
      <c r="H515">
        <f>MAX(F515-G515,0)</f>
        <v/>
      </c>
      <c r="I515">
        <f>IF(G515=0,"Pendiente",IF(H515&gt;0,"Parcial","Pagado"))</f>
        <v/>
      </c>
      <c r="K515">
        <f>ROUND(D515*J515,2)</f>
        <v/>
      </c>
      <c r="L515">
        <f>F515-K515</f>
        <v/>
      </c>
    </row>
    <row r="516">
      <c r="F516">
        <f>ROUND(D516*E516,2)</f>
        <v/>
      </c>
      <c r="H516">
        <f>MAX(F516-G516,0)</f>
        <v/>
      </c>
      <c r="I516">
        <f>IF(G516=0,"Pendiente",IF(H516&gt;0,"Parcial","Pagado"))</f>
        <v/>
      </c>
      <c r="K516">
        <f>ROUND(D516*J516,2)</f>
        <v/>
      </c>
      <c r="L516">
        <f>F516-K516</f>
        <v/>
      </c>
    </row>
    <row r="517">
      <c r="F517">
        <f>ROUND(D517*E517,2)</f>
        <v/>
      </c>
      <c r="H517">
        <f>MAX(F517-G517,0)</f>
        <v/>
      </c>
      <c r="I517">
        <f>IF(G517=0,"Pendiente",IF(H517&gt;0,"Parcial","Pagado"))</f>
        <v/>
      </c>
      <c r="K517">
        <f>ROUND(D517*J517,2)</f>
        <v/>
      </c>
      <c r="L517">
        <f>F517-K517</f>
        <v/>
      </c>
    </row>
    <row r="518">
      <c r="F518">
        <f>ROUND(D518*E518,2)</f>
        <v/>
      </c>
      <c r="H518">
        <f>MAX(F518-G518,0)</f>
        <v/>
      </c>
      <c r="I518">
        <f>IF(G518=0,"Pendiente",IF(H518&gt;0,"Parcial","Pagado"))</f>
        <v/>
      </c>
      <c r="K518">
        <f>ROUND(D518*J518,2)</f>
        <v/>
      </c>
      <c r="L518">
        <f>F518-K518</f>
        <v/>
      </c>
    </row>
    <row r="519">
      <c r="F519">
        <f>ROUND(D519*E519,2)</f>
        <v/>
      </c>
      <c r="H519">
        <f>MAX(F519-G519,0)</f>
        <v/>
      </c>
      <c r="I519">
        <f>IF(G519=0,"Pendiente",IF(H519&gt;0,"Parcial","Pagado"))</f>
        <v/>
      </c>
      <c r="K519">
        <f>ROUND(D519*J519,2)</f>
        <v/>
      </c>
      <c r="L519">
        <f>F519-K519</f>
        <v/>
      </c>
    </row>
    <row r="520">
      <c r="F520">
        <f>ROUND(D520*E520,2)</f>
        <v/>
      </c>
      <c r="H520">
        <f>MAX(F520-G520,0)</f>
        <v/>
      </c>
      <c r="I520">
        <f>IF(G520=0,"Pendiente",IF(H520&gt;0,"Parcial","Pagado"))</f>
        <v/>
      </c>
      <c r="K520">
        <f>ROUND(D520*J520,2)</f>
        <v/>
      </c>
      <c r="L520">
        <f>F520-K520</f>
        <v/>
      </c>
    </row>
    <row r="521">
      <c r="F521">
        <f>ROUND(D521*E521,2)</f>
        <v/>
      </c>
      <c r="H521">
        <f>MAX(F521-G521,0)</f>
        <v/>
      </c>
      <c r="I521">
        <f>IF(G521=0,"Pendiente",IF(H521&gt;0,"Parcial","Pagado"))</f>
        <v/>
      </c>
      <c r="K521">
        <f>ROUND(D521*J521,2)</f>
        <v/>
      </c>
      <c r="L521">
        <f>F521-K521</f>
        <v/>
      </c>
    </row>
    <row r="522">
      <c r="F522">
        <f>ROUND(D522*E522,2)</f>
        <v/>
      </c>
      <c r="H522">
        <f>MAX(F522-G522,0)</f>
        <v/>
      </c>
      <c r="I522">
        <f>IF(G522=0,"Pendiente",IF(H522&gt;0,"Parcial","Pagado"))</f>
        <v/>
      </c>
      <c r="K522">
        <f>ROUND(D522*J522,2)</f>
        <v/>
      </c>
      <c r="L522">
        <f>F522-K522</f>
        <v/>
      </c>
    </row>
    <row r="523">
      <c r="F523">
        <f>ROUND(D523*E523,2)</f>
        <v/>
      </c>
      <c r="H523">
        <f>MAX(F523-G523,0)</f>
        <v/>
      </c>
      <c r="I523">
        <f>IF(G523=0,"Pendiente",IF(H523&gt;0,"Parcial","Pagado"))</f>
        <v/>
      </c>
      <c r="K523">
        <f>ROUND(D523*J523,2)</f>
        <v/>
      </c>
      <c r="L523">
        <f>F523-K523</f>
        <v/>
      </c>
    </row>
    <row r="524">
      <c r="F524">
        <f>ROUND(D524*E524,2)</f>
        <v/>
      </c>
      <c r="H524">
        <f>MAX(F524-G524,0)</f>
        <v/>
      </c>
      <c r="I524">
        <f>IF(G524=0,"Pendiente",IF(H524&gt;0,"Parcial","Pagado"))</f>
        <v/>
      </c>
      <c r="K524">
        <f>ROUND(D524*J524,2)</f>
        <v/>
      </c>
      <c r="L524">
        <f>F524-K524</f>
        <v/>
      </c>
    </row>
    <row r="525">
      <c r="F525">
        <f>ROUND(D525*E525,2)</f>
        <v/>
      </c>
      <c r="H525">
        <f>MAX(F525-G525,0)</f>
        <v/>
      </c>
      <c r="I525">
        <f>IF(G525=0,"Pendiente",IF(H525&gt;0,"Parcial","Pagado"))</f>
        <v/>
      </c>
      <c r="K525">
        <f>ROUND(D525*J525,2)</f>
        <v/>
      </c>
      <c r="L525">
        <f>F525-K525</f>
        <v/>
      </c>
    </row>
    <row r="526">
      <c r="F526">
        <f>ROUND(D526*E526,2)</f>
        <v/>
      </c>
      <c r="H526">
        <f>MAX(F526-G526,0)</f>
        <v/>
      </c>
      <c r="I526">
        <f>IF(G526=0,"Pendiente",IF(H526&gt;0,"Parcial","Pagado"))</f>
        <v/>
      </c>
      <c r="K526">
        <f>ROUND(D526*J526,2)</f>
        <v/>
      </c>
      <c r="L526">
        <f>F526-K526</f>
        <v/>
      </c>
    </row>
    <row r="527">
      <c r="F527">
        <f>ROUND(D527*E527,2)</f>
        <v/>
      </c>
      <c r="H527">
        <f>MAX(F527-G527,0)</f>
        <v/>
      </c>
      <c r="I527">
        <f>IF(G527=0,"Pendiente",IF(H527&gt;0,"Parcial","Pagado"))</f>
        <v/>
      </c>
      <c r="K527">
        <f>ROUND(D527*J527,2)</f>
        <v/>
      </c>
      <c r="L527">
        <f>F527-K527</f>
        <v/>
      </c>
    </row>
    <row r="528">
      <c r="F528">
        <f>ROUND(D528*E528,2)</f>
        <v/>
      </c>
      <c r="H528">
        <f>MAX(F528-G528,0)</f>
        <v/>
      </c>
      <c r="I528">
        <f>IF(G528=0,"Pendiente",IF(H528&gt;0,"Parcial","Pagado"))</f>
        <v/>
      </c>
      <c r="K528">
        <f>ROUND(D528*J528,2)</f>
        <v/>
      </c>
      <c r="L528">
        <f>F528-K528</f>
        <v/>
      </c>
    </row>
    <row r="529">
      <c r="F529">
        <f>ROUND(D529*E529,2)</f>
        <v/>
      </c>
      <c r="H529">
        <f>MAX(F529-G529,0)</f>
        <v/>
      </c>
      <c r="I529">
        <f>IF(G529=0,"Pendiente",IF(H529&gt;0,"Parcial","Pagado"))</f>
        <v/>
      </c>
      <c r="K529">
        <f>ROUND(D529*J529,2)</f>
        <v/>
      </c>
      <c r="L529">
        <f>F529-K529</f>
        <v/>
      </c>
    </row>
    <row r="530">
      <c r="F530">
        <f>ROUND(D530*E530,2)</f>
        <v/>
      </c>
      <c r="H530">
        <f>MAX(F530-G530,0)</f>
        <v/>
      </c>
      <c r="I530">
        <f>IF(G530=0,"Pendiente",IF(H530&gt;0,"Parcial","Pagado"))</f>
        <v/>
      </c>
      <c r="K530">
        <f>ROUND(D530*J530,2)</f>
        <v/>
      </c>
      <c r="L530">
        <f>F530-K530</f>
        <v/>
      </c>
    </row>
    <row r="531">
      <c r="F531">
        <f>ROUND(D531*E531,2)</f>
        <v/>
      </c>
      <c r="H531">
        <f>MAX(F531-G531,0)</f>
        <v/>
      </c>
      <c r="I531">
        <f>IF(G531=0,"Pendiente",IF(H531&gt;0,"Parcial","Pagado"))</f>
        <v/>
      </c>
      <c r="K531">
        <f>ROUND(D531*J531,2)</f>
        <v/>
      </c>
      <c r="L531">
        <f>F531-K531</f>
        <v/>
      </c>
    </row>
    <row r="532">
      <c r="F532">
        <f>ROUND(D532*E532,2)</f>
        <v/>
      </c>
      <c r="H532">
        <f>MAX(F532-G532,0)</f>
        <v/>
      </c>
      <c r="I532">
        <f>IF(G532=0,"Pendiente",IF(H532&gt;0,"Parcial","Pagado"))</f>
        <v/>
      </c>
      <c r="K532">
        <f>ROUND(D532*J532,2)</f>
        <v/>
      </c>
      <c r="L532">
        <f>F532-K532</f>
        <v/>
      </c>
    </row>
    <row r="533">
      <c r="F533">
        <f>ROUND(D533*E533,2)</f>
        <v/>
      </c>
      <c r="H533">
        <f>MAX(F533-G533,0)</f>
        <v/>
      </c>
      <c r="I533">
        <f>IF(G533=0,"Pendiente",IF(H533&gt;0,"Parcial","Pagado"))</f>
        <v/>
      </c>
      <c r="K533">
        <f>ROUND(D533*J533,2)</f>
        <v/>
      </c>
      <c r="L533">
        <f>F533-K533</f>
        <v/>
      </c>
    </row>
    <row r="534">
      <c r="F534">
        <f>ROUND(D534*E534,2)</f>
        <v/>
      </c>
      <c r="H534">
        <f>MAX(F534-G534,0)</f>
        <v/>
      </c>
      <c r="I534">
        <f>IF(G534=0,"Pendiente",IF(H534&gt;0,"Parcial","Pagado"))</f>
        <v/>
      </c>
      <c r="K534">
        <f>ROUND(D534*J534,2)</f>
        <v/>
      </c>
      <c r="L534">
        <f>F534-K534</f>
        <v/>
      </c>
    </row>
    <row r="535">
      <c r="F535">
        <f>ROUND(D535*E535,2)</f>
        <v/>
      </c>
      <c r="H535">
        <f>MAX(F535-G535,0)</f>
        <v/>
      </c>
      <c r="I535">
        <f>IF(G535=0,"Pendiente",IF(H535&gt;0,"Parcial","Pagado"))</f>
        <v/>
      </c>
      <c r="K535">
        <f>ROUND(D535*J535,2)</f>
        <v/>
      </c>
      <c r="L535">
        <f>F535-K535</f>
        <v/>
      </c>
    </row>
    <row r="536">
      <c r="F536">
        <f>ROUND(D536*E536,2)</f>
        <v/>
      </c>
      <c r="H536">
        <f>MAX(F536-G536,0)</f>
        <v/>
      </c>
      <c r="I536">
        <f>IF(G536=0,"Pendiente",IF(H536&gt;0,"Parcial","Pagado"))</f>
        <v/>
      </c>
      <c r="K536">
        <f>ROUND(D536*J536,2)</f>
        <v/>
      </c>
      <c r="L536">
        <f>F536-K536</f>
        <v/>
      </c>
    </row>
    <row r="537">
      <c r="F537">
        <f>ROUND(D537*E537,2)</f>
        <v/>
      </c>
      <c r="H537">
        <f>MAX(F537-G537,0)</f>
        <v/>
      </c>
      <c r="I537">
        <f>IF(G537=0,"Pendiente",IF(H537&gt;0,"Parcial","Pagado"))</f>
        <v/>
      </c>
      <c r="K537">
        <f>ROUND(D537*J537,2)</f>
        <v/>
      </c>
      <c r="L537">
        <f>F537-K537</f>
        <v/>
      </c>
    </row>
    <row r="538">
      <c r="F538">
        <f>ROUND(D538*E538,2)</f>
        <v/>
      </c>
      <c r="H538">
        <f>MAX(F538-G538,0)</f>
        <v/>
      </c>
      <c r="I538">
        <f>IF(G538=0,"Pendiente",IF(H538&gt;0,"Parcial","Pagado"))</f>
        <v/>
      </c>
      <c r="K538">
        <f>ROUND(D538*J538,2)</f>
        <v/>
      </c>
      <c r="L538">
        <f>F538-K538</f>
        <v/>
      </c>
    </row>
    <row r="539">
      <c r="F539">
        <f>ROUND(D539*E539,2)</f>
        <v/>
      </c>
      <c r="H539">
        <f>MAX(F539-G539,0)</f>
        <v/>
      </c>
      <c r="I539">
        <f>IF(G539=0,"Pendiente",IF(H539&gt;0,"Parcial","Pagado"))</f>
        <v/>
      </c>
      <c r="K539">
        <f>ROUND(D539*J539,2)</f>
        <v/>
      </c>
      <c r="L539">
        <f>F539-K539</f>
        <v/>
      </c>
    </row>
    <row r="540">
      <c r="F540">
        <f>ROUND(D540*E540,2)</f>
        <v/>
      </c>
      <c r="H540">
        <f>MAX(F540-G540,0)</f>
        <v/>
      </c>
      <c r="I540">
        <f>IF(G540=0,"Pendiente",IF(H540&gt;0,"Parcial","Pagado"))</f>
        <v/>
      </c>
      <c r="K540">
        <f>ROUND(D540*J540,2)</f>
        <v/>
      </c>
      <c r="L540">
        <f>F540-K540</f>
        <v/>
      </c>
    </row>
    <row r="541">
      <c r="F541">
        <f>ROUND(D541*E541,2)</f>
        <v/>
      </c>
      <c r="H541">
        <f>MAX(F541-G541,0)</f>
        <v/>
      </c>
      <c r="I541">
        <f>IF(G541=0,"Pendiente",IF(H541&gt;0,"Parcial","Pagado"))</f>
        <v/>
      </c>
      <c r="K541">
        <f>ROUND(D541*J541,2)</f>
        <v/>
      </c>
      <c r="L541">
        <f>F541-K541</f>
        <v/>
      </c>
    </row>
    <row r="542">
      <c r="F542">
        <f>ROUND(D542*E542,2)</f>
        <v/>
      </c>
      <c r="H542">
        <f>MAX(F542-G542,0)</f>
        <v/>
      </c>
      <c r="I542">
        <f>IF(G542=0,"Pendiente",IF(H542&gt;0,"Parcial","Pagado"))</f>
        <v/>
      </c>
      <c r="K542">
        <f>ROUND(D542*J542,2)</f>
        <v/>
      </c>
      <c r="L542">
        <f>F542-K542</f>
        <v/>
      </c>
    </row>
    <row r="543">
      <c r="F543">
        <f>ROUND(D543*E543,2)</f>
        <v/>
      </c>
      <c r="H543">
        <f>MAX(F543-G543,0)</f>
        <v/>
      </c>
      <c r="I543">
        <f>IF(G543=0,"Pendiente",IF(H543&gt;0,"Parcial","Pagado"))</f>
        <v/>
      </c>
      <c r="K543">
        <f>ROUND(D543*J543,2)</f>
        <v/>
      </c>
      <c r="L543">
        <f>F543-K543</f>
        <v/>
      </c>
    </row>
    <row r="544">
      <c r="F544">
        <f>ROUND(D544*E544,2)</f>
        <v/>
      </c>
      <c r="H544">
        <f>MAX(F544-G544,0)</f>
        <v/>
      </c>
      <c r="I544">
        <f>IF(G544=0,"Pendiente",IF(H544&gt;0,"Parcial","Pagado"))</f>
        <v/>
      </c>
      <c r="K544">
        <f>ROUND(D544*J544,2)</f>
        <v/>
      </c>
      <c r="L544">
        <f>F544-K544</f>
        <v/>
      </c>
    </row>
    <row r="545">
      <c r="F545">
        <f>ROUND(D545*E545,2)</f>
        <v/>
      </c>
      <c r="H545">
        <f>MAX(F545-G545,0)</f>
        <v/>
      </c>
      <c r="I545">
        <f>IF(G545=0,"Pendiente",IF(H545&gt;0,"Parcial","Pagado"))</f>
        <v/>
      </c>
      <c r="K545">
        <f>ROUND(D545*J545,2)</f>
        <v/>
      </c>
      <c r="L545">
        <f>F545-K545</f>
        <v/>
      </c>
    </row>
    <row r="546">
      <c r="F546">
        <f>ROUND(D546*E546,2)</f>
        <v/>
      </c>
      <c r="H546">
        <f>MAX(F546-G546,0)</f>
        <v/>
      </c>
      <c r="I546">
        <f>IF(G546=0,"Pendiente",IF(H546&gt;0,"Parcial","Pagado"))</f>
        <v/>
      </c>
      <c r="K546">
        <f>ROUND(D546*J546,2)</f>
        <v/>
      </c>
      <c r="L546">
        <f>F546-K546</f>
        <v/>
      </c>
    </row>
    <row r="547">
      <c r="F547">
        <f>ROUND(D547*E547,2)</f>
        <v/>
      </c>
      <c r="H547">
        <f>MAX(F547-G547,0)</f>
        <v/>
      </c>
      <c r="I547">
        <f>IF(G547=0,"Pendiente",IF(H547&gt;0,"Parcial","Pagado"))</f>
        <v/>
      </c>
      <c r="K547">
        <f>ROUND(D547*J547,2)</f>
        <v/>
      </c>
      <c r="L547">
        <f>F547-K547</f>
        <v/>
      </c>
    </row>
    <row r="548">
      <c r="F548">
        <f>ROUND(D548*E548,2)</f>
        <v/>
      </c>
      <c r="H548">
        <f>MAX(F548-G548,0)</f>
        <v/>
      </c>
      <c r="I548">
        <f>IF(G548=0,"Pendiente",IF(H548&gt;0,"Parcial","Pagado"))</f>
        <v/>
      </c>
      <c r="K548">
        <f>ROUND(D548*J548,2)</f>
        <v/>
      </c>
      <c r="L548">
        <f>F548-K548</f>
        <v/>
      </c>
    </row>
    <row r="549">
      <c r="F549">
        <f>ROUND(D549*E549,2)</f>
        <v/>
      </c>
      <c r="H549">
        <f>MAX(F549-G549,0)</f>
        <v/>
      </c>
      <c r="I549">
        <f>IF(G549=0,"Pendiente",IF(H549&gt;0,"Parcial","Pagado"))</f>
        <v/>
      </c>
      <c r="K549">
        <f>ROUND(D549*J549,2)</f>
        <v/>
      </c>
      <c r="L549">
        <f>F549-K549</f>
        <v/>
      </c>
    </row>
    <row r="550">
      <c r="F550">
        <f>ROUND(D550*E550,2)</f>
        <v/>
      </c>
      <c r="H550">
        <f>MAX(F550-G550,0)</f>
        <v/>
      </c>
      <c r="I550">
        <f>IF(G550=0,"Pendiente",IF(H550&gt;0,"Parcial","Pagado"))</f>
        <v/>
      </c>
      <c r="K550">
        <f>ROUND(D550*J550,2)</f>
        <v/>
      </c>
      <c r="L550">
        <f>F550-K550</f>
        <v/>
      </c>
    </row>
    <row r="551">
      <c r="F551">
        <f>ROUND(D551*E551,2)</f>
        <v/>
      </c>
      <c r="H551">
        <f>MAX(F551-G551,0)</f>
        <v/>
      </c>
      <c r="I551">
        <f>IF(G551=0,"Pendiente",IF(H551&gt;0,"Parcial","Pagado"))</f>
        <v/>
      </c>
      <c r="K551">
        <f>ROUND(D551*J551,2)</f>
        <v/>
      </c>
      <c r="L551">
        <f>F551-K551</f>
        <v/>
      </c>
    </row>
    <row r="552">
      <c r="F552">
        <f>ROUND(D552*E552,2)</f>
        <v/>
      </c>
      <c r="H552">
        <f>MAX(F552-G552,0)</f>
        <v/>
      </c>
      <c r="I552">
        <f>IF(G552=0,"Pendiente",IF(H552&gt;0,"Parcial","Pagado"))</f>
        <v/>
      </c>
      <c r="K552">
        <f>ROUND(D552*J552,2)</f>
        <v/>
      </c>
      <c r="L552">
        <f>F552-K552</f>
        <v/>
      </c>
    </row>
    <row r="553">
      <c r="F553">
        <f>ROUND(D553*E553,2)</f>
        <v/>
      </c>
      <c r="H553">
        <f>MAX(F553-G553,0)</f>
        <v/>
      </c>
      <c r="I553">
        <f>IF(G553=0,"Pendiente",IF(H553&gt;0,"Parcial","Pagado"))</f>
        <v/>
      </c>
      <c r="K553">
        <f>ROUND(D553*J553,2)</f>
        <v/>
      </c>
      <c r="L553">
        <f>F553-K553</f>
        <v/>
      </c>
    </row>
    <row r="554">
      <c r="F554">
        <f>ROUND(D554*E554,2)</f>
        <v/>
      </c>
      <c r="H554">
        <f>MAX(F554-G554,0)</f>
        <v/>
      </c>
      <c r="I554">
        <f>IF(G554=0,"Pendiente",IF(H554&gt;0,"Parcial","Pagado"))</f>
        <v/>
      </c>
      <c r="K554">
        <f>ROUND(D554*J554,2)</f>
        <v/>
      </c>
      <c r="L554">
        <f>F554-K554</f>
        <v/>
      </c>
    </row>
    <row r="555">
      <c r="F555">
        <f>ROUND(D555*E555,2)</f>
        <v/>
      </c>
      <c r="H555">
        <f>MAX(F555-G555,0)</f>
        <v/>
      </c>
      <c r="I555">
        <f>IF(G555=0,"Pendiente",IF(H555&gt;0,"Parcial","Pagado"))</f>
        <v/>
      </c>
      <c r="K555">
        <f>ROUND(D555*J555,2)</f>
        <v/>
      </c>
      <c r="L555">
        <f>F555-K555</f>
        <v/>
      </c>
    </row>
    <row r="556">
      <c r="F556">
        <f>ROUND(D556*E556,2)</f>
        <v/>
      </c>
      <c r="H556">
        <f>MAX(F556-G556,0)</f>
        <v/>
      </c>
      <c r="I556">
        <f>IF(G556=0,"Pendiente",IF(H556&gt;0,"Parcial","Pagado"))</f>
        <v/>
      </c>
      <c r="K556">
        <f>ROUND(D556*J556,2)</f>
        <v/>
      </c>
      <c r="L556">
        <f>F556-K556</f>
        <v/>
      </c>
    </row>
    <row r="557">
      <c r="F557">
        <f>ROUND(D557*E557,2)</f>
        <v/>
      </c>
      <c r="H557">
        <f>MAX(F557-G557,0)</f>
        <v/>
      </c>
      <c r="I557">
        <f>IF(G557=0,"Pendiente",IF(H557&gt;0,"Parcial","Pagado"))</f>
        <v/>
      </c>
      <c r="K557">
        <f>ROUND(D557*J557,2)</f>
        <v/>
      </c>
      <c r="L557">
        <f>F557-K557</f>
        <v/>
      </c>
    </row>
    <row r="558">
      <c r="F558">
        <f>ROUND(D558*E558,2)</f>
        <v/>
      </c>
      <c r="H558">
        <f>MAX(F558-G558,0)</f>
        <v/>
      </c>
      <c r="I558">
        <f>IF(G558=0,"Pendiente",IF(H558&gt;0,"Parcial","Pagado"))</f>
        <v/>
      </c>
      <c r="K558">
        <f>ROUND(D558*J558,2)</f>
        <v/>
      </c>
      <c r="L558">
        <f>F558-K558</f>
        <v/>
      </c>
    </row>
    <row r="559">
      <c r="F559">
        <f>ROUND(D559*E559,2)</f>
        <v/>
      </c>
      <c r="H559">
        <f>MAX(F559-G559,0)</f>
        <v/>
      </c>
      <c r="I559">
        <f>IF(G559=0,"Pendiente",IF(H559&gt;0,"Parcial","Pagado"))</f>
        <v/>
      </c>
      <c r="K559">
        <f>ROUND(D559*J559,2)</f>
        <v/>
      </c>
      <c r="L559">
        <f>F559-K559</f>
        <v/>
      </c>
    </row>
    <row r="560">
      <c r="F560">
        <f>ROUND(D560*E560,2)</f>
        <v/>
      </c>
      <c r="H560">
        <f>MAX(F560-G560,0)</f>
        <v/>
      </c>
      <c r="I560">
        <f>IF(G560=0,"Pendiente",IF(H560&gt;0,"Parcial","Pagado"))</f>
        <v/>
      </c>
      <c r="K560">
        <f>ROUND(D560*J560,2)</f>
        <v/>
      </c>
      <c r="L560">
        <f>F560-K560</f>
        <v/>
      </c>
    </row>
    <row r="561">
      <c r="F561">
        <f>ROUND(D561*E561,2)</f>
        <v/>
      </c>
      <c r="H561">
        <f>MAX(F561-G561,0)</f>
        <v/>
      </c>
      <c r="I561">
        <f>IF(G561=0,"Pendiente",IF(H561&gt;0,"Parcial","Pagado"))</f>
        <v/>
      </c>
      <c r="K561">
        <f>ROUND(D561*J561,2)</f>
        <v/>
      </c>
      <c r="L561">
        <f>F561-K561</f>
        <v/>
      </c>
    </row>
    <row r="562">
      <c r="F562">
        <f>ROUND(D562*E562,2)</f>
        <v/>
      </c>
      <c r="H562">
        <f>MAX(F562-G562,0)</f>
        <v/>
      </c>
      <c r="I562">
        <f>IF(G562=0,"Pendiente",IF(H562&gt;0,"Parcial","Pagado"))</f>
        <v/>
      </c>
      <c r="K562">
        <f>ROUND(D562*J562,2)</f>
        <v/>
      </c>
      <c r="L562">
        <f>F562-K562</f>
        <v/>
      </c>
    </row>
    <row r="563">
      <c r="F563">
        <f>ROUND(D563*E563,2)</f>
        <v/>
      </c>
      <c r="H563">
        <f>MAX(F563-G563,0)</f>
        <v/>
      </c>
      <c r="I563">
        <f>IF(G563=0,"Pendiente",IF(H563&gt;0,"Parcial","Pagado"))</f>
        <v/>
      </c>
      <c r="K563">
        <f>ROUND(D563*J563,2)</f>
        <v/>
      </c>
      <c r="L563">
        <f>F563-K563</f>
        <v/>
      </c>
    </row>
    <row r="564">
      <c r="F564">
        <f>ROUND(D564*E564,2)</f>
        <v/>
      </c>
      <c r="H564">
        <f>MAX(F564-G564,0)</f>
        <v/>
      </c>
      <c r="I564">
        <f>IF(G564=0,"Pendiente",IF(H564&gt;0,"Parcial","Pagado"))</f>
        <v/>
      </c>
      <c r="K564">
        <f>ROUND(D564*J564,2)</f>
        <v/>
      </c>
      <c r="L564">
        <f>F564-K564</f>
        <v/>
      </c>
    </row>
    <row r="565">
      <c r="F565">
        <f>ROUND(D565*E565,2)</f>
        <v/>
      </c>
      <c r="H565">
        <f>MAX(F565-G565,0)</f>
        <v/>
      </c>
      <c r="I565">
        <f>IF(G565=0,"Pendiente",IF(H565&gt;0,"Parcial","Pagado"))</f>
        <v/>
      </c>
      <c r="K565">
        <f>ROUND(D565*J565,2)</f>
        <v/>
      </c>
      <c r="L565">
        <f>F565-K565</f>
        <v/>
      </c>
    </row>
    <row r="566">
      <c r="F566">
        <f>ROUND(D566*E566,2)</f>
        <v/>
      </c>
      <c r="H566">
        <f>MAX(F566-G566,0)</f>
        <v/>
      </c>
      <c r="I566">
        <f>IF(G566=0,"Pendiente",IF(H566&gt;0,"Parcial","Pagado"))</f>
        <v/>
      </c>
      <c r="K566">
        <f>ROUND(D566*J566,2)</f>
        <v/>
      </c>
      <c r="L566">
        <f>F566-K566</f>
        <v/>
      </c>
    </row>
    <row r="567">
      <c r="F567">
        <f>ROUND(D567*E567,2)</f>
        <v/>
      </c>
      <c r="H567">
        <f>MAX(F567-G567,0)</f>
        <v/>
      </c>
      <c r="I567">
        <f>IF(G567=0,"Pendiente",IF(H567&gt;0,"Parcial","Pagado"))</f>
        <v/>
      </c>
      <c r="K567">
        <f>ROUND(D567*J567,2)</f>
        <v/>
      </c>
      <c r="L567">
        <f>F567-K567</f>
        <v/>
      </c>
    </row>
    <row r="568">
      <c r="F568">
        <f>ROUND(D568*E568,2)</f>
        <v/>
      </c>
      <c r="H568">
        <f>MAX(F568-G568,0)</f>
        <v/>
      </c>
      <c r="I568">
        <f>IF(G568=0,"Pendiente",IF(H568&gt;0,"Parcial","Pagado"))</f>
        <v/>
      </c>
      <c r="K568">
        <f>ROUND(D568*J568,2)</f>
        <v/>
      </c>
      <c r="L568">
        <f>F568-K568</f>
        <v/>
      </c>
    </row>
    <row r="569">
      <c r="F569">
        <f>ROUND(D569*E569,2)</f>
        <v/>
      </c>
      <c r="H569">
        <f>MAX(F569-G569,0)</f>
        <v/>
      </c>
      <c r="I569">
        <f>IF(G569=0,"Pendiente",IF(H569&gt;0,"Parcial","Pagado"))</f>
        <v/>
      </c>
      <c r="K569">
        <f>ROUND(D569*J569,2)</f>
        <v/>
      </c>
      <c r="L569">
        <f>F569-K569</f>
        <v/>
      </c>
    </row>
    <row r="570">
      <c r="F570">
        <f>ROUND(D570*E570,2)</f>
        <v/>
      </c>
      <c r="H570">
        <f>MAX(F570-G570,0)</f>
        <v/>
      </c>
      <c r="I570">
        <f>IF(G570=0,"Pendiente",IF(H570&gt;0,"Parcial","Pagado"))</f>
        <v/>
      </c>
      <c r="K570">
        <f>ROUND(D570*J570,2)</f>
        <v/>
      </c>
      <c r="L570">
        <f>F570-K570</f>
        <v/>
      </c>
    </row>
    <row r="571">
      <c r="F571">
        <f>ROUND(D571*E571,2)</f>
        <v/>
      </c>
      <c r="H571">
        <f>MAX(F571-G571,0)</f>
        <v/>
      </c>
      <c r="I571">
        <f>IF(G571=0,"Pendiente",IF(H571&gt;0,"Parcial","Pagado"))</f>
        <v/>
      </c>
      <c r="K571">
        <f>ROUND(D571*J571,2)</f>
        <v/>
      </c>
      <c r="L571">
        <f>F571-K571</f>
        <v/>
      </c>
    </row>
    <row r="572">
      <c r="F572">
        <f>ROUND(D572*E572,2)</f>
        <v/>
      </c>
      <c r="H572">
        <f>MAX(F572-G572,0)</f>
        <v/>
      </c>
      <c r="I572">
        <f>IF(G572=0,"Pendiente",IF(H572&gt;0,"Parcial","Pagado"))</f>
        <v/>
      </c>
      <c r="K572">
        <f>ROUND(D572*J572,2)</f>
        <v/>
      </c>
      <c r="L572">
        <f>F572-K572</f>
        <v/>
      </c>
    </row>
    <row r="573">
      <c r="F573">
        <f>ROUND(D573*E573,2)</f>
        <v/>
      </c>
      <c r="H573">
        <f>MAX(F573-G573,0)</f>
        <v/>
      </c>
      <c r="I573">
        <f>IF(G573=0,"Pendiente",IF(H573&gt;0,"Parcial","Pagado"))</f>
        <v/>
      </c>
      <c r="K573">
        <f>ROUND(D573*J573,2)</f>
        <v/>
      </c>
      <c r="L573">
        <f>F573-K573</f>
        <v/>
      </c>
    </row>
    <row r="574">
      <c r="F574">
        <f>ROUND(D574*E574,2)</f>
        <v/>
      </c>
      <c r="H574">
        <f>MAX(F574-G574,0)</f>
        <v/>
      </c>
      <c r="I574">
        <f>IF(G574=0,"Pendiente",IF(H574&gt;0,"Parcial","Pagado"))</f>
        <v/>
      </c>
      <c r="K574">
        <f>ROUND(D574*J574,2)</f>
        <v/>
      </c>
      <c r="L574">
        <f>F574-K574</f>
        <v/>
      </c>
    </row>
    <row r="575">
      <c r="F575">
        <f>ROUND(D575*E575,2)</f>
        <v/>
      </c>
      <c r="H575">
        <f>MAX(F575-G575,0)</f>
        <v/>
      </c>
      <c r="I575">
        <f>IF(G575=0,"Pendiente",IF(H575&gt;0,"Parcial","Pagado"))</f>
        <v/>
      </c>
      <c r="K575">
        <f>ROUND(D575*J575,2)</f>
        <v/>
      </c>
      <c r="L575">
        <f>F575-K575</f>
        <v/>
      </c>
    </row>
    <row r="576">
      <c r="F576">
        <f>ROUND(D576*E576,2)</f>
        <v/>
      </c>
      <c r="H576">
        <f>MAX(F576-G576,0)</f>
        <v/>
      </c>
      <c r="I576">
        <f>IF(G576=0,"Pendiente",IF(H576&gt;0,"Parcial","Pagado"))</f>
        <v/>
      </c>
      <c r="K576">
        <f>ROUND(D576*J576,2)</f>
        <v/>
      </c>
      <c r="L576">
        <f>F576-K576</f>
        <v/>
      </c>
    </row>
    <row r="577">
      <c r="F577">
        <f>ROUND(D577*E577,2)</f>
        <v/>
      </c>
      <c r="H577">
        <f>MAX(F577-G577,0)</f>
        <v/>
      </c>
      <c r="I577">
        <f>IF(G577=0,"Pendiente",IF(H577&gt;0,"Parcial","Pagado"))</f>
        <v/>
      </c>
      <c r="K577">
        <f>ROUND(D577*J577,2)</f>
        <v/>
      </c>
      <c r="L577">
        <f>F577-K577</f>
        <v/>
      </c>
    </row>
    <row r="578">
      <c r="F578">
        <f>ROUND(D578*E578,2)</f>
        <v/>
      </c>
      <c r="H578">
        <f>MAX(F578-G578,0)</f>
        <v/>
      </c>
      <c r="I578">
        <f>IF(G578=0,"Pendiente",IF(H578&gt;0,"Parcial","Pagado"))</f>
        <v/>
      </c>
      <c r="K578">
        <f>ROUND(D578*J578,2)</f>
        <v/>
      </c>
      <c r="L578">
        <f>F578-K578</f>
        <v/>
      </c>
    </row>
    <row r="579">
      <c r="F579">
        <f>ROUND(D579*E579,2)</f>
        <v/>
      </c>
      <c r="H579">
        <f>MAX(F579-G579,0)</f>
        <v/>
      </c>
      <c r="I579">
        <f>IF(G579=0,"Pendiente",IF(H579&gt;0,"Parcial","Pagado"))</f>
        <v/>
      </c>
      <c r="K579">
        <f>ROUND(D579*J579,2)</f>
        <v/>
      </c>
      <c r="L579">
        <f>F579-K579</f>
        <v/>
      </c>
    </row>
    <row r="580">
      <c r="F580">
        <f>ROUND(D580*E580,2)</f>
        <v/>
      </c>
      <c r="H580">
        <f>MAX(F580-G580,0)</f>
        <v/>
      </c>
      <c r="I580">
        <f>IF(G580=0,"Pendiente",IF(H580&gt;0,"Parcial","Pagado"))</f>
        <v/>
      </c>
      <c r="K580">
        <f>ROUND(D580*J580,2)</f>
        <v/>
      </c>
      <c r="L580">
        <f>F580-K580</f>
        <v/>
      </c>
    </row>
    <row r="581">
      <c r="F581">
        <f>ROUND(D581*E581,2)</f>
        <v/>
      </c>
      <c r="H581">
        <f>MAX(F581-G581,0)</f>
        <v/>
      </c>
      <c r="I581">
        <f>IF(G581=0,"Pendiente",IF(H581&gt;0,"Parcial","Pagado"))</f>
        <v/>
      </c>
      <c r="K581">
        <f>ROUND(D581*J581,2)</f>
        <v/>
      </c>
      <c r="L581">
        <f>F581-K581</f>
        <v/>
      </c>
    </row>
    <row r="582">
      <c r="F582">
        <f>ROUND(D582*E582,2)</f>
        <v/>
      </c>
      <c r="H582">
        <f>MAX(F582-G582,0)</f>
        <v/>
      </c>
      <c r="I582">
        <f>IF(G582=0,"Pendiente",IF(H582&gt;0,"Parcial","Pagado"))</f>
        <v/>
      </c>
      <c r="K582">
        <f>ROUND(D582*J582,2)</f>
        <v/>
      </c>
      <c r="L582">
        <f>F582-K582</f>
        <v/>
      </c>
    </row>
    <row r="583">
      <c r="F583">
        <f>ROUND(D583*E583,2)</f>
        <v/>
      </c>
      <c r="H583">
        <f>MAX(F583-G583,0)</f>
        <v/>
      </c>
      <c r="I583">
        <f>IF(G583=0,"Pendiente",IF(H583&gt;0,"Parcial","Pagado"))</f>
        <v/>
      </c>
      <c r="K583">
        <f>ROUND(D583*J583,2)</f>
        <v/>
      </c>
      <c r="L583">
        <f>F583-K583</f>
        <v/>
      </c>
    </row>
    <row r="584">
      <c r="F584">
        <f>ROUND(D584*E584,2)</f>
        <v/>
      </c>
      <c r="H584">
        <f>MAX(F584-G584,0)</f>
        <v/>
      </c>
      <c r="I584">
        <f>IF(G584=0,"Pendiente",IF(H584&gt;0,"Parcial","Pagado"))</f>
        <v/>
      </c>
      <c r="K584">
        <f>ROUND(D584*J584,2)</f>
        <v/>
      </c>
      <c r="L584">
        <f>F584-K584</f>
        <v/>
      </c>
    </row>
    <row r="585">
      <c r="F585">
        <f>ROUND(D585*E585,2)</f>
        <v/>
      </c>
      <c r="H585">
        <f>MAX(F585-G585,0)</f>
        <v/>
      </c>
      <c r="I585">
        <f>IF(G585=0,"Pendiente",IF(H585&gt;0,"Parcial","Pagado"))</f>
        <v/>
      </c>
      <c r="K585">
        <f>ROUND(D585*J585,2)</f>
        <v/>
      </c>
      <c r="L585">
        <f>F585-K585</f>
        <v/>
      </c>
    </row>
    <row r="586">
      <c r="F586">
        <f>ROUND(D586*E586,2)</f>
        <v/>
      </c>
      <c r="H586">
        <f>MAX(F586-G586,0)</f>
        <v/>
      </c>
      <c r="I586">
        <f>IF(G586=0,"Pendiente",IF(H586&gt;0,"Parcial","Pagado"))</f>
        <v/>
      </c>
      <c r="K586">
        <f>ROUND(D586*J586,2)</f>
        <v/>
      </c>
      <c r="L586">
        <f>F586-K586</f>
        <v/>
      </c>
    </row>
    <row r="587">
      <c r="F587">
        <f>ROUND(D587*E587,2)</f>
        <v/>
      </c>
      <c r="H587">
        <f>MAX(F587-G587,0)</f>
        <v/>
      </c>
      <c r="I587">
        <f>IF(G587=0,"Pendiente",IF(H587&gt;0,"Parcial","Pagado"))</f>
        <v/>
      </c>
      <c r="K587">
        <f>ROUND(D587*J587,2)</f>
        <v/>
      </c>
      <c r="L587">
        <f>F587-K587</f>
        <v/>
      </c>
    </row>
    <row r="588">
      <c r="F588">
        <f>ROUND(D588*E588,2)</f>
        <v/>
      </c>
      <c r="H588">
        <f>MAX(F588-G588,0)</f>
        <v/>
      </c>
      <c r="I588">
        <f>IF(G588=0,"Pendiente",IF(H588&gt;0,"Parcial","Pagado"))</f>
        <v/>
      </c>
      <c r="K588">
        <f>ROUND(D588*J588,2)</f>
        <v/>
      </c>
      <c r="L588">
        <f>F588-K588</f>
        <v/>
      </c>
    </row>
    <row r="589">
      <c r="F589">
        <f>ROUND(D589*E589,2)</f>
        <v/>
      </c>
      <c r="H589">
        <f>MAX(F589-G589,0)</f>
        <v/>
      </c>
      <c r="I589">
        <f>IF(G589=0,"Pendiente",IF(H589&gt;0,"Parcial","Pagado"))</f>
        <v/>
      </c>
      <c r="K589">
        <f>ROUND(D589*J589,2)</f>
        <v/>
      </c>
      <c r="L589">
        <f>F589-K589</f>
        <v/>
      </c>
    </row>
    <row r="590">
      <c r="F590">
        <f>ROUND(D590*E590,2)</f>
        <v/>
      </c>
      <c r="H590">
        <f>MAX(F590-G590,0)</f>
        <v/>
      </c>
      <c r="I590">
        <f>IF(G590=0,"Pendiente",IF(H590&gt;0,"Parcial","Pagado"))</f>
        <v/>
      </c>
      <c r="K590">
        <f>ROUND(D590*J590,2)</f>
        <v/>
      </c>
      <c r="L590">
        <f>F590-K590</f>
        <v/>
      </c>
    </row>
    <row r="591">
      <c r="F591">
        <f>ROUND(D591*E591,2)</f>
        <v/>
      </c>
      <c r="H591">
        <f>MAX(F591-G591,0)</f>
        <v/>
      </c>
      <c r="I591">
        <f>IF(G591=0,"Pendiente",IF(H591&gt;0,"Parcial","Pagado"))</f>
        <v/>
      </c>
      <c r="K591">
        <f>ROUND(D591*J591,2)</f>
        <v/>
      </c>
      <c r="L591">
        <f>F591-K591</f>
        <v/>
      </c>
    </row>
    <row r="592">
      <c r="F592">
        <f>ROUND(D592*E592,2)</f>
        <v/>
      </c>
      <c r="H592">
        <f>MAX(F592-G592,0)</f>
        <v/>
      </c>
      <c r="I592">
        <f>IF(G592=0,"Pendiente",IF(H592&gt;0,"Parcial","Pagado"))</f>
        <v/>
      </c>
      <c r="K592">
        <f>ROUND(D592*J592,2)</f>
        <v/>
      </c>
      <c r="L592">
        <f>F592-K592</f>
        <v/>
      </c>
    </row>
    <row r="593">
      <c r="F593">
        <f>ROUND(D593*E593,2)</f>
        <v/>
      </c>
      <c r="H593">
        <f>MAX(F593-G593,0)</f>
        <v/>
      </c>
      <c r="I593">
        <f>IF(G593=0,"Pendiente",IF(H593&gt;0,"Parcial","Pagado"))</f>
        <v/>
      </c>
      <c r="K593">
        <f>ROUND(D593*J593,2)</f>
        <v/>
      </c>
      <c r="L593">
        <f>F593-K593</f>
        <v/>
      </c>
    </row>
    <row r="594">
      <c r="F594">
        <f>ROUND(D594*E594,2)</f>
        <v/>
      </c>
      <c r="H594">
        <f>MAX(F594-G594,0)</f>
        <v/>
      </c>
      <c r="I594">
        <f>IF(G594=0,"Pendiente",IF(H594&gt;0,"Parcial","Pagado"))</f>
        <v/>
      </c>
      <c r="K594">
        <f>ROUND(D594*J594,2)</f>
        <v/>
      </c>
      <c r="L594">
        <f>F594-K594</f>
        <v/>
      </c>
    </row>
    <row r="595">
      <c r="F595">
        <f>ROUND(D595*E595,2)</f>
        <v/>
      </c>
      <c r="H595">
        <f>MAX(F595-G595,0)</f>
        <v/>
      </c>
      <c r="I595">
        <f>IF(G595=0,"Pendiente",IF(H595&gt;0,"Parcial","Pagado"))</f>
        <v/>
      </c>
      <c r="K595">
        <f>ROUND(D595*J595,2)</f>
        <v/>
      </c>
      <c r="L595">
        <f>F595-K595</f>
        <v/>
      </c>
    </row>
    <row r="596">
      <c r="F596">
        <f>ROUND(D596*E596,2)</f>
        <v/>
      </c>
      <c r="H596">
        <f>MAX(F596-G596,0)</f>
        <v/>
      </c>
      <c r="I596">
        <f>IF(G596=0,"Pendiente",IF(H596&gt;0,"Parcial","Pagado"))</f>
        <v/>
      </c>
      <c r="K596">
        <f>ROUND(D596*J596,2)</f>
        <v/>
      </c>
      <c r="L596">
        <f>F596-K596</f>
        <v/>
      </c>
    </row>
    <row r="597">
      <c r="F597">
        <f>ROUND(D597*E597,2)</f>
        <v/>
      </c>
      <c r="H597">
        <f>MAX(F597-G597,0)</f>
        <v/>
      </c>
      <c r="I597">
        <f>IF(G597=0,"Pendiente",IF(H597&gt;0,"Parcial","Pagado"))</f>
        <v/>
      </c>
      <c r="K597">
        <f>ROUND(D597*J597,2)</f>
        <v/>
      </c>
      <c r="L597">
        <f>F597-K597</f>
        <v/>
      </c>
    </row>
    <row r="598">
      <c r="F598">
        <f>ROUND(D598*E598,2)</f>
        <v/>
      </c>
      <c r="H598">
        <f>MAX(F598-G598,0)</f>
        <v/>
      </c>
      <c r="I598">
        <f>IF(G598=0,"Pendiente",IF(H598&gt;0,"Parcial","Pagado"))</f>
        <v/>
      </c>
      <c r="K598">
        <f>ROUND(D598*J598,2)</f>
        <v/>
      </c>
      <c r="L598">
        <f>F598-K598</f>
        <v/>
      </c>
    </row>
    <row r="599">
      <c r="F599">
        <f>ROUND(D599*E599,2)</f>
        <v/>
      </c>
      <c r="H599">
        <f>MAX(F599-G599,0)</f>
        <v/>
      </c>
      <c r="I599">
        <f>IF(G599=0,"Pendiente",IF(H599&gt;0,"Parcial","Pagado"))</f>
        <v/>
      </c>
      <c r="K599">
        <f>ROUND(D599*J599,2)</f>
        <v/>
      </c>
      <c r="L599">
        <f>F599-K599</f>
        <v/>
      </c>
    </row>
    <row r="600">
      <c r="F600">
        <f>ROUND(D600*E600,2)</f>
        <v/>
      </c>
      <c r="H600">
        <f>MAX(F600-G600,0)</f>
        <v/>
      </c>
      <c r="I600">
        <f>IF(G600=0,"Pendiente",IF(H600&gt;0,"Parcial","Pagado"))</f>
        <v/>
      </c>
      <c r="K600">
        <f>ROUND(D600*J600,2)</f>
        <v/>
      </c>
      <c r="L600">
        <f>F600-K600</f>
        <v/>
      </c>
    </row>
    <row r="601">
      <c r="F601">
        <f>ROUND(D601*E601,2)</f>
        <v/>
      </c>
      <c r="H601">
        <f>MAX(F601-G601,0)</f>
        <v/>
      </c>
      <c r="I601">
        <f>IF(G601=0,"Pendiente",IF(H601&gt;0,"Parcial","Pagado"))</f>
        <v/>
      </c>
      <c r="K601">
        <f>ROUND(D601*J601,2)</f>
        <v/>
      </c>
      <c r="L601">
        <f>F601-K601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</t>
        </is>
      </c>
      <c r="B1" s="1" t="inlineStr">
        <is>
          <t>FacturaID</t>
        </is>
      </c>
      <c r="C1" s="1" t="inlineStr">
        <is>
          <t>Cliente</t>
        </is>
      </c>
      <c r="D1" s="1" t="inlineStr">
        <is>
          <t>Monto</t>
        </is>
      </c>
      <c r="E1" s="1" t="inlineStr">
        <is>
          <t>Nota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DIAS_CREDITO</t>
        </is>
      </c>
      <c r="B1" t="n">
        <v>30</v>
      </c>
    </row>
    <row r="2">
      <c r="A2" t="inlineStr">
        <is>
          <t>COMPRAS_PDF_FOLDER_ID</t>
        </is>
      </c>
      <c r="B2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</t>
        </is>
      </c>
      <c r="B1" s="1" t="inlineStr">
        <is>
          <t>Monto</t>
        </is>
      </c>
      <c r="C1" s="1" t="inlineStr">
        <is>
          <t>Descripcion</t>
        </is>
      </c>
      <c r="D1" t="inlineStr">
        <is>
          <t>Nota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 base</t>
        </is>
      </c>
      <c r="B1">
        <f>TODAY()</f>
        <v/>
      </c>
    </row>
    <row r="2">
      <c r="A2" t="inlineStr">
        <is>
          <t>Inicio de mes</t>
        </is>
      </c>
      <c r="B2">
        <f>EOMONTH(B1,-1)+1</f>
        <v/>
      </c>
    </row>
    <row r="3">
      <c r="A3" t="inlineStr">
        <is>
          <t>Fin de mes</t>
        </is>
      </c>
      <c r="B3">
        <f>EOMONTH(B1,0)</f>
        <v/>
      </c>
    </row>
    <row r="4">
      <c r="D4" t="inlineStr">
        <is>
          <t>Top deudores (cliente / saldo)</t>
        </is>
      </c>
      <c r="G4" t="inlineStr">
        <is>
          <t>Stock bajo (&lt;=5)</t>
        </is>
      </c>
    </row>
    <row r="5">
      <c r="A5" t="inlineStr">
        <is>
          <t>Ventas del mes</t>
        </is>
      </c>
      <c r="B5">
        <f>IFERROR(SUMIFS(Ventas!$F:$F,Ventas!$A:$A,"&gt;="&amp;B2,Ventas!$A:$A,"&lt;="&amp;B3),0)</f>
        <v/>
      </c>
      <c r="D5">
        <f>IFERROR(SORT(QUERY(Ventas!B:H,"select B,sum(H) where H&gt;0 group by B label sum(H) ",0),2,FALSE),"")</f>
        <v/>
      </c>
      <c r="G5">
        <f>IFERROR(FILTER({Productos!B:B,Productos!E:E},Productos!E:E&lt;=5,Productos!B:B&lt;&gt;""),"")</f>
        <v/>
      </c>
    </row>
    <row r="6">
      <c r="A6" t="inlineStr">
        <is>
          <t>Compras del mes</t>
        </is>
      </c>
      <c r="B6">
        <f>IFERROR(SUMIFS(Compras!$F:$F,Compras!$A:$A,"&gt;="&amp;B2,Compras!$A:$A,"&lt;="&amp;B3),0)</f>
        <v/>
      </c>
    </row>
    <row r="7">
      <c r="A7" t="inlineStr">
        <is>
          <t>Utilidad del mes</t>
        </is>
      </c>
      <c r="B7">
        <f>IFERROR(SUMIFS(Ventas!$L:$L,Ventas!$A:$A,"&gt;="&amp;B2,Ventas!$A:$A,"&lt;="&amp;B3),0)</f>
        <v/>
      </c>
    </row>
    <row r="8">
      <c r="A8" t="inlineStr">
        <is>
          <t>Deuda abierta total</t>
        </is>
      </c>
      <c r="B8">
        <f>IFERROR(SUM(Ventas!$H:$H),0)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2025-10-07T23:42:46Z</dcterms:created>
  <dcterms:modified xmlns:dcterms="http://purl.org/dc/terms/" xmlns:xsi="http://www.w3.org/2001/XMLSchema-instance" xsi:type="dcterms:W3CDTF">2025-10-07T23:42:46Z</dcterms:modified>
</cp:coreProperties>
</file>