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ownloads\"/>
    </mc:Choice>
  </mc:AlternateContent>
  <bookViews>
    <workbookView xWindow="0" yWindow="0" windowWidth="7470" windowHeight="3990"/>
  </bookViews>
  <sheets>
    <sheet name="GanttChart" sheetId="1" r:id="rId1"/>
    <sheet name="Help" sheetId="2" r:id="rId2"/>
    <sheet name="GanttChartPro" sheetId="3" r:id="rId3"/>
    <sheet name="TermsOfUse" sheetId="4" r:id="rId4"/>
    <sheet name="©" sheetId="5" state="hidden" r:id="rId5"/>
  </sheets>
  <calcPr calcId="162913"/>
</workbook>
</file>

<file path=xl/calcChain.xml><?xml version="1.0" encoding="utf-8"?>
<calcChain xmlns="http://schemas.openxmlformats.org/spreadsheetml/2006/main">
  <c r="CW6" i="1" l="1"/>
  <c r="CX6" i="1" s="1"/>
  <c r="CW4" i="1"/>
  <c r="CP6" i="1"/>
  <c r="CQ6" i="1" s="1"/>
  <c r="CJ6" i="1"/>
  <c r="CK6" i="1" s="1"/>
  <c r="CI6" i="1"/>
  <c r="CI7" i="1" s="1"/>
  <c r="CI4" i="1"/>
  <c r="CB7" i="1"/>
  <c r="CB6" i="1"/>
  <c r="CC6" i="1" s="1"/>
  <c r="CB5" i="1"/>
  <c r="CB4" i="1"/>
  <c r="BU6" i="1"/>
  <c r="BU7" i="1" s="1"/>
  <c r="BN7" i="1"/>
  <c r="BN6" i="1"/>
  <c r="BO6" i="1" s="1"/>
  <c r="BN5" i="1"/>
  <c r="BN4" i="1"/>
  <c r="B20" i="4"/>
  <c r="B3" i="4"/>
  <c r="B5" i="3"/>
  <c r="C2" i="2"/>
  <c r="D45" i="1"/>
  <c r="E45" i="1" s="1"/>
  <c r="H45" i="1" s="1"/>
  <c r="D44" i="1"/>
  <c r="D43" i="1"/>
  <c r="E43" i="1" s="1"/>
  <c r="A41" i="1"/>
  <c r="A42" i="1" s="1"/>
  <c r="A43" i="1" s="1"/>
  <c r="A44" i="1" s="1"/>
  <c r="A45" i="1" s="1"/>
  <c r="D32" i="1"/>
  <c r="E32" i="1" s="1"/>
  <c r="E31" i="1"/>
  <c r="H31" i="1" s="1"/>
  <c r="D31" i="1"/>
  <c r="E24" i="1"/>
  <c r="D25" i="1" s="1"/>
  <c r="D24" i="1"/>
  <c r="H24" i="1" s="1"/>
  <c r="E17" i="1"/>
  <c r="E13" i="1"/>
  <c r="D9" i="1"/>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J6" i="1"/>
  <c r="J4" i="1" s="1"/>
  <c r="J1" i="1"/>
  <c r="CY6" i="1" l="1"/>
  <c r="CX7" i="1"/>
  <c r="CW5" i="1"/>
  <c r="CW7" i="1"/>
  <c r="CR6" i="1"/>
  <c r="CQ7" i="1"/>
  <c r="CP4" i="1"/>
  <c r="CP5" i="1"/>
  <c r="CP7" i="1"/>
  <c r="CK7" i="1"/>
  <c r="CL6" i="1"/>
  <c r="CI5" i="1"/>
  <c r="CJ7" i="1"/>
  <c r="CD6" i="1"/>
  <c r="CC7" i="1"/>
  <c r="BV6" i="1"/>
  <c r="BU4" i="1"/>
  <c r="BU5" i="1"/>
  <c r="BP6" i="1"/>
  <c r="BO7" i="1"/>
  <c r="H43" i="1"/>
  <c r="D33" i="1"/>
  <c r="E25" i="1"/>
  <c r="D26" i="1" s="1"/>
  <c r="J5" i="1"/>
  <c r="J7" i="1"/>
  <c r="K6" i="1"/>
  <c r="H9" i="1"/>
  <c r="H13" i="1"/>
  <c r="H17" i="1"/>
  <c r="H32" i="1"/>
  <c r="D42" i="1"/>
  <c r="E9" i="1"/>
  <c r="D14" i="1"/>
  <c r="D18" i="1"/>
  <c r="E44" i="1"/>
  <c r="E42" i="1" s="1"/>
  <c r="F42" i="1" s="1"/>
  <c r="CY7" i="1" l="1"/>
  <c r="CZ6" i="1"/>
  <c r="CR7" i="1"/>
  <c r="CS6" i="1"/>
  <c r="CL7" i="1"/>
  <c r="CM6" i="1"/>
  <c r="CE6" i="1"/>
  <c r="CD7" i="1"/>
  <c r="BW6" i="1"/>
  <c r="BV7" i="1"/>
  <c r="BQ6" i="1"/>
  <c r="BP7" i="1"/>
  <c r="H44" i="1"/>
  <c r="E18" i="1"/>
  <c r="H18" i="1" s="1"/>
  <c r="K7" i="1"/>
  <c r="L6" i="1"/>
  <c r="H42" i="1"/>
  <c r="E33" i="1"/>
  <c r="H33" i="1"/>
  <c r="E14" i="1"/>
  <c r="D10" i="1"/>
  <c r="E26" i="1"/>
  <c r="H26" i="1"/>
  <c r="H25" i="1"/>
  <c r="CZ7" i="1" l="1"/>
  <c r="DA6" i="1"/>
  <c r="CS7" i="1"/>
  <c r="CT6" i="1"/>
  <c r="CM7" i="1"/>
  <c r="CN6" i="1"/>
  <c r="CF6" i="1"/>
  <c r="CE7" i="1"/>
  <c r="BX6" i="1"/>
  <c r="BW7" i="1"/>
  <c r="BR6" i="1"/>
  <c r="BQ7" i="1"/>
  <c r="D27" i="1"/>
  <c r="D15" i="1"/>
  <c r="D34" i="1"/>
  <c r="M6" i="1"/>
  <c r="L7" i="1"/>
  <c r="E10" i="1"/>
  <c r="H10" i="1"/>
  <c r="D19" i="1"/>
  <c r="H14" i="1"/>
  <c r="DB6" i="1" l="1"/>
  <c r="DA7" i="1"/>
  <c r="CU6" i="1"/>
  <c r="CT7" i="1"/>
  <c r="CN7" i="1"/>
  <c r="CO6" i="1"/>
  <c r="CO7" i="1" s="1"/>
  <c r="CF7" i="1"/>
  <c r="CG6" i="1"/>
  <c r="BX7" i="1"/>
  <c r="BY6" i="1"/>
  <c r="BS6" i="1"/>
  <c r="BR7" i="1"/>
  <c r="M7" i="1"/>
  <c r="N6" i="1"/>
  <c r="H27" i="1"/>
  <c r="E27" i="1"/>
  <c r="E19" i="1"/>
  <c r="D11" i="1"/>
  <c r="E34" i="1"/>
  <c r="E15" i="1"/>
  <c r="E12" i="1" s="1"/>
  <c r="H15" i="1"/>
  <c r="D12" i="1"/>
  <c r="H12" i="1" s="1"/>
  <c r="DC6" i="1" l="1"/>
  <c r="DC7" i="1" s="1"/>
  <c r="DB7" i="1"/>
  <c r="CV6" i="1"/>
  <c r="CV7" i="1" s="1"/>
  <c r="CU7" i="1"/>
  <c r="CG7" i="1"/>
  <c r="CH6" i="1"/>
  <c r="CH7" i="1" s="1"/>
  <c r="BZ6" i="1"/>
  <c r="BY7" i="1"/>
  <c r="BS7" i="1"/>
  <c r="BT6" i="1"/>
  <c r="BT7" i="1" s="1"/>
  <c r="F12" i="1"/>
  <c r="D35" i="1"/>
  <c r="D20" i="1"/>
  <c r="H19" i="1"/>
  <c r="H34" i="1"/>
  <c r="D28" i="1"/>
  <c r="O6" i="1"/>
  <c r="N7" i="1"/>
  <c r="E11" i="1"/>
  <c r="E8" i="1" s="1"/>
  <c r="H11" i="1"/>
  <c r="D8" i="1"/>
  <c r="H8" i="1" s="1"/>
  <c r="CA6" i="1" l="1"/>
  <c r="CA7" i="1" s="1"/>
  <c r="BZ7" i="1"/>
  <c r="E28" i="1"/>
  <c r="E23" i="1" s="1"/>
  <c r="F23" i="1" s="1"/>
  <c r="D23" i="1"/>
  <c r="E20" i="1"/>
  <c r="H20" i="1"/>
  <c r="F8" i="1"/>
  <c r="P6" i="1"/>
  <c r="O7" i="1"/>
  <c r="E35" i="1"/>
  <c r="E30" i="1" s="1"/>
  <c r="F30" i="1" s="1"/>
  <c r="D30" i="1"/>
  <c r="H28" i="1" l="1"/>
  <c r="H30" i="1"/>
  <c r="D21" i="1"/>
  <c r="Q6" i="1"/>
  <c r="P7" i="1"/>
  <c r="H35" i="1"/>
  <c r="H23" i="1"/>
  <c r="Q4" i="1" l="1"/>
  <c r="R6" i="1"/>
  <c r="Q7" i="1"/>
  <c r="Q5" i="1"/>
  <c r="E21" i="1"/>
  <c r="E16" i="1" s="1"/>
  <c r="F16" i="1" s="1"/>
  <c r="D16" i="1"/>
  <c r="H21" i="1" l="1"/>
  <c r="H16" i="1"/>
  <c r="S6" i="1"/>
  <c r="R7" i="1"/>
  <c r="T6" i="1" l="1"/>
  <c r="S7" i="1"/>
  <c r="T7" i="1" l="1"/>
  <c r="U6" i="1"/>
  <c r="U7" i="1" l="1"/>
  <c r="V6" i="1"/>
  <c r="W6" i="1" l="1"/>
  <c r="V7" i="1"/>
  <c r="X6" i="1" l="1"/>
  <c r="W7" i="1"/>
  <c r="X4" i="1" l="1"/>
  <c r="X5" i="1"/>
  <c r="X7" i="1"/>
  <c r="Y6" i="1"/>
  <c r="Z6" i="1" l="1"/>
  <c r="Y7" i="1"/>
  <c r="AA6" i="1" l="1"/>
  <c r="Z7" i="1"/>
  <c r="AB6" i="1" l="1"/>
  <c r="AA7" i="1"/>
  <c r="AC6" i="1" l="1"/>
  <c r="AB7" i="1"/>
  <c r="AC7" i="1" l="1"/>
  <c r="AD6" i="1"/>
  <c r="AE6" i="1" l="1"/>
  <c r="AD7" i="1"/>
  <c r="AF6" i="1" l="1"/>
  <c r="AE7" i="1"/>
  <c r="AE5" i="1"/>
  <c r="AE4" i="1"/>
  <c r="AF7" i="1" l="1"/>
  <c r="AG6" i="1"/>
  <c r="AG7" i="1" l="1"/>
  <c r="AH6" i="1"/>
  <c r="AH7" i="1" l="1"/>
  <c r="AI6" i="1"/>
  <c r="AI7" i="1" l="1"/>
  <c r="AJ6" i="1"/>
  <c r="AJ7" i="1" l="1"/>
  <c r="AK6" i="1"/>
  <c r="AK7" i="1" l="1"/>
  <c r="AL6" i="1"/>
  <c r="AM6" i="1" l="1"/>
  <c r="AL7" i="1"/>
  <c r="AL5" i="1"/>
  <c r="AL4" i="1"/>
  <c r="AN6" i="1" l="1"/>
  <c r="AM7" i="1"/>
  <c r="AO6" i="1" l="1"/>
  <c r="AN7" i="1"/>
  <c r="AO7" i="1" l="1"/>
  <c r="AP6" i="1"/>
  <c r="AP7" i="1" l="1"/>
  <c r="AQ6" i="1"/>
  <c r="AR6" i="1" l="1"/>
  <c r="AQ7" i="1"/>
  <c r="AS6" i="1" l="1"/>
  <c r="AR7" i="1"/>
  <c r="AS7" i="1" l="1"/>
  <c r="AS5" i="1"/>
  <c r="AS4" i="1"/>
  <c r="AT6" i="1"/>
  <c r="AU6" i="1" l="1"/>
  <c r="AT7" i="1"/>
  <c r="AV6" i="1" l="1"/>
  <c r="AU7" i="1"/>
  <c r="AV7" i="1" l="1"/>
  <c r="AW6" i="1"/>
  <c r="AX6" i="1" l="1"/>
  <c r="AW7" i="1"/>
  <c r="AY6" i="1" l="1"/>
  <c r="AX7" i="1"/>
  <c r="AZ6" i="1" l="1"/>
  <c r="AY7" i="1"/>
  <c r="BA6" i="1" l="1"/>
  <c r="AZ7" i="1"/>
  <c r="AZ4" i="1"/>
  <c r="AZ5" i="1"/>
  <c r="BA7" i="1" l="1"/>
  <c r="BB6" i="1"/>
  <c r="BC6" i="1" l="1"/>
  <c r="BB7" i="1"/>
  <c r="BD6" i="1" l="1"/>
  <c r="BC7" i="1"/>
  <c r="BD7" i="1" l="1"/>
  <c r="BE6" i="1"/>
  <c r="BE7" i="1" l="1"/>
  <c r="BF6" i="1"/>
  <c r="BG6" i="1" l="1"/>
  <c r="BF7" i="1"/>
  <c r="BG4" i="1" l="1"/>
  <c r="BH6" i="1"/>
  <c r="BG7" i="1"/>
  <c r="BG5" i="1"/>
  <c r="BH7" i="1" l="1"/>
  <c r="BI6" i="1"/>
  <c r="BI7" i="1" l="1"/>
  <c r="BJ6" i="1"/>
  <c r="BK6" i="1" l="1"/>
  <c r="BJ7" i="1"/>
  <c r="BL6" i="1" l="1"/>
  <c r="BK7" i="1"/>
  <c r="BM6" i="1" l="1"/>
  <c r="BM7" i="1" s="1"/>
  <c r="BL7" i="1"/>
</calcChain>
</file>

<file path=xl/comments1.xml><?xml version="1.0" encoding="utf-8"?>
<comments xmlns="http://schemas.openxmlformats.org/spreadsheetml/2006/main">
  <authors>
    <author/>
  </authors>
  <commentList>
    <comment ref="A7" authorId="0" shapeId="0">
      <text>
        <r>
          <rPr>
            <sz val="10"/>
            <color rgb="FF000000"/>
            <rFont val="Arial"/>
          </rPr>
          <t>Work Breakdown Structure:
Level 1: 1, 2, 3, ...
Level 2: 1.1, 1.2, 1.3,
Level 3: 1.1.1, 1.1.2,
The WBS uses a formula to control the numbering, but the formulas are different for different levels.</t>
        </r>
      </text>
    </comment>
    <comment ref="B7" authorId="0" shapeId="0">
      <text>
        <r>
          <rPr>
            <sz val="10"/>
            <color rgb="FF000000"/>
            <rFont val="Arial"/>
          </rPr>
          <t>Task:
Enter the name of each task and sub-task. Use spaces to indent sub-tasks.</t>
        </r>
      </text>
    </comment>
    <comment ref="C7" authorId="0" shapeId="0">
      <text>
        <r>
          <rPr>
            <sz val="10"/>
            <color rgb="FF000000"/>
            <rFont val="Arial"/>
          </rPr>
          <t>Task Lead
Enter the name of the Task Lead in this column.</t>
        </r>
      </text>
    </comment>
    <comment ref="D7" authorId="0" shapeId="0">
      <text>
        <r>
          <rPr>
            <sz val="10"/>
            <color rgb="FF000000"/>
            <rFont val="Arial"/>
          </rPr>
          <t>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r>
      </text>
    </comment>
    <comment ref="E7" authorId="0" shapeId="0">
      <text>
        <r>
          <rPr>
            <sz val="10"/>
            <color rgb="FF000000"/>
            <rFont val="Arial"/>
          </rPr>
          <t>End Date:
Calculated based on the Start Date and the duration of the task.</t>
        </r>
      </text>
    </comment>
    <comment ref="F7" authorId="0" shapeId="0">
      <text>
        <r>
          <rPr>
            <sz val="10"/>
            <color rgb="FF000000"/>
            <rFont val="Arial"/>
          </rPr>
          <t>Duration:
The duration is the number of calendar days for the given task.</t>
        </r>
      </text>
    </comment>
    <comment ref="G7" authorId="0" shapeId="0">
      <text>
        <r>
          <rPr>
            <sz val="10"/>
            <color rgb="FF000000"/>
            <rFont val="Arial"/>
          </rPr>
          <t>Percent Complete:
Update the status of this task by entering the percent complete (between 0% and 100%).</t>
        </r>
      </text>
    </comment>
    <comment ref="H7" authorId="0" shapeId="0">
      <text>
        <r>
          <rPr>
            <sz val="10"/>
            <color rgb="FF000000"/>
            <rFont val="Arial"/>
          </rPr>
          <t>Work Days:
Work Days exclude Saturday and Sunday. The Pro version allows you to use this column as an input.</t>
        </r>
      </text>
    </comment>
  </commentList>
</comments>
</file>

<file path=xl/comments2.xml><?xml version="1.0" encoding="utf-8"?>
<comments xmlns="http://schemas.openxmlformats.org/spreadsheetml/2006/main">
  <authors>
    <author/>
  </authors>
  <commentList>
    <comment ref="C1" authorId="0" shapeId="0">
      <text>
        <r>
          <rPr>
            <sz val="10"/>
            <color rgb="FF000000"/>
            <rFont val="Arial"/>
          </rPr>
          <t>See the Terms Of Use worksheet and the license agreement on Vertex42.com for information about terms of use, copyright, warranties, and disclaimers. Removing copyright notices is illegal.</t>
        </r>
      </text>
    </comment>
    <comment ref="C15" authorId="0" shapeId="0">
      <text>
        <r>
          <rPr>
            <sz val="10"/>
            <color rgb="FF000000"/>
            <rFont val="Arial"/>
          </rPr>
          <t>This is an example comment.</t>
        </r>
      </text>
    </comment>
  </commentList>
</comments>
</file>

<file path=xl/sharedStrings.xml><?xml version="1.0" encoding="utf-8"?>
<sst xmlns="http://schemas.openxmlformats.org/spreadsheetml/2006/main" count="169" uniqueCount="136">
  <si>
    <t>ระบบสัญญา และผลตอบแทนผู้ร่วม</t>
  </si>
  <si>
    <t>Gantt Chart Template © 2012-2020 by Vertex42.com: Licensed for private use only. Do not publish on the internet.</t>
  </si>
  <si>
    <t>บริษัท เพียว พลังงานไทย จำกัด</t>
  </si>
  <si>
    <t>Project Start Date:</t>
  </si>
  <si>
    <t>Display Week:</t>
  </si>
  <si>
    <t>Project Manager:</t>
  </si>
  <si>
    <t>[Manager's Name]</t>
  </si>
  <si>
    <t>WBS</t>
  </si>
  <si>
    <t>Task</t>
  </si>
  <si>
    <t>Lead</t>
  </si>
  <si>
    <t>Start</t>
  </si>
  <si>
    <t>End</t>
  </si>
  <si>
    <t>Days</t>
  </si>
  <si>
    <t>%
Done</t>
  </si>
  <si>
    <t>Work
Days</t>
  </si>
  <si>
    <t>วิเคราะห์ระบบ</t>
  </si>
  <si>
    <t>เก็บ Requirement</t>
  </si>
  <si>
    <t>วิเคราะห์</t>
  </si>
  <si>
    <t>นำเสนอ</t>
  </si>
  <si>
    <t>ออกแบบ</t>
  </si>
  <si>
    <t>ออกแบบ Database</t>
  </si>
  <si>
    <t>ออกแบบ UI</t>
  </si>
  <si>
    <t>นำเสนอ UI</t>
  </si>
  <si>
    <t>เขียนโปรแกรม</t>
  </si>
  <si>
    <t>ประชุมติดตามงาน และส่งทดสอบ</t>
  </si>
  <si>
    <t>[Task]</t>
  </si>
  <si>
    <t>[Insert new rows above this one, then hide or delete this row]</t>
  </si>
  <si>
    <t>[ Task Category ]</t>
  </si>
  <si>
    <t>TEMPLATE ROWS</t>
  </si>
  <si>
    <t>See the Help worksheet for information about using template rows.</t>
  </si>
  <si>
    <t>[ Task Category (label only) ]</t>
  </si>
  <si>
    <t>[ Task Category (summary) ]</t>
  </si>
  <si>
    <t>[ Level 2 Task ]</t>
  </si>
  <si>
    <t xml:space="preserve"> . [ Level 3 Task ]</t>
  </si>
  <si>
    <t xml:space="preserve"> . . [ Level 4 Task ]</t>
  </si>
  <si>
    <t>Help</t>
  </si>
  <si>
    <t>© 2012-2018 Vertex42 LLC</t>
  </si>
  <si>
    <t>Introduction</t>
  </si>
  <si>
    <t>This Gantt Chart spreadsheet makes creating a project schedule very easy. You only need to know some basic spreadsheet operations to make this gantt chart work for you, such as how to insert, delete, copy and paste entire rows.</t>
  </si>
  <si>
    <t>Be sure to read the Getting Started Tips below.</t>
  </si>
  <si>
    <t>The Share settings for this spreadsheet must always be set to "Private"</t>
  </si>
  <si>
    <t>See the TermsOfUse worksheet for more information about how you may or may not share this template.</t>
  </si>
  <si>
    <t>Getting Started Tips</t>
  </si>
  <si>
    <t xml:space="preserve"> - </t>
  </si>
  <si>
    <t>Input cells for defining the task dates and durations have a light green background.</t>
  </si>
  <si>
    <t>Input Cell</t>
  </si>
  <si>
    <t>[ Bracketed Text ] is also meant to be edited, like the project title and task descriptions.</t>
  </si>
  <si>
    <t>Some of the labels include cell notes to provide extra help information.</t>
  </si>
  <si>
    <t>Label</t>
  </si>
  <si>
    <t>The Project Start Date determines the first week shown in the gantt chart.</t>
  </si>
  <si>
    <t>To adjust the range of dates shown in the gantt chart, change the Display Week.</t>
  </si>
  <si>
    <t>The red line in the gantt chart represents the date in the Today's Date cell. You can enter Today's Date manually or use the formula =TODAY()</t>
  </si>
  <si>
    <t>To insert a new task, insert a new row, then copy/paste an existing row from the selection of Template Rows at the bottom of the worksheet.</t>
  </si>
  <si>
    <t>Edit the Holidays worksheet to choose which dates you want to exclude from Work Days.</t>
  </si>
  <si>
    <t>Cell Color Key</t>
  </si>
  <si>
    <r>
      <rPr>
        <b/>
        <sz val="10"/>
        <color rgb="FF000000"/>
        <rFont val="arial,sans,sans-serif"/>
      </rPr>
      <t>Input Cell</t>
    </r>
    <r>
      <rPr>
        <sz val="10"/>
        <color rgb="FF000000"/>
        <rFont val="arial,sans,sans-serif"/>
      </rPr>
      <t xml:space="preserve"> :: Indicates which set of inputs to use</t>
    </r>
  </si>
  <si>
    <r>
      <rPr>
        <b/>
        <sz val="10"/>
        <color rgb="FF000000"/>
        <rFont val="arial,sans,sans-serif"/>
      </rPr>
      <t>Completed Task</t>
    </r>
    <r>
      <rPr>
        <sz val="10"/>
        <color rgb="FF000000"/>
        <rFont val="arial,sans,sans-serif"/>
      </rPr>
      <t xml:space="preserve"> :: In the Gantt chart, indicates the completed portion of the task</t>
    </r>
  </si>
  <si>
    <r>
      <rPr>
        <b/>
        <sz val="10"/>
        <color rgb="FF000000"/>
        <rFont val="arial,sans,sans-serif"/>
      </rPr>
      <t>Incomplete Task</t>
    </r>
    <r>
      <rPr>
        <sz val="10"/>
        <color rgb="FF000000"/>
        <rFont val="arial,sans,sans-serif"/>
      </rPr>
      <t xml:space="preserve"> :: In the Gantt chart, indicates the incomplete portion of the task</t>
    </r>
  </si>
  <si>
    <t>Using the Template Rows and Choosing a WBS Level</t>
  </si>
  <si>
    <t>Inserting New Tasks</t>
  </si>
  <si>
    <t>1. Insert a new blank row where you want the new task to be</t>
  </si>
  <si>
    <t>2. Copy the entire row you want to use from the set of template rows</t>
  </si>
  <si>
    <t>3. Paste the row you copied on top of the blank row you just inserted</t>
  </si>
  <si>
    <t>4. Copy and paste the WBS cell separately, based on the level (1,  2.1,  3.2.1,  4.3.2.1)</t>
  </si>
  <si>
    <t xml:space="preserve"> - When inserting new rows, you must copy and paste an entire row, because the cells of the Gantt chart area are formulas.</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</si>
  <si>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</si>
  <si>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</si>
  <si>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</si>
  <si>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 xml:space="preserve"> - You can indent the task description for sub-tasks by entering spaces (until Google decides to add an indent option).</t>
  </si>
  <si>
    <t>Category Tasks</t>
  </si>
  <si>
    <t xml:space="preserve"> - You can use tasks that are just labels, but it can be even more useful for a category task to display the minimum Start date and maximum End date of its sub tasks. This can be done using =MIN(range_of_startdates) and =MAX(range_of_enddates). An example template row is provided, but you will need to update the MIN() and MAX() formulas.</t>
  </si>
  <si>
    <t>Creating Task Dependencies</t>
  </si>
  <si>
    <t xml:space="preserve"> -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</si>
  <si>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</si>
  <si>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</si>
  <si>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</si>
  <si>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</si>
  <si>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</si>
  <si>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</si>
  <si>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Use the formula =WORKDAY(enddate,1) where enddate is the reference to the End date of a predecessor task.</t>
  </si>
  <si>
    <t xml:space="preserve"> - For multiple predecessors, the formula would be =MAX(WORKDAY(enddate1,1),WORKDAY(enddate2,1))</t>
  </si>
  <si>
    <t>D.</t>
  </si>
  <si>
    <t>Set the Start date to the next Calendar Day after another task's End date.</t>
  </si>
  <si>
    <t xml:space="preserve"> - This formula is very simple: =enddate+1</t>
  </si>
  <si>
    <t xml:space="preserve"> - For multiple predecessors, the formula would be =MAX(enddate1,enddate2,enddate3 )+1</t>
  </si>
  <si>
    <t>E.</t>
  </si>
  <si>
    <t>Set the Start date to a number of days before or after another date.</t>
  </si>
  <si>
    <t xml:space="preserve"> - This formula is just like the one in C or D, except that in place of the "1" you enter the number of days, such as =WORKDAY(enddate,5) or =WORKDAY(startdate,-5)</t>
  </si>
  <si>
    <t>FAQs</t>
  </si>
  <si>
    <t>Q:</t>
  </si>
  <si>
    <t>What is the best way to Print?</t>
  </si>
  <si>
    <t>A:</t>
  </si>
  <si>
    <t>First, select all of the rows you want to print. Then, in the Print Settings, choose "Selection" and check "No Gridlines". Fit to width and print in landscape.</t>
  </si>
  <si>
    <t>You also may want to hide the Days Done, Days Left, and Color columns prior to printing.</t>
  </si>
  <si>
    <t>How do I only show Monday-Friday in the chart area?</t>
  </si>
  <si>
    <t>You can hide the columns that show the weekends.</t>
  </si>
  <si>
    <t>How do I print the entire range of dates for my project?</t>
  </si>
  <si>
    <t>You would first need to add more columns to the displayed chart area. You can insert more columns to the right of the chart area and then copy and paste columns (7 at a time) to extend the display.</t>
  </si>
  <si>
    <t>Note: The more columns you add to the right of the Gantt chart, the slower the recalculation speed will be, because of the number of additional formulas.</t>
  </si>
  <si>
    <t>How do I calculate the %Complete for a Summary task?</t>
  </si>
  <si>
    <t>The %Complete for a summary task can be calculated from its sub tasks using the formula below, where "workdays" is a reference to the range of work days and "complete" is a reference to the %complete for each of the subtasks.</t>
  </si>
  <si>
    <t xml:space="preserve"> =ARRAYFORMULA( SUMPRODUCT( workdays, complete ) / SUM ( workdays ) )</t>
  </si>
  <si>
    <t>The Start date, End date, or %Complete for a Level 1 task is wrong. How do I fix it?</t>
  </si>
  <si>
    <t>When using =MIN(), =MAX(), and =SUMPRODUCT(), it is easy for the references to get messed up if you move rows around or insert new rows. You should verify and fix these formulas if they are not referencing the correct ranges.</t>
  </si>
  <si>
    <t>I've messed up the chart area somehow. How do I fix it?</t>
  </si>
  <si>
    <t>Find a row that works, then copy the cells that make up the gantt chart area from that row into the cells that are messed up.</t>
  </si>
  <si>
    <t>Gantt Chart Template Pro for Google Sheets</t>
  </si>
  <si>
    <t>Gantt Chart Template Pro, by Vertex42.com, is a spreadsheet template designed originally for Microsoft Excel that offers more features than the free version. When you purchase it, you will also get a link to download the Pro version for Google Sheets!!</t>
  </si>
  <si>
    <t xml:space="preserve"> - Visit the web page above to view screenshots and watch demo videos</t>
  </si>
  <si>
    <t>Features in the Pro version for Google Sheets</t>
  </si>
  <si>
    <t>Define task durations by specifying the number of Work Days</t>
  </si>
  <si>
    <t xml:space="preserve"> - In this free version, the inputs to define a task are the Start Date and the Calendar Day duration. In the Pro version, the default option is to enter the Start Date and the number of Work Days.</t>
  </si>
  <si>
    <t>Choose whether to define task durations using Calendar Days or Work Days or End Dates</t>
  </si>
  <si>
    <t xml:space="preserve"> - The Pro version includes a larger set of template rows that provide more options for defining the Start date, End date, duration, and dependency of tasks.</t>
  </si>
  <si>
    <t>Exclude holidays from work days</t>
  </si>
  <si>
    <t xml:space="preserve"> - List holidays and other non-working days in a separate sheet. When defining task durations using Work Days, these dates will be excluded.</t>
  </si>
  <si>
    <t>Define what you mean by "Weekend" when using Work Days</t>
  </si>
  <si>
    <t xml:space="preserve"> - The Pro version allows you to define exactly which day(s) of the week you want to use as your weekend. The default is Saturday and Sunday.</t>
  </si>
  <si>
    <t>Color-Code bars in the Gantt chart</t>
  </si>
  <si>
    <t xml:space="preserve"> - The Pro version includes a column for entering a color code like "k", "r", or "y" to change the color of the bars in the Gantt chart. The Help worksheet explains some advanced formulas that you could use in the Color column to automatically color a bar based on the name in the Lead column.</t>
  </si>
  <si>
    <t>Define tasks dependences by specifying the predecessor WBS</t>
  </si>
  <si>
    <t xml:space="preserve"> - The template rows include an option for entering a Predecessor WBS. The Start date will be calculated as the day following the End date of the predecessor.</t>
  </si>
  <si>
    <t>Terms of Use</t>
  </si>
  <si>
    <t>© 2012-2018 Vertex42 LLC. All rights reserved.</t>
  </si>
  <si>
    <t>This template is a copyrighted work under the Unites States and other copyright laws and is the property of Vertex42 LLC. The items listed below are additional points to help clarify how you may use this template.</t>
  </si>
  <si>
    <t>You may make archival copies and customize this template only for your personal use or use within your company or organization and not for resale or public sharing.</t>
  </si>
  <si>
    <t>You may not remove or alter any logo, trademark, copyright, disclaimer, brand, terms of use, attribution, or other proprietary notices or marks within this template.</t>
  </si>
  <si>
    <t>This template and any customized or modified version of this template may NOT be sold, distributed, published to an online gallery, hosted on a website, or placed on a public server.</t>
  </si>
  <si>
    <t>The Share Settings for this spreadsheet must always be set to "Private"</t>
  </si>
  <si>
    <t>Limited Private Sharing and Other Allowed Uses</t>
  </si>
  <si>
    <t>See the complete license agreement to learn more about how you may or may not use this template.</t>
  </si>
  <si>
    <t>View the Complete License Agreement</t>
  </si>
  <si>
    <t>Gantt Chart Template</t>
  </si>
  <si>
    <t>© 2012-2014 Vertex42 LLC</t>
  </si>
  <si>
    <t>Please note the Terms Of Use</t>
  </si>
  <si>
    <t>http://www.vertex42.com/licensing/EULA_privateuse.html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</si>
</sst>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dd&quot;/&quot;mm&quot;/&quot;yyyy&quot; (&quot;dddd&quot;)&quot;"/>
    <numFmt numFmtId="165" formatCode="m/d/yyyy\ h:mm:ss"/>
    <numFmt numFmtId="166" formatCode="d\ mmm\ yyyy"/>
    <numFmt numFmtId="167" formatCode="d"/>
    <numFmt numFmtId="168" formatCode="dd&quot;/&quot;mm&quot;/&quot;yy&quot; &quot;"/>
    <numFmt numFmtId="169" formatCode="ddd\ m/dd/yy"/>
  </numFmts>
  <fonts count="35">
    <font>
      <sz val="10"/>
      <color rgb="FF000000"/>
      <name val="Arial"/>
    </font>
    <font>
      <sz val="14"/>
      <color rgb="FF003366"/>
      <name val="Arial"/>
    </font>
    <font>
      <b/>
      <sz val="10"/>
      <name val="Arial"/>
    </font>
    <font>
      <u/>
      <sz val="10"/>
      <color rgb="FF0000FF"/>
      <name val="Arial"/>
    </font>
    <font>
      <i/>
      <sz val="8"/>
      <color rgb="FF666666"/>
      <name val="Arial"/>
    </font>
    <font>
      <sz val="10"/>
      <name val="Arial"/>
    </font>
    <font>
      <sz val="9"/>
      <color rgb="FF000000"/>
      <name val="Arial"/>
    </font>
    <font>
      <sz val="10"/>
      <name val="Arial"/>
    </font>
    <font>
      <sz val="8"/>
      <color rgb="FF000000"/>
      <name val="Arial"/>
    </font>
    <font>
      <b/>
      <sz val="9"/>
      <color rgb="FFFFFFFF"/>
      <name val="Arial"/>
    </font>
    <font>
      <b/>
      <sz val="10"/>
      <color rgb="FFFFFFFF"/>
      <name val="Arial"/>
    </font>
    <font>
      <sz val="8"/>
      <color rgb="FFFFFFFF"/>
      <name val="Arial"/>
    </font>
    <font>
      <sz val="7"/>
      <color rgb="FFFFFFFF"/>
      <name val="Arial"/>
    </font>
    <font>
      <b/>
      <sz val="9"/>
      <color rgb="FF000000"/>
      <name val="Arial"/>
    </font>
    <font>
      <sz val="9"/>
      <name val="Arial"/>
    </font>
    <font>
      <b/>
      <sz val="10"/>
      <color rgb="FF000000"/>
      <name val="Arial"/>
    </font>
    <font>
      <b/>
      <sz val="9"/>
      <name val="Arial"/>
    </font>
    <font>
      <b/>
      <sz val="18"/>
      <color rgb="FFFFFFFF"/>
      <name val="Arial"/>
    </font>
    <font>
      <b/>
      <sz val="8"/>
      <color rgb="FFFFFFFF"/>
      <name val="Arial"/>
    </font>
    <font>
      <u/>
      <sz val="10"/>
      <color rgb="FF0000FF"/>
      <name val="Arial"/>
    </font>
    <font>
      <sz val="11"/>
      <name val="Arial"/>
    </font>
    <font>
      <b/>
      <sz val="14"/>
      <color rgb="FF1C4587"/>
      <name val="Arial"/>
    </font>
    <font>
      <b/>
      <sz val="12"/>
      <color rgb="FFFFFFFF"/>
      <name val="Arial"/>
    </font>
    <font>
      <b/>
      <sz val="18"/>
      <color rgb="FFFFFFFF"/>
      <name val="Arial"/>
    </font>
    <font>
      <u/>
      <sz val="14"/>
      <color rgb="FF0000FF"/>
      <name val="Arial"/>
    </font>
    <font>
      <b/>
      <sz val="10"/>
      <name val="Arial"/>
    </font>
    <font>
      <u/>
      <sz val="12"/>
      <color rgb="FF0000FF"/>
      <name val="Arial"/>
    </font>
    <font>
      <sz val="12"/>
      <color rgb="FF000000"/>
      <name val="Arial"/>
    </font>
    <font>
      <sz val="11"/>
      <color rgb="FF000000"/>
      <name val="Arial"/>
    </font>
    <font>
      <sz val="11"/>
      <name val="Arial"/>
    </font>
    <font>
      <b/>
      <sz val="11"/>
      <color rgb="FF000000"/>
      <name val="Arial"/>
    </font>
    <font>
      <u/>
      <sz val="11"/>
      <color rgb="FF0000FF"/>
      <name val="Arial"/>
    </font>
    <font>
      <u/>
      <sz val="10"/>
      <color rgb="FF0000FF"/>
      <name val="Arial"/>
    </font>
    <font>
      <b/>
      <sz val="10"/>
      <color rgb="FF000000"/>
      <name val="arial,sans,sans-serif"/>
    </font>
    <font>
      <sz val="10"/>
      <color rgb="FF000000"/>
      <name val="arial,sans,sans-serif"/>
    </font>
  </fonts>
  <fills count="12">
    <fill>
      <patternFill patternType="none"/>
    </fill>
    <fill>
      <patternFill patternType="gray125"/>
    </fill>
    <fill>
      <patternFill patternType="solid">
        <fgColor rgb="FFFFFFFF"/>
        <bgColor rgb="FFFFFFFF"/>
      </patternFill>
    </fill>
    <fill>
      <patternFill patternType="solid">
        <fgColor rgb="FF666666"/>
        <bgColor rgb="FF666666"/>
      </patternFill>
    </fill>
    <fill>
      <patternFill patternType="solid">
        <fgColor rgb="FFD9D9D9"/>
        <bgColor rgb="FFD9D9D9"/>
      </patternFill>
    </fill>
    <fill>
      <patternFill patternType="solid">
        <fgColor rgb="FFD6F4D9"/>
        <bgColor rgb="FFD6F4D9"/>
      </patternFill>
    </fill>
    <fill>
      <patternFill patternType="solid">
        <fgColor rgb="FF003366"/>
        <bgColor rgb="FF003366"/>
      </patternFill>
    </fill>
    <fill>
      <patternFill patternType="solid">
        <fgColor rgb="FFC9DAF8"/>
        <bgColor rgb="FFC9DAF8"/>
      </patternFill>
    </fill>
    <fill>
      <patternFill patternType="solid">
        <fgColor rgb="FF3C78D8"/>
        <bgColor rgb="FF3C78D8"/>
      </patternFill>
    </fill>
    <fill>
      <patternFill patternType="solid">
        <fgColor rgb="FFEAEAEA"/>
        <bgColor rgb="FFEAEAEA"/>
      </patternFill>
    </fill>
    <fill>
      <patternFill patternType="solid">
        <fgColor rgb="FFC0C0C0"/>
        <bgColor rgb="FFC0C0C0"/>
      </patternFill>
    </fill>
    <fill>
      <patternFill patternType="solid">
        <fgColor rgb="FF6699FF"/>
        <bgColor rgb="FF6699FF"/>
      </patternFill>
    </fill>
  </fills>
  <borders count="9">
    <border>
      <left/>
      <right/>
      <top/>
      <bottom/>
      <diagonal/>
    </border>
    <border>
      <left/>
      <right/>
      <top/>
      <bottom style="thin">
        <color rgb="FF999999"/>
      </bottom>
      <diagonal/>
    </border>
    <border>
      <left style="thin">
        <color rgb="FFB7B7B7"/>
      </left>
      <right/>
      <top/>
      <bottom/>
      <diagonal/>
    </border>
    <border>
      <left/>
      <right style="thin">
        <color rgb="FFB7B7B7"/>
      </right>
      <top/>
      <bottom/>
      <diagonal/>
    </border>
    <border>
      <left/>
      <right/>
      <top/>
      <bottom style="thin">
        <color rgb="FFEFEFEF"/>
      </bottom>
      <diagonal/>
    </border>
    <border>
      <left/>
      <right style="thin">
        <color rgb="FFCCCCCC"/>
      </right>
      <top/>
      <bottom style="thin">
        <color rgb="FFEFEFEF"/>
      </bottom>
      <diagonal/>
    </border>
    <border>
      <left/>
      <right/>
      <top style="thin">
        <color rgb="FFEFEFEF"/>
      </top>
      <bottom style="thin">
        <color rgb="FFEFEFEF"/>
      </bottom>
      <diagonal/>
    </border>
    <border>
      <left/>
      <right/>
      <top style="thin">
        <color rgb="FFEFEFEF"/>
      </top>
      <bottom/>
      <diagonal/>
    </border>
    <border>
      <left/>
      <right/>
      <top/>
      <bottom/>
      <diagonal/>
    </border>
  </borders>
  <cellStyleXfs count="1">
    <xf numFmtId="0" fontId="0" fillId="0" borderId="0"/>
  </cellStyleXfs>
  <cellXfs count="149">
    <xf numFmtId="0" fontId="0" fillId="0" borderId="0" xfId="0" applyFont="1" applyAlignment="1"/>
    <xf numFmtId="0" fontId="1" fillId="0" borderId="0" xfId="0" applyFont="1" applyAlignment="1">
      <alignment horizontal="left" vertical="center"/>
    </xf>
    <xf numFmtId="0" fontId="1" fillId="0" borderId="0" xfId="0" applyFont="1" applyAlignment="1">
      <alignment horizontal="left" vertical="center"/>
    </xf>
    <xf numFmtId="0" fontId="2" fillId="0" borderId="0" xfId="0" applyFont="1" applyAlignment="1">
      <alignment horizontal="center" vertical="center"/>
    </xf>
    <xf numFmtId="0" fontId="4" fillId="0" borderId="0" xfId="0" applyFont="1" applyAlignment="1">
      <alignment vertical="center"/>
    </xf>
    <xf numFmtId="0" fontId="4" fillId="0" borderId="0" xfId="0" applyFont="1" applyAlignment="1">
      <alignment vertical="center"/>
    </xf>
    <xf numFmtId="0" fontId="5" fillId="0" borderId="0" xfId="0" applyFont="1"/>
    <xf numFmtId="0" fontId="5" fillId="0" borderId="0" xfId="0" applyFont="1" applyAlignment="1"/>
    <xf numFmtId="0" fontId="6" fillId="0" borderId="0" xfId="0" applyFont="1" applyAlignment="1">
      <alignment horizontal="left"/>
    </xf>
    <xf numFmtId="0" fontId="0" fillId="2" borderId="0" xfId="0" applyFont="1" applyFill="1" applyAlignment="1"/>
    <xf numFmtId="0" fontId="0" fillId="0" borderId="1" xfId="0" applyFont="1" applyBorder="1" applyAlignment="1">
      <alignment horizontal="center"/>
    </xf>
    <xf numFmtId="167" fontId="8" fillId="0" borderId="2" xfId="0" applyNumberFormat="1" applyFont="1" applyBorder="1" applyAlignment="1">
      <alignment horizontal="center" vertical="center"/>
    </xf>
    <xf numFmtId="167" fontId="8" fillId="0" borderId="0" xfId="0" applyNumberFormat="1" applyFont="1" applyAlignment="1">
      <alignment horizontal="center" vertical="center"/>
    </xf>
    <xf numFmtId="167" fontId="8" fillId="0" borderId="3" xfId="0" applyNumberFormat="1" applyFont="1" applyBorder="1" applyAlignment="1">
      <alignment horizontal="center" vertical="center"/>
    </xf>
    <xf numFmtId="0" fontId="9" fillId="3" borderId="4" xfId="0" applyFont="1" applyFill="1" applyBorder="1" applyAlignment="1">
      <alignment vertical="center"/>
    </xf>
    <xf numFmtId="0" fontId="9" fillId="3" borderId="4" xfId="0" applyFont="1" applyFill="1" applyBorder="1" applyAlignment="1">
      <alignment horizontal="left" vertical="center"/>
    </xf>
    <xf numFmtId="0" fontId="9" fillId="3" borderId="4" xfId="0" applyFont="1" applyFill="1" applyBorder="1" applyAlignment="1">
      <alignment horizontal="left" vertical="center"/>
    </xf>
    <xf numFmtId="0" fontId="9" fillId="3" borderId="4" xfId="0" applyFont="1" applyFill="1" applyBorder="1" applyAlignment="1">
      <alignment horizontal="center" vertical="center"/>
    </xf>
    <xf numFmtId="0" fontId="10" fillId="3" borderId="4" xfId="0" applyFont="1" applyFill="1" applyBorder="1" applyAlignment="1">
      <alignment horizontal="center" vertical="center"/>
    </xf>
    <xf numFmtId="0" fontId="9" fillId="3" borderId="4" xfId="0" applyFont="1" applyFill="1" applyBorder="1" applyAlignment="1">
      <alignment horizontal="center" vertical="center"/>
    </xf>
    <xf numFmtId="0" fontId="11" fillId="3" borderId="4" xfId="0" applyFont="1" applyFill="1" applyBorder="1" applyAlignment="1">
      <alignment horizontal="center" vertical="center"/>
    </xf>
    <xf numFmtId="165" fontId="12" fillId="3" borderId="4" xfId="0" applyNumberFormat="1" applyFont="1" applyFill="1" applyBorder="1" applyAlignment="1">
      <alignment horizontal="center" vertical="center"/>
    </xf>
    <xf numFmtId="165" fontId="12" fillId="3" borderId="5" xfId="0" applyNumberFormat="1" applyFont="1" applyFill="1" applyBorder="1" applyAlignment="1">
      <alignment horizontal="center" vertical="center"/>
    </xf>
    <xf numFmtId="0" fontId="13" fillId="4" borderId="4" xfId="0" applyFont="1" applyFill="1" applyBorder="1" applyAlignment="1">
      <alignment horizontal="left" vertical="center"/>
    </xf>
    <xf numFmtId="0" fontId="13" fillId="4" borderId="4" xfId="0" applyFont="1" applyFill="1" applyBorder="1" applyAlignment="1">
      <alignment vertical="center"/>
    </xf>
    <xf numFmtId="0" fontId="6" fillId="4" borderId="4" xfId="0" applyFont="1" applyFill="1" applyBorder="1" applyAlignment="1">
      <alignment vertical="center"/>
    </xf>
    <xf numFmtId="168" fontId="6" fillId="4" borderId="6" xfId="0" applyNumberFormat="1" applyFont="1" applyFill="1" applyBorder="1" applyAlignment="1">
      <alignment horizontal="right" vertical="center"/>
    </xf>
    <xf numFmtId="1" fontId="6" fillId="4" borderId="6" xfId="0" applyNumberFormat="1" applyFont="1" applyFill="1" applyBorder="1" applyAlignment="1">
      <alignment horizontal="center" vertical="center"/>
    </xf>
    <xf numFmtId="9" fontId="6" fillId="4" borderId="6" xfId="0" applyNumberFormat="1" applyFont="1" applyFill="1" applyBorder="1" applyAlignment="1">
      <alignment horizontal="center" vertical="center"/>
    </xf>
    <xf numFmtId="0" fontId="6" fillId="4" borderId="6" xfId="0" applyFont="1" applyFill="1" applyBorder="1" applyAlignment="1">
      <alignment horizontal="center" vertical="center"/>
    </xf>
    <xf numFmtId="0" fontId="6" fillId="0" borderId="6" xfId="0" applyFont="1" applyBorder="1" applyAlignment="1">
      <alignment horizontal="left" vertical="center"/>
    </xf>
    <xf numFmtId="0" fontId="6" fillId="0" borderId="6" xfId="0" applyFont="1" applyBorder="1" applyAlignment="1">
      <alignment vertical="center"/>
    </xf>
    <xf numFmtId="0" fontId="6" fillId="0" borderId="6" xfId="0" applyFont="1" applyBorder="1" applyAlignment="1">
      <alignment vertical="center"/>
    </xf>
    <xf numFmtId="168" fontId="6" fillId="5" borderId="6" xfId="0" applyNumberFormat="1" applyFont="1" applyFill="1" applyBorder="1" applyAlignment="1">
      <alignment horizontal="right" vertical="center"/>
    </xf>
    <xf numFmtId="168" fontId="6" fillId="0" borderId="6" xfId="0" applyNumberFormat="1" applyFont="1" applyBorder="1" applyAlignment="1">
      <alignment horizontal="right" vertical="center"/>
    </xf>
    <xf numFmtId="1" fontId="6" fillId="5" borderId="6" xfId="0" applyNumberFormat="1" applyFont="1" applyFill="1" applyBorder="1" applyAlignment="1">
      <alignment horizontal="center" vertical="center"/>
    </xf>
    <xf numFmtId="9" fontId="6" fillId="5" borderId="6" xfId="0" applyNumberFormat="1" applyFont="1" applyFill="1" applyBorder="1" applyAlignment="1">
      <alignment horizontal="center" vertical="center"/>
    </xf>
    <xf numFmtId="1" fontId="6" fillId="0" borderId="6" xfId="0" applyNumberFormat="1" applyFont="1" applyBorder="1" applyAlignment="1">
      <alignment horizontal="center" vertical="center"/>
    </xf>
    <xf numFmtId="0" fontId="6" fillId="0" borderId="6" xfId="0" applyFont="1" applyBorder="1" applyAlignment="1">
      <alignment horizontal="center" vertical="center"/>
    </xf>
    <xf numFmtId="0" fontId="13" fillId="4" borderId="6" xfId="0" applyFont="1" applyFill="1" applyBorder="1" applyAlignment="1">
      <alignment horizontal="left" vertical="center"/>
    </xf>
    <xf numFmtId="0" fontId="6" fillId="4" borderId="6" xfId="0" applyFont="1" applyFill="1" applyBorder="1" applyAlignment="1">
      <alignment vertical="center"/>
    </xf>
    <xf numFmtId="168" fontId="6" fillId="4" borderId="6" xfId="0" applyNumberFormat="1" applyFont="1" applyFill="1" applyBorder="1" applyAlignment="1">
      <alignment horizontal="right" vertical="center"/>
    </xf>
    <xf numFmtId="0" fontId="6" fillId="0" borderId="6" xfId="0" applyFont="1" applyBorder="1" applyAlignment="1">
      <alignment vertical="center"/>
    </xf>
    <xf numFmtId="168" fontId="6" fillId="5" borderId="6" xfId="0" applyNumberFormat="1" applyFont="1" applyFill="1" applyBorder="1" applyAlignment="1">
      <alignment horizontal="right" vertical="center"/>
    </xf>
    <xf numFmtId="168" fontId="6" fillId="0" borderId="6" xfId="0" applyNumberFormat="1" applyFont="1" applyBorder="1" applyAlignment="1">
      <alignment horizontal="right" vertical="center"/>
    </xf>
    <xf numFmtId="168" fontId="6" fillId="5" borderId="6" xfId="0" applyNumberFormat="1" applyFont="1" applyFill="1" applyBorder="1" applyAlignment="1">
      <alignment horizontal="right" vertical="center"/>
    </xf>
    <xf numFmtId="0" fontId="6" fillId="0" borderId="6" xfId="0" applyFont="1" applyBorder="1" applyAlignment="1">
      <alignment vertical="center"/>
    </xf>
    <xf numFmtId="0" fontId="6" fillId="0" borderId="6" xfId="0" applyFont="1" applyBorder="1" applyAlignment="1">
      <alignment vertical="center"/>
    </xf>
    <xf numFmtId="9" fontId="6" fillId="0" borderId="6" xfId="0" applyNumberFormat="1" applyFont="1" applyBorder="1" applyAlignment="1">
      <alignment horizontal="center" vertical="center"/>
    </xf>
    <xf numFmtId="0" fontId="13" fillId="4" borderId="4" xfId="0" applyFont="1" applyFill="1" applyBorder="1" applyAlignment="1">
      <alignment vertical="center"/>
    </xf>
    <xf numFmtId="168" fontId="14" fillId="0" borderId="6" xfId="0" applyNumberFormat="1" applyFont="1" applyBorder="1" applyAlignment="1">
      <alignment vertical="center"/>
    </xf>
    <xf numFmtId="1" fontId="14" fillId="0" borderId="6" xfId="0" applyNumberFormat="1" applyFont="1" applyBorder="1" applyAlignment="1">
      <alignment vertical="center"/>
    </xf>
    <xf numFmtId="9" fontId="14" fillId="0" borderId="6" xfId="0" applyNumberFormat="1" applyFont="1" applyBorder="1" applyAlignment="1">
      <alignment vertical="center"/>
    </xf>
    <xf numFmtId="0" fontId="14" fillId="0" borderId="6" xfId="0" applyFont="1" applyBorder="1" applyAlignment="1">
      <alignment vertical="center"/>
    </xf>
    <xf numFmtId="165" fontId="14" fillId="0" borderId="6" xfId="0" applyNumberFormat="1" applyFont="1" applyBorder="1" applyAlignment="1">
      <alignment vertical="center"/>
    </xf>
    <xf numFmtId="0" fontId="14" fillId="0" borderId="7" xfId="0" applyFont="1" applyBorder="1" applyAlignment="1">
      <alignment vertical="center"/>
    </xf>
    <xf numFmtId="0" fontId="0" fillId="4" borderId="0" xfId="0" applyFont="1" applyFill="1" applyAlignment="1"/>
    <xf numFmtId="0" fontId="8" fillId="0" borderId="6" xfId="0" applyFont="1" applyBorder="1" applyAlignment="1">
      <alignment horizontal="center"/>
    </xf>
    <xf numFmtId="0" fontId="8" fillId="4" borderId="0" xfId="0" applyFont="1" applyFill="1" applyAlignment="1"/>
    <xf numFmtId="0" fontId="6" fillId="2" borderId="4" xfId="0" applyFont="1" applyFill="1" applyBorder="1" applyAlignment="1">
      <alignment horizontal="left"/>
    </xf>
    <xf numFmtId="0" fontId="6" fillId="2" borderId="4" xfId="0" applyFont="1" applyFill="1" applyBorder="1" applyAlignment="1"/>
    <xf numFmtId="0" fontId="6" fillId="2" borderId="4" xfId="0" applyFont="1" applyFill="1" applyBorder="1" applyAlignment="1"/>
    <xf numFmtId="165" fontId="6" fillId="0" borderId="4" xfId="0" applyNumberFormat="1" applyFont="1" applyBorder="1" applyAlignment="1">
      <alignment horizontal="right"/>
    </xf>
    <xf numFmtId="1" fontId="6" fillId="2" borderId="4" xfId="0" applyNumberFormat="1" applyFont="1" applyFill="1" applyBorder="1" applyAlignment="1">
      <alignment horizontal="center"/>
    </xf>
    <xf numFmtId="9" fontId="6" fillId="2" borderId="4" xfId="0" applyNumberFormat="1" applyFont="1" applyFill="1" applyBorder="1" applyAlignment="1">
      <alignment horizontal="center"/>
    </xf>
    <xf numFmtId="0" fontId="6" fillId="0" borderId="6" xfId="0" applyFont="1" applyBorder="1" applyAlignment="1">
      <alignment horizontal="center"/>
    </xf>
    <xf numFmtId="0" fontId="16" fillId="4" borderId="6" xfId="0" applyFont="1" applyFill="1" applyBorder="1" applyAlignment="1">
      <alignment horizontal="left"/>
    </xf>
    <xf numFmtId="0" fontId="16" fillId="4" borderId="6" xfId="0" applyFont="1" applyFill="1" applyBorder="1" applyAlignment="1"/>
    <xf numFmtId="0" fontId="14" fillId="4" borderId="6" xfId="0" applyFont="1" applyFill="1" applyBorder="1" applyAlignment="1"/>
    <xf numFmtId="169" fontId="14" fillId="4" borderId="6" xfId="0" applyNumberFormat="1" applyFont="1" applyFill="1" applyBorder="1" applyAlignment="1">
      <alignment horizontal="right"/>
    </xf>
    <xf numFmtId="1" fontId="14" fillId="4" borderId="6" xfId="0" applyNumberFormat="1" applyFont="1" applyFill="1" applyBorder="1" applyAlignment="1">
      <alignment horizontal="center"/>
    </xf>
    <xf numFmtId="9" fontId="14" fillId="4" borderId="6" xfId="0" applyNumberFormat="1" applyFont="1" applyFill="1" applyBorder="1" applyAlignment="1"/>
    <xf numFmtId="1" fontId="14" fillId="4" borderId="6" xfId="0" applyNumberFormat="1" applyFont="1" applyFill="1" applyBorder="1" applyAlignment="1"/>
    <xf numFmtId="0" fontId="14" fillId="4" borderId="6" xfId="0" applyFont="1" applyFill="1" applyBorder="1" applyAlignment="1"/>
    <xf numFmtId="0" fontId="6" fillId="0" borderId="6" xfId="0" applyFont="1" applyBorder="1" applyAlignment="1">
      <alignment horizontal="left"/>
    </xf>
    <xf numFmtId="0" fontId="6" fillId="0" borderId="6" xfId="0" applyFont="1" applyBorder="1" applyAlignment="1"/>
    <xf numFmtId="0" fontId="6" fillId="0" borderId="6" xfId="0" applyFont="1" applyBorder="1" applyAlignment="1"/>
    <xf numFmtId="169" fontId="6" fillId="5" borderId="6" xfId="0" applyNumberFormat="1" applyFont="1" applyFill="1" applyBorder="1" applyAlignment="1">
      <alignment horizontal="right"/>
    </xf>
    <xf numFmtId="169" fontId="6" fillId="0" borderId="6" xfId="0" applyNumberFormat="1" applyFont="1" applyBorder="1" applyAlignment="1">
      <alignment horizontal="right"/>
    </xf>
    <xf numFmtId="1" fontId="6" fillId="5" borderId="6" xfId="0" applyNumberFormat="1" applyFont="1" applyFill="1" applyBorder="1" applyAlignment="1">
      <alignment horizontal="center"/>
    </xf>
    <xf numFmtId="9" fontId="6" fillId="5" borderId="6" xfId="0" applyNumberFormat="1" applyFont="1" applyFill="1" applyBorder="1" applyAlignment="1">
      <alignment horizontal="center"/>
    </xf>
    <xf numFmtId="1" fontId="6" fillId="0" borderId="6" xfId="0" applyNumberFormat="1" applyFont="1" applyBorder="1" applyAlignment="1">
      <alignment horizontal="center"/>
    </xf>
    <xf numFmtId="0" fontId="6" fillId="0" borderId="6" xfId="0" applyFont="1" applyBorder="1" applyAlignment="1">
      <alignment horizontal="left"/>
    </xf>
    <xf numFmtId="0" fontId="17" fillId="6" borderId="0" xfId="0" applyFont="1" applyFill="1" applyAlignment="1">
      <alignment vertical="center"/>
    </xf>
    <xf numFmtId="0" fontId="18" fillId="6" borderId="0" xfId="0" applyFont="1" applyFill="1" applyAlignment="1">
      <alignment horizontal="right" vertical="center"/>
    </xf>
    <xf numFmtId="0" fontId="5" fillId="0" borderId="0" xfId="0" applyFont="1"/>
    <xf numFmtId="0" fontId="6" fillId="0" borderId="0" xfId="0" applyFont="1" applyAlignment="1">
      <alignment horizontal="right"/>
    </xf>
    <xf numFmtId="0" fontId="19" fillId="0" borderId="0" xfId="0" applyFont="1" applyAlignment="1">
      <alignment horizontal="center"/>
    </xf>
    <xf numFmtId="0" fontId="20" fillId="0" borderId="0" xfId="0" applyFont="1" applyAlignment="1">
      <alignment vertical="center"/>
    </xf>
    <xf numFmtId="0" fontId="20" fillId="0" borderId="0" xfId="0" applyFont="1" applyAlignment="1">
      <alignment vertical="center"/>
    </xf>
    <xf numFmtId="0" fontId="21" fillId="7" borderId="8" xfId="0" applyFont="1" applyFill="1" applyBorder="1" applyAlignment="1">
      <alignment vertical="center"/>
    </xf>
    <xf numFmtId="0" fontId="5" fillId="7" borderId="0" xfId="0" applyFont="1" applyFill="1" applyAlignment="1">
      <alignment vertical="center"/>
    </xf>
    <xf numFmtId="0" fontId="5" fillId="0" borderId="0" xfId="0" applyFont="1" applyAlignment="1">
      <alignment vertical="top"/>
    </xf>
    <xf numFmtId="0" fontId="0" fillId="0" borderId="0" xfId="0" applyFont="1" applyAlignment="1">
      <alignment horizontal="left" vertical="top" wrapText="1"/>
    </xf>
    <xf numFmtId="0" fontId="0" fillId="0" borderId="0" xfId="0" applyFont="1" applyAlignment="1">
      <alignment horizontal="left" vertical="top"/>
    </xf>
    <xf numFmtId="0" fontId="22" fillId="8" borderId="0" xfId="0" applyFont="1" applyFill="1" applyAlignment="1">
      <alignment vertical="top"/>
    </xf>
    <xf numFmtId="0" fontId="0" fillId="0" borderId="0" xfId="0" applyFont="1" applyAlignment="1">
      <alignment vertical="top" wrapText="1"/>
    </xf>
    <xf numFmtId="0" fontId="0" fillId="0" borderId="0" xfId="0" applyFont="1" applyAlignment="1">
      <alignment wrapText="1"/>
    </xf>
    <xf numFmtId="0" fontId="5" fillId="0" borderId="0" xfId="0" applyFont="1" applyAlignment="1">
      <alignment horizontal="right" vertical="top" wrapText="1"/>
    </xf>
    <xf numFmtId="0" fontId="0" fillId="5" borderId="0" xfId="0" applyFont="1" applyFill="1" applyAlignment="1">
      <alignment horizontal="center"/>
    </xf>
    <xf numFmtId="0" fontId="0" fillId="9" borderId="0" xfId="0" applyFont="1" applyFill="1" applyAlignment="1">
      <alignment horizontal="center"/>
    </xf>
    <xf numFmtId="0" fontId="0" fillId="5" borderId="0" xfId="0" applyFont="1" applyFill="1" applyAlignment="1"/>
    <xf numFmtId="0" fontId="0" fillId="0" borderId="0" xfId="0" applyFont="1" applyAlignment="1"/>
    <xf numFmtId="0" fontId="8" fillId="10" borderId="0" xfId="0" applyFont="1" applyFill="1" applyAlignment="1"/>
    <xf numFmtId="0" fontId="8" fillId="11" borderId="0" xfId="0" applyFont="1" applyFill="1" applyAlignment="1"/>
    <xf numFmtId="0" fontId="0" fillId="0" borderId="0" xfId="0" applyFont="1" applyAlignment="1"/>
    <xf numFmtId="0" fontId="15" fillId="0" borderId="0" xfId="0" applyFont="1" applyAlignment="1"/>
    <xf numFmtId="0" fontId="0" fillId="0" borderId="0" xfId="0" applyFont="1" applyAlignment="1">
      <alignment wrapText="1"/>
    </xf>
    <xf numFmtId="0" fontId="0" fillId="0" borderId="0" xfId="0" applyFont="1" applyAlignment="1"/>
    <xf numFmtId="0" fontId="15" fillId="0" borderId="0" xfId="0" applyFont="1" applyAlignment="1"/>
    <xf numFmtId="0" fontId="2" fillId="0" borderId="0" xfId="0" applyFont="1"/>
    <xf numFmtId="0" fontId="15" fillId="0" borderId="0" xfId="0" applyFont="1" applyAlignment="1">
      <alignment horizontal="right"/>
    </xf>
    <xf numFmtId="0" fontId="0" fillId="0" borderId="0" xfId="0" applyFont="1" applyAlignment="1">
      <alignment horizontal="left" wrapText="1"/>
    </xf>
    <xf numFmtId="0" fontId="0" fillId="0" borderId="0" xfId="0" applyFont="1" applyAlignment="1">
      <alignment horizontal="left"/>
    </xf>
    <xf numFmtId="0" fontId="0" fillId="0" borderId="0" xfId="0" applyFont="1" applyAlignment="1">
      <alignment horizontal="left"/>
    </xf>
    <xf numFmtId="0" fontId="5" fillId="0" borderId="0" xfId="0" applyFont="1" applyAlignment="1">
      <alignment horizontal="right" vertical="top"/>
    </xf>
    <xf numFmtId="0" fontId="0" fillId="0" borderId="0" xfId="0" applyFont="1" applyAlignment="1">
      <alignment horizontal="left" wrapText="1"/>
    </xf>
    <xf numFmtId="0" fontId="5" fillId="0" borderId="0" xfId="0" applyFont="1" applyAlignment="1">
      <alignment wrapText="1"/>
    </xf>
    <xf numFmtId="0" fontId="5" fillId="0" borderId="0" xfId="0" applyFont="1" applyAlignment="1"/>
    <xf numFmtId="0" fontId="0" fillId="0" borderId="0" xfId="0" applyFont="1" applyAlignment="1">
      <alignment horizontal="left"/>
    </xf>
    <xf numFmtId="0" fontId="23" fillId="8" borderId="0" xfId="0" applyFont="1" applyFill="1" applyAlignment="1">
      <alignment vertical="center"/>
    </xf>
    <xf numFmtId="0" fontId="7" fillId="0" borderId="0" xfId="0" applyFont="1" applyAlignment="1">
      <alignment wrapText="1"/>
    </xf>
    <xf numFmtId="0" fontId="24" fillId="0" borderId="0" xfId="0" applyFont="1" applyAlignment="1"/>
    <xf numFmtId="0" fontId="25" fillId="0" borderId="0" xfId="0" applyFont="1" applyAlignment="1"/>
    <xf numFmtId="0" fontId="7" fillId="0" borderId="0" xfId="0" applyFont="1" applyAlignment="1">
      <alignment wrapText="1"/>
    </xf>
    <xf numFmtId="0" fontId="26" fillId="0" borderId="0" xfId="0" applyFont="1" applyAlignment="1">
      <alignment wrapText="1"/>
    </xf>
    <xf numFmtId="0" fontId="27" fillId="0" borderId="0" xfId="0" applyFont="1" applyAlignment="1">
      <alignment vertical="top" wrapText="1"/>
    </xf>
    <xf numFmtId="0" fontId="28" fillId="0" borderId="0" xfId="0" applyFont="1" applyAlignment="1">
      <alignment vertical="top" wrapText="1"/>
    </xf>
    <xf numFmtId="0" fontId="29" fillId="0" borderId="0" xfId="0" applyFont="1" applyAlignment="1">
      <alignment wrapText="1"/>
    </xf>
    <xf numFmtId="0" fontId="28" fillId="0" borderId="0" xfId="0" applyFont="1" applyAlignment="1">
      <alignment vertical="top" wrapText="1"/>
    </xf>
    <xf numFmtId="0" fontId="30" fillId="0" borderId="0" xfId="0" applyFont="1" applyAlignment="1">
      <alignment vertical="top" wrapText="1"/>
    </xf>
    <xf numFmtId="0" fontId="7" fillId="0" borderId="0" xfId="0" applyFont="1" applyAlignment="1">
      <alignment horizontal="left" vertical="center"/>
    </xf>
    <xf numFmtId="0" fontId="30" fillId="7" borderId="0" xfId="0" applyFont="1" applyFill="1" applyAlignment="1">
      <alignment horizontal="left" vertical="center" wrapText="1"/>
    </xf>
    <xf numFmtId="0" fontId="30" fillId="0" borderId="0" xfId="0" applyFont="1" applyAlignment="1">
      <alignment vertical="top" wrapText="1"/>
    </xf>
    <xf numFmtId="0" fontId="31" fillId="0" borderId="0" xfId="0" applyFont="1" applyAlignment="1">
      <alignment vertical="top" wrapText="1"/>
    </xf>
    <xf numFmtId="0" fontId="7" fillId="0" borderId="0" xfId="0" applyFont="1" applyAlignment="1"/>
    <xf numFmtId="0" fontId="32" fillId="0" borderId="0" xfId="0" applyFont="1" applyAlignment="1"/>
    <xf numFmtId="165" fontId="6" fillId="0" borderId="2" xfId="0" applyNumberFormat="1" applyFont="1" applyBorder="1" applyAlignment="1">
      <alignment horizontal="center" vertical="center"/>
    </xf>
    <xf numFmtId="0" fontId="0" fillId="0" borderId="0" xfId="0" applyFont="1" applyAlignment="1"/>
    <xf numFmtId="0" fontId="7" fillId="0" borderId="3" xfId="0" applyFont="1" applyBorder="1"/>
    <xf numFmtId="166" fontId="6" fillId="0" borderId="2" xfId="0" applyNumberFormat="1" applyFont="1" applyBorder="1" applyAlignment="1">
      <alignment horizontal="center" vertical="center"/>
    </xf>
    <xf numFmtId="0" fontId="0" fillId="0" borderId="0" xfId="0" applyFont="1" applyAlignment="1">
      <alignment horizontal="right" vertical="center"/>
    </xf>
    <xf numFmtId="0" fontId="0" fillId="0" borderId="1" xfId="0" applyFont="1" applyBorder="1" applyAlignment="1">
      <alignment horizontal="left" vertical="center"/>
    </xf>
    <xf numFmtId="0" fontId="7" fillId="0" borderId="1" xfId="0" applyFont="1" applyBorder="1"/>
    <xf numFmtId="0" fontId="15" fillId="4" borderId="0" xfId="0" applyFont="1" applyFill="1" applyAlignment="1"/>
    <xf numFmtId="0" fontId="6" fillId="4" borderId="0" xfId="0" applyFont="1" applyFill="1" applyAlignment="1"/>
    <xf numFmtId="0" fontId="3" fillId="0" borderId="0" xfId="0" applyFont="1" applyAlignment="1">
      <alignment horizontal="center" vertical="center"/>
    </xf>
    <xf numFmtId="0" fontId="0" fillId="0" borderId="0" xfId="0" applyFont="1" applyAlignment="1">
      <alignment horizontal="right"/>
    </xf>
    <xf numFmtId="164" fontId="0" fillId="0" borderId="1" xfId="0" applyNumberFormat="1" applyFont="1" applyBorder="1" applyAlignment="1">
      <alignment horizontal="left"/>
    </xf>
  </cellXfs>
  <cellStyles count="1">
    <cellStyle name="Normal" xfId="0" builtinId="0"/>
  </cellStyles>
  <dxfs count="25">
    <dxf>
      <font>
        <color rgb="FF6699FF"/>
      </font>
      <fill>
        <patternFill patternType="solid">
          <fgColor rgb="FF3C78D8"/>
          <bgColor rgb="FF3C78D8"/>
        </patternFill>
      </fill>
    </dxf>
    <dxf>
      <font>
        <color rgb="FF999999"/>
      </font>
      <fill>
        <patternFill patternType="solid">
          <fgColor rgb="FF999999"/>
          <bgColor rgb="FF999999"/>
        </patternFill>
      </fill>
    </dxf>
    <dxf>
      <font>
        <color rgb="FFFFFFFF"/>
      </font>
      <fill>
        <patternFill patternType="solid">
          <fgColor rgb="FFFF0000"/>
          <bgColor rgb="FFFF0000"/>
        </patternFill>
      </fill>
    </dxf>
    <dxf>
      <font>
        <color rgb="FF6699FF"/>
      </font>
      <fill>
        <patternFill patternType="solid">
          <fgColor rgb="FF3C78D8"/>
          <bgColor rgb="FF3C78D8"/>
        </patternFill>
      </fill>
    </dxf>
    <dxf>
      <font>
        <color rgb="FF999999"/>
      </font>
      <fill>
        <patternFill patternType="solid">
          <fgColor rgb="FF999999"/>
          <bgColor rgb="FF999999"/>
        </patternFill>
      </fill>
    </dxf>
    <dxf>
      <font>
        <color rgb="FFFFFFFF"/>
      </font>
      <fill>
        <patternFill patternType="solid">
          <fgColor rgb="FFFF0000"/>
          <bgColor rgb="FFFF0000"/>
        </patternFill>
      </fill>
    </dxf>
    <dxf>
      <font>
        <color rgb="FF6699FF"/>
      </font>
      <fill>
        <patternFill patternType="solid">
          <fgColor rgb="FF3C78D8"/>
          <bgColor rgb="FF3C78D8"/>
        </patternFill>
      </fill>
    </dxf>
    <dxf>
      <font>
        <color rgb="FF999999"/>
      </font>
      <fill>
        <patternFill patternType="solid">
          <fgColor rgb="FF999999"/>
          <bgColor rgb="FF999999"/>
        </patternFill>
      </fill>
    </dxf>
    <dxf>
      <font>
        <color rgb="FFFFFFFF"/>
      </font>
      <fill>
        <patternFill patternType="solid">
          <fgColor rgb="FFFF0000"/>
          <bgColor rgb="FFFF0000"/>
        </patternFill>
      </fill>
    </dxf>
    <dxf>
      <font>
        <color rgb="FF6699FF"/>
      </font>
      <fill>
        <patternFill patternType="solid">
          <fgColor rgb="FF3C78D8"/>
          <bgColor rgb="FF3C78D8"/>
        </patternFill>
      </fill>
    </dxf>
    <dxf>
      <font>
        <color rgb="FF999999"/>
      </font>
      <fill>
        <patternFill patternType="solid">
          <fgColor rgb="FF999999"/>
          <bgColor rgb="FF999999"/>
        </patternFill>
      </fill>
    </dxf>
    <dxf>
      <font>
        <color rgb="FFFFFFFF"/>
      </font>
      <fill>
        <patternFill patternType="solid">
          <fgColor rgb="FFFF0000"/>
          <bgColor rgb="FFFF0000"/>
        </patternFill>
      </fill>
    </dxf>
    <dxf>
      <font>
        <color rgb="FF6699FF"/>
      </font>
      <fill>
        <patternFill patternType="solid">
          <fgColor rgb="FF3C78D8"/>
          <bgColor rgb="FF3C78D8"/>
        </patternFill>
      </fill>
    </dxf>
    <dxf>
      <font>
        <color rgb="FF999999"/>
      </font>
      <fill>
        <patternFill patternType="solid">
          <fgColor rgb="FF999999"/>
          <bgColor rgb="FF999999"/>
        </patternFill>
      </fill>
    </dxf>
    <dxf>
      <font>
        <color rgb="FFFFFFFF"/>
      </font>
      <fill>
        <patternFill patternType="solid">
          <fgColor rgb="FFFF0000"/>
          <bgColor rgb="FFFF0000"/>
        </patternFill>
      </fill>
    </dxf>
    <dxf>
      <font>
        <color rgb="FF6699FF"/>
      </font>
      <fill>
        <patternFill patternType="solid">
          <fgColor rgb="FF3C78D8"/>
          <bgColor rgb="FF3C78D8"/>
        </patternFill>
      </fill>
    </dxf>
    <dxf>
      <font>
        <color rgb="FF999999"/>
      </font>
      <fill>
        <patternFill patternType="solid">
          <fgColor rgb="FF999999"/>
          <bgColor rgb="FF999999"/>
        </patternFill>
      </fill>
    </dxf>
    <dxf>
      <font>
        <color rgb="FFFFFFFF"/>
      </font>
      <fill>
        <patternFill patternType="solid">
          <fgColor rgb="FFFF0000"/>
          <bgColor rgb="FFFF0000"/>
        </patternFill>
      </fill>
    </dxf>
    <dxf>
      <font>
        <color rgb="FF6699FF"/>
      </font>
      <fill>
        <patternFill patternType="solid">
          <fgColor rgb="FF3C78D8"/>
          <bgColor rgb="FF3C78D8"/>
        </patternFill>
      </fill>
    </dxf>
    <dxf>
      <font>
        <color rgb="FF999999"/>
      </font>
      <fill>
        <patternFill patternType="solid">
          <fgColor rgb="FF999999"/>
          <bgColor rgb="FF999999"/>
        </patternFill>
      </fill>
    </dxf>
    <dxf>
      <font>
        <color rgb="FFFFFFFF"/>
      </font>
      <fill>
        <patternFill patternType="solid">
          <fgColor rgb="FFFF0000"/>
          <bgColor rgb="FFFF0000"/>
        </patternFill>
      </fill>
    </dxf>
    <dxf>
      <fill>
        <patternFill patternType="solid">
          <fgColor rgb="FFFFFFFF"/>
          <bgColor rgb="FFFFFFFF"/>
        </patternFill>
      </fill>
    </dxf>
    <dxf>
      <font>
        <color rgb="FF6699FF"/>
      </font>
      <fill>
        <patternFill patternType="solid">
          <fgColor rgb="FF3C78D8"/>
          <bgColor rgb="FF3C78D8"/>
        </patternFill>
      </fill>
    </dxf>
    <dxf>
      <font>
        <color rgb="FF999999"/>
      </font>
      <fill>
        <patternFill patternType="solid">
          <fgColor rgb="FF999999"/>
          <bgColor rgb="FF999999"/>
        </patternFill>
      </fill>
    </dxf>
    <dxf>
      <font>
        <color rgb="FFFFFFFF"/>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38100</xdr:colOff>
      <xdr:row>83</xdr:row>
      <xdr:rowOff>190500</xdr:rowOff>
    </xdr:from>
    <xdr:ext cx="3505200" cy="1781175"/>
    <xdr:pic>
      <xdr:nvPicPr>
        <xdr:cNvPr id="2" name="image2.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xdr:colOff>
      <xdr:row>24</xdr:row>
      <xdr:rowOff>161925</xdr:rowOff>
    </xdr:from>
    <xdr:ext cx="3067050" cy="2247900"/>
    <xdr:pic>
      <xdr:nvPicPr>
        <xdr:cNvPr id="2" name="image4.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28575</xdr:colOff>
      <xdr:row>39</xdr:row>
      <xdr:rowOff>161925</xdr:rowOff>
    </xdr:from>
    <xdr:ext cx="3067050" cy="1619250"/>
    <xdr:pic>
      <xdr:nvPicPr>
        <xdr:cNvPr id="3" name="image1.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0</xdr:row>
      <xdr:rowOff>0</xdr:rowOff>
    </xdr:from>
    <xdr:ext cx="1190625" cy="333375"/>
    <xdr:pic>
      <xdr:nvPicPr>
        <xdr:cNvPr id="4" name="image3.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0</xdr:colOff>
      <xdr:row>0</xdr:row>
      <xdr:rowOff>0</xdr:rowOff>
    </xdr:from>
    <xdr:ext cx="1352550" cy="381000"/>
    <xdr:pic>
      <xdr:nvPicPr>
        <xdr:cNvPr id="2" name="image3.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DC45"/>
  <sheetViews>
    <sheetView showGridLines="0" tabSelected="1" workbookViewId="0">
      <pane ySplit="7" topLeftCell="A8" activePane="bottomLeft" state="frozen"/>
      <selection pane="bottomLeft" activeCell="Y19" sqref="Y19"/>
    </sheetView>
  </sheetViews>
  <sheetFormatPr defaultColWidth="14.42578125" defaultRowHeight="15.75" customHeight="1"/>
  <cols>
    <col min="1" max="1" width="6.28515625" customWidth="1"/>
    <col min="2" max="2" width="21.85546875" customWidth="1"/>
    <col min="3" max="3" width="6.5703125" customWidth="1"/>
    <col min="4" max="5" width="12" customWidth="1"/>
    <col min="6" max="6" width="6.140625" customWidth="1"/>
    <col min="7" max="7" width="7" customWidth="1"/>
    <col min="8" max="8" width="6.85546875" customWidth="1"/>
    <col min="9" max="9" width="3.7109375" customWidth="1"/>
    <col min="10" max="65" width="2.28515625" customWidth="1"/>
    <col min="66" max="107" width="2.28515625" style="108" customWidth="1"/>
  </cols>
  <sheetData>
    <row r="1" spans="1:107" ht="24" customHeight="1">
      <c r="A1" s="1" t="s">
        <v>0</v>
      </c>
      <c r="B1" s="2"/>
      <c r="C1" s="2"/>
      <c r="D1" s="2"/>
      <c r="E1" s="2"/>
      <c r="F1" s="2"/>
      <c r="G1" s="2"/>
      <c r="H1" s="2"/>
      <c r="I1" s="3"/>
      <c r="J1" s="146" t="str">
        <f>HYPERLINK("https://www.vertex42.com/ExcelTemplates/gantt-chart-template-pro.html","Go Pro")</f>
        <v>Go Pro</v>
      </c>
      <c r="K1" s="138"/>
      <c r="L1" s="138"/>
      <c r="M1" s="138"/>
      <c r="N1" s="138"/>
      <c r="O1" s="138"/>
      <c r="P1" s="138"/>
      <c r="Q1" s="4" t="s">
        <v>1</v>
      </c>
      <c r="R1" s="5"/>
      <c r="S1" s="5"/>
      <c r="T1" s="5"/>
      <c r="U1" s="5"/>
      <c r="V1" s="5"/>
      <c r="W1" s="5"/>
      <c r="X1" s="5"/>
      <c r="Y1" s="5"/>
      <c r="Z1" s="5"/>
      <c r="AA1" s="5"/>
      <c r="AB1" s="5"/>
      <c r="AC1" s="5"/>
      <c r="AD1" s="5"/>
      <c r="AE1" s="5"/>
      <c r="AF1" s="5"/>
      <c r="AG1" s="5"/>
      <c r="AH1" s="5"/>
      <c r="AI1" s="5"/>
      <c r="AJ1" s="5"/>
      <c r="AK1" s="5"/>
      <c r="AL1" s="5"/>
      <c r="AM1" s="5"/>
      <c r="AN1" s="5"/>
      <c r="AO1" s="5"/>
      <c r="AP1" s="5"/>
      <c r="AQ1" s="6"/>
      <c r="AR1" s="6"/>
      <c r="AS1" s="6"/>
      <c r="AT1" s="6"/>
      <c r="AU1" s="6"/>
      <c r="AV1" s="6"/>
      <c r="AW1" s="6"/>
      <c r="AX1" s="6"/>
      <c r="AY1" s="6"/>
      <c r="AZ1" s="6"/>
      <c r="BA1" s="6"/>
      <c r="BB1" s="6"/>
      <c r="BC1" s="6"/>
      <c r="BD1" s="6"/>
      <c r="BE1" s="6"/>
      <c r="BF1" s="6"/>
      <c r="BG1" s="6"/>
      <c r="BH1" s="6"/>
      <c r="BI1" s="6"/>
      <c r="BJ1" s="6"/>
      <c r="BK1" s="6"/>
      <c r="BL1" s="6"/>
      <c r="BM1" s="6"/>
      <c r="BN1" s="85"/>
      <c r="BO1" s="85"/>
      <c r="BP1" s="85"/>
      <c r="BQ1" s="85"/>
      <c r="BR1" s="85"/>
      <c r="BS1" s="85"/>
      <c r="BT1" s="85"/>
      <c r="BU1" s="85"/>
      <c r="BV1" s="85"/>
      <c r="BW1" s="85"/>
      <c r="BX1" s="85"/>
      <c r="BY1" s="85"/>
      <c r="BZ1" s="85"/>
      <c r="CA1" s="85"/>
      <c r="CB1" s="85"/>
      <c r="CC1" s="85"/>
      <c r="CD1" s="85"/>
      <c r="CE1" s="85"/>
      <c r="CF1" s="85"/>
      <c r="CG1" s="85"/>
      <c r="CH1" s="85"/>
      <c r="CI1" s="85"/>
      <c r="CJ1" s="85"/>
      <c r="CK1" s="85"/>
      <c r="CL1" s="85"/>
      <c r="CM1" s="85"/>
      <c r="CN1" s="85"/>
      <c r="CO1" s="85"/>
      <c r="CP1" s="85"/>
      <c r="CQ1" s="85"/>
      <c r="CR1" s="85"/>
      <c r="CS1" s="85"/>
      <c r="CT1" s="85"/>
      <c r="CU1" s="85"/>
      <c r="CV1" s="85"/>
      <c r="CW1" s="85"/>
      <c r="CX1" s="85"/>
      <c r="CY1" s="85"/>
      <c r="CZ1" s="85"/>
      <c r="DA1" s="85"/>
      <c r="DB1" s="85"/>
      <c r="DC1" s="85"/>
    </row>
    <row r="2" spans="1:107" ht="12.75">
      <c r="A2" s="7" t="s">
        <v>2</v>
      </c>
      <c r="B2" s="8"/>
      <c r="C2" s="8"/>
      <c r="D2" s="6"/>
      <c r="E2" s="6"/>
      <c r="F2" s="6"/>
      <c r="G2" s="9"/>
      <c r="H2" s="7"/>
      <c r="I2" s="6"/>
      <c r="J2" s="7"/>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row>
    <row r="3" spans="1:107" ht="12.7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85"/>
      <c r="BO3" s="85"/>
      <c r="BP3" s="85"/>
      <c r="BQ3" s="85"/>
      <c r="BR3" s="85"/>
      <c r="BS3" s="85"/>
      <c r="BT3" s="85"/>
      <c r="BU3" s="85"/>
      <c r="BV3" s="85"/>
      <c r="BW3" s="85"/>
      <c r="BX3" s="85"/>
      <c r="BY3" s="85"/>
      <c r="BZ3" s="85"/>
      <c r="CA3" s="85"/>
      <c r="CB3" s="85"/>
      <c r="CC3" s="85"/>
      <c r="CD3" s="85"/>
      <c r="CE3" s="85"/>
      <c r="CF3" s="85"/>
      <c r="CG3" s="85"/>
      <c r="CH3" s="85"/>
      <c r="CI3" s="85"/>
      <c r="CJ3" s="85"/>
      <c r="CK3" s="85"/>
      <c r="CL3" s="85"/>
      <c r="CM3" s="85"/>
      <c r="CN3" s="85"/>
      <c r="CO3" s="85"/>
      <c r="CP3" s="85"/>
      <c r="CQ3" s="85"/>
      <c r="CR3" s="85"/>
      <c r="CS3" s="85"/>
      <c r="CT3" s="85"/>
      <c r="CU3" s="85"/>
      <c r="CV3" s="85"/>
      <c r="CW3" s="85"/>
      <c r="CX3" s="85"/>
      <c r="CY3" s="85"/>
      <c r="CZ3" s="85"/>
      <c r="DA3" s="85"/>
      <c r="DB3" s="85"/>
      <c r="DC3" s="85"/>
    </row>
    <row r="4" spans="1:107" ht="12.75">
      <c r="A4" s="6"/>
      <c r="B4" s="147" t="s">
        <v>3</v>
      </c>
      <c r="C4" s="138"/>
      <c r="D4" s="148">
        <v>44469</v>
      </c>
      <c r="E4" s="143"/>
      <c r="F4" s="147" t="s">
        <v>4</v>
      </c>
      <c r="G4" s="138"/>
      <c r="H4" s="10">
        <v>1</v>
      </c>
      <c r="I4" s="6"/>
      <c r="J4" s="137" t="str">
        <f>"Week "&amp;(J6-($D$4-WEEKDAY($D$4,1)+2))/7+1</f>
        <v>Week 1</v>
      </c>
      <c r="K4" s="138"/>
      <c r="L4" s="138"/>
      <c r="M4" s="138"/>
      <c r="N4" s="138"/>
      <c r="O4" s="138"/>
      <c r="P4" s="139"/>
      <c r="Q4" s="137" t="str">
        <f>"Week "&amp;(Q6-($D$4-WEEKDAY($D$4,1)+2))/7+1</f>
        <v>Week 2</v>
      </c>
      <c r="R4" s="138"/>
      <c r="S4" s="138"/>
      <c r="T4" s="138"/>
      <c r="U4" s="138"/>
      <c r="V4" s="138"/>
      <c r="W4" s="139"/>
      <c r="X4" s="137" t="str">
        <f>"Week "&amp;(X6-($D$4-WEEKDAY($D$4,1)+2))/7+1</f>
        <v>Week 3</v>
      </c>
      <c r="Y4" s="138"/>
      <c r="Z4" s="138"/>
      <c r="AA4" s="138"/>
      <c r="AB4" s="138"/>
      <c r="AC4" s="138"/>
      <c r="AD4" s="139"/>
      <c r="AE4" s="137" t="str">
        <f>"Week "&amp;(AE6-($D$4-WEEKDAY($D$4,1)+2))/7+1</f>
        <v>Week 4</v>
      </c>
      <c r="AF4" s="138"/>
      <c r="AG4" s="138"/>
      <c r="AH4" s="138"/>
      <c r="AI4" s="138"/>
      <c r="AJ4" s="138"/>
      <c r="AK4" s="139"/>
      <c r="AL4" s="137" t="str">
        <f>"Week "&amp;(AL6-($D$4-WEEKDAY($D$4,1)+2))/7+1</f>
        <v>Week 5</v>
      </c>
      <c r="AM4" s="138"/>
      <c r="AN4" s="138"/>
      <c r="AO4" s="138"/>
      <c r="AP4" s="138"/>
      <c r="AQ4" s="138"/>
      <c r="AR4" s="139"/>
      <c r="AS4" s="137" t="str">
        <f>"Week "&amp;(AS6-($D$4-WEEKDAY($D$4,1)+2))/7+1</f>
        <v>Week 6</v>
      </c>
      <c r="AT4" s="138"/>
      <c r="AU4" s="138"/>
      <c r="AV4" s="138"/>
      <c r="AW4" s="138"/>
      <c r="AX4" s="138"/>
      <c r="AY4" s="139"/>
      <c r="AZ4" s="137" t="str">
        <f>"Week "&amp;(AZ6-($D$4-WEEKDAY($D$4,1)+2))/7+1</f>
        <v>Week 7</v>
      </c>
      <c r="BA4" s="138"/>
      <c r="BB4" s="138"/>
      <c r="BC4" s="138"/>
      <c r="BD4" s="138"/>
      <c r="BE4" s="138"/>
      <c r="BF4" s="139"/>
      <c r="BG4" s="137" t="str">
        <f>"Week "&amp;(BG6-($D$4-WEEKDAY($D$4,1)+2))/7+1</f>
        <v>Week 8</v>
      </c>
      <c r="BH4" s="138"/>
      <c r="BI4" s="138"/>
      <c r="BJ4" s="138"/>
      <c r="BK4" s="138"/>
      <c r="BL4" s="138"/>
      <c r="BM4" s="139"/>
      <c r="BN4" s="137" t="str">
        <f>"Week "&amp;(BN6-($D$4-WEEKDAY($D$4,1)+2))/7+1</f>
        <v>Week 9</v>
      </c>
      <c r="BO4" s="138"/>
      <c r="BP4" s="138"/>
      <c r="BQ4" s="138"/>
      <c r="BR4" s="138"/>
      <c r="BS4" s="138"/>
      <c r="BT4" s="139"/>
      <c r="BU4" s="137" t="str">
        <f>"Week "&amp;(BU6-($D$4-WEEKDAY($D$4,1)+2))/7+1</f>
        <v>Week 10</v>
      </c>
      <c r="BV4" s="138"/>
      <c r="BW4" s="138"/>
      <c r="BX4" s="138"/>
      <c r="BY4" s="138"/>
      <c r="BZ4" s="138"/>
      <c r="CA4" s="139"/>
      <c r="CB4" s="137" t="str">
        <f>"Week "&amp;(CB6-($D$4-WEEKDAY($D$4,1)+2))/7+1</f>
        <v>Week 11</v>
      </c>
      <c r="CC4" s="138"/>
      <c r="CD4" s="138"/>
      <c r="CE4" s="138"/>
      <c r="CF4" s="138"/>
      <c r="CG4" s="138"/>
      <c r="CH4" s="139"/>
      <c r="CI4" s="137" t="str">
        <f>"Week "&amp;(CI6-($D$4-WEEKDAY($D$4,1)+2))/7+1</f>
        <v>Week 12</v>
      </c>
      <c r="CJ4" s="138"/>
      <c r="CK4" s="138"/>
      <c r="CL4" s="138"/>
      <c r="CM4" s="138"/>
      <c r="CN4" s="138"/>
      <c r="CO4" s="139"/>
      <c r="CP4" s="137" t="str">
        <f>"Week "&amp;(CP6-($D$4-WEEKDAY($D$4,1)+2))/7+1</f>
        <v>Week 13</v>
      </c>
      <c r="CQ4" s="138"/>
      <c r="CR4" s="138"/>
      <c r="CS4" s="138"/>
      <c r="CT4" s="138"/>
      <c r="CU4" s="138"/>
      <c r="CV4" s="139"/>
      <c r="CW4" s="137" t="str">
        <f>"Week "&amp;(CW6-($D$4-WEEKDAY($D$4,1)+2))/7+1</f>
        <v>Week 14</v>
      </c>
      <c r="CX4" s="138"/>
      <c r="CY4" s="138"/>
      <c r="CZ4" s="138"/>
      <c r="DA4" s="138"/>
      <c r="DB4" s="138"/>
      <c r="DC4" s="139"/>
    </row>
    <row r="5" spans="1:107" ht="12.75">
      <c r="A5" s="6"/>
      <c r="B5" s="141" t="s">
        <v>5</v>
      </c>
      <c r="C5" s="138"/>
      <c r="D5" s="142" t="s">
        <v>6</v>
      </c>
      <c r="E5" s="143"/>
      <c r="F5" s="6"/>
      <c r="G5" s="6"/>
      <c r="H5" s="6"/>
      <c r="I5" s="6"/>
      <c r="J5" s="140">
        <f>J6</f>
        <v>44466</v>
      </c>
      <c r="K5" s="138"/>
      <c r="L5" s="138"/>
      <c r="M5" s="138"/>
      <c r="N5" s="138"/>
      <c r="O5" s="138"/>
      <c r="P5" s="139"/>
      <c r="Q5" s="140">
        <f>Q6</f>
        <v>44473</v>
      </c>
      <c r="R5" s="138"/>
      <c r="S5" s="138"/>
      <c r="T5" s="138"/>
      <c r="U5" s="138"/>
      <c r="V5" s="138"/>
      <c r="W5" s="139"/>
      <c r="X5" s="140">
        <f>X6</f>
        <v>44480</v>
      </c>
      <c r="Y5" s="138"/>
      <c r="Z5" s="138"/>
      <c r="AA5" s="138"/>
      <c r="AB5" s="138"/>
      <c r="AC5" s="138"/>
      <c r="AD5" s="139"/>
      <c r="AE5" s="140">
        <f>AE6</f>
        <v>44487</v>
      </c>
      <c r="AF5" s="138"/>
      <c r="AG5" s="138"/>
      <c r="AH5" s="138"/>
      <c r="AI5" s="138"/>
      <c r="AJ5" s="138"/>
      <c r="AK5" s="139"/>
      <c r="AL5" s="140">
        <f>AL6</f>
        <v>44494</v>
      </c>
      <c r="AM5" s="138"/>
      <c r="AN5" s="138"/>
      <c r="AO5" s="138"/>
      <c r="AP5" s="138"/>
      <c r="AQ5" s="138"/>
      <c r="AR5" s="139"/>
      <c r="AS5" s="140">
        <f>AS6</f>
        <v>44501</v>
      </c>
      <c r="AT5" s="138"/>
      <c r="AU5" s="138"/>
      <c r="AV5" s="138"/>
      <c r="AW5" s="138"/>
      <c r="AX5" s="138"/>
      <c r="AY5" s="139"/>
      <c r="AZ5" s="140">
        <f>AZ6</f>
        <v>44508</v>
      </c>
      <c r="BA5" s="138"/>
      <c r="BB5" s="138"/>
      <c r="BC5" s="138"/>
      <c r="BD5" s="138"/>
      <c r="BE5" s="138"/>
      <c r="BF5" s="139"/>
      <c r="BG5" s="140">
        <f>BG6</f>
        <v>44515</v>
      </c>
      <c r="BH5" s="138"/>
      <c r="BI5" s="138"/>
      <c r="BJ5" s="138"/>
      <c r="BK5" s="138"/>
      <c r="BL5" s="138"/>
      <c r="BM5" s="139"/>
      <c r="BN5" s="140">
        <f>BN6</f>
        <v>44522</v>
      </c>
      <c r="BO5" s="138"/>
      <c r="BP5" s="138"/>
      <c r="BQ5" s="138"/>
      <c r="BR5" s="138"/>
      <c r="BS5" s="138"/>
      <c r="BT5" s="139"/>
      <c r="BU5" s="140">
        <f>BU6</f>
        <v>44529</v>
      </c>
      <c r="BV5" s="138"/>
      <c r="BW5" s="138"/>
      <c r="BX5" s="138"/>
      <c r="BY5" s="138"/>
      <c r="BZ5" s="138"/>
      <c r="CA5" s="139"/>
      <c r="CB5" s="140">
        <f>CB6</f>
        <v>44536</v>
      </c>
      <c r="CC5" s="138"/>
      <c r="CD5" s="138"/>
      <c r="CE5" s="138"/>
      <c r="CF5" s="138"/>
      <c r="CG5" s="138"/>
      <c r="CH5" s="139"/>
      <c r="CI5" s="140">
        <f>CI6</f>
        <v>44543</v>
      </c>
      <c r="CJ5" s="138"/>
      <c r="CK5" s="138"/>
      <c r="CL5" s="138"/>
      <c r="CM5" s="138"/>
      <c r="CN5" s="138"/>
      <c r="CO5" s="139"/>
      <c r="CP5" s="140">
        <f>CP6</f>
        <v>44550</v>
      </c>
      <c r="CQ5" s="138"/>
      <c r="CR5" s="138"/>
      <c r="CS5" s="138"/>
      <c r="CT5" s="138"/>
      <c r="CU5" s="138"/>
      <c r="CV5" s="139"/>
      <c r="CW5" s="140">
        <f>CW6</f>
        <v>44557</v>
      </c>
      <c r="CX5" s="138"/>
      <c r="CY5" s="138"/>
      <c r="CZ5" s="138"/>
      <c r="DA5" s="138"/>
      <c r="DB5" s="138"/>
      <c r="DC5" s="139"/>
    </row>
    <row r="6" spans="1:107" ht="12.75">
      <c r="A6" s="6"/>
      <c r="B6" s="6"/>
      <c r="C6" s="6"/>
      <c r="D6" s="6"/>
      <c r="E6" s="6"/>
      <c r="F6" s="6"/>
      <c r="G6" s="6"/>
      <c r="H6" s="6"/>
      <c r="I6" s="6"/>
      <c r="J6" s="11">
        <f>D4-WEEKDAY(D4,1)+2+7*(H4-1)</f>
        <v>44466</v>
      </c>
      <c r="K6" s="12">
        <f t="shared" ref="K6:BM6" si="0">J6+1</f>
        <v>44467</v>
      </c>
      <c r="L6" s="12">
        <f t="shared" si="0"/>
        <v>44468</v>
      </c>
      <c r="M6" s="12">
        <f t="shared" si="0"/>
        <v>44469</v>
      </c>
      <c r="N6" s="12">
        <f t="shared" si="0"/>
        <v>44470</v>
      </c>
      <c r="O6" s="12">
        <f t="shared" si="0"/>
        <v>44471</v>
      </c>
      <c r="P6" s="13">
        <f t="shared" si="0"/>
        <v>44472</v>
      </c>
      <c r="Q6" s="11">
        <f t="shared" si="0"/>
        <v>44473</v>
      </c>
      <c r="R6" s="12">
        <f t="shared" si="0"/>
        <v>44474</v>
      </c>
      <c r="S6" s="12">
        <f t="shared" si="0"/>
        <v>44475</v>
      </c>
      <c r="T6" s="12">
        <f t="shared" si="0"/>
        <v>44476</v>
      </c>
      <c r="U6" s="12">
        <f t="shared" si="0"/>
        <v>44477</v>
      </c>
      <c r="V6" s="12">
        <f t="shared" si="0"/>
        <v>44478</v>
      </c>
      <c r="W6" s="13">
        <f t="shared" si="0"/>
        <v>44479</v>
      </c>
      <c r="X6" s="11">
        <f t="shared" si="0"/>
        <v>44480</v>
      </c>
      <c r="Y6" s="12">
        <f t="shared" si="0"/>
        <v>44481</v>
      </c>
      <c r="Z6" s="12">
        <f t="shared" si="0"/>
        <v>44482</v>
      </c>
      <c r="AA6" s="12">
        <f t="shared" si="0"/>
        <v>44483</v>
      </c>
      <c r="AB6" s="12">
        <f t="shared" si="0"/>
        <v>44484</v>
      </c>
      <c r="AC6" s="12">
        <f t="shared" si="0"/>
        <v>44485</v>
      </c>
      <c r="AD6" s="13">
        <f t="shared" si="0"/>
        <v>44486</v>
      </c>
      <c r="AE6" s="11">
        <f t="shared" si="0"/>
        <v>44487</v>
      </c>
      <c r="AF6" s="12">
        <f t="shared" si="0"/>
        <v>44488</v>
      </c>
      <c r="AG6" s="12">
        <f t="shared" si="0"/>
        <v>44489</v>
      </c>
      <c r="AH6" s="12">
        <f t="shared" si="0"/>
        <v>44490</v>
      </c>
      <c r="AI6" s="12">
        <f t="shared" si="0"/>
        <v>44491</v>
      </c>
      <c r="AJ6" s="12">
        <f t="shared" si="0"/>
        <v>44492</v>
      </c>
      <c r="AK6" s="13">
        <f t="shared" si="0"/>
        <v>44493</v>
      </c>
      <c r="AL6" s="11">
        <f t="shared" si="0"/>
        <v>44494</v>
      </c>
      <c r="AM6" s="12">
        <f t="shared" si="0"/>
        <v>44495</v>
      </c>
      <c r="AN6" s="12">
        <f t="shared" si="0"/>
        <v>44496</v>
      </c>
      <c r="AO6" s="12">
        <f t="shared" si="0"/>
        <v>44497</v>
      </c>
      <c r="AP6" s="12">
        <f t="shared" si="0"/>
        <v>44498</v>
      </c>
      <c r="AQ6" s="12">
        <f t="shared" si="0"/>
        <v>44499</v>
      </c>
      <c r="AR6" s="13">
        <f t="shared" si="0"/>
        <v>44500</v>
      </c>
      <c r="AS6" s="11">
        <f t="shared" si="0"/>
        <v>44501</v>
      </c>
      <c r="AT6" s="12">
        <f t="shared" si="0"/>
        <v>44502</v>
      </c>
      <c r="AU6" s="12">
        <f t="shared" si="0"/>
        <v>44503</v>
      </c>
      <c r="AV6" s="12">
        <f t="shared" si="0"/>
        <v>44504</v>
      </c>
      <c r="AW6" s="12">
        <f t="shared" si="0"/>
        <v>44505</v>
      </c>
      <c r="AX6" s="12">
        <f t="shared" si="0"/>
        <v>44506</v>
      </c>
      <c r="AY6" s="13">
        <f t="shared" si="0"/>
        <v>44507</v>
      </c>
      <c r="AZ6" s="11">
        <f t="shared" si="0"/>
        <v>44508</v>
      </c>
      <c r="BA6" s="12">
        <f t="shared" si="0"/>
        <v>44509</v>
      </c>
      <c r="BB6" s="12">
        <f t="shared" si="0"/>
        <v>44510</v>
      </c>
      <c r="BC6" s="12">
        <f t="shared" si="0"/>
        <v>44511</v>
      </c>
      <c r="BD6" s="12">
        <f t="shared" si="0"/>
        <v>44512</v>
      </c>
      <c r="BE6" s="12">
        <f t="shared" si="0"/>
        <v>44513</v>
      </c>
      <c r="BF6" s="13">
        <f t="shared" si="0"/>
        <v>44514</v>
      </c>
      <c r="BG6" s="11">
        <f t="shared" si="0"/>
        <v>44515</v>
      </c>
      <c r="BH6" s="12">
        <f t="shared" si="0"/>
        <v>44516</v>
      </c>
      <c r="BI6" s="12">
        <f t="shared" si="0"/>
        <v>44517</v>
      </c>
      <c r="BJ6" s="12">
        <f t="shared" si="0"/>
        <v>44518</v>
      </c>
      <c r="BK6" s="12">
        <f t="shared" si="0"/>
        <v>44519</v>
      </c>
      <c r="BL6" s="12">
        <f t="shared" si="0"/>
        <v>44520</v>
      </c>
      <c r="BM6" s="13">
        <f t="shared" si="0"/>
        <v>44521</v>
      </c>
      <c r="BN6" s="11">
        <f t="shared" ref="BN6" si="1">BM6+1</f>
        <v>44522</v>
      </c>
      <c r="BO6" s="12">
        <f t="shared" ref="BO6" si="2">BN6+1</f>
        <v>44523</v>
      </c>
      <c r="BP6" s="12">
        <f t="shared" ref="BP6" si="3">BO6+1</f>
        <v>44524</v>
      </c>
      <c r="BQ6" s="12">
        <f t="shared" ref="BQ6" si="4">BP6+1</f>
        <v>44525</v>
      </c>
      <c r="BR6" s="12">
        <f t="shared" ref="BR6" si="5">BQ6+1</f>
        <v>44526</v>
      </c>
      <c r="BS6" s="12">
        <f t="shared" ref="BS6" si="6">BR6+1</f>
        <v>44527</v>
      </c>
      <c r="BT6" s="13">
        <f t="shared" ref="BT6" si="7">BS6+1</f>
        <v>44528</v>
      </c>
      <c r="BU6" s="11">
        <f t="shared" ref="BU6" si="8">BT6+1</f>
        <v>44529</v>
      </c>
      <c r="BV6" s="12">
        <f t="shared" ref="BV6" si="9">BU6+1</f>
        <v>44530</v>
      </c>
      <c r="BW6" s="12">
        <f t="shared" ref="BW6" si="10">BV6+1</f>
        <v>44531</v>
      </c>
      <c r="BX6" s="12">
        <f t="shared" ref="BX6" si="11">BW6+1</f>
        <v>44532</v>
      </c>
      <c r="BY6" s="12">
        <f t="shared" ref="BY6" si="12">BX6+1</f>
        <v>44533</v>
      </c>
      <c r="BZ6" s="12">
        <f t="shared" ref="BZ6" si="13">BY6+1</f>
        <v>44534</v>
      </c>
      <c r="CA6" s="13">
        <f t="shared" ref="CA6" si="14">BZ6+1</f>
        <v>44535</v>
      </c>
      <c r="CB6" s="11">
        <f t="shared" ref="CB6" si="15">CA6+1</f>
        <v>44536</v>
      </c>
      <c r="CC6" s="12">
        <f t="shared" ref="CC6" si="16">CB6+1</f>
        <v>44537</v>
      </c>
      <c r="CD6" s="12">
        <f t="shared" ref="CD6" si="17">CC6+1</f>
        <v>44538</v>
      </c>
      <c r="CE6" s="12">
        <f t="shared" ref="CE6" si="18">CD6+1</f>
        <v>44539</v>
      </c>
      <c r="CF6" s="12">
        <f t="shared" ref="CF6" si="19">CE6+1</f>
        <v>44540</v>
      </c>
      <c r="CG6" s="12">
        <f t="shared" ref="CG6" si="20">CF6+1</f>
        <v>44541</v>
      </c>
      <c r="CH6" s="13">
        <f t="shared" ref="CH6" si="21">CG6+1</f>
        <v>44542</v>
      </c>
      <c r="CI6" s="11">
        <f t="shared" ref="CI6" si="22">CH6+1</f>
        <v>44543</v>
      </c>
      <c r="CJ6" s="12">
        <f t="shared" ref="CJ6" si="23">CI6+1</f>
        <v>44544</v>
      </c>
      <c r="CK6" s="12">
        <f t="shared" ref="CK6" si="24">CJ6+1</f>
        <v>44545</v>
      </c>
      <c r="CL6" s="12">
        <f t="shared" ref="CL6" si="25">CK6+1</f>
        <v>44546</v>
      </c>
      <c r="CM6" s="12">
        <f t="shared" ref="CM6" si="26">CL6+1</f>
        <v>44547</v>
      </c>
      <c r="CN6" s="12">
        <f t="shared" ref="CN6" si="27">CM6+1</f>
        <v>44548</v>
      </c>
      <c r="CO6" s="13">
        <f t="shared" ref="CO6" si="28">CN6+1</f>
        <v>44549</v>
      </c>
      <c r="CP6" s="11">
        <f t="shared" ref="CP6" si="29">CO6+1</f>
        <v>44550</v>
      </c>
      <c r="CQ6" s="12">
        <f t="shared" ref="CQ6" si="30">CP6+1</f>
        <v>44551</v>
      </c>
      <c r="CR6" s="12">
        <f t="shared" ref="CR6" si="31">CQ6+1</f>
        <v>44552</v>
      </c>
      <c r="CS6" s="12">
        <f t="shared" ref="CS6" si="32">CR6+1</f>
        <v>44553</v>
      </c>
      <c r="CT6" s="12">
        <f t="shared" ref="CT6" si="33">CS6+1</f>
        <v>44554</v>
      </c>
      <c r="CU6" s="12">
        <f t="shared" ref="CU6" si="34">CT6+1</f>
        <v>44555</v>
      </c>
      <c r="CV6" s="13">
        <f t="shared" ref="CV6" si="35">CU6+1</f>
        <v>44556</v>
      </c>
      <c r="CW6" s="11">
        <f t="shared" ref="CW6" si="36">CV6+1</f>
        <v>44557</v>
      </c>
      <c r="CX6" s="12">
        <f t="shared" ref="CX6" si="37">CW6+1</f>
        <v>44558</v>
      </c>
      <c r="CY6" s="12">
        <f t="shared" ref="CY6" si="38">CX6+1</f>
        <v>44559</v>
      </c>
      <c r="CZ6" s="12">
        <f t="shared" ref="CZ6" si="39">CY6+1</f>
        <v>44560</v>
      </c>
      <c r="DA6" s="12">
        <f t="shared" ref="DA6" si="40">CZ6+1</f>
        <v>44561</v>
      </c>
      <c r="DB6" s="12">
        <f t="shared" ref="DB6" si="41">DA6+1</f>
        <v>44562</v>
      </c>
      <c r="DC6" s="13">
        <f t="shared" ref="DC6" si="42">DB6+1</f>
        <v>44563</v>
      </c>
    </row>
    <row r="7" spans="1:107" ht="22.5" customHeight="1">
      <c r="A7" s="14" t="s">
        <v>7</v>
      </c>
      <c r="B7" s="15" t="s">
        <v>8</v>
      </c>
      <c r="C7" s="16" t="s">
        <v>9</v>
      </c>
      <c r="D7" s="17" t="s">
        <v>10</v>
      </c>
      <c r="E7" s="18" t="s">
        <v>11</v>
      </c>
      <c r="F7" s="19" t="s">
        <v>12</v>
      </c>
      <c r="G7" s="19" t="s">
        <v>13</v>
      </c>
      <c r="H7" s="19" t="s">
        <v>14</v>
      </c>
      <c r="I7" s="20"/>
      <c r="J7" s="21" t="str">
        <f t="shared" ref="J7:BU7" si="43">INDEX({"Su";"M";"T";"W";"Th";"F";"Sa"},WEEKDAY(J6,1))</f>
        <v>M</v>
      </c>
      <c r="K7" s="21" t="str">
        <f t="shared" si="43"/>
        <v>T</v>
      </c>
      <c r="L7" s="21" t="str">
        <f t="shared" si="43"/>
        <v>W</v>
      </c>
      <c r="M7" s="21" t="str">
        <f t="shared" si="43"/>
        <v>Th</v>
      </c>
      <c r="N7" s="21" t="str">
        <f t="shared" si="43"/>
        <v>F</v>
      </c>
      <c r="O7" s="21" t="str">
        <f t="shared" si="43"/>
        <v>Sa</v>
      </c>
      <c r="P7" s="21" t="str">
        <f t="shared" si="43"/>
        <v>Su</v>
      </c>
      <c r="Q7" s="21" t="str">
        <f t="shared" si="43"/>
        <v>M</v>
      </c>
      <c r="R7" s="21" t="str">
        <f t="shared" si="43"/>
        <v>T</v>
      </c>
      <c r="S7" s="21" t="str">
        <f t="shared" si="43"/>
        <v>W</v>
      </c>
      <c r="T7" s="21" t="str">
        <f t="shared" si="43"/>
        <v>Th</v>
      </c>
      <c r="U7" s="21" t="str">
        <f t="shared" si="43"/>
        <v>F</v>
      </c>
      <c r="V7" s="21" t="str">
        <f t="shared" si="43"/>
        <v>Sa</v>
      </c>
      <c r="W7" s="21" t="str">
        <f t="shared" si="43"/>
        <v>Su</v>
      </c>
      <c r="X7" s="21" t="str">
        <f t="shared" si="43"/>
        <v>M</v>
      </c>
      <c r="Y7" s="21" t="str">
        <f t="shared" si="43"/>
        <v>T</v>
      </c>
      <c r="Z7" s="21" t="str">
        <f t="shared" si="43"/>
        <v>W</v>
      </c>
      <c r="AA7" s="21" t="str">
        <f t="shared" si="43"/>
        <v>Th</v>
      </c>
      <c r="AB7" s="21" t="str">
        <f t="shared" si="43"/>
        <v>F</v>
      </c>
      <c r="AC7" s="21" t="str">
        <f t="shared" si="43"/>
        <v>Sa</v>
      </c>
      <c r="AD7" s="21" t="str">
        <f t="shared" si="43"/>
        <v>Su</v>
      </c>
      <c r="AE7" s="21" t="str">
        <f t="shared" si="43"/>
        <v>M</v>
      </c>
      <c r="AF7" s="21" t="str">
        <f t="shared" si="43"/>
        <v>T</v>
      </c>
      <c r="AG7" s="21" t="str">
        <f t="shared" si="43"/>
        <v>W</v>
      </c>
      <c r="AH7" s="21" t="str">
        <f t="shared" si="43"/>
        <v>Th</v>
      </c>
      <c r="AI7" s="21" t="str">
        <f t="shared" si="43"/>
        <v>F</v>
      </c>
      <c r="AJ7" s="21" t="str">
        <f t="shared" si="43"/>
        <v>Sa</v>
      </c>
      <c r="AK7" s="21" t="str">
        <f t="shared" si="43"/>
        <v>Su</v>
      </c>
      <c r="AL7" s="21" t="str">
        <f t="shared" si="43"/>
        <v>M</v>
      </c>
      <c r="AM7" s="21" t="str">
        <f t="shared" si="43"/>
        <v>T</v>
      </c>
      <c r="AN7" s="21" t="str">
        <f t="shared" si="43"/>
        <v>W</v>
      </c>
      <c r="AO7" s="21" t="str">
        <f t="shared" si="43"/>
        <v>Th</v>
      </c>
      <c r="AP7" s="21" t="str">
        <f t="shared" si="43"/>
        <v>F</v>
      </c>
      <c r="AQ7" s="21" t="str">
        <f t="shared" si="43"/>
        <v>Sa</v>
      </c>
      <c r="AR7" s="21" t="str">
        <f t="shared" si="43"/>
        <v>Su</v>
      </c>
      <c r="AS7" s="21" t="str">
        <f t="shared" si="43"/>
        <v>M</v>
      </c>
      <c r="AT7" s="21" t="str">
        <f t="shared" si="43"/>
        <v>T</v>
      </c>
      <c r="AU7" s="21" t="str">
        <f t="shared" si="43"/>
        <v>W</v>
      </c>
      <c r="AV7" s="21" t="str">
        <f t="shared" si="43"/>
        <v>Th</v>
      </c>
      <c r="AW7" s="21" t="str">
        <f t="shared" si="43"/>
        <v>F</v>
      </c>
      <c r="AX7" s="21" t="str">
        <f t="shared" si="43"/>
        <v>Sa</v>
      </c>
      <c r="AY7" s="21" t="str">
        <f t="shared" si="43"/>
        <v>Su</v>
      </c>
      <c r="AZ7" s="21" t="str">
        <f t="shared" si="43"/>
        <v>M</v>
      </c>
      <c r="BA7" s="21" t="str">
        <f t="shared" si="43"/>
        <v>T</v>
      </c>
      <c r="BB7" s="21" t="str">
        <f t="shared" si="43"/>
        <v>W</v>
      </c>
      <c r="BC7" s="21" t="str">
        <f t="shared" si="43"/>
        <v>Th</v>
      </c>
      <c r="BD7" s="21" t="str">
        <f t="shared" si="43"/>
        <v>F</v>
      </c>
      <c r="BE7" s="21" t="str">
        <f t="shared" si="43"/>
        <v>Sa</v>
      </c>
      <c r="BF7" s="21" t="str">
        <f t="shared" si="43"/>
        <v>Su</v>
      </c>
      <c r="BG7" s="21" t="str">
        <f t="shared" si="43"/>
        <v>M</v>
      </c>
      <c r="BH7" s="21" t="str">
        <f t="shared" si="43"/>
        <v>T</v>
      </c>
      <c r="BI7" s="21" t="str">
        <f t="shared" si="43"/>
        <v>W</v>
      </c>
      <c r="BJ7" s="21" t="str">
        <f t="shared" si="43"/>
        <v>Th</v>
      </c>
      <c r="BK7" s="21" t="str">
        <f t="shared" si="43"/>
        <v>F</v>
      </c>
      <c r="BL7" s="21" t="str">
        <f t="shared" si="43"/>
        <v>Sa</v>
      </c>
      <c r="BM7" s="22" t="str">
        <f t="shared" si="43"/>
        <v>Su</v>
      </c>
      <c r="BN7" s="21" t="str">
        <f t="shared" si="43"/>
        <v>M</v>
      </c>
      <c r="BO7" s="21" t="str">
        <f t="shared" si="43"/>
        <v>T</v>
      </c>
      <c r="BP7" s="21" t="str">
        <f t="shared" si="43"/>
        <v>W</v>
      </c>
      <c r="BQ7" s="21" t="str">
        <f t="shared" si="43"/>
        <v>Th</v>
      </c>
      <c r="BR7" s="21" t="str">
        <f t="shared" si="43"/>
        <v>F</v>
      </c>
      <c r="BS7" s="21" t="str">
        <f t="shared" si="43"/>
        <v>Sa</v>
      </c>
      <c r="BT7" s="22" t="str">
        <f t="shared" si="43"/>
        <v>Su</v>
      </c>
      <c r="BU7" s="21" t="str">
        <f t="shared" si="43"/>
        <v>M</v>
      </c>
      <c r="BV7" s="21" t="str">
        <f t="shared" ref="BV7:CA7" si="44">INDEX({"Su";"M";"T";"W";"Th";"F";"Sa"},WEEKDAY(BV6,1))</f>
        <v>T</v>
      </c>
      <c r="BW7" s="21" t="str">
        <f t="shared" si="44"/>
        <v>W</v>
      </c>
      <c r="BX7" s="21" t="str">
        <f t="shared" si="44"/>
        <v>Th</v>
      </c>
      <c r="BY7" s="21" t="str">
        <f t="shared" si="44"/>
        <v>F</v>
      </c>
      <c r="BZ7" s="21" t="str">
        <f t="shared" si="44"/>
        <v>Sa</v>
      </c>
      <c r="CA7" s="22" t="str">
        <f t="shared" si="44"/>
        <v>Su</v>
      </c>
      <c r="CB7" s="21" t="str">
        <f t="shared" ref="CB7:CH7" si="45">INDEX({"Su";"M";"T";"W";"Th";"F";"Sa"},WEEKDAY(CB6,1))</f>
        <v>M</v>
      </c>
      <c r="CC7" s="21" t="str">
        <f t="shared" si="45"/>
        <v>T</v>
      </c>
      <c r="CD7" s="21" t="str">
        <f t="shared" si="45"/>
        <v>W</v>
      </c>
      <c r="CE7" s="21" t="str">
        <f t="shared" si="45"/>
        <v>Th</v>
      </c>
      <c r="CF7" s="21" t="str">
        <f t="shared" si="45"/>
        <v>F</v>
      </c>
      <c r="CG7" s="21" t="str">
        <f t="shared" si="45"/>
        <v>Sa</v>
      </c>
      <c r="CH7" s="22" t="str">
        <f t="shared" si="45"/>
        <v>Su</v>
      </c>
      <c r="CI7" s="21" t="str">
        <f t="shared" ref="CI7:CO7" si="46">INDEX({"Su";"M";"T";"W";"Th";"F";"Sa"},WEEKDAY(CI6,1))</f>
        <v>M</v>
      </c>
      <c r="CJ7" s="21" t="str">
        <f t="shared" si="46"/>
        <v>T</v>
      </c>
      <c r="CK7" s="21" t="str">
        <f t="shared" si="46"/>
        <v>W</v>
      </c>
      <c r="CL7" s="21" t="str">
        <f t="shared" si="46"/>
        <v>Th</v>
      </c>
      <c r="CM7" s="21" t="str">
        <f t="shared" si="46"/>
        <v>F</v>
      </c>
      <c r="CN7" s="21" t="str">
        <f t="shared" si="46"/>
        <v>Sa</v>
      </c>
      <c r="CO7" s="22" t="str">
        <f t="shared" si="46"/>
        <v>Su</v>
      </c>
      <c r="CP7" s="21" t="str">
        <f t="shared" ref="CP7:CV7" si="47">INDEX({"Su";"M";"T";"W";"Th";"F";"Sa"},WEEKDAY(CP6,1))</f>
        <v>M</v>
      </c>
      <c r="CQ7" s="21" t="str">
        <f t="shared" si="47"/>
        <v>T</v>
      </c>
      <c r="CR7" s="21" t="str">
        <f t="shared" si="47"/>
        <v>W</v>
      </c>
      <c r="CS7" s="21" t="str">
        <f t="shared" si="47"/>
        <v>Th</v>
      </c>
      <c r="CT7" s="21" t="str">
        <f t="shared" si="47"/>
        <v>F</v>
      </c>
      <c r="CU7" s="21" t="str">
        <f t="shared" si="47"/>
        <v>Sa</v>
      </c>
      <c r="CV7" s="22" t="str">
        <f t="shared" si="47"/>
        <v>Su</v>
      </c>
      <c r="CW7" s="21" t="str">
        <f t="shared" ref="CW7:DC7" si="48">INDEX({"Su";"M";"T";"W";"Th";"F";"Sa"},WEEKDAY(CW6,1))</f>
        <v>M</v>
      </c>
      <c r="CX7" s="21" t="str">
        <f t="shared" si="48"/>
        <v>T</v>
      </c>
      <c r="CY7" s="21" t="str">
        <f t="shared" si="48"/>
        <v>W</v>
      </c>
      <c r="CZ7" s="21" t="str">
        <f t="shared" si="48"/>
        <v>Th</v>
      </c>
      <c r="DA7" s="21" t="str">
        <f t="shared" si="48"/>
        <v>F</v>
      </c>
      <c r="DB7" s="21" t="str">
        <f t="shared" si="48"/>
        <v>Sa</v>
      </c>
      <c r="DC7" s="22" t="str">
        <f t="shared" si="48"/>
        <v>Su</v>
      </c>
    </row>
    <row r="8" spans="1:107" ht="12.75">
      <c r="A8" s="23" t="str">
        <f ca="1">IF(ISERROR(VALUE(SUBSTITUTE(OFFSET(A8,-1,0,1,1),".",""))),"1",IF(ISERROR(FIND("`",SUBSTITUTE(OFFSET(A8,-1,0,1,1),".","`",1))),TEXT(VALUE(OFFSET(A8,-1,0,1,1))+1,"#"),TEXT(VALUE(LEFT(OFFSET(A8,-1,0,1,1),FIND("`",SUBSTITUTE(OFFSET(A8,-1,0,1,1),".","`",1))-1))+1,"#")))</f>
        <v>1</v>
      </c>
      <c r="B8" s="24" t="s">
        <v>15</v>
      </c>
      <c r="C8" s="25"/>
      <c r="D8" s="26">
        <f>MIN(D9:D11)</f>
        <v>44469</v>
      </c>
      <c r="E8" s="26">
        <f>MAX(E9:E11)</f>
        <v>44473</v>
      </c>
      <c r="F8" s="27">
        <f>E8-D8+1</f>
        <v>5</v>
      </c>
      <c r="G8" s="28"/>
      <c r="H8" s="27">
        <f t="shared" ref="H8:H21" si="49">NETWORKDAYS(D8,E8)</f>
        <v>3</v>
      </c>
      <c r="I8" s="27"/>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row>
    <row r="9" spans="1:107" ht="12.75">
      <c r="A9" s="30" t="str">
        <f t="shared" ref="A9:A11" ca="1" si="50">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31" t="s">
        <v>16</v>
      </c>
      <c r="C9" s="32"/>
      <c r="D9" s="33">
        <f>$D$4</f>
        <v>44469</v>
      </c>
      <c r="E9" s="34">
        <f t="shared" ref="E9:E11" si="51">D9+F9-1</f>
        <v>44469</v>
      </c>
      <c r="F9" s="35">
        <v>1</v>
      </c>
      <c r="G9" s="36">
        <v>1</v>
      </c>
      <c r="H9" s="37">
        <f t="shared" si="49"/>
        <v>1</v>
      </c>
      <c r="I9" s="37"/>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I9" s="38"/>
      <c r="CJ9" s="38"/>
      <c r="CK9" s="38"/>
      <c r="CL9" s="38"/>
      <c r="CM9" s="38"/>
      <c r="CN9" s="38"/>
      <c r="CO9" s="38"/>
      <c r="CP9" s="38"/>
      <c r="CQ9" s="38"/>
      <c r="CR9" s="38"/>
      <c r="CS9" s="38"/>
      <c r="CT9" s="38"/>
      <c r="CU9" s="38"/>
      <c r="CV9" s="38"/>
      <c r="CW9" s="38"/>
      <c r="CX9" s="38"/>
      <c r="CY9" s="38"/>
      <c r="CZ9" s="38"/>
      <c r="DA9" s="38"/>
      <c r="DB9" s="38"/>
      <c r="DC9" s="38"/>
    </row>
    <row r="10" spans="1:107" ht="12.75">
      <c r="A10" s="30" t="str">
        <f t="shared" ca="1" si="50"/>
        <v>1.2</v>
      </c>
      <c r="B10" s="31" t="s">
        <v>17</v>
      </c>
      <c r="C10" s="32"/>
      <c r="D10" s="33">
        <f t="shared" ref="D10:D11" si="52">E9+1</f>
        <v>44470</v>
      </c>
      <c r="E10" s="34">
        <f t="shared" si="51"/>
        <v>44472</v>
      </c>
      <c r="F10" s="35">
        <v>3</v>
      </c>
      <c r="G10" s="36">
        <v>0.5</v>
      </c>
      <c r="H10" s="37">
        <f t="shared" si="49"/>
        <v>1</v>
      </c>
      <c r="I10" s="37"/>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s="38"/>
      <c r="CI10" s="38"/>
      <c r="CJ10" s="38"/>
      <c r="CK10" s="38"/>
      <c r="CL10" s="38"/>
      <c r="CM10" s="38"/>
      <c r="CN10" s="38"/>
      <c r="CO10" s="38"/>
      <c r="CP10" s="38"/>
      <c r="CQ10" s="38"/>
      <c r="CR10" s="38"/>
      <c r="CS10" s="38"/>
      <c r="CT10" s="38"/>
      <c r="CU10" s="38"/>
      <c r="CV10" s="38"/>
      <c r="CW10" s="38"/>
      <c r="CX10" s="38"/>
      <c r="CY10" s="38"/>
      <c r="CZ10" s="38"/>
      <c r="DA10" s="38"/>
      <c r="DB10" s="38"/>
      <c r="DC10" s="38"/>
    </row>
    <row r="11" spans="1:107" ht="12.75">
      <c r="A11" s="30" t="str">
        <f t="shared" ca="1" si="50"/>
        <v>1.3</v>
      </c>
      <c r="B11" s="31" t="s">
        <v>18</v>
      </c>
      <c r="C11" s="32"/>
      <c r="D11" s="33">
        <f t="shared" si="52"/>
        <v>44473</v>
      </c>
      <c r="E11" s="34">
        <f t="shared" si="51"/>
        <v>44473</v>
      </c>
      <c r="F11" s="35">
        <v>1</v>
      </c>
      <c r="G11" s="36">
        <v>0.25</v>
      </c>
      <c r="H11" s="37">
        <f t="shared" si="49"/>
        <v>1</v>
      </c>
      <c r="I11" s="37"/>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38"/>
      <c r="BT11" s="38"/>
      <c r="BU11" s="38"/>
      <c r="BV11" s="38"/>
      <c r="BW11" s="38"/>
      <c r="BX11" s="38"/>
      <c r="BY11" s="38"/>
      <c r="BZ11" s="38"/>
      <c r="CA11" s="38"/>
      <c r="CB11" s="38"/>
      <c r="CC11" s="38"/>
      <c r="CD11" s="38"/>
      <c r="CE11" s="38"/>
      <c r="CF11" s="38"/>
      <c r="CG11" s="38"/>
      <c r="CH11" s="38"/>
      <c r="CI11" s="38"/>
      <c r="CJ11" s="38"/>
      <c r="CK11" s="38"/>
      <c r="CL11" s="38"/>
      <c r="CM11" s="38"/>
      <c r="CN11" s="38"/>
      <c r="CO11" s="38"/>
      <c r="CP11" s="38"/>
      <c r="CQ11" s="38"/>
      <c r="CR11" s="38"/>
      <c r="CS11" s="38"/>
      <c r="CT11" s="38"/>
      <c r="CU11" s="38"/>
      <c r="CV11" s="38"/>
      <c r="CW11" s="38"/>
      <c r="CX11" s="38"/>
      <c r="CY11" s="38"/>
      <c r="CZ11" s="38"/>
      <c r="DA11" s="38"/>
      <c r="DB11" s="38"/>
      <c r="DC11" s="38"/>
    </row>
    <row r="12" spans="1:107" ht="12.75">
      <c r="A12" s="39" t="str">
        <f ca="1">IF(ISERROR(VALUE(SUBSTITUTE(OFFSET(A12,-1,0,1,1),".",""))),"1",IF(ISERROR(FIND("`",SUBSTITUTE(OFFSET(A12,-1,0,1,1),".","`",1))),TEXT(VALUE(OFFSET(A12,-1,0,1,1))+1,"#"),TEXT(VALUE(LEFT(OFFSET(A12,-1,0,1,1),FIND("`",SUBSTITUTE(OFFSET(A12,-1,0,1,1),".","`",1))-1))+1,"#")))</f>
        <v>2</v>
      </c>
      <c r="B12" s="24" t="s">
        <v>19</v>
      </c>
      <c r="C12" s="40"/>
      <c r="D12" s="41">
        <f>MIN(D13:D15)</f>
        <v>44474</v>
      </c>
      <c r="E12" s="41">
        <f>MAX(E13:E15)</f>
        <v>44480</v>
      </c>
      <c r="F12" s="27">
        <f>E12-D12+1</f>
        <v>7</v>
      </c>
      <c r="G12" s="28"/>
      <c r="H12" s="27">
        <f t="shared" si="49"/>
        <v>5</v>
      </c>
      <c r="I12" s="27"/>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row>
    <row r="13" spans="1:107" ht="12.75">
      <c r="A13" s="30" t="str">
        <f t="shared" ref="A13:A15" ca="1" si="53">IF(ISERROR(VALUE(SUBSTITUTE(OFFSET(A13,-1,0,1,1),".",""))),"0.1",IF(ISERROR(FIND("`",SUBSTITUTE(OFFSET(A13,-1,0,1,1),".","`",1))),OFFSET(A13,-1,0,1,1)&amp;".1",LEFT(OFFSET(A13,-1,0,1,1),FIND("`",SUBSTITUTE(OFFSET(A13,-1,0,1,1),".","`",1)))&amp;IF(ISERROR(FIND("`",SUBSTITUTE(OFFSET(A13,-1,0,1,1),".","`",2))),VALUE(RIGHT(OFFSET(A13,-1,0,1,1),LEN(OFFSET(A13,-1,0,1,1))-FIND("`",SUBSTITUTE(OFFSET(A13,-1,0,1,1),".","`",1))))+1,VALUE(MID(OFFSET(A13,-1,0,1,1),FIND("`",SUBSTITUTE(OFFSET(A13,-1,0,1,1),".","`",1))+1,(FIND("`",SUBSTITUTE(OFFSET(A13,-1,0,1,1),".","`",2))-FIND("`",SUBSTITUTE(OFFSET(A13,-1,0,1,1),".","`",1))-1)))+1)))</f>
        <v>2.1</v>
      </c>
      <c r="B13" s="31" t="s">
        <v>20</v>
      </c>
      <c r="C13" s="42"/>
      <c r="D13" s="43">
        <v>44474</v>
      </c>
      <c r="E13" s="44">
        <f t="shared" ref="E13:E15" si="54">D13+F13-1</f>
        <v>44476</v>
      </c>
      <c r="F13" s="35">
        <v>3</v>
      </c>
      <c r="G13" s="36">
        <v>0</v>
      </c>
      <c r="H13" s="37">
        <f t="shared" si="49"/>
        <v>3</v>
      </c>
      <c r="I13" s="37"/>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row>
    <row r="14" spans="1:107" ht="12.75">
      <c r="A14" s="30" t="str">
        <f t="shared" ca="1" si="53"/>
        <v>2.2</v>
      </c>
      <c r="B14" s="31" t="s">
        <v>21</v>
      </c>
      <c r="C14" s="42"/>
      <c r="D14" s="45">
        <f t="shared" ref="D14:D15" si="55">WORKDAY(E13,1)</f>
        <v>44477</v>
      </c>
      <c r="E14" s="44">
        <f t="shared" si="54"/>
        <v>44478</v>
      </c>
      <c r="F14" s="35">
        <v>2</v>
      </c>
      <c r="G14" s="36">
        <v>0</v>
      </c>
      <c r="H14" s="37">
        <f t="shared" si="49"/>
        <v>1</v>
      </c>
      <c r="I14" s="37"/>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c r="CF14" s="38"/>
      <c r="CG14" s="38"/>
      <c r="CH14" s="38"/>
      <c r="CI14" s="38"/>
      <c r="CJ14" s="38"/>
      <c r="CK14" s="38"/>
      <c r="CL14" s="38"/>
      <c r="CM14" s="38"/>
      <c r="CN14" s="38"/>
      <c r="CO14" s="38"/>
      <c r="CP14" s="38"/>
      <c r="CQ14" s="38"/>
      <c r="CR14" s="38"/>
      <c r="CS14" s="38"/>
      <c r="CT14" s="38"/>
      <c r="CU14" s="38"/>
      <c r="CV14" s="38"/>
      <c r="CW14" s="38"/>
      <c r="CX14" s="38"/>
      <c r="CY14" s="38"/>
      <c r="CZ14" s="38"/>
      <c r="DA14" s="38"/>
      <c r="DB14" s="38"/>
      <c r="DC14" s="38"/>
    </row>
    <row r="15" spans="1:107" ht="12.75">
      <c r="A15" s="30" t="str">
        <f t="shared" ca="1" si="53"/>
        <v>2.3</v>
      </c>
      <c r="B15" s="31" t="s">
        <v>22</v>
      </c>
      <c r="C15" s="42"/>
      <c r="D15" s="45">
        <f t="shared" si="55"/>
        <v>44480</v>
      </c>
      <c r="E15" s="44">
        <f t="shared" si="54"/>
        <v>44480</v>
      </c>
      <c r="F15" s="35">
        <v>1</v>
      </c>
      <c r="G15" s="36">
        <v>0</v>
      </c>
      <c r="H15" s="37">
        <f t="shared" si="49"/>
        <v>1</v>
      </c>
      <c r="I15" s="37"/>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c r="CF15" s="38"/>
      <c r="CG15" s="38"/>
      <c r="CH15" s="38"/>
      <c r="CI15" s="38"/>
      <c r="CJ15" s="38"/>
      <c r="CK15" s="38"/>
      <c r="CL15" s="38"/>
      <c r="CM15" s="38"/>
      <c r="CN15" s="38"/>
      <c r="CO15" s="38"/>
      <c r="CP15" s="38"/>
      <c r="CQ15" s="38"/>
      <c r="CR15" s="38"/>
      <c r="CS15" s="38"/>
      <c r="CT15" s="38"/>
      <c r="CU15" s="38"/>
      <c r="CV15" s="38"/>
      <c r="CW15" s="38"/>
      <c r="CX15" s="38"/>
      <c r="CY15" s="38"/>
      <c r="CZ15" s="38"/>
      <c r="DA15" s="38"/>
      <c r="DB15" s="38"/>
      <c r="DC15" s="38"/>
    </row>
    <row r="16" spans="1:107" ht="12.75">
      <c r="A16" s="39" t="str">
        <f ca="1">IF(ISERROR(VALUE(SUBSTITUTE(OFFSET(A16,-1,0,1,1),".",""))),"1",IF(ISERROR(FIND("`",SUBSTITUTE(OFFSET(A16,-1,0,1,1),".","`",1))),TEXT(VALUE(OFFSET(A16,-1,0,1,1))+1,"#"),TEXT(VALUE(LEFT(OFFSET(A16,-1,0,1,1),FIND("`",SUBSTITUTE(OFFSET(A16,-1,0,1,1),".","`",1))-1))+1,"#")))</f>
        <v>3</v>
      </c>
      <c r="B16" s="24" t="s">
        <v>23</v>
      </c>
      <c r="C16" s="40"/>
      <c r="D16" s="41">
        <f>MIN(D17:D22)</f>
        <v>44481</v>
      </c>
      <c r="E16" s="41">
        <f>MAX(E17:E22)</f>
        <v>44530</v>
      </c>
      <c r="F16" s="27">
        <f>E16-D16+1</f>
        <v>50</v>
      </c>
      <c r="G16" s="28"/>
      <c r="H16" s="27">
        <f t="shared" si="49"/>
        <v>36</v>
      </c>
      <c r="I16" s="27"/>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row>
    <row r="17" spans="1:107" ht="12.75">
      <c r="A17" s="30" t="str">
        <f t="shared" ref="A17:A22" ca="1" si="56">IF(ISERROR(VALUE(SUBSTITUTE(OFFSET(A17,-1,0,1,1),".",""))),"0.1",IF(ISERROR(FIND("`",SUBSTITUTE(OFFSET(A17,-1,0,1,1),".","`",1))),OFFSET(A17,-1,0,1,1)&amp;".1",LEFT(OFFSET(A17,-1,0,1,1),FIND("`",SUBSTITUTE(OFFSET(A17,-1,0,1,1),".","`",1)))&amp;IF(ISERROR(FIND("`",SUBSTITUTE(OFFSET(A17,-1,0,1,1),".","`",2))),VALUE(RIGHT(OFFSET(A17,-1,0,1,1),LEN(OFFSET(A17,-1,0,1,1))-FIND("`",SUBSTITUTE(OFFSET(A17,-1,0,1,1),".","`",1))))+1,VALUE(MID(OFFSET(A17,-1,0,1,1),FIND("`",SUBSTITUTE(OFFSET(A17,-1,0,1,1),".","`",1))+1,(FIND("`",SUBSTITUTE(OFFSET(A17,-1,0,1,1),".","`",2))-FIND("`",SUBSTITUTE(OFFSET(A17,-1,0,1,1),".","`",1))-1)))+1)))</f>
        <v>3.1</v>
      </c>
      <c r="B17" s="31" t="s">
        <v>23</v>
      </c>
      <c r="C17" s="46"/>
      <c r="D17" s="43">
        <v>44481</v>
      </c>
      <c r="E17" s="44">
        <f t="shared" ref="E17:E21" si="57">D17+F17-1</f>
        <v>44525</v>
      </c>
      <c r="F17" s="35">
        <v>45</v>
      </c>
      <c r="G17" s="36">
        <v>0</v>
      </c>
      <c r="H17" s="37">
        <f t="shared" si="49"/>
        <v>33</v>
      </c>
      <c r="I17" s="37"/>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c r="BV17" s="38"/>
      <c r="BW17" s="38"/>
      <c r="BX17" s="38"/>
      <c r="BY17" s="38"/>
      <c r="BZ17" s="38"/>
      <c r="CA17" s="38"/>
      <c r="CB17" s="38"/>
      <c r="CC17" s="38"/>
      <c r="CD17" s="38"/>
      <c r="CE17" s="38"/>
      <c r="CF17" s="38"/>
      <c r="CG17" s="38"/>
      <c r="CH17" s="38"/>
      <c r="CI17" s="38"/>
      <c r="CJ17" s="38"/>
      <c r="CK17" s="38"/>
      <c r="CL17" s="38"/>
      <c r="CM17" s="38"/>
      <c r="CN17" s="38"/>
      <c r="CO17" s="38"/>
      <c r="CP17" s="38"/>
      <c r="CQ17" s="38"/>
      <c r="CR17" s="38"/>
      <c r="CS17" s="38"/>
      <c r="CT17" s="38"/>
      <c r="CU17" s="38"/>
      <c r="CV17" s="38"/>
      <c r="CW17" s="38"/>
      <c r="CX17" s="38"/>
      <c r="CY17" s="38"/>
      <c r="CZ17" s="38"/>
      <c r="DA17" s="38"/>
      <c r="DB17" s="38"/>
      <c r="DC17" s="38"/>
    </row>
    <row r="18" spans="1:107" ht="12.75">
      <c r="A18" s="30" t="str">
        <f t="shared" ca="1" si="56"/>
        <v>3.2</v>
      </c>
      <c r="B18" s="31" t="s">
        <v>24</v>
      </c>
      <c r="C18" s="46"/>
      <c r="D18" s="45">
        <f t="shared" ref="D18:D21" si="58">WORKDAY.INTL(E17,1,"0000001")</f>
        <v>44526</v>
      </c>
      <c r="E18" s="44">
        <f t="shared" si="57"/>
        <v>44526</v>
      </c>
      <c r="F18" s="35">
        <v>1</v>
      </c>
      <c r="G18" s="36">
        <v>0</v>
      </c>
      <c r="H18" s="37">
        <f t="shared" si="49"/>
        <v>1</v>
      </c>
      <c r="I18" s="37"/>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8"/>
      <c r="BX18" s="38"/>
      <c r="BY18" s="38"/>
      <c r="BZ18" s="38"/>
      <c r="CA18" s="38"/>
      <c r="CB18" s="38"/>
      <c r="CC18" s="38"/>
      <c r="CD18" s="38"/>
      <c r="CE18" s="38"/>
      <c r="CF18" s="38"/>
      <c r="CG18" s="38"/>
      <c r="CH18" s="38"/>
      <c r="CI18" s="38"/>
      <c r="CJ18" s="38"/>
      <c r="CK18" s="38"/>
      <c r="CL18" s="38"/>
      <c r="CM18" s="38"/>
      <c r="CN18" s="38"/>
      <c r="CO18" s="38"/>
      <c r="CP18" s="38"/>
      <c r="CQ18" s="38"/>
      <c r="CR18" s="38"/>
      <c r="CS18" s="38"/>
      <c r="CT18" s="38"/>
      <c r="CU18" s="38"/>
      <c r="CV18" s="38"/>
      <c r="CW18" s="38"/>
      <c r="CX18" s="38"/>
      <c r="CY18" s="38"/>
      <c r="CZ18" s="38"/>
      <c r="DA18" s="38"/>
      <c r="DB18" s="38"/>
      <c r="DC18" s="38"/>
    </row>
    <row r="19" spans="1:107" ht="12.75">
      <c r="A19" s="30" t="str">
        <f t="shared" ca="1" si="56"/>
        <v>3.3</v>
      </c>
      <c r="B19" s="47" t="s">
        <v>25</v>
      </c>
      <c r="C19" s="46"/>
      <c r="D19" s="45">
        <f t="shared" si="58"/>
        <v>44527</v>
      </c>
      <c r="E19" s="44">
        <f t="shared" si="57"/>
        <v>44527</v>
      </c>
      <c r="F19" s="35">
        <v>1</v>
      </c>
      <c r="G19" s="36">
        <v>0</v>
      </c>
      <c r="H19" s="37">
        <f t="shared" si="49"/>
        <v>0</v>
      </c>
      <c r="I19" s="37"/>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38"/>
      <c r="CM19" s="38"/>
      <c r="CN19" s="38"/>
      <c r="CO19" s="38"/>
      <c r="CP19" s="38"/>
      <c r="CQ19" s="38"/>
      <c r="CR19" s="38"/>
      <c r="CS19" s="38"/>
      <c r="CT19" s="38"/>
      <c r="CU19" s="38"/>
      <c r="CV19" s="38"/>
      <c r="CW19" s="38"/>
      <c r="CX19" s="38"/>
      <c r="CY19" s="38"/>
      <c r="CZ19" s="38"/>
      <c r="DA19" s="38"/>
      <c r="DB19" s="38"/>
      <c r="DC19" s="38"/>
    </row>
    <row r="20" spans="1:107" ht="12.75">
      <c r="A20" s="30" t="str">
        <f t="shared" ca="1" si="56"/>
        <v>3.4</v>
      </c>
      <c r="B20" s="47" t="s">
        <v>25</v>
      </c>
      <c r="C20" s="46"/>
      <c r="D20" s="45">
        <f t="shared" si="58"/>
        <v>44529</v>
      </c>
      <c r="E20" s="44">
        <f t="shared" si="57"/>
        <v>44529</v>
      </c>
      <c r="F20" s="35">
        <v>1</v>
      </c>
      <c r="G20" s="36">
        <v>0</v>
      </c>
      <c r="H20" s="37">
        <f t="shared" si="49"/>
        <v>1</v>
      </c>
      <c r="I20" s="37"/>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38"/>
      <c r="CM20" s="38"/>
      <c r="CN20" s="38"/>
      <c r="CO20" s="38"/>
      <c r="CP20" s="38"/>
      <c r="CQ20" s="38"/>
      <c r="CR20" s="38"/>
      <c r="CS20" s="38"/>
      <c r="CT20" s="38"/>
      <c r="CU20" s="38"/>
      <c r="CV20" s="38"/>
      <c r="CW20" s="38"/>
      <c r="CX20" s="38"/>
      <c r="CY20" s="38"/>
      <c r="CZ20" s="38"/>
      <c r="DA20" s="38"/>
      <c r="DB20" s="38"/>
      <c r="DC20" s="38"/>
    </row>
    <row r="21" spans="1:107" ht="12.75">
      <c r="A21" s="30" t="str">
        <f t="shared" ca="1" si="56"/>
        <v>3.5</v>
      </c>
      <c r="B21" s="47" t="s">
        <v>25</v>
      </c>
      <c r="C21" s="42"/>
      <c r="D21" s="45">
        <f t="shared" si="58"/>
        <v>44530</v>
      </c>
      <c r="E21" s="44">
        <f t="shared" si="57"/>
        <v>44530</v>
      </c>
      <c r="F21" s="35">
        <v>1</v>
      </c>
      <c r="G21" s="36">
        <v>0</v>
      </c>
      <c r="H21" s="37">
        <f t="shared" si="49"/>
        <v>1</v>
      </c>
      <c r="I21" s="37"/>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I21" s="38"/>
      <c r="CJ21" s="38"/>
      <c r="CK21" s="38"/>
      <c r="CL21" s="38"/>
      <c r="CM21" s="38"/>
      <c r="CN21" s="38"/>
      <c r="CO21" s="38"/>
      <c r="CP21" s="38"/>
      <c r="CQ21" s="38"/>
      <c r="CR21" s="38"/>
      <c r="CS21" s="38"/>
      <c r="CT21" s="38"/>
      <c r="CU21" s="38"/>
      <c r="CV21" s="38"/>
      <c r="CW21" s="38"/>
      <c r="CX21" s="38"/>
      <c r="CY21" s="38"/>
      <c r="CZ21" s="38"/>
      <c r="DA21" s="38"/>
      <c r="DB21" s="38"/>
      <c r="DC21" s="38"/>
    </row>
    <row r="22" spans="1:107" ht="12.75">
      <c r="A22" s="30" t="str">
        <f t="shared" ca="1" si="56"/>
        <v>3.6</v>
      </c>
      <c r="B22" s="31" t="s">
        <v>26</v>
      </c>
      <c r="C22" s="42"/>
      <c r="D22" s="44"/>
      <c r="E22" s="44"/>
      <c r="F22" s="37"/>
      <c r="G22" s="48"/>
      <c r="H22" s="37"/>
      <c r="I22" s="37"/>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I22" s="38"/>
      <c r="CJ22" s="38"/>
      <c r="CK22" s="38"/>
      <c r="CL22" s="38"/>
      <c r="CM22" s="38"/>
      <c r="CN22" s="38"/>
      <c r="CO22" s="38"/>
      <c r="CP22" s="38"/>
      <c r="CQ22" s="38"/>
      <c r="CR22" s="38"/>
      <c r="CS22" s="38"/>
      <c r="CT22" s="38"/>
      <c r="CU22" s="38"/>
      <c r="CV22" s="38"/>
      <c r="CW22" s="38"/>
      <c r="CX22" s="38"/>
      <c r="CY22" s="38"/>
      <c r="CZ22" s="38"/>
      <c r="DA22" s="38"/>
      <c r="DB22" s="38"/>
      <c r="DC22" s="38"/>
    </row>
    <row r="23" spans="1:107" ht="12.75">
      <c r="A23" s="39" t="str">
        <f ca="1">IF(ISERROR(VALUE(SUBSTITUTE(OFFSET(A23,-1,0,1,1),".",""))),"1",IF(ISERROR(FIND("`",SUBSTITUTE(OFFSET(A23,-1,0,1,1),".","`",1))),TEXT(VALUE(OFFSET(A23,-1,0,1,1))+1,"#"),TEXT(VALUE(LEFT(OFFSET(A23,-1,0,1,1),FIND("`",SUBSTITUTE(OFFSET(A23,-1,0,1,1),".","`",1))-1))+1,"#")))</f>
        <v>4</v>
      </c>
      <c r="B23" s="49" t="s">
        <v>27</v>
      </c>
      <c r="C23" s="40"/>
      <c r="D23" s="41">
        <f>MIN(D24:D29)</f>
        <v>44469</v>
      </c>
      <c r="E23" s="41">
        <f>MAX(E24:E29)</f>
        <v>44473</v>
      </c>
      <c r="F23" s="27">
        <f>E23-D23+1</f>
        <v>5</v>
      </c>
      <c r="G23" s="28"/>
      <c r="H23" s="27">
        <f t="shared" ref="H23:H28" si="59">NETWORKDAYS(D23,E23)</f>
        <v>3</v>
      </c>
      <c r="I23" s="27"/>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row>
    <row r="24" spans="1:107" ht="12.75">
      <c r="A24" s="30" t="str">
        <f t="shared" ref="A24:A29" ca="1" si="60">IF(ISERROR(VALUE(SUBSTITUTE(OFFSET(A24,-1,0,1,1),".",""))),"0.1",IF(ISERROR(FIND("`",SUBSTITUTE(OFFSET(A24,-1,0,1,1),".","`",1))),OFFSET(A24,-1,0,1,1)&amp;".1",LEFT(OFFSET(A24,-1,0,1,1),FIND("`",SUBSTITUTE(OFFSET(A24,-1,0,1,1),".","`",1)))&amp;IF(ISERROR(FIND("`",SUBSTITUTE(OFFSET(A24,-1,0,1,1),".","`",2))),VALUE(RIGHT(OFFSET(A24,-1,0,1,1),LEN(OFFSET(A24,-1,0,1,1))-FIND("`",SUBSTITUTE(OFFSET(A24,-1,0,1,1),".","`",1))))+1,VALUE(MID(OFFSET(A24,-1,0,1,1),FIND("`",SUBSTITUTE(OFFSET(A24,-1,0,1,1),".","`",1))+1,(FIND("`",SUBSTITUTE(OFFSET(A24,-1,0,1,1),".","`",2))-FIND("`",SUBSTITUTE(OFFSET(A24,-1,0,1,1),".","`",1))-1)))+1)))</f>
        <v>4.1</v>
      </c>
      <c r="B24" s="47" t="s">
        <v>25</v>
      </c>
      <c r="C24" s="46"/>
      <c r="D24" s="45">
        <f>$D$4</f>
        <v>44469</v>
      </c>
      <c r="E24" s="44">
        <f t="shared" ref="E24:E28" si="61">D24+F24-1</f>
        <v>44469</v>
      </c>
      <c r="F24" s="35">
        <v>1</v>
      </c>
      <c r="G24" s="36">
        <v>0</v>
      </c>
      <c r="H24" s="37">
        <f t="shared" si="59"/>
        <v>1</v>
      </c>
      <c r="I24" s="37"/>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I24" s="38"/>
      <c r="CJ24" s="38"/>
      <c r="CK24" s="38"/>
      <c r="CL24" s="38"/>
      <c r="CM24" s="38"/>
      <c r="CN24" s="38"/>
      <c r="CO24" s="38"/>
      <c r="CP24" s="38"/>
      <c r="CQ24" s="38"/>
      <c r="CR24" s="38"/>
      <c r="CS24" s="38"/>
      <c r="CT24" s="38"/>
      <c r="CU24" s="38"/>
      <c r="CV24" s="38"/>
      <c r="CW24" s="38"/>
      <c r="CX24" s="38"/>
      <c r="CY24" s="38"/>
      <c r="CZ24" s="38"/>
      <c r="DA24" s="38"/>
      <c r="DB24" s="38"/>
      <c r="DC24" s="38"/>
    </row>
    <row r="25" spans="1:107" ht="12.75">
      <c r="A25" s="30" t="str">
        <f t="shared" ca="1" si="60"/>
        <v>4.2</v>
      </c>
      <c r="B25" s="47" t="s">
        <v>25</v>
      </c>
      <c r="C25" s="46"/>
      <c r="D25" s="45">
        <f t="shared" ref="D25:D28" si="62">E24+1</f>
        <v>44470</v>
      </c>
      <c r="E25" s="44">
        <f t="shared" si="61"/>
        <v>44470</v>
      </c>
      <c r="F25" s="35">
        <v>1</v>
      </c>
      <c r="G25" s="36">
        <v>0</v>
      </c>
      <c r="H25" s="37">
        <f t="shared" si="59"/>
        <v>1</v>
      </c>
      <c r="I25" s="37"/>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c r="BW25" s="38"/>
      <c r="BX25" s="38"/>
      <c r="BY25" s="38"/>
      <c r="BZ25" s="38"/>
      <c r="CA25" s="38"/>
      <c r="CB25" s="38"/>
      <c r="CC25" s="38"/>
      <c r="CD25" s="38"/>
      <c r="CE25" s="38"/>
      <c r="CF25" s="38"/>
      <c r="CG25" s="38"/>
      <c r="CH25" s="38"/>
      <c r="CI25" s="38"/>
      <c r="CJ25" s="38"/>
      <c r="CK25" s="38"/>
      <c r="CL25" s="38"/>
      <c r="CM25" s="38"/>
      <c r="CN25" s="38"/>
      <c r="CO25" s="38"/>
      <c r="CP25" s="38"/>
      <c r="CQ25" s="38"/>
      <c r="CR25" s="38"/>
      <c r="CS25" s="38"/>
      <c r="CT25" s="38"/>
      <c r="CU25" s="38"/>
      <c r="CV25" s="38"/>
      <c r="CW25" s="38"/>
      <c r="CX25" s="38"/>
      <c r="CY25" s="38"/>
      <c r="CZ25" s="38"/>
      <c r="DA25" s="38"/>
      <c r="DB25" s="38"/>
      <c r="DC25" s="38"/>
    </row>
    <row r="26" spans="1:107" ht="12.75">
      <c r="A26" s="30" t="str">
        <f t="shared" ca="1" si="60"/>
        <v>4.3</v>
      </c>
      <c r="B26" s="47" t="s">
        <v>25</v>
      </c>
      <c r="C26" s="46"/>
      <c r="D26" s="45">
        <f t="shared" si="62"/>
        <v>44471</v>
      </c>
      <c r="E26" s="44">
        <f t="shared" si="61"/>
        <v>44471</v>
      </c>
      <c r="F26" s="35">
        <v>1</v>
      </c>
      <c r="G26" s="36">
        <v>0</v>
      </c>
      <c r="H26" s="37">
        <f t="shared" si="59"/>
        <v>0</v>
      </c>
      <c r="I26" s="37"/>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s="38"/>
      <c r="CI26" s="38"/>
      <c r="CJ26" s="38"/>
      <c r="CK26" s="38"/>
      <c r="CL26" s="38"/>
      <c r="CM26" s="38"/>
      <c r="CN26" s="38"/>
      <c r="CO26" s="38"/>
      <c r="CP26" s="38"/>
      <c r="CQ26" s="38"/>
      <c r="CR26" s="38"/>
      <c r="CS26" s="38"/>
      <c r="CT26" s="38"/>
      <c r="CU26" s="38"/>
      <c r="CV26" s="38"/>
      <c r="CW26" s="38"/>
      <c r="CX26" s="38"/>
      <c r="CY26" s="38"/>
      <c r="CZ26" s="38"/>
      <c r="DA26" s="38"/>
      <c r="DB26" s="38"/>
      <c r="DC26" s="38"/>
    </row>
    <row r="27" spans="1:107" ht="12.75">
      <c r="A27" s="30" t="str">
        <f t="shared" ca="1" si="60"/>
        <v>4.4</v>
      </c>
      <c r="B27" s="47" t="s">
        <v>25</v>
      </c>
      <c r="C27" s="46"/>
      <c r="D27" s="45">
        <f t="shared" si="62"/>
        <v>44472</v>
      </c>
      <c r="E27" s="44">
        <f t="shared" si="61"/>
        <v>44472</v>
      </c>
      <c r="F27" s="35">
        <v>1</v>
      </c>
      <c r="G27" s="36">
        <v>0</v>
      </c>
      <c r="H27" s="37">
        <f t="shared" si="59"/>
        <v>0</v>
      </c>
      <c r="I27" s="37"/>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c r="CB27" s="38"/>
      <c r="CC27" s="38"/>
      <c r="CD27" s="38"/>
      <c r="CE27" s="38"/>
      <c r="CF27" s="38"/>
      <c r="CG27" s="38"/>
      <c r="CH27" s="38"/>
      <c r="CI27" s="38"/>
      <c r="CJ27" s="38"/>
      <c r="CK27" s="38"/>
      <c r="CL27" s="38"/>
      <c r="CM27" s="38"/>
      <c r="CN27" s="38"/>
      <c r="CO27" s="38"/>
      <c r="CP27" s="38"/>
      <c r="CQ27" s="38"/>
      <c r="CR27" s="38"/>
      <c r="CS27" s="38"/>
      <c r="CT27" s="38"/>
      <c r="CU27" s="38"/>
      <c r="CV27" s="38"/>
      <c r="CW27" s="38"/>
      <c r="CX27" s="38"/>
      <c r="CY27" s="38"/>
      <c r="CZ27" s="38"/>
      <c r="DA27" s="38"/>
      <c r="DB27" s="38"/>
      <c r="DC27" s="38"/>
    </row>
    <row r="28" spans="1:107" ht="12.75">
      <c r="A28" s="30" t="str">
        <f t="shared" ca="1" si="60"/>
        <v>4.5</v>
      </c>
      <c r="B28" s="47" t="s">
        <v>25</v>
      </c>
      <c r="C28" s="42"/>
      <c r="D28" s="45">
        <f t="shared" si="62"/>
        <v>44473</v>
      </c>
      <c r="E28" s="44">
        <f t="shared" si="61"/>
        <v>44473</v>
      </c>
      <c r="F28" s="35">
        <v>1</v>
      </c>
      <c r="G28" s="36">
        <v>0</v>
      </c>
      <c r="H28" s="37">
        <f t="shared" si="59"/>
        <v>1</v>
      </c>
      <c r="I28" s="37"/>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38"/>
      <c r="BT28" s="38"/>
      <c r="BU28" s="38"/>
      <c r="BV28" s="38"/>
      <c r="BW28" s="38"/>
      <c r="BX28" s="38"/>
      <c r="BY28" s="38"/>
      <c r="BZ28" s="38"/>
      <c r="CA28" s="38"/>
      <c r="CB28" s="38"/>
      <c r="CC28" s="38"/>
      <c r="CD28" s="38"/>
      <c r="CE28" s="38"/>
      <c r="CF28" s="38"/>
      <c r="CG28" s="38"/>
      <c r="CH28" s="38"/>
      <c r="CI28" s="38"/>
      <c r="CJ28" s="38"/>
      <c r="CK28" s="38"/>
      <c r="CL28" s="38"/>
      <c r="CM28" s="38"/>
      <c r="CN28" s="38"/>
      <c r="CO28" s="38"/>
      <c r="CP28" s="38"/>
      <c r="CQ28" s="38"/>
      <c r="CR28" s="38"/>
      <c r="CS28" s="38"/>
      <c r="CT28" s="38"/>
      <c r="CU28" s="38"/>
      <c r="CV28" s="38"/>
      <c r="CW28" s="38"/>
      <c r="CX28" s="38"/>
      <c r="CY28" s="38"/>
      <c r="CZ28" s="38"/>
      <c r="DA28" s="38"/>
      <c r="DB28" s="38"/>
      <c r="DC28" s="38"/>
    </row>
    <row r="29" spans="1:107" ht="12.75">
      <c r="A29" s="30" t="str">
        <f t="shared" ca="1" si="60"/>
        <v>4.6</v>
      </c>
      <c r="B29" s="31" t="s">
        <v>26</v>
      </c>
      <c r="C29" s="42"/>
      <c r="D29" s="50"/>
      <c r="E29" s="50"/>
      <c r="F29" s="51"/>
      <c r="G29" s="52"/>
      <c r="H29" s="51"/>
      <c r="I29" s="51"/>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3"/>
      <c r="BF29" s="53"/>
      <c r="BG29" s="53"/>
      <c r="BH29" s="53"/>
      <c r="BI29" s="53"/>
      <c r="BJ29" s="53"/>
      <c r="BK29" s="53"/>
      <c r="BL29" s="53"/>
      <c r="BM29" s="53"/>
      <c r="BN29" s="53"/>
      <c r="BO29" s="53"/>
      <c r="BP29" s="53"/>
      <c r="BQ29" s="53"/>
      <c r="BR29" s="53"/>
      <c r="BS29" s="53"/>
      <c r="BT29" s="53"/>
      <c r="BU29" s="53"/>
      <c r="BV29" s="53"/>
      <c r="BW29" s="53"/>
      <c r="BX29" s="53"/>
      <c r="BY29" s="53"/>
      <c r="BZ29" s="53"/>
      <c r="CA29" s="53"/>
      <c r="CB29" s="53"/>
      <c r="CC29" s="53"/>
      <c r="CD29" s="53"/>
      <c r="CE29" s="53"/>
      <c r="CF29" s="53"/>
      <c r="CG29" s="53"/>
      <c r="CH29" s="53"/>
      <c r="CI29" s="53"/>
      <c r="CJ29" s="53"/>
      <c r="CK29" s="53"/>
      <c r="CL29" s="53"/>
      <c r="CM29" s="53"/>
      <c r="CN29" s="53"/>
      <c r="CO29" s="53"/>
      <c r="CP29" s="53"/>
      <c r="CQ29" s="53"/>
      <c r="CR29" s="53"/>
      <c r="CS29" s="53"/>
      <c r="CT29" s="53"/>
      <c r="CU29" s="53"/>
      <c r="CV29" s="53"/>
      <c r="CW29" s="53"/>
      <c r="CX29" s="53"/>
      <c r="CY29" s="53"/>
      <c r="CZ29" s="53"/>
      <c r="DA29" s="53"/>
      <c r="DB29" s="53"/>
      <c r="DC29" s="53"/>
    </row>
    <row r="30" spans="1:107" ht="12.75">
      <c r="A30" s="39" t="str">
        <f ca="1">IF(ISERROR(VALUE(SUBSTITUTE(OFFSET(A30,-1,0,1,1),".",""))),"1",IF(ISERROR(FIND("`",SUBSTITUTE(OFFSET(A30,-1,0,1,1),".","`",1))),TEXT(VALUE(OFFSET(A30,-1,0,1,1))+1,"#"),TEXT(VALUE(LEFT(OFFSET(A30,-1,0,1,1),FIND("`",SUBSTITUTE(OFFSET(A30,-1,0,1,1),".","`",1))-1))+1,"#")))</f>
        <v>5</v>
      </c>
      <c r="B30" s="49" t="s">
        <v>27</v>
      </c>
      <c r="C30" s="40"/>
      <c r="D30" s="41">
        <f>MIN(D31:D36)</f>
        <v>44469</v>
      </c>
      <c r="E30" s="41">
        <f>MAX(E31:E36)</f>
        <v>44473</v>
      </c>
      <c r="F30" s="27">
        <f>E30-D30+1</f>
        <v>5</v>
      </c>
      <c r="G30" s="28"/>
      <c r="H30" s="27">
        <f t="shared" ref="H30:H35" si="63">NETWORKDAYS(D30,E30)</f>
        <v>3</v>
      </c>
      <c r="I30" s="27"/>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row>
    <row r="31" spans="1:107" ht="12.75">
      <c r="A31" s="30" t="str">
        <f t="shared" ref="A31:A36" ca="1" si="64">IF(ISERROR(VALUE(SUBSTITUTE(OFFSET(A31,-1,0,1,1),".",""))),"0.1",IF(ISERROR(FIND("`",SUBSTITUTE(OFFSET(A31,-1,0,1,1),".","`",1))),OFFSET(A31,-1,0,1,1)&amp;".1",LEFT(OFFSET(A31,-1,0,1,1),FIND("`",SUBSTITUTE(OFFSET(A31,-1,0,1,1),".","`",1)))&amp;IF(ISERROR(FIND("`",SUBSTITUTE(OFFSET(A31,-1,0,1,1),".","`",2))),VALUE(RIGHT(OFFSET(A31,-1,0,1,1),LEN(OFFSET(A31,-1,0,1,1))-FIND("`",SUBSTITUTE(OFFSET(A31,-1,0,1,1),".","`",1))))+1,VALUE(MID(OFFSET(A31,-1,0,1,1),FIND("`",SUBSTITUTE(OFFSET(A31,-1,0,1,1),".","`",1))+1,(FIND("`",SUBSTITUTE(OFFSET(A31,-1,0,1,1),".","`",2))-FIND("`",SUBSTITUTE(OFFSET(A31,-1,0,1,1),".","`",1))-1)))+1)))</f>
        <v>5.1</v>
      </c>
      <c r="B31" s="47" t="s">
        <v>25</v>
      </c>
      <c r="C31" s="46"/>
      <c r="D31" s="45">
        <f>$D$4</f>
        <v>44469</v>
      </c>
      <c r="E31" s="44">
        <f t="shared" ref="E31:E35" si="65">D31+F31-1</f>
        <v>44469</v>
      </c>
      <c r="F31" s="35">
        <v>1</v>
      </c>
      <c r="G31" s="36">
        <v>0</v>
      </c>
      <c r="H31" s="37">
        <f t="shared" si="63"/>
        <v>1</v>
      </c>
      <c r="I31" s="37"/>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38"/>
      <c r="BT31" s="38"/>
      <c r="BU31" s="38"/>
      <c r="BV31" s="38"/>
      <c r="BW31" s="38"/>
      <c r="BX31" s="38"/>
      <c r="BY31" s="38"/>
      <c r="BZ31" s="38"/>
      <c r="CA31" s="38"/>
      <c r="CB31" s="38"/>
      <c r="CC31" s="38"/>
      <c r="CD31" s="38"/>
      <c r="CE31" s="38"/>
      <c r="CF31" s="38"/>
      <c r="CG31" s="38"/>
      <c r="CH31" s="38"/>
      <c r="CI31" s="38"/>
      <c r="CJ31" s="38"/>
      <c r="CK31" s="38"/>
      <c r="CL31" s="38"/>
      <c r="CM31" s="38"/>
      <c r="CN31" s="38"/>
      <c r="CO31" s="38"/>
      <c r="CP31" s="38"/>
      <c r="CQ31" s="38"/>
      <c r="CR31" s="38"/>
      <c r="CS31" s="38"/>
      <c r="CT31" s="38"/>
      <c r="CU31" s="38"/>
      <c r="CV31" s="38"/>
      <c r="CW31" s="38"/>
      <c r="CX31" s="38"/>
      <c r="CY31" s="38"/>
      <c r="CZ31" s="38"/>
      <c r="DA31" s="38"/>
      <c r="DB31" s="38"/>
      <c r="DC31" s="38"/>
    </row>
    <row r="32" spans="1:107" ht="12.75">
      <c r="A32" s="30" t="str">
        <f t="shared" ca="1" si="64"/>
        <v>5.2</v>
      </c>
      <c r="B32" s="47" t="s">
        <v>25</v>
      </c>
      <c r="C32" s="46"/>
      <c r="D32" s="45">
        <f t="shared" ref="D32:D35" si="66">E31+1</f>
        <v>44470</v>
      </c>
      <c r="E32" s="44">
        <f t="shared" si="65"/>
        <v>44470</v>
      </c>
      <c r="F32" s="35">
        <v>1</v>
      </c>
      <c r="G32" s="36">
        <v>0</v>
      </c>
      <c r="H32" s="37">
        <f t="shared" si="63"/>
        <v>1</v>
      </c>
      <c r="I32" s="37"/>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c r="BR32" s="38"/>
      <c r="BS32" s="38"/>
      <c r="BT32" s="38"/>
      <c r="BU32" s="38"/>
      <c r="BV32" s="38"/>
      <c r="BW32" s="38"/>
      <c r="BX32" s="38"/>
      <c r="BY32" s="38"/>
      <c r="BZ32" s="38"/>
      <c r="CA32" s="38"/>
      <c r="CB32" s="38"/>
      <c r="CC32" s="38"/>
      <c r="CD32" s="38"/>
      <c r="CE32" s="38"/>
      <c r="CF32" s="38"/>
      <c r="CG32" s="38"/>
      <c r="CH32" s="38"/>
      <c r="CI32" s="38"/>
      <c r="CJ32" s="38"/>
      <c r="CK32" s="38"/>
      <c r="CL32" s="38"/>
      <c r="CM32" s="38"/>
      <c r="CN32" s="38"/>
      <c r="CO32" s="38"/>
      <c r="CP32" s="38"/>
      <c r="CQ32" s="38"/>
      <c r="CR32" s="38"/>
      <c r="CS32" s="38"/>
      <c r="CT32" s="38"/>
      <c r="CU32" s="38"/>
      <c r="CV32" s="38"/>
      <c r="CW32" s="38"/>
      <c r="CX32" s="38"/>
      <c r="CY32" s="38"/>
      <c r="CZ32" s="38"/>
      <c r="DA32" s="38"/>
      <c r="DB32" s="38"/>
      <c r="DC32" s="38"/>
    </row>
    <row r="33" spans="1:107" ht="12.75">
      <c r="A33" s="30" t="str">
        <f t="shared" ca="1" si="64"/>
        <v>5.3</v>
      </c>
      <c r="B33" s="47" t="s">
        <v>25</v>
      </c>
      <c r="C33" s="46"/>
      <c r="D33" s="45">
        <f t="shared" si="66"/>
        <v>44471</v>
      </c>
      <c r="E33" s="44">
        <f t="shared" si="65"/>
        <v>44471</v>
      </c>
      <c r="F33" s="35">
        <v>1</v>
      </c>
      <c r="G33" s="36">
        <v>0</v>
      </c>
      <c r="H33" s="37">
        <f t="shared" si="63"/>
        <v>0</v>
      </c>
      <c r="I33" s="37"/>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c r="BW33" s="38"/>
      <c r="BX33" s="38"/>
      <c r="BY33" s="38"/>
      <c r="BZ33" s="38"/>
      <c r="CA33" s="38"/>
      <c r="CB33" s="38"/>
      <c r="CC33" s="38"/>
      <c r="CD33" s="38"/>
      <c r="CE33" s="38"/>
      <c r="CF33" s="38"/>
      <c r="CG33" s="38"/>
      <c r="CH33" s="38"/>
      <c r="CI33" s="38"/>
      <c r="CJ33" s="38"/>
      <c r="CK33" s="38"/>
      <c r="CL33" s="38"/>
      <c r="CM33" s="38"/>
      <c r="CN33" s="38"/>
      <c r="CO33" s="38"/>
      <c r="CP33" s="38"/>
      <c r="CQ33" s="38"/>
      <c r="CR33" s="38"/>
      <c r="CS33" s="38"/>
      <c r="CT33" s="38"/>
      <c r="CU33" s="38"/>
      <c r="CV33" s="38"/>
      <c r="CW33" s="38"/>
      <c r="CX33" s="38"/>
      <c r="CY33" s="38"/>
      <c r="CZ33" s="38"/>
      <c r="DA33" s="38"/>
      <c r="DB33" s="38"/>
      <c r="DC33" s="38"/>
    </row>
    <row r="34" spans="1:107" ht="12.75">
      <c r="A34" s="30" t="str">
        <f t="shared" ca="1" si="64"/>
        <v>5.4</v>
      </c>
      <c r="B34" s="47" t="s">
        <v>25</v>
      </c>
      <c r="C34" s="46"/>
      <c r="D34" s="45">
        <f t="shared" si="66"/>
        <v>44472</v>
      </c>
      <c r="E34" s="44">
        <f t="shared" si="65"/>
        <v>44472</v>
      </c>
      <c r="F34" s="35">
        <v>1</v>
      </c>
      <c r="G34" s="36">
        <v>0</v>
      </c>
      <c r="H34" s="37">
        <f t="shared" si="63"/>
        <v>0</v>
      </c>
      <c r="I34" s="37"/>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c r="BU34" s="38"/>
      <c r="BV34" s="38"/>
      <c r="BW34" s="38"/>
      <c r="BX34" s="38"/>
      <c r="BY34" s="38"/>
      <c r="BZ34" s="38"/>
      <c r="CA34" s="38"/>
      <c r="CB34" s="38"/>
      <c r="CC34" s="38"/>
      <c r="CD34" s="38"/>
      <c r="CE34" s="38"/>
      <c r="CF34" s="38"/>
      <c r="CG34" s="38"/>
      <c r="CH34" s="38"/>
      <c r="CI34" s="38"/>
      <c r="CJ34" s="38"/>
      <c r="CK34" s="38"/>
      <c r="CL34" s="38"/>
      <c r="CM34" s="38"/>
      <c r="CN34" s="38"/>
      <c r="CO34" s="38"/>
      <c r="CP34" s="38"/>
      <c r="CQ34" s="38"/>
      <c r="CR34" s="38"/>
      <c r="CS34" s="38"/>
      <c r="CT34" s="38"/>
      <c r="CU34" s="38"/>
      <c r="CV34" s="38"/>
      <c r="CW34" s="38"/>
      <c r="CX34" s="38"/>
      <c r="CY34" s="38"/>
      <c r="CZ34" s="38"/>
      <c r="DA34" s="38"/>
      <c r="DB34" s="38"/>
      <c r="DC34" s="38"/>
    </row>
    <row r="35" spans="1:107" ht="12.75">
      <c r="A35" s="30" t="str">
        <f t="shared" ca="1" si="64"/>
        <v>5.5</v>
      </c>
      <c r="B35" s="47" t="s">
        <v>25</v>
      </c>
      <c r="C35" s="42"/>
      <c r="D35" s="45">
        <f t="shared" si="66"/>
        <v>44473</v>
      </c>
      <c r="E35" s="44">
        <f t="shared" si="65"/>
        <v>44473</v>
      </c>
      <c r="F35" s="35">
        <v>1</v>
      </c>
      <c r="G35" s="36">
        <v>0</v>
      </c>
      <c r="H35" s="37">
        <f t="shared" si="63"/>
        <v>1</v>
      </c>
      <c r="I35" s="37"/>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c r="BU35" s="38"/>
      <c r="BV35" s="38"/>
      <c r="BW35" s="38"/>
      <c r="BX35" s="38"/>
      <c r="BY35" s="38"/>
      <c r="BZ35" s="38"/>
      <c r="CA35" s="38"/>
      <c r="CB35" s="38"/>
      <c r="CC35" s="38"/>
      <c r="CD35" s="38"/>
      <c r="CE35" s="38"/>
      <c r="CF35" s="38"/>
      <c r="CG35" s="38"/>
      <c r="CH35" s="38"/>
      <c r="CI35" s="38"/>
      <c r="CJ35" s="38"/>
      <c r="CK35" s="38"/>
      <c r="CL35" s="38"/>
      <c r="CM35" s="38"/>
      <c r="CN35" s="38"/>
      <c r="CO35" s="38"/>
      <c r="CP35" s="38"/>
      <c r="CQ35" s="38"/>
      <c r="CR35" s="38"/>
      <c r="CS35" s="38"/>
      <c r="CT35" s="38"/>
      <c r="CU35" s="38"/>
      <c r="CV35" s="38"/>
      <c r="CW35" s="38"/>
      <c r="CX35" s="38"/>
      <c r="CY35" s="38"/>
      <c r="CZ35" s="38"/>
      <c r="DA35" s="38"/>
      <c r="DB35" s="38"/>
      <c r="DC35" s="38"/>
    </row>
    <row r="36" spans="1:107" ht="12.75">
      <c r="A36" s="30" t="str">
        <f t="shared" ca="1" si="64"/>
        <v>5.6</v>
      </c>
      <c r="B36" s="31" t="s">
        <v>26</v>
      </c>
      <c r="C36" s="42"/>
      <c r="D36" s="54"/>
      <c r="E36" s="54"/>
      <c r="F36" s="51"/>
      <c r="G36" s="52"/>
      <c r="H36" s="51"/>
      <c r="I36" s="51"/>
      <c r="J36" s="53"/>
      <c r="K36" s="53"/>
      <c r="L36" s="53"/>
      <c r="M36" s="53"/>
      <c r="N36" s="53"/>
      <c r="O36" s="53"/>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c r="AY36" s="53"/>
      <c r="AZ36" s="53"/>
      <c r="BA36" s="53"/>
      <c r="BB36" s="53"/>
      <c r="BC36" s="53"/>
      <c r="BD36" s="53"/>
      <c r="BE36" s="53"/>
      <c r="BF36" s="53"/>
      <c r="BG36" s="53"/>
      <c r="BH36" s="53"/>
      <c r="BI36" s="53"/>
      <c r="BJ36" s="53"/>
      <c r="BK36" s="53"/>
      <c r="BL36" s="53"/>
      <c r="BM36" s="53"/>
      <c r="BN36" s="53"/>
      <c r="BO36" s="53"/>
      <c r="BP36" s="53"/>
      <c r="BQ36" s="53"/>
      <c r="BR36" s="53"/>
      <c r="BS36" s="53"/>
      <c r="BT36" s="53"/>
      <c r="BU36" s="53"/>
      <c r="BV36" s="53"/>
      <c r="BW36" s="53"/>
      <c r="BX36" s="53"/>
      <c r="BY36" s="53"/>
      <c r="BZ36" s="53"/>
      <c r="CA36" s="53"/>
      <c r="CB36" s="53"/>
      <c r="CC36" s="53"/>
      <c r="CD36" s="53"/>
      <c r="CE36" s="53"/>
      <c r="CF36" s="53"/>
      <c r="CG36" s="53"/>
      <c r="CH36" s="53"/>
      <c r="CI36" s="53"/>
      <c r="CJ36" s="53"/>
      <c r="CK36" s="53"/>
      <c r="CL36" s="53"/>
      <c r="CM36" s="53"/>
      <c r="CN36" s="53"/>
      <c r="CO36" s="53"/>
      <c r="CP36" s="53"/>
      <c r="CQ36" s="53"/>
      <c r="CR36" s="53"/>
      <c r="CS36" s="53"/>
      <c r="CT36" s="53"/>
      <c r="CU36" s="53"/>
      <c r="CV36" s="53"/>
      <c r="CW36" s="53"/>
      <c r="CX36" s="53"/>
      <c r="CY36" s="53"/>
      <c r="CZ36" s="53"/>
      <c r="DA36" s="53"/>
      <c r="DB36" s="53"/>
      <c r="DC36" s="53"/>
    </row>
    <row r="37" spans="1:107" ht="12.75">
      <c r="A37" s="53"/>
      <c r="B37" s="53"/>
      <c r="C37" s="53"/>
      <c r="D37" s="53"/>
      <c r="E37" s="53"/>
      <c r="F37" s="53"/>
      <c r="G37" s="53"/>
      <c r="H37" s="53"/>
      <c r="I37" s="53"/>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38"/>
      <c r="BT37" s="38"/>
      <c r="BU37" s="38"/>
      <c r="BV37" s="38"/>
      <c r="BW37" s="38"/>
      <c r="BX37" s="38"/>
      <c r="BY37" s="38"/>
      <c r="BZ37" s="38"/>
      <c r="CA37" s="38"/>
      <c r="CB37" s="38"/>
      <c r="CC37" s="38"/>
      <c r="CD37" s="38"/>
      <c r="CE37" s="38"/>
      <c r="CF37" s="38"/>
      <c r="CG37" s="38"/>
      <c r="CH37" s="38"/>
      <c r="CI37" s="38"/>
      <c r="CJ37" s="38"/>
      <c r="CK37" s="38"/>
      <c r="CL37" s="38"/>
      <c r="CM37" s="38"/>
      <c r="CN37" s="38"/>
      <c r="CO37" s="38"/>
      <c r="CP37" s="38"/>
      <c r="CQ37" s="38"/>
      <c r="CR37" s="38"/>
      <c r="CS37" s="38"/>
      <c r="CT37" s="38"/>
      <c r="CU37" s="38"/>
      <c r="CV37" s="38"/>
      <c r="CW37" s="38"/>
      <c r="CX37" s="38"/>
      <c r="CY37" s="38"/>
      <c r="CZ37" s="38"/>
      <c r="DA37" s="38"/>
      <c r="DB37" s="38"/>
      <c r="DC37" s="38"/>
    </row>
    <row r="38" spans="1:107" ht="12.75">
      <c r="A38" s="55"/>
      <c r="B38" s="55"/>
      <c r="C38" s="55"/>
      <c r="D38" s="55"/>
      <c r="E38" s="55"/>
      <c r="F38" s="55"/>
      <c r="G38" s="55"/>
      <c r="H38" s="55"/>
      <c r="I38" s="55"/>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c r="BN38" s="38"/>
      <c r="BO38" s="38"/>
      <c r="BP38" s="38"/>
      <c r="BQ38" s="38"/>
      <c r="BR38" s="38"/>
      <c r="BS38" s="38"/>
      <c r="BT38" s="38"/>
      <c r="BU38" s="38"/>
      <c r="BV38" s="38"/>
      <c r="BW38" s="38"/>
      <c r="BX38" s="38"/>
      <c r="BY38" s="38"/>
      <c r="BZ38" s="38"/>
      <c r="CA38" s="38"/>
      <c r="CB38" s="38"/>
      <c r="CC38" s="38"/>
      <c r="CD38" s="38"/>
      <c r="CE38" s="38"/>
      <c r="CF38" s="38"/>
      <c r="CG38" s="38"/>
      <c r="CH38" s="38"/>
      <c r="CI38" s="38"/>
      <c r="CJ38" s="38"/>
      <c r="CK38" s="38"/>
      <c r="CL38" s="38"/>
      <c r="CM38" s="38"/>
      <c r="CN38" s="38"/>
      <c r="CO38" s="38"/>
      <c r="CP38" s="38"/>
      <c r="CQ38" s="38"/>
      <c r="CR38" s="38"/>
      <c r="CS38" s="38"/>
      <c r="CT38" s="38"/>
      <c r="CU38" s="38"/>
      <c r="CV38" s="38"/>
      <c r="CW38" s="38"/>
      <c r="CX38" s="38"/>
      <c r="CY38" s="38"/>
      <c r="CZ38" s="38"/>
      <c r="DA38" s="38"/>
      <c r="DB38" s="38"/>
      <c r="DC38" s="38"/>
    </row>
    <row r="39" spans="1:107" ht="12.75">
      <c r="A39" s="144" t="s">
        <v>28</v>
      </c>
      <c r="B39" s="138"/>
      <c r="C39" s="56"/>
      <c r="D39" s="56"/>
      <c r="E39" s="56"/>
      <c r="F39" s="56"/>
      <c r="G39" s="56"/>
      <c r="H39" s="56"/>
      <c r="I39" s="56"/>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c r="BU39" s="57"/>
      <c r="BV39" s="57"/>
      <c r="BW39" s="57"/>
      <c r="BX39" s="57"/>
      <c r="BY39" s="57"/>
      <c r="BZ39" s="57"/>
      <c r="CA39" s="57"/>
      <c r="CB39" s="57"/>
      <c r="CC39" s="57"/>
      <c r="CD39" s="57"/>
      <c r="CE39" s="57"/>
      <c r="CF39" s="57"/>
      <c r="CG39" s="57"/>
      <c r="CH39" s="57"/>
      <c r="CI39" s="57"/>
      <c r="CJ39" s="57"/>
      <c r="CK39" s="57"/>
      <c r="CL39" s="57"/>
      <c r="CM39" s="57"/>
      <c r="CN39" s="57"/>
      <c r="CO39" s="57"/>
      <c r="CP39" s="57"/>
      <c r="CQ39" s="57"/>
      <c r="CR39" s="57"/>
      <c r="CS39" s="57"/>
      <c r="CT39" s="57"/>
      <c r="CU39" s="57"/>
      <c r="CV39" s="57"/>
      <c r="CW39" s="57"/>
      <c r="CX39" s="57"/>
      <c r="CY39" s="57"/>
      <c r="CZ39" s="57"/>
      <c r="DA39" s="57"/>
      <c r="DB39" s="57"/>
      <c r="DC39" s="57"/>
    </row>
    <row r="40" spans="1:107" ht="12.75">
      <c r="A40" s="145" t="s">
        <v>29</v>
      </c>
      <c r="B40" s="138"/>
      <c r="C40" s="138"/>
      <c r="D40" s="138"/>
      <c r="E40" s="138"/>
      <c r="F40" s="58"/>
      <c r="G40" s="58"/>
      <c r="H40" s="58"/>
      <c r="I40" s="58"/>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c r="BP40" s="57"/>
      <c r="BQ40" s="57"/>
      <c r="BR40" s="57"/>
      <c r="BS40" s="57"/>
      <c r="BT40" s="57"/>
      <c r="BU40" s="57"/>
      <c r="BV40" s="57"/>
      <c r="BW40" s="57"/>
      <c r="BX40" s="57"/>
      <c r="BY40" s="57"/>
      <c r="BZ40" s="57"/>
      <c r="CA40" s="57"/>
      <c r="CB40" s="57"/>
      <c r="CC40" s="57"/>
      <c r="CD40" s="57"/>
      <c r="CE40" s="57"/>
      <c r="CF40" s="57"/>
      <c r="CG40" s="57"/>
      <c r="CH40" s="57"/>
      <c r="CI40" s="57"/>
      <c r="CJ40" s="57"/>
      <c r="CK40" s="57"/>
      <c r="CL40" s="57"/>
      <c r="CM40" s="57"/>
      <c r="CN40" s="57"/>
      <c r="CO40" s="57"/>
      <c r="CP40" s="57"/>
      <c r="CQ40" s="57"/>
      <c r="CR40" s="57"/>
      <c r="CS40" s="57"/>
      <c r="CT40" s="57"/>
      <c r="CU40" s="57"/>
      <c r="CV40" s="57"/>
      <c r="CW40" s="57"/>
      <c r="CX40" s="57"/>
      <c r="CY40" s="57"/>
      <c r="CZ40" s="57"/>
      <c r="DA40" s="57"/>
      <c r="DB40" s="57"/>
      <c r="DC40" s="57"/>
    </row>
    <row r="41" spans="1:107" ht="12.75">
      <c r="A41" s="59" t="str">
        <f ca="1">IF(ISERROR(VALUE(SUBSTITUTE(OFFSET(A41,-1,0,1,1),".",""))),"1",IF(ISERROR(FIND("`",SUBSTITUTE(OFFSET(A41,-1,0,1,1),".","`",1))),TEXT(VALUE(OFFSET(A41,-1,0,1,1))+1,"#"),TEXT(VALUE(LEFT(OFFSET(A41,-1,0,1,1),FIND("`",SUBSTITUTE(OFFSET(A41,-1,0,1,1),".","`",1))-1))+1,"#")))</f>
        <v>1</v>
      </c>
      <c r="B41" s="60" t="s">
        <v>30</v>
      </c>
      <c r="C41" s="61"/>
      <c r="D41" s="62"/>
      <c r="E41" s="62"/>
      <c r="F41" s="63"/>
      <c r="G41" s="64"/>
      <c r="H41" s="63"/>
      <c r="I41" s="63"/>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65"/>
      <c r="BH41" s="65"/>
      <c r="BI41" s="65"/>
      <c r="BJ41" s="65"/>
      <c r="BK41" s="65"/>
      <c r="BL41" s="65"/>
      <c r="BM41" s="65"/>
      <c r="BN41" s="65"/>
      <c r="BO41" s="65"/>
      <c r="BP41" s="65"/>
      <c r="BQ41" s="65"/>
      <c r="BR41" s="65"/>
      <c r="BS41" s="65"/>
      <c r="BT41" s="65"/>
      <c r="BU41" s="65"/>
      <c r="BV41" s="65"/>
      <c r="BW41" s="65"/>
      <c r="BX41" s="65"/>
      <c r="BY41" s="65"/>
      <c r="BZ41" s="65"/>
      <c r="CA41" s="65"/>
      <c r="CB41" s="65"/>
      <c r="CC41" s="65"/>
      <c r="CD41" s="65"/>
      <c r="CE41" s="65"/>
      <c r="CF41" s="65"/>
      <c r="CG41" s="65"/>
      <c r="CH41" s="65"/>
      <c r="CI41" s="65"/>
      <c r="CJ41" s="65"/>
      <c r="CK41" s="65"/>
      <c r="CL41" s="65"/>
      <c r="CM41" s="65"/>
      <c r="CN41" s="65"/>
      <c r="CO41" s="65"/>
      <c r="CP41" s="65"/>
      <c r="CQ41" s="65"/>
      <c r="CR41" s="65"/>
      <c r="CS41" s="65"/>
      <c r="CT41" s="65"/>
      <c r="CU41" s="65"/>
      <c r="CV41" s="65"/>
      <c r="CW41" s="65"/>
      <c r="CX41" s="65"/>
      <c r="CY41" s="65"/>
      <c r="CZ41" s="65"/>
      <c r="DA41" s="65"/>
      <c r="DB41" s="65"/>
      <c r="DC41" s="65"/>
    </row>
    <row r="42" spans="1:107" ht="12.75">
      <c r="A42" s="66" t="str">
        <f ca="1">IF(ISERROR(VALUE(SUBSTITUTE(OFFSET(A42,-1,0,1,1),".",""))),"1",IF(ISERROR(FIND("`",SUBSTITUTE(OFFSET(A42,-1,0,1,1),".","`",1))),TEXT(VALUE(OFFSET(A42,-1,0,1,1))+1,"#"),TEXT(VALUE(LEFT(OFFSET(A42,-1,0,1,1),FIND("`",SUBSTITUTE(OFFSET(A42,-1,0,1,1),".","`",1))-1))+1,"#")))</f>
        <v>2</v>
      </c>
      <c r="B42" s="67" t="s">
        <v>31</v>
      </c>
      <c r="C42" s="68"/>
      <c r="D42" s="69">
        <f>MIN(D43:D45)</f>
        <v>44469</v>
      </c>
      <c r="E42" s="69">
        <f>MAX(E43:E45)</f>
        <v>44469</v>
      </c>
      <c r="F42" s="70">
        <f>E42-D42+1</f>
        <v>1</v>
      </c>
      <c r="G42" s="71"/>
      <c r="H42" s="70">
        <f t="shared" ref="H42:H45" si="67">NETWORKDAYS(D42,E42)</f>
        <v>1</v>
      </c>
      <c r="I42" s="72"/>
      <c r="J42" s="73"/>
      <c r="K42" s="73"/>
      <c r="L42" s="73"/>
      <c r="M42" s="73"/>
      <c r="N42" s="73"/>
      <c r="O42" s="73"/>
      <c r="P42" s="73"/>
      <c r="Q42" s="73"/>
      <c r="R42" s="73"/>
      <c r="S42" s="73"/>
      <c r="T42" s="73"/>
      <c r="U42" s="73"/>
      <c r="V42" s="73"/>
      <c r="W42" s="73"/>
      <c r="X42" s="73"/>
      <c r="Y42" s="73"/>
      <c r="Z42" s="73"/>
      <c r="AA42" s="73"/>
      <c r="AB42" s="73"/>
      <c r="AC42" s="73"/>
      <c r="AD42" s="73"/>
      <c r="AE42" s="73"/>
      <c r="AF42" s="73"/>
      <c r="AG42" s="73"/>
      <c r="AH42" s="73"/>
      <c r="AI42" s="73"/>
      <c r="AJ42" s="73"/>
      <c r="AK42" s="73"/>
      <c r="AL42" s="73"/>
      <c r="AM42" s="73"/>
      <c r="AN42" s="73"/>
      <c r="AO42" s="73"/>
      <c r="AP42" s="73"/>
      <c r="AQ42" s="73"/>
      <c r="AR42" s="73"/>
      <c r="AS42" s="73"/>
      <c r="AT42" s="73"/>
      <c r="AU42" s="73"/>
      <c r="AV42" s="73"/>
      <c r="AW42" s="73"/>
      <c r="AX42" s="73"/>
      <c r="AY42" s="73"/>
      <c r="AZ42" s="73"/>
      <c r="BA42" s="73"/>
      <c r="BB42" s="73"/>
      <c r="BC42" s="73"/>
      <c r="BD42" s="73"/>
      <c r="BE42" s="73"/>
      <c r="BF42" s="73"/>
      <c r="BG42" s="73"/>
      <c r="BH42" s="73"/>
      <c r="BI42" s="73"/>
      <c r="BJ42" s="73"/>
      <c r="BK42" s="73"/>
      <c r="BL42" s="73"/>
      <c r="BM42" s="73"/>
      <c r="BN42" s="73"/>
      <c r="BO42" s="73"/>
      <c r="BP42" s="73"/>
      <c r="BQ42" s="73"/>
      <c r="BR42" s="73"/>
      <c r="BS42" s="73"/>
      <c r="BT42" s="73"/>
      <c r="BU42" s="73"/>
      <c r="BV42" s="73"/>
      <c r="BW42" s="73"/>
      <c r="BX42" s="73"/>
      <c r="BY42" s="73"/>
      <c r="BZ42" s="73"/>
      <c r="CA42" s="73"/>
      <c r="CB42" s="73"/>
      <c r="CC42" s="73"/>
      <c r="CD42" s="73"/>
      <c r="CE42" s="73"/>
      <c r="CF42" s="73"/>
      <c r="CG42" s="73"/>
      <c r="CH42" s="73"/>
      <c r="CI42" s="73"/>
      <c r="CJ42" s="73"/>
      <c r="CK42" s="73"/>
      <c r="CL42" s="73"/>
      <c r="CM42" s="73"/>
      <c r="CN42" s="73"/>
      <c r="CO42" s="73"/>
      <c r="CP42" s="73"/>
      <c r="CQ42" s="73"/>
      <c r="CR42" s="73"/>
      <c r="CS42" s="73"/>
      <c r="CT42" s="73"/>
      <c r="CU42" s="73"/>
      <c r="CV42" s="73"/>
      <c r="CW42" s="73"/>
      <c r="CX42" s="73"/>
      <c r="CY42" s="73"/>
      <c r="CZ42" s="73"/>
      <c r="DA42" s="73"/>
      <c r="DB42" s="73"/>
      <c r="DC42" s="73"/>
    </row>
    <row r="43" spans="1:107" ht="12.75">
      <c r="A43" s="74" t="str">
        <f ca="1">IF(ISERROR(VALUE(SUBSTITUTE(OFFSET(A43,-1,0,1,1),".",""))),"0.1",IF(ISERROR(FIND("`",SUBSTITUTE(OFFSET(A43,-1,0,1,1),".","`",1))),OFFSET(A43,-1,0,1,1)&amp;".1",LEFT(OFFSET(A43,-1,0,1,1),FIND("`",SUBSTITUTE(OFFSET(A43,-1,0,1,1),".","`",1)))&amp;IF(ISERROR(FIND("`",SUBSTITUTE(OFFSET(A43,-1,0,1,1),".","`",2))),VALUE(RIGHT(OFFSET(A43,-1,0,1,1),LEN(OFFSET(A43,-1,0,1,1))-FIND("`",SUBSTITUTE(OFFSET(A43,-1,0,1,1),".","`",1))))+1,VALUE(MID(OFFSET(A43,-1,0,1,1),FIND("`",SUBSTITUTE(OFFSET(A43,-1,0,1,1),".","`",1))+1,(FIND("`",SUBSTITUTE(OFFSET(A43,-1,0,1,1),".","`",2))-FIND("`",SUBSTITUTE(OFFSET(A43,-1,0,1,1),".","`",1))-1)))+1)))</f>
        <v>2.1</v>
      </c>
      <c r="B43" s="75" t="s">
        <v>32</v>
      </c>
      <c r="C43" s="76"/>
      <c r="D43" s="77">
        <f t="shared" ref="D43:D45" si="68">$D$4</f>
        <v>44469</v>
      </c>
      <c r="E43" s="78">
        <f t="shared" ref="E43:E45" si="69">D43+F43-1</f>
        <v>44469</v>
      </c>
      <c r="F43" s="79">
        <v>1</v>
      </c>
      <c r="G43" s="80">
        <v>0</v>
      </c>
      <c r="H43" s="81">
        <f t="shared" si="67"/>
        <v>1</v>
      </c>
      <c r="I43" s="81"/>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c r="AN43" s="65"/>
      <c r="AO43" s="65"/>
      <c r="AP43" s="65"/>
      <c r="AQ43" s="65"/>
      <c r="AR43" s="65"/>
      <c r="AS43" s="65"/>
      <c r="AT43" s="65"/>
      <c r="AU43" s="65"/>
      <c r="AV43" s="65"/>
      <c r="AW43" s="65"/>
      <c r="AX43" s="65"/>
      <c r="AY43" s="65"/>
      <c r="AZ43" s="65"/>
      <c r="BA43" s="65"/>
      <c r="BB43" s="65"/>
      <c r="BC43" s="65"/>
      <c r="BD43" s="65"/>
      <c r="BE43" s="65"/>
      <c r="BF43" s="65"/>
      <c r="BG43" s="65"/>
      <c r="BH43" s="65"/>
      <c r="BI43" s="65"/>
      <c r="BJ43" s="65"/>
      <c r="BK43" s="65"/>
      <c r="BL43" s="65"/>
      <c r="BM43" s="65"/>
      <c r="BN43" s="65"/>
      <c r="BO43" s="65"/>
      <c r="BP43" s="65"/>
      <c r="BQ43" s="65"/>
      <c r="BR43" s="65"/>
      <c r="BS43" s="65"/>
      <c r="BT43" s="65"/>
      <c r="BU43" s="65"/>
      <c r="BV43" s="65"/>
      <c r="BW43" s="65"/>
      <c r="BX43" s="65"/>
      <c r="BY43" s="65"/>
      <c r="BZ43" s="65"/>
      <c r="CA43" s="65"/>
      <c r="CB43" s="65"/>
      <c r="CC43" s="65"/>
      <c r="CD43" s="65"/>
      <c r="CE43" s="65"/>
      <c r="CF43" s="65"/>
      <c r="CG43" s="65"/>
      <c r="CH43" s="65"/>
      <c r="CI43" s="65"/>
      <c r="CJ43" s="65"/>
      <c r="CK43" s="65"/>
      <c r="CL43" s="65"/>
      <c r="CM43" s="65"/>
      <c r="CN43" s="65"/>
      <c r="CO43" s="65"/>
      <c r="CP43" s="65"/>
      <c r="CQ43" s="65"/>
      <c r="CR43" s="65"/>
      <c r="CS43" s="65"/>
      <c r="CT43" s="65"/>
      <c r="CU43" s="65"/>
      <c r="CV43" s="65"/>
      <c r="CW43" s="65"/>
      <c r="CX43" s="65"/>
      <c r="CY43" s="65"/>
      <c r="CZ43" s="65"/>
      <c r="DA43" s="65"/>
      <c r="DB43" s="65"/>
      <c r="DC43" s="65"/>
    </row>
    <row r="44" spans="1:107" ht="12.75">
      <c r="A44" s="74" t="str">
        <f ca="1">IF(ISERROR(VALUE(SUBSTITUTE(OFFSET(A44,-1,0,1,1),".",""))),"0.0.1",IF(ISERROR(FIND("`",SUBSTITUTE(OFFSET(A44,-1,0,1,1),".","`",2))),OFFSET(A44,-1,0,1,1)&amp;".1",LEFT(OFFSET(A44,-1,0,1,1),FIND("`",SUBSTITUTE(OFFSET(A44,-1,0,1,1),".","`",2)))&amp;IF(ISERROR(FIND("`",SUBSTITUTE(OFFSET(A44,-1,0,1,1),".","`",3))),VALUE(RIGHT(OFFSET(A44,-1,0,1,1),LEN(OFFSET(A44,-1,0,1,1))-FIND("`",SUBSTITUTE(OFFSET(A44,-1,0,1,1),".","`",2))))+1,VALUE(MID(OFFSET(A44,-1,0,1,1),FIND("`",SUBSTITUTE(OFFSET(A44,-1,0,1,1),".","`",2))+1,(FIND("`",SUBSTITUTE(OFFSET(A44,-1,0,1,1),".","`",3))-FIND("`",SUBSTITUTE(OFFSET(A44,-1,0,1,1),".","`",2))-1)))+1)))</f>
        <v>2.1.1</v>
      </c>
      <c r="B44" s="82" t="s">
        <v>33</v>
      </c>
      <c r="C44" s="76"/>
      <c r="D44" s="77">
        <f t="shared" si="68"/>
        <v>44469</v>
      </c>
      <c r="E44" s="78">
        <f t="shared" si="69"/>
        <v>44469</v>
      </c>
      <c r="F44" s="79">
        <v>1</v>
      </c>
      <c r="G44" s="80">
        <v>0</v>
      </c>
      <c r="H44" s="81">
        <f t="shared" si="67"/>
        <v>1</v>
      </c>
      <c r="I44" s="81"/>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c r="AO44" s="65"/>
      <c r="AP44" s="65"/>
      <c r="AQ44" s="65"/>
      <c r="AR44" s="65"/>
      <c r="AS44" s="65"/>
      <c r="AT44" s="65"/>
      <c r="AU44" s="65"/>
      <c r="AV44" s="65"/>
      <c r="AW44" s="65"/>
      <c r="AX44" s="65"/>
      <c r="AY44" s="65"/>
      <c r="AZ44" s="65"/>
      <c r="BA44" s="65"/>
      <c r="BB44" s="65"/>
      <c r="BC44" s="65"/>
      <c r="BD44" s="65"/>
      <c r="BE44" s="65"/>
      <c r="BF44" s="65"/>
      <c r="BG44" s="65"/>
      <c r="BH44" s="65"/>
      <c r="BI44" s="65"/>
      <c r="BJ44" s="65"/>
      <c r="BK44" s="65"/>
      <c r="BL44" s="65"/>
      <c r="BM44" s="65"/>
      <c r="BN44" s="65"/>
      <c r="BO44" s="65"/>
      <c r="BP44" s="65"/>
      <c r="BQ44" s="65"/>
      <c r="BR44" s="65"/>
      <c r="BS44" s="65"/>
      <c r="BT44" s="65"/>
      <c r="BU44" s="65"/>
      <c r="BV44" s="65"/>
      <c r="BW44" s="65"/>
      <c r="BX44" s="65"/>
      <c r="BY44" s="65"/>
      <c r="BZ44" s="65"/>
      <c r="CA44" s="65"/>
      <c r="CB44" s="65"/>
      <c r="CC44" s="65"/>
      <c r="CD44" s="65"/>
      <c r="CE44" s="65"/>
      <c r="CF44" s="65"/>
      <c r="CG44" s="65"/>
      <c r="CH44" s="65"/>
      <c r="CI44" s="65"/>
      <c r="CJ44" s="65"/>
      <c r="CK44" s="65"/>
      <c r="CL44" s="65"/>
      <c r="CM44" s="65"/>
      <c r="CN44" s="65"/>
      <c r="CO44" s="65"/>
      <c r="CP44" s="65"/>
      <c r="CQ44" s="65"/>
      <c r="CR44" s="65"/>
      <c r="CS44" s="65"/>
      <c r="CT44" s="65"/>
      <c r="CU44" s="65"/>
      <c r="CV44" s="65"/>
      <c r="CW44" s="65"/>
      <c r="CX44" s="65"/>
      <c r="CY44" s="65"/>
      <c r="CZ44" s="65"/>
      <c r="DA44" s="65"/>
      <c r="DB44" s="65"/>
      <c r="DC44" s="65"/>
    </row>
    <row r="45" spans="1:107" ht="12.75">
      <c r="A45" s="74" t="str">
        <f ca="1">IF(ISERROR(VALUE(SUBSTITUTE(OFFSET(A45,-1,0,1,1),".",""))),"0.0.0.1",IF(ISERROR(FIND("`",SUBSTITUTE(OFFSET(A45,-1,0,1,1),".","`",3))),OFFSET(A45,-1,0,1,1)&amp;".1",LEFT(OFFSET(A45,-1,0,1,1),FIND("`",SUBSTITUTE(OFFSET(A45,-1,0,1,1),".","`",3)))&amp;IF(ISERROR(FIND("`",SUBSTITUTE(OFFSET(A45,-1,0,1,1),".","`",4))),VALUE(RIGHT(OFFSET(A45,-1,0,1,1),LEN(OFFSET(A45,-1,0,1,1))-FIND("`",SUBSTITUTE(OFFSET(A45,-1,0,1,1),".","`",3))))+1,VALUE(MID(OFFSET(A45,-1,0,1,1),FIND("`",SUBSTITUTE(OFFSET(A45,-1,0,1,1),".","`",3))+1,(FIND("`",SUBSTITUTE(OFFSET(A45,-1,0,1,1),".","`",4))-FIND("`",SUBSTITUTE(OFFSET(A45,-1,0,1,1),".","`",3))-1)))+1)))</f>
        <v>2.1.1.1</v>
      </c>
      <c r="B45" s="82" t="s">
        <v>34</v>
      </c>
      <c r="C45" s="76"/>
      <c r="D45" s="77">
        <f t="shared" si="68"/>
        <v>44469</v>
      </c>
      <c r="E45" s="78">
        <f t="shared" si="69"/>
        <v>44469</v>
      </c>
      <c r="F45" s="79">
        <v>1</v>
      </c>
      <c r="G45" s="80">
        <v>0</v>
      </c>
      <c r="H45" s="81">
        <f t="shared" si="67"/>
        <v>1</v>
      </c>
      <c r="I45" s="81"/>
      <c r="J45" s="65"/>
      <c r="K45" s="65"/>
      <c r="L45" s="65"/>
      <c r="M45" s="65"/>
      <c r="N45" s="65"/>
      <c r="O45" s="65"/>
      <c r="P45" s="65"/>
      <c r="Q45" s="65"/>
      <c r="R45" s="65"/>
      <c r="S45" s="65"/>
      <c r="T45" s="65"/>
      <c r="U45" s="65"/>
      <c r="V45" s="65"/>
      <c r="W45" s="65"/>
      <c r="X45" s="65"/>
      <c r="Y45" s="65"/>
      <c r="Z45" s="65"/>
      <c r="AA45" s="65"/>
      <c r="AB45" s="65"/>
      <c r="AC45" s="65"/>
      <c r="AD45" s="65"/>
      <c r="AE45" s="65"/>
      <c r="AF45" s="65"/>
      <c r="AG45" s="65"/>
      <c r="AH45" s="65"/>
      <c r="AI45" s="65"/>
      <c r="AJ45" s="65"/>
      <c r="AK45" s="65"/>
      <c r="AL45" s="65"/>
      <c r="AM45" s="65"/>
      <c r="AN45" s="65"/>
      <c r="AO45" s="65"/>
      <c r="AP45" s="65"/>
      <c r="AQ45" s="65"/>
      <c r="AR45" s="65"/>
      <c r="AS45" s="65"/>
      <c r="AT45" s="65"/>
      <c r="AU45" s="65"/>
      <c r="AV45" s="65"/>
      <c r="AW45" s="65"/>
      <c r="AX45" s="65"/>
      <c r="AY45" s="65"/>
      <c r="AZ45" s="65"/>
      <c r="BA45" s="65"/>
      <c r="BB45" s="65"/>
      <c r="BC45" s="65"/>
      <c r="BD45" s="65"/>
      <c r="BE45" s="65"/>
      <c r="BF45" s="65"/>
      <c r="BG45" s="65"/>
      <c r="BH45" s="65"/>
      <c r="BI45" s="65"/>
      <c r="BJ45" s="65"/>
      <c r="BK45" s="65"/>
      <c r="BL45" s="65"/>
      <c r="BM45" s="65"/>
      <c r="BN45" s="65"/>
      <c r="BO45" s="65"/>
      <c r="BP45" s="65"/>
      <c r="BQ45" s="65"/>
      <c r="BR45" s="65"/>
      <c r="BS45" s="65"/>
      <c r="BT45" s="65"/>
      <c r="BU45" s="65"/>
      <c r="BV45" s="65"/>
      <c r="BW45" s="65"/>
      <c r="BX45" s="65"/>
      <c r="BY45" s="65"/>
      <c r="BZ45" s="65"/>
      <c r="CA45" s="65"/>
      <c r="CB45" s="65"/>
      <c r="CC45" s="65"/>
      <c r="CD45" s="65"/>
      <c r="CE45" s="65"/>
      <c r="CF45" s="65"/>
      <c r="CG45" s="65"/>
      <c r="CH45" s="65"/>
      <c r="CI45" s="65"/>
      <c r="CJ45" s="65"/>
      <c r="CK45" s="65"/>
      <c r="CL45" s="65"/>
      <c r="CM45" s="65"/>
      <c r="CN45" s="65"/>
      <c r="CO45" s="65"/>
      <c r="CP45" s="65"/>
      <c r="CQ45" s="65"/>
      <c r="CR45" s="65"/>
      <c r="CS45" s="65"/>
      <c r="CT45" s="65"/>
      <c r="CU45" s="65"/>
      <c r="CV45" s="65"/>
      <c r="CW45" s="65"/>
      <c r="CX45" s="65"/>
      <c r="CY45" s="65"/>
      <c r="CZ45" s="65"/>
      <c r="DA45" s="65"/>
      <c r="DB45" s="65"/>
      <c r="DC45" s="65"/>
    </row>
  </sheetData>
  <mergeCells count="36">
    <mergeCell ref="CW4:DC4"/>
    <mergeCell ref="CW5:DC5"/>
    <mergeCell ref="CB4:CH4"/>
    <mergeCell ref="CB5:CH5"/>
    <mergeCell ref="CI4:CO4"/>
    <mergeCell ref="CI5:CO5"/>
    <mergeCell ref="CP4:CV4"/>
    <mergeCell ref="CP5:CV5"/>
    <mergeCell ref="Q4:W4"/>
    <mergeCell ref="X4:AD4"/>
    <mergeCell ref="BN4:BT4"/>
    <mergeCell ref="BN5:BT5"/>
    <mergeCell ref="BU4:CA4"/>
    <mergeCell ref="BU5:CA5"/>
    <mergeCell ref="A39:B39"/>
    <mergeCell ref="A40:E40"/>
    <mergeCell ref="J1:P1"/>
    <mergeCell ref="B4:C4"/>
    <mergeCell ref="D4:E4"/>
    <mergeCell ref="F4:G4"/>
    <mergeCell ref="J4:P4"/>
    <mergeCell ref="AS5:AY5"/>
    <mergeCell ref="AZ5:BF5"/>
    <mergeCell ref="BG5:BM5"/>
    <mergeCell ref="B5:C5"/>
    <mergeCell ref="D5:E5"/>
    <mergeCell ref="J5:P5"/>
    <mergeCell ref="Q5:W5"/>
    <mergeCell ref="X5:AD5"/>
    <mergeCell ref="AE5:AK5"/>
    <mergeCell ref="AL5:AR5"/>
    <mergeCell ref="AE4:AK4"/>
    <mergeCell ref="AL4:AR4"/>
    <mergeCell ref="AS4:AY4"/>
    <mergeCell ref="AZ4:BF4"/>
    <mergeCell ref="BG4:BM4"/>
  </mergeCells>
  <conditionalFormatting sqref="J6:BM7">
    <cfRule type="expression" dxfId="24" priority="19">
      <formula>J$6=TODAY()</formula>
    </cfRule>
  </conditionalFormatting>
  <conditionalFormatting sqref="J8:BM45">
    <cfRule type="expression" dxfId="23" priority="20">
      <formula>AND(J$6&gt;=$D8,J$6&lt;$D8+ROUNDDOWN($G8*($E8-$D8+1),0))</formula>
    </cfRule>
  </conditionalFormatting>
  <conditionalFormatting sqref="J8:BM45">
    <cfRule type="expression" dxfId="22" priority="21">
      <formula>AND(J$6&gt;=$D8,J$6&lt;=$E8)</formula>
    </cfRule>
  </conditionalFormatting>
  <conditionalFormatting sqref="G7">
    <cfRule type="containsText" dxfId="21" priority="22" operator="containsText" text="Vertex42">
      <formula>NOT(ISERROR(SEARCH(("Vertex42"),(G7))))</formula>
    </cfRule>
  </conditionalFormatting>
  <conditionalFormatting sqref="BN6:BT7">
    <cfRule type="expression" dxfId="17" priority="16">
      <formula>BN$6=TODAY()</formula>
    </cfRule>
  </conditionalFormatting>
  <conditionalFormatting sqref="BN8:BT45">
    <cfRule type="expression" dxfId="16" priority="17">
      <formula>AND(BN$6&gt;=$D8,BN$6&lt;$D8+ROUNDDOWN($G8*($E8-$D8+1),0))</formula>
    </cfRule>
  </conditionalFormatting>
  <conditionalFormatting sqref="BN8:BT45">
    <cfRule type="expression" dxfId="15" priority="18">
      <formula>AND(BN$6&gt;=$D8,BN$6&lt;=$E8)</formula>
    </cfRule>
  </conditionalFormatting>
  <conditionalFormatting sqref="BU6:CA7">
    <cfRule type="expression" dxfId="14" priority="13">
      <formula>BU$6=TODAY()</formula>
    </cfRule>
  </conditionalFormatting>
  <conditionalFormatting sqref="BU8:CA45">
    <cfRule type="expression" dxfId="13" priority="14">
      <formula>AND(BU$6&gt;=$D8,BU$6&lt;$D8+ROUNDDOWN($G8*($E8-$D8+1),0))</formula>
    </cfRule>
  </conditionalFormatting>
  <conditionalFormatting sqref="BU8:CA45">
    <cfRule type="expression" dxfId="12" priority="15">
      <formula>AND(BU$6&gt;=$D8,BU$6&lt;=$E8)</formula>
    </cfRule>
  </conditionalFormatting>
  <conditionalFormatting sqref="CB6:CH7">
    <cfRule type="expression" dxfId="11" priority="10">
      <formula>CB$6=TODAY()</formula>
    </cfRule>
  </conditionalFormatting>
  <conditionalFormatting sqref="CB8:CH45">
    <cfRule type="expression" dxfId="10" priority="11">
      <formula>AND(CB$6&gt;=$D8,CB$6&lt;$D8+ROUNDDOWN($G8*($E8-$D8+1),0))</formula>
    </cfRule>
  </conditionalFormatting>
  <conditionalFormatting sqref="CB8:CH45">
    <cfRule type="expression" dxfId="9" priority="12">
      <formula>AND(CB$6&gt;=$D8,CB$6&lt;=$E8)</formula>
    </cfRule>
  </conditionalFormatting>
  <conditionalFormatting sqref="CI6:CO7">
    <cfRule type="expression" dxfId="8" priority="7">
      <formula>CI$6=TODAY()</formula>
    </cfRule>
  </conditionalFormatting>
  <conditionalFormatting sqref="CI8:CO45">
    <cfRule type="expression" dxfId="7" priority="8">
      <formula>AND(CI$6&gt;=$D8,CI$6&lt;$D8+ROUNDDOWN($G8*($E8-$D8+1),0))</formula>
    </cfRule>
  </conditionalFormatting>
  <conditionalFormatting sqref="CI8:CO45">
    <cfRule type="expression" dxfId="6" priority="9">
      <formula>AND(CI$6&gt;=$D8,CI$6&lt;=$E8)</formula>
    </cfRule>
  </conditionalFormatting>
  <conditionalFormatting sqref="CP6:CV7">
    <cfRule type="expression" dxfId="5" priority="4">
      <formula>CP$6=TODAY()</formula>
    </cfRule>
  </conditionalFormatting>
  <conditionalFormatting sqref="CP8:CV45">
    <cfRule type="expression" dxfId="4" priority="5">
      <formula>AND(CP$6&gt;=$D8,CP$6&lt;$D8+ROUNDDOWN($G8*($E8-$D8+1),0))</formula>
    </cfRule>
  </conditionalFormatting>
  <conditionalFormatting sqref="CP8:CV45">
    <cfRule type="expression" dxfId="3" priority="6">
      <formula>AND(CP$6&gt;=$D8,CP$6&lt;=$E8)</formula>
    </cfRule>
  </conditionalFormatting>
  <conditionalFormatting sqref="CW6:DC7">
    <cfRule type="expression" dxfId="2" priority="1">
      <formula>CW$6=TODAY()</formula>
    </cfRule>
  </conditionalFormatting>
  <conditionalFormatting sqref="CW8:DC45">
    <cfRule type="expression" dxfId="1" priority="2">
      <formula>AND(CW$6&gt;=$D8,CW$6&lt;$D8+ROUNDDOWN($G8*($E8-$D8+1),0))</formula>
    </cfRule>
  </conditionalFormatting>
  <conditionalFormatting sqref="CW8:DC45">
    <cfRule type="expression" dxfId="0" priority="3">
      <formula>AND(CW$6&gt;=$D8,CW$6&lt;=$E8)</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C98"/>
  <sheetViews>
    <sheetView showGridLines="0" workbookViewId="0"/>
  </sheetViews>
  <sheetFormatPr defaultColWidth="14.42578125" defaultRowHeight="15.75" customHeight="1"/>
  <cols>
    <col min="1" max="1" width="5.85546875" customWidth="1"/>
    <col min="2" max="2" width="81.85546875" customWidth="1"/>
    <col min="3" max="3" width="17.7109375" customWidth="1"/>
  </cols>
  <sheetData>
    <row r="1" spans="1:3" ht="30" customHeight="1">
      <c r="A1" s="83" t="s">
        <v>35</v>
      </c>
      <c r="B1" s="83"/>
      <c r="C1" s="84" t="s">
        <v>36</v>
      </c>
    </row>
    <row r="2" spans="1:3" ht="12.75">
      <c r="A2" s="85"/>
      <c r="B2" s="86"/>
      <c r="C2" s="87" t="str">
        <f>HYPERLINK("https://www.vertex42.com/about.html","Contact Vertex42")</f>
        <v>Contact Vertex42</v>
      </c>
    </row>
    <row r="3" spans="1:3" ht="14.25">
      <c r="A3" s="88"/>
      <c r="B3" s="89"/>
      <c r="C3" s="89"/>
    </row>
    <row r="4" spans="1:3" ht="22.5" customHeight="1">
      <c r="A4" s="90" t="s">
        <v>37</v>
      </c>
      <c r="B4" s="91"/>
      <c r="C4" s="91"/>
    </row>
    <row r="5" spans="1:3" ht="15" customHeight="1">
      <c r="A5" s="92"/>
      <c r="B5" s="93" t="s">
        <v>38</v>
      </c>
      <c r="C5" s="85"/>
    </row>
    <row r="6" spans="1:3" ht="15" customHeight="1">
      <c r="A6" s="92"/>
      <c r="B6" s="94"/>
      <c r="C6" s="85"/>
    </row>
    <row r="7" spans="1:3" ht="15" customHeight="1">
      <c r="A7" s="92"/>
      <c r="B7" s="93" t="s">
        <v>39</v>
      </c>
      <c r="C7" s="85"/>
    </row>
    <row r="8" spans="1:3" ht="18" customHeight="1">
      <c r="A8" s="92"/>
      <c r="B8" s="92"/>
      <c r="C8" s="85"/>
    </row>
    <row r="9" spans="1:3" ht="15" customHeight="1">
      <c r="A9" s="92"/>
      <c r="B9" s="95" t="s">
        <v>40</v>
      </c>
      <c r="C9" s="85"/>
    </row>
    <row r="10" spans="1:3" ht="15" customHeight="1">
      <c r="A10" s="92"/>
      <c r="B10" s="96" t="s">
        <v>41</v>
      </c>
      <c r="C10" s="85"/>
    </row>
    <row r="11" spans="1:3" ht="15" customHeight="1">
      <c r="A11" s="85"/>
      <c r="B11" s="97"/>
      <c r="C11" s="85"/>
    </row>
    <row r="12" spans="1:3" ht="22.5" customHeight="1">
      <c r="A12" s="90" t="s">
        <v>42</v>
      </c>
      <c r="B12" s="91"/>
      <c r="C12" s="91"/>
    </row>
    <row r="13" spans="1:3" ht="15" customHeight="1">
      <c r="A13" s="98" t="s">
        <v>43</v>
      </c>
      <c r="B13" s="96" t="s">
        <v>44</v>
      </c>
      <c r="C13" s="99" t="s">
        <v>45</v>
      </c>
    </row>
    <row r="14" spans="1:3" ht="15" customHeight="1">
      <c r="A14" s="98" t="s">
        <v>43</v>
      </c>
      <c r="B14" s="96" t="s">
        <v>46</v>
      </c>
      <c r="C14" s="85"/>
    </row>
    <row r="15" spans="1:3" ht="15" customHeight="1">
      <c r="A15" s="98" t="s">
        <v>43</v>
      </c>
      <c r="B15" s="96" t="s">
        <v>47</v>
      </c>
      <c r="C15" s="100" t="s">
        <v>48</v>
      </c>
    </row>
    <row r="16" spans="1:3" ht="15" customHeight="1">
      <c r="A16" s="98" t="s">
        <v>43</v>
      </c>
      <c r="B16" s="96" t="s">
        <v>49</v>
      </c>
      <c r="C16" s="85"/>
    </row>
    <row r="17" spans="1:3" ht="15" customHeight="1">
      <c r="A17" s="98" t="s">
        <v>43</v>
      </c>
      <c r="B17" s="96" t="s">
        <v>50</v>
      </c>
      <c r="C17" s="85"/>
    </row>
    <row r="18" spans="1:3" ht="15" customHeight="1">
      <c r="A18" s="98" t="s">
        <v>43</v>
      </c>
      <c r="B18" s="96" t="s">
        <v>51</v>
      </c>
      <c r="C18" s="85"/>
    </row>
    <row r="19" spans="1:3" ht="15" customHeight="1">
      <c r="A19" s="98" t="s">
        <v>43</v>
      </c>
      <c r="B19" s="93" t="s">
        <v>52</v>
      </c>
      <c r="C19" s="85"/>
    </row>
    <row r="20" spans="1:3" ht="15" customHeight="1">
      <c r="A20" s="98" t="s">
        <v>43</v>
      </c>
      <c r="B20" s="96" t="s">
        <v>53</v>
      </c>
      <c r="C20" s="85"/>
    </row>
    <row r="21" spans="1:3" ht="12.75">
      <c r="A21" s="85"/>
      <c r="B21" s="85"/>
      <c r="C21" s="85"/>
    </row>
    <row r="22" spans="1:3" ht="22.5" customHeight="1">
      <c r="A22" s="90" t="s">
        <v>54</v>
      </c>
      <c r="B22" s="91"/>
      <c r="C22" s="91"/>
    </row>
    <row r="23" spans="1:3" ht="12.75">
      <c r="A23" s="85"/>
      <c r="B23" s="85"/>
      <c r="C23" s="85"/>
    </row>
    <row r="24" spans="1:3" ht="15" customHeight="1">
      <c r="A24" s="101"/>
      <c r="B24" s="102" t="s">
        <v>55</v>
      </c>
      <c r="C24" s="85"/>
    </row>
    <row r="25" spans="1:3" ht="15" customHeight="1">
      <c r="A25" s="103"/>
      <c r="B25" s="102" t="s">
        <v>56</v>
      </c>
      <c r="C25" s="85"/>
    </row>
    <row r="26" spans="1:3" ht="15" customHeight="1">
      <c r="A26" s="104"/>
      <c r="B26" s="102" t="s">
        <v>57</v>
      </c>
      <c r="C26" s="85"/>
    </row>
    <row r="27" spans="1:3" ht="12.75">
      <c r="A27" s="85"/>
      <c r="B27" s="85"/>
      <c r="C27" s="85"/>
    </row>
    <row r="28" spans="1:3" ht="22.5" customHeight="1">
      <c r="A28" s="90" t="s">
        <v>58</v>
      </c>
      <c r="B28" s="91"/>
      <c r="C28" s="91"/>
    </row>
    <row r="29" spans="1:3" ht="15" customHeight="1">
      <c r="A29" s="85"/>
      <c r="B29" s="105"/>
      <c r="C29" s="85"/>
    </row>
    <row r="30" spans="1:3" ht="15" customHeight="1">
      <c r="A30" s="85"/>
      <c r="B30" s="106" t="s">
        <v>59</v>
      </c>
      <c r="C30" s="85"/>
    </row>
    <row r="31" spans="1:3" ht="15" customHeight="1">
      <c r="A31" s="85"/>
      <c r="B31" s="105" t="s">
        <v>60</v>
      </c>
      <c r="C31" s="85"/>
    </row>
    <row r="32" spans="1:3" ht="15" customHeight="1">
      <c r="A32" s="85"/>
      <c r="B32" s="102" t="s">
        <v>61</v>
      </c>
      <c r="C32" s="85"/>
    </row>
    <row r="33" spans="1:3" ht="15" customHeight="1">
      <c r="A33" s="85"/>
      <c r="B33" s="102" t="s">
        <v>62</v>
      </c>
      <c r="C33" s="85"/>
    </row>
    <row r="34" spans="1:3" ht="15" customHeight="1">
      <c r="A34" s="85"/>
      <c r="B34" s="102" t="s">
        <v>63</v>
      </c>
      <c r="C34" s="85"/>
    </row>
    <row r="35" spans="1:3" ht="15" customHeight="1">
      <c r="A35" s="85"/>
      <c r="B35" s="102"/>
      <c r="C35" s="85"/>
    </row>
    <row r="36" spans="1:3" ht="15" customHeight="1">
      <c r="A36" s="85"/>
      <c r="B36" s="107" t="s">
        <v>64</v>
      </c>
      <c r="C36" s="85"/>
    </row>
    <row r="37" spans="1:3" ht="15" customHeight="1">
      <c r="A37" s="85"/>
      <c r="B37" s="108"/>
      <c r="C37" s="85"/>
    </row>
    <row r="38" spans="1:3" ht="15" customHeight="1">
      <c r="A38" s="85"/>
      <c r="B38" s="106" t="s">
        <v>65</v>
      </c>
      <c r="C38" s="85"/>
    </row>
    <row r="39" spans="1:3" ht="15" customHeight="1">
      <c r="A39" s="85"/>
      <c r="B39" s="97" t="s">
        <v>66</v>
      </c>
      <c r="C39" s="85"/>
    </row>
    <row r="40" spans="1:3" ht="15" customHeight="1">
      <c r="A40" s="85"/>
      <c r="B40" s="102"/>
      <c r="C40" s="85"/>
    </row>
    <row r="41" spans="1:3" ht="15" customHeight="1">
      <c r="A41" s="85"/>
      <c r="B41" s="107" t="s">
        <v>67</v>
      </c>
      <c r="C41" s="85"/>
    </row>
    <row r="42" spans="1:3" ht="15" customHeight="1">
      <c r="A42" s="85"/>
      <c r="B42" s="108"/>
      <c r="C42" s="85"/>
    </row>
    <row r="43" spans="1:3" ht="15" customHeight="1">
      <c r="A43" s="85"/>
      <c r="B43" s="107" t="s">
        <v>68</v>
      </c>
      <c r="C43" s="85"/>
    </row>
    <row r="44" spans="1:3" ht="15" customHeight="1">
      <c r="A44" s="85"/>
      <c r="B44" s="109"/>
      <c r="C44" s="85"/>
    </row>
    <row r="45" spans="1:3" ht="15" customHeight="1">
      <c r="A45" s="85"/>
      <c r="B45" s="106" t="s">
        <v>69</v>
      </c>
      <c r="C45" s="85"/>
    </row>
    <row r="46" spans="1:3" ht="15" customHeight="1">
      <c r="A46" s="85"/>
      <c r="B46" s="97" t="s">
        <v>70</v>
      </c>
      <c r="C46" s="85"/>
    </row>
    <row r="47" spans="1:3" ht="15" customHeight="1">
      <c r="A47" s="85"/>
      <c r="B47" s="108"/>
      <c r="C47" s="85"/>
    </row>
    <row r="48" spans="1:3" ht="22.5" customHeight="1">
      <c r="A48" s="90" t="s">
        <v>71</v>
      </c>
      <c r="B48" s="91"/>
      <c r="C48" s="91"/>
    </row>
    <row r="49" spans="1:3" ht="15" customHeight="1">
      <c r="A49" s="110"/>
      <c r="B49" s="85"/>
      <c r="C49" s="85"/>
    </row>
    <row r="50" spans="1:3" ht="15" customHeight="1">
      <c r="A50" s="110"/>
      <c r="B50" s="107" t="s">
        <v>72</v>
      </c>
      <c r="C50" s="85"/>
    </row>
    <row r="51" spans="1:3" ht="15" customHeight="1">
      <c r="A51" s="110"/>
      <c r="B51" s="85"/>
      <c r="C51" s="85"/>
    </row>
    <row r="52" spans="1:3" ht="15" customHeight="1">
      <c r="A52" s="111" t="s">
        <v>73</v>
      </c>
      <c r="B52" s="106" t="s">
        <v>74</v>
      </c>
      <c r="C52" s="85"/>
    </row>
    <row r="53" spans="1:3" ht="15" customHeight="1">
      <c r="A53" s="111" t="s">
        <v>75</v>
      </c>
      <c r="B53" s="106" t="s">
        <v>76</v>
      </c>
      <c r="C53" s="85"/>
    </row>
    <row r="54" spans="1:3" ht="15" customHeight="1">
      <c r="A54" s="111" t="s">
        <v>77</v>
      </c>
      <c r="B54" s="109" t="s">
        <v>78</v>
      </c>
      <c r="C54" s="85"/>
    </row>
    <row r="55" spans="1:3" ht="15" customHeight="1">
      <c r="A55" s="110"/>
      <c r="B55" s="112" t="s">
        <v>79</v>
      </c>
      <c r="C55" s="85"/>
    </row>
    <row r="56" spans="1:3" ht="15" customHeight="1">
      <c r="A56" s="110"/>
      <c r="B56" s="112" t="s">
        <v>80</v>
      </c>
      <c r="C56" s="85"/>
    </row>
    <row r="57" spans="1:3" ht="15" customHeight="1">
      <c r="A57" s="110"/>
      <c r="B57" s="113"/>
      <c r="C57" s="85"/>
    </row>
    <row r="58" spans="1:3" ht="15" customHeight="1">
      <c r="A58" s="111" t="s">
        <v>81</v>
      </c>
      <c r="B58" s="109" t="s">
        <v>82</v>
      </c>
      <c r="C58" s="85"/>
    </row>
    <row r="59" spans="1:3" ht="15" customHeight="1">
      <c r="A59" s="110"/>
      <c r="B59" s="113" t="s">
        <v>83</v>
      </c>
      <c r="C59" s="85"/>
    </row>
    <row r="60" spans="1:3" ht="15" customHeight="1">
      <c r="A60" s="110"/>
      <c r="B60" s="112" t="s">
        <v>84</v>
      </c>
      <c r="C60" s="85"/>
    </row>
    <row r="61" spans="1:3" ht="15" customHeight="1">
      <c r="A61" s="110"/>
      <c r="B61" s="114"/>
      <c r="C61" s="85"/>
    </row>
    <row r="62" spans="1:3" ht="15" customHeight="1">
      <c r="A62" s="111" t="s">
        <v>85</v>
      </c>
      <c r="B62" s="109" t="s">
        <v>86</v>
      </c>
      <c r="C62" s="85"/>
    </row>
    <row r="63" spans="1:3" ht="15" customHeight="1">
      <c r="A63" s="110"/>
      <c r="B63" s="112" t="s">
        <v>87</v>
      </c>
      <c r="C63" s="85"/>
    </row>
    <row r="64" spans="1:3" ht="15" customHeight="1">
      <c r="A64" s="85"/>
      <c r="B64" s="85"/>
      <c r="C64" s="85"/>
    </row>
    <row r="65" spans="1:3" ht="22.5" customHeight="1">
      <c r="A65" s="90" t="s">
        <v>88</v>
      </c>
      <c r="B65" s="91"/>
      <c r="C65" s="91"/>
    </row>
    <row r="66" spans="1:3" ht="15" customHeight="1">
      <c r="A66" s="111" t="s">
        <v>89</v>
      </c>
      <c r="B66" s="109" t="s">
        <v>90</v>
      </c>
      <c r="C66" s="85"/>
    </row>
    <row r="67" spans="1:3" ht="15" customHeight="1">
      <c r="A67" s="115" t="s">
        <v>91</v>
      </c>
      <c r="B67" s="116" t="s">
        <v>92</v>
      </c>
      <c r="C67" s="85"/>
    </row>
    <row r="68" spans="1:3" ht="12.75">
      <c r="A68" s="85"/>
      <c r="B68" s="114" t="s">
        <v>93</v>
      </c>
      <c r="C68" s="85"/>
    </row>
    <row r="69" spans="1:3" ht="12.75">
      <c r="A69" s="85"/>
      <c r="B69" s="85"/>
      <c r="C69" s="85"/>
    </row>
    <row r="70" spans="1:3" ht="12.75">
      <c r="A70" s="111" t="s">
        <v>89</v>
      </c>
      <c r="B70" s="109" t="s">
        <v>94</v>
      </c>
      <c r="C70" s="85"/>
    </row>
    <row r="71" spans="1:3" ht="12.75">
      <c r="A71" s="115" t="s">
        <v>91</v>
      </c>
      <c r="B71" s="113" t="s">
        <v>95</v>
      </c>
      <c r="C71" s="85"/>
    </row>
    <row r="72" spans="1:3" ht="12.75">
      <c r="A72" s="85"/>
      <c r="B72" s="85"/>
      <c r="C72" s="85"/>
    </row>
    <row r="73" spans="1:3" ht="12.75">
      <c r="A73" s="111" t="s">
        <v>89</v>
      </c>
      <c r="B73" s="106" t="s">
        <v>96</v>
      </c>
      <c r="C73" s="85"/>
    </row>
    <row r="74" spans="1:3" ht="38.25">
      <c r="A74" s="115" t="s">
        <v>91</v>
      </c>
      <c r="B74" s="112" t="s">
        <v>97</v>
      </c>
      <c r="C74" s="85"/>
    </row>
    <row r="75" spans="1:3" ht="12.75">
      <c r="A75" s="85"/>
      <c r="B75" s="85"/>
      <c r="C75" s="85"/>
    </row>
    <row r="76" spans="1:3" ht="25.5">
      <c r="A76" s="85"/>
      <c r="B76" s="112" t="s">
        <v>98</v>
      </c>
      <c r="C76" s="85"/>
    </row>
    <row r="77" spans="1:3" ht="12.75">
      <c r="A77" s="85"/>
      <c r="B77" s="85"/>
      <c r="C77" s="85"/>
    </row>
    <row r="78" spans="1:3" ht="12.75">
      <c r="A78" s="111" t="s">
        <v>89</v>
      </c>
      <c r="B78" s="109" t="s">
        <v>99</v>
      </c>
      <c r="C78" s="85"/>
    </row>
    <row r="79" spans="1:3" ht="38.25">
      <c r="A79" s="115" t="s">
        <v>91</v>
      </c>
      <c r="B79" s="117" t="s">
        <v>100</v>
      </c>
      <c r="C79" s="85"/>
    </row>
    <row r="80" spans="1:3" ht="12.75">
      <c r="A80" s="85"/>
      <c r="B80" s="118" t="s">
        <v>101</v>
      </c>
      <c r="C80" s="85"/>
    </row>
    <row r="81" spans="1:3" ht="12.75">
      <c r="A81" s="85"/>
      <c r="B81" s="85"/>
      <c r="C81" s="85"/>
    </row>
    <row r="82" spans="1:3" ht="15" customHeight="1">
      <c r="A82" s="111" t="s">
        <v>89</v>
      </c>
      <c r="B82" s="109" t="s">
        <v>102</v>
      </c>
      <c r="C82" s="85"/>
    </row>
    <row r="83" spans="1:3" ht="15" customHeight="1">
      <c r="A83" s="115" t="s">
        <v>91</v>
      </c>
      <c r="B83" s="112" t="s">
        <v>103</v>
      </c>
      <c r="C83" s="85"/>
    </row>
    <row r="84" spans="1:3" ht="15" customHeight="1">
      <c r="A84" s="85"/>
      <c r="B84" s="85"/>
      <c r="C84" s="85"/>
    </row>
    <row r="85" spans="1:3" ht="15" customHeight="1">
      <c r="A85" s="85"/>
      <c r="B85" s="85"/>
      <c r="C85" s="85"/>
    </row>
    <row r="86" spans="1:3" ht="15" customHeight="1">
      <c r="A86" s="85"/>
      <c r="B86" s="85"/>
      <c r="C86" s="85"/>
    </row>
    <row r="87" spans="1:3" ht="15" customHeight="1">
      <c r="A87" s="85"/>
      <c r="B87" s="85"/>
      <c r="C87" s="85"/>
    </row>
    <row r="88" spans="1:3" ht="12.75">
      <c r="A88" s="85"/>
      <c r="B88" s="85"/>
      <c r="C88" s="85"/>
    </row>
    <row r="89" spans="1:3" ht="12.75">
      <c r="A89" s="85"/>
      <c r="B89" s="85"/>
      <c r="C89" s="85"/>
    </row>
    <row r="90" spans="1:3" ht="12.75">
      <c r="A90" s="85"/>
      <c r="B90" s="85"/>
      <c r="C90" s="85"/>
    </row>
    <row r="91" spans="1:3" ht="12.75">
      <c r="A91" s="85"/>
      <c r="B91" s="85"/>
      <c r="C91" s="85"/>
    </row>
    <row r="92" spans="1:3" ht="12.75">
      <c r="A92" s="85"/>
      <c r="B92" s="85"/>
      <c r="C92" s="85"/>
    </row>
    <row r="93" spans="1:3" ht="12.75">
      <c r="A93" s="85"/>
      <c r="B93" s="85"/>
      <c r="C93" s="85"/>
    </row>
    <row r="94" spans="1:3" ht="12.75">
      <c r="A94" s="85"/>
      <c r="B94" s="85"/>
      <c r="C94" s="85"/>
    </row>
    <row r="95" spans="1:3" ht="15" customHeight="1">
      <c r="A95" s="111" t="s">
        <v>89</v>
      </c>
      <c r="B95" s="109" t="s">
        <v>104</v>
      </c>
      <c r="C95" s="85"/>
    </row>
    <row r="96" spans="1:3" ht="15" customHeight="1">
      <c r="A96" s="115" t="s">
        <v>91</v>
      </c>
      <c r="B96" s="112" t="s">
        <v>105</v>
      </c>
      <c r="C96" s="85"/>
    </row>
    <row r="97" spans="1:3" ht="15" customHeight="1">
      <c r="A97" s="85"/>
      <c r="B97" s="85"/>
      <c r="C97" s="85"/>
    </row>
    <row r="98" spans="1:3" ht="15" customHeight="1">
      <c r="A98" s="85"/>
      <c r="B98" s="119"/>
      <c r="C98" s="85"/>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9"/>
  <sheetViews>
    <sheetView showGridLines="0" workbookViewId="0"/>
  </sheetViews>
  <sheetFormatPr defaultColWidth="14.42578125" defaultRowHeight="15.75" customHeight="1"/>
  <cols>
    <col min="1" max="1" width="4.42578125" customWidth="1"/>
    <col min="2" max="2" width="84.85546875" customWidth="1"/>
    <col min="3" max="3" width="18" customWidth="1"/>
  </cols>
  <sheetData>
    <row r="1" spans="1:3" ht="30" customHeight="1">
      <c r="A1" s="120" t="s">
        <v>106</v>
      </c>
      <c r="B1" s="120"/>
      <c r="C1" s="120"/>
    </row>
    <row r="3" spans="1:3" ht="38.25">
      <c r="B3" s="121" t="s">
        <v>107</v>
      </c>
    </row>
    <row r="5" spans="1:3" ht="18">
      <c r="B5" s="122" t="str">
        <f>HYPERLINK("https://www.vertex42.com/ExcelTemplates/gantt-chart-template-pro.html","Learn More About Gantt Chart Template Pro")</f>
        <v>Learn More About Gantt Chart Template Pro</v>
      </c>
    </row>
    <row r="7" spans="1:3" ht="12.75">
      <c r="B7" s="123" t="s">
        <v>108</v>
      </c>
    </row>
    <row r="9" spans="1:3" ht="22.5" customHeight="1">
      <c r="A9" s="90" t="s">
        <v>109</v>
      </c>
      <c r="B9" s="91"/>
      <c r="C9" s="91"/>
    </row>
    <row r="10" spans="1:3" ht="12.75">
      <c r="B10" s="123"/>
    </row>
    <row r="11" spans="1:3" ht="12.75">
      <c r="B11" s="123" t="s">
        <v>110</v>
      </c>
    </row>
    <row r="12" spans="1:3" ht="25.5">
      <c r="B12" s="121" t="s">
        <v>111</v>
      </c>
    </row>
    <row r="14" spans="1:3" ht="12.75">
      <c r="B14" s="123" t="s">
        <v>112</v>
      </c>
    </row>
    <row r="15" spans="1:3" ht="25.5">
      <c r="B15" s="121" t="s">
        <v>113</v>
      </c>
    </row>
    <row r="17" spans="2:2" ht="12.75">
      <c r="B17" s="123" t="s">
        <v>114</v>
      </c>
    </row>
    <row r="18" spans="2:2" ht="25.5">
      <c r="B18" s="121" t="s">
        <v>115</v>
      </c>
    </row>
    <row r="20" spans="2:2" ht="12.75">
      <c r="B20" s="123" t="s">
        <v>116</v>
      </c>
    </row>
    <row r="21" spans="2:2" ht="25.5">
      <c r="B21" s="121" t="s">
        <v>117</v>
      </c>
    </row>
    <row r="23" spans="2:2" ht="12.75">
      <c r="B23" s="123" t="s">
        <v>118</v>
      </c>
    </row>
    <row r="24" spans="2:2" ht="51">
      <c r="B24" s="121" t="s">
        <v>119</v>
      </c>
    </row>
    <row r="38" spans="2:2" ht="12.75">
      <c r="B38" s="123" t="s">
        <v>120</v>
      </c>
    </row>
    <row r="39" spans="2:2" ht="25.5">
      <c r="B39" s="121" t="s">
        <v>121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8"/>
  <sheetViews>
    <sheetView showGridLines="0" workbookViewId="0"/>
  </sheetViews>
  <sheetFormatPr defaultColWidth="14.42578125" defaultRowHeight="15.75" customHeight="1"/>
  <cols>
    <col min="1" max="1" width="6.7109375" customWidth="1"/>
    <col min="2" max="2" width="81.7109375" customWidth="1"/>
    <col min="3" max="3" width="21.5703125" customWidth="1"/>
  </cols>
  <sheetData>
    <row r="1" spans="1:3" ht="30" customHeight="1">
      <c r="A1" s="120"/>
      <c r="B1" s="120" t="s">
        <v>122</v>
      </c>
      <c r="C1" s="120"/>
    </row>
    <row r="2" spans="1:3" ht="12.75">
      <c r="B2" s="124"/>
    </row>
    <row r="3" spans="1:3" ht="15">
      <c r="B3" s="125" t="str">
        <f>HYPERLINK("https://www.vertex42.com/ExcelTemplates/excel-gantt-chart.html","Gantt Chart Template for Google Sheets")</f>
        <v>Gantt Chart Template for Google Sheets</v>
      </c>
    </row>
    <row r="4" spans="1:3" ht="15">
      <c r="B4" s="126" t="s">
        <v>123</v>
      </c>
    </row>
    <row r="5" spans="1:3" ht="12.75">
      <c r="B5" s="124"/>
    </row>
    <row r="6" spans="1:3" ht="42.75">
      <c r="B6" s="127" t="s">
        <v>124</v>
      </c>
    </row>
    <row r="7" spans="1:3" ht="14.25">
      <c r="B7" s="128"/>
    </row>
    <row r="8" spans="1:3" ht="28.5">
      <c r="B8" s="129" t="s">
        <v>125</v>
      </c>
    </row>
    <row r="9" spans="1:3" ht="14.25">
      <c r="B9" s="128"/>
    </row>
    <row r="10" spans="1:3" ht="45">
      <c r="B10" s="130" t="s">
        <v>126</v>
      </c>
    </row>
    <row r="11" spans="1:3" ht="14.25">
      <c r="B11" s="128"/>
    </row>
    <row r="12" spans="1:3" ht="42.75">
      <c r="B12" s="129" t="s">
        <v>127</v>
      </c>
    </row>
    <row r="13" spans="1:3" ht="14.25">
      <c r="B13" s="129"/>
    </row>
    <row r="14" spans="1:3" ht="15">
      <c r="A14" s="131"/>
      <c r="B14" s="132" t="s">
        <v>128</v>
      </c>
      <c r="C14" s="131"/>
    </row>
    <row r="15" spans="1:3" ht="14.25">
      <c r="B15" s="128"/>
    </row>
    <row r="16" spans="1:3" ht="15">
      <c r="B16" s="133" t="s">
        <v>129</v>
      </c>
    </row>
    <row r="17" spans="2:2" ht="28.5">
      <c r="B17" s="127" t="s">
        <v>130</v>
      </c>
    </row>
    <row r="18" spans="2:2" ht="14.25">
      <c r="B18" s="128"/>
    </row>
    <row r="19" spans="2:2" ht="15">
      <c r="B19" s="133" t="s">
        <v>131</v>
      </c>
    </row>
    <row r="20" spans="2:2" ht="14.25">
      <c r="B20" s="134" t="str">
        <f>HYPERLINK("https://www.vertex42.com/licensing/EULA_privateuse.html","https://www.vertex42.com/licensing/EULA_privateuse.html")</f>
        <v>https://www.vertex42.com/licensing/EULA_privateuse.html</v>
      </c>
    </row>
    <row r="21" spans="2:2" ht="14.25">
      <c r="B21" s="128"/>
    </row>
    <row r="22" spans="2:2" ht="14.25">
      <c r="B22" s="128"/>
    </row>
    <row r="23" spans="2:2" ht="12.75">
      <c r="B23" s="124"/>
    </row>
    <row r="24" spans="2:2" ht="12.75">
      <c r="B24" s="124"/>
    </row>
    <row r="25" spans="2:2" ht="12.75">
      <c r="B25" s="124"/>
    </row>
    <row r="26" spans="2:2" ht="12.75">
      <c r="B26" s="124"/>
    </row>
    <row r="27" spans="2:2" ht="15" customHeight="1">
      <c r="B27" s="124"/>
    </row>
    <row r="28" spans="2:2" ht="15" customHeight="1">
      <c r="B28" s="12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4"/>
  <sheetViews>
    <sheetView showGridLines="0" workbookViewId="0"/>
  </sheetViews>
  <sheetFormatPr defaultColWidth="14.42578125" defaultRowHeight="15.75" customHeight="1"/>
  <cols>
    <col min="1" max="1" width="49.7109375" customWidth="1"/>
  </cols>
  <sheetData>
    <row r="1" spans="1:1" ht="15.75" customHeight="1">
      <c r="A1" s="123" t="s">
        <v>132</v>
      </c>
    </row>
    <row r="2" spans="1:1" ht="15.75" customHeight="1">
      <c r="A2" s="135" t="s">
        <v>133</v>
      </c>
    </row>
    <row r="3" spans="1:1" ht="15.75" customHeight="1">
      <c r="A3" s="135" t="s">
        <v>134</v>
      </c>
    </row>
    <row r="4" spans="1:1" ht="15.75" customHeight="1">
      <c r="A4" s="136" t="s">
        <v>135</v>
      </c>
    </row>
  </sheetData>
  <hyperlinks>
    <hyperlink ref="A4"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GanttChart</vt:lpstr>
      <vt:lpstr>Help</vt:lpstr>
      <vt:lpstr>GanttChartPro</vt:lpstr>
      <vt:lpstr>TermsOfUse</vt:lpstr>
      <vt:lp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Pison Anekboonyapirom(PAB)</cp:lastModifiedBy>
  <dcterms:modified xsi:type="dcterms:W3CDTF">2021-09-21T15:06:54Z</dcterms:modified>
</cp:coreProperties>
</file>