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donopel/Downloads/"/>
    </mc:Choice>
  </mc:AlternateContent>
  <xr:revisionPtr revIDLastSave="0" documentId="13_ncr:1_{1044CBE1-16B8-C84D-BFF9-8F6E65A65DCA}" xr6:coauthVersionLast="45" xr6:coauthVersionMax="45" xr10:uidLastSave="{00000000-0000-0000-0000-000000000000}"/>
  <bookViews>
    <workbookView xWindow="0" yWindow="500" windowWidth="25600" windowHeight="14520" activeTab="2" xr2:uid="{00000000-000D-0000-FFFF-FFFF00000000}"/>
  </bookViews>
  <sheets>
    <sheet name="Theater outcomes based on launc" sheetId="8" r:id="rId1"/>
    <sheet name="Kickstarter" sheetId="1" r:id="rId2"/>
    <sheet name="Outcomes Based on Goals" sheetId="9" r:id="rId3"/>
  </sheets>
  <definedNames>
    <definedName name="_xlnm._FilterDatabase" localSheetId="1" hidden="1">Kickstarter!$P$1:$P$4115</definedName>
  </definedNames>
  <calcPr calcId="191029"/>
  <pivotCaches>
    <pivotCache cacheId="2" r:id="rId4"/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9" l="1"/>
  <c r="B12" i="9"/>
  <c r="B11" i="9"/>
  <c r="B10" i="9"/>
  <c r="D13" i="9"/>
  <c r="C13" i="9"/>
  <c r="D12" i="9"/>
  <c r="D11" i="9"/>
  <c r="D10" i="9"/>
  <c r="D9" i="9"/>
  <c r="D8" i="9"/>
  <c r="D7" i="9"/>
  <c r="D6" i="9"/>
  <c r="D5" i="9"/>
  <c r="D4" i="9"/>
  <c r="D3" i="9"/>
  <c r="C3" i="9"/>
  <c r="D2" i="9"/>
  <c r="B2" i="9"/>
  <c r="C12" i="9"/>
  <c r="C11" i="9"/>
  <c r="C10" i="9"/>
  <c r="C9" i="9"/>
  <c r="C8" i="9"/>
  <c r="C7" i="9"/>
  <c r="C6" i="9"/>
  <c r="C5" i="9"/>
  <c r="C4" i="9"/>
  <c r="B3" i="9"/>
  <c r="C2" i="9"/>
  <c r="B9" i="9"/>
  <c r="B8" i="9"/>
  <c r="B7" i="9"/>
  <c r="B6" i="9"/>
  <c r="B5" i="9"/>
  <c r="B4" i="9"/>
  <c r="R2" i="1" a="1"/>
  <c r="R2" i="1" s="1"/>
  <c r="S2" i="1" s="1" a="1"/>
  <c r="S2" i="1" s="1"/>
  <c r="O2" i="1"/>
  <c r="O2016" i="1"/>
  <c r="E2" i="9" l="1"/>
  <c r="H2" i="9" s="1"/>
  <c r="E6" i="9"/>
  <c r="G6" i="9" s="1"/>
  <c r="E10" i="9"/>
  <c r="F10" i="9" s="1"/>
  <c r="E3" i="9"/>
  <c r="F3" i="9" s="1"/>
  <c r="E7" i="9"/>
  <c r="F7" i="9" s="1"/>
  <c r="E11" i="9"/>
  <c r="H11" i="9" s="1"/>
  <c r="E4" i="9"/>
  <c r="F4" i="9" s="1"/>
  <c r="E8" i="9"/>
  <c r="H8" i="9" s="1"/>
  <c r="E12" i="9"/>
  <c r="G12" i="9" s="1"/>
  <c r="E5" i="9"/>
  <c r="G5" i="9" s="1"/>
  <c r="E9" i="9"/>
  <c r="H9" i="9" s="1"/>
  <c r="E13" i="9"/>
  <c r="H13" i="9" l="1"/>
  <c r="E14" i="9"/>
  <c r="H3" i="9"/>
  <c r="F8" i="9"/>
  <c r="H10" i="9"/>
  <c r="G10" i="9"/>
  <c r="G13" i="9"/>
  <c r="G2" i="9"/>
  <c r="H5" i="9"/>
  <c r="F13" i="9"/>
  <c r="G3" i="9"/>
  <c r="F12" i="9"/>
  <c r="G8" i="9"/>
  <c r="F9" i="9"/>
  <c r="G11" i="9"/>
  <c r="H12" i="9"/>
  <c r="G9" i="9"/>
  <c r="F11" i="9"/>
  <c r="H4" i="9"/>
  <c r="F6" i="9"/>
  <c r="F2" i="9"/>
  <c r="F5" i="9"/>
  <c r="H6" i="9"/>
  <c r="G4" i="9"/>
  <c r="G7" i="9"/>
  <c r="H7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<sst xmlns="http://schemas.openxmlformats.org/spreadsheetml/2006/main" count="37106" uniqueCount="8401">
  <si>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</si>
  <si>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</si>
  <si>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</si>
  <si>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</si>
  <si>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</si>
  <si>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</si>
  <si>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</si>
  <si>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</si>
  <si>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</si>
  <si>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</si>
  <si>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</si>
  <si>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</si>
  <si>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</si>
  <si>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</si>
  <si>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</si>
  <si>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</si>
  <si>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</si>
  <si>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</si>
  <si>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</si>
  <si>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</si>
  <si>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</si>
  <si>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</si>
  <si>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</si>
  <si>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</si>
  <si>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</si>
  <si>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</si>
  <si>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</si>
  <si>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</si>
  <si>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</si>
  <si>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</si>
  <si>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</si>
  <si>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</si>
  <si>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</si>
  <si>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</si>
  <si>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</si>
  <si>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</si>
  <si>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</si>
  <si>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</si>
  <si>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</si>
  <si>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</si>
  <si>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</si>
  <si>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</si>
  <si>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</si>
  <si>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</si>
  <si>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</si>
  <si>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</si>
  <si>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</si>
  <si>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</si>
  <si>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</si>
  <si>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</si>
  <si>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</si>
  <si>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</si>
  <si>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</si>
  <si>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</si>
  <si>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</si>
  <si>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</si>
  <si>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</si>
  <si>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</si>
  <si>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</si>
  <si>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</si>
  <si>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</si>
  <si>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</si>
  <si>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</si>
  <si>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</si>
  <si>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</si>
  <si>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</si>
  <si>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</si>
  <si>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</si>
  <si>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</si>
  <si>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</si>
  <si>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</si>
  <si>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</si>
  <si>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</si>
  <si>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</si>
  <si>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</si>
  <si>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</si>
  <si>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</si>
  <si>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</si>
  <si>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</si>
  <si>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</si>
  <si>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</si>
  <si>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</si>
  <si>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</si>
  <si>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</si>
  <si>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</si>
  <si>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</si>
  <si>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</si>
  <si>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</si>
  <si>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</si>
  <si>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</si>
  <si>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</si>
  <si>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</si>
  <si>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</si>
  <si>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</si>
  <si>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</si>
  <si>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</si>
  <si>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</si>
  <si>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</si>
  <si>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</si>
  <si>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</si>
  <si>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</si>
  <si>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</si>
  <si>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</si>
  <si>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</si>
  <si>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</si>
  <si>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</si>
  <si>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</si>
  <si>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</si>
  <si>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</si>
  <si>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</si>
  <si>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</si>
  <si>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</si>
  <si>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</si>
  <si>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</si>
  <si>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</si>
  <si>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</si>
  <si>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</si>
  <si>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</si>
  <si>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</si>
  <si>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</si>
  <si>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</si>
  <si>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</si>
  <si>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</si>
  <si>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</si>
  <si>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</si>
  <si>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</si>
  <si>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</si>
  <si>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</si>
  <si>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</si>
  <si>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</si>
  <si>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</si>
  <si>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</si>
  <si>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</si>
  <si>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</si>
  <si>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</si>
  <si>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</si>
  <si>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</si>
  <si>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</si>
  <si>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</si>
  <si>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</si>
  <si>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</si>
  <si>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</si>
  <si>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</si>
  <si>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</si>
  <si>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</si>
  <si>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</si>
  <si>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</si>
  <si>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</si>
  <si>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</si>
  <si>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</si>
  <si>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</si>
  <si>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</si>
  <si>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</si>
  <si>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</si>
  <si>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</si>
  <si>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</si>
  <si>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</si>
  <si>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</si>
  <si>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</si>
  <si>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</si>
  <si>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</si>
  <si>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</si>
  <si>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</si>
  <si>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</si>
  <si>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</si>
  <si>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</si>
  <si>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</si>
  <si>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</si>
  <si>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</si>
  <si>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</si>
  <si>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</si>
  <si>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</si>
  <si>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</si>
  <si>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</si>
  <si>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</si>
  <si>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</si>
  <si>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</si>
  <si>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</si>
  <si>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</si>
  <si>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</si>
  <si>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</si>
  <si>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</si>
  <si>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</si>
  <si>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</si>
  <si>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</si>
  <si>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</si>
  <si>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</si>
  <si>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</si>
  <si>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</si>
  <si>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</si>
  <si>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</si>
  <si>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</si>
  <si>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</si>
  <si>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</si>
  <si>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</si>
  <si>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</si>
  <si>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</si>
  <si>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</si>
  <si>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</si>
  <si>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</si>
  <si>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</si>
  <si>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</si>
  <si>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</si>
  <si>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</si>
  <si>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</si>
  <si>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</si>
  <si>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</si>
  <si>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</si>
  <si>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</si>
  <si>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</si>
  <si>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</si>
  <si>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</si>
  <si>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</si>
  <si>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</si>
  <si>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</si>
  <si>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</si>
  <si>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</si>
  <si>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</si>
  <si>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</si>
  <si>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</si>
  <si>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</si>
  <si>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</si>
  <si>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</si>
  <si>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</si>
  <si>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</si>
  <si>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</si>
  <si>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</si>
  <si>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</si>
  <si>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</si>
  <si>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</si>
  <si>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</si>
  <si>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</si>
  <si>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</si>
  <si>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</si>
  <si>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</si>
  <si>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</si>
  <si>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</si>
  <si>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</si>
  <si>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</si>
  <si>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</si>
  <si>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</si>
  <si>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</si>
  <si>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</si>
  <si>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</si>
  <si>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</si>
  <si>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</si>
  <si>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</si>
  <si>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</si>
  <si>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</si>
  <si>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</si>
  <si>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</si>
  <si>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</si>
  <si>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</si>
  <si>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</si>
  <si>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</si>
  <si>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</si>
  <si>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</si>
  <si>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</si>
  <si>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</si>
  <si>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</si>
  <si>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</si>
  <si>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</si>
  <si>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</si>
  <si>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</si>
  <si>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</si>
  <si>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</si>
  <si>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</si>
  <si>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</si>
  <si>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</si>
  <si>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</si>
  <si>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</si>
  <si>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</si>
  <si>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</si>
  <si>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</si>
  <si>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</si>
  <si>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</si>
  <si>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</si>
  <si>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</si>
  <si>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</si>
  <si>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</si>
  <si>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</si>
  <si>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</si>
  <si>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</si>
  <si>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</si>
  <si>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</si>
  <si>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</si>
  <si>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</si>
  <si>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</si>
  <si>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</si>
  <si>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</si>
  <si>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</si>
  <si>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</si>
  <si>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</si>
  <si>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</si>
  <si>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</si>
  <si>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</si>
  <si>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</si>
  <si>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</si>
  <si>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</si>
  <si>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</si>
  <si>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</si>
  <si>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</si>
  <si>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</si>
  <si>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</si>
  <si>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</si>
  <si>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</si>
  <si>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</si>
  <si>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</si>
  <si>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</si>
  <si>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</si>
  <si>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</si>
  <si>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</si>
  <si>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</si>
  <si>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</si>
  <si>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</si>
  <si>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</si>
  <si>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</si>
  <si>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</si>
  <si>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</si>
  <si>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</si>
  <si>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</si>
  <si>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</si>
  <si>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</si>
  <si>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</si>
  <si>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</si>
  <si>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</si>
  <si>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</si>
  <si>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</si>
  <si>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</si>
  <si>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</si>
  <si>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</si>
  <si>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</si>
  <si>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</si>
  <si>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</si>
  <si>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</si>
  <si>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</si>
  <si>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</si>
  <si>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</si>
  <si>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</si>
  <si>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</si>
  <si>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</si>
  <si>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</si>
  <si>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</si>
  <si>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</si>
  <si>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</si>
  <si>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</si>
  <si>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</si>
  <si>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</si>
  <si>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</si>
  <si>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</si>
  <si>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</si>
  <si>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</si>
  <si>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</si>
  <si>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</si>
  <si>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</si>
  <si>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</si>
  <si>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</si>
  <si>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</si>
  <si>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</si>
  <si>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</si>
  <si>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</si>
  <si>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</si>
  <si>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</si>
  <si>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</si>
  <si>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</si>
  <si>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</si>
  <si>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</si>
  <si>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</si>
  <si>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</si>
  <si>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</si>
  <si>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</si>
  <si>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</si>
  <si>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</si>
  <si>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</si>
  <si>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</si>
  <si>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</si>
  <si>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</si>
  <si>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</si>
  <si>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</si>
  <si>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</si>
  <si>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</si>
  <si>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</si>
  <si>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</si>
  <si>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</si>
  <si>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</si>
  <si>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</si>
  <si>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</si>
  <si>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</si>
  <si>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</si>
  <si>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</si>
  <si>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</si>
  <si>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</si>
  <si>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</si>
  <si>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</si>
  <si>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</si>
  <si>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</si>
  <si>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</si>
  <si>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</si>
  <si>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</si>
  <si>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</si>
  <si>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</si>
  <si>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</si>
  <si>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</si>
  <si>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</si>
  <si>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</si>
  <si>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</si>
  <si>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</si>
  <si>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</si>
  <si>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</si>
  <si>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</si>
  <si>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</si>
  <si>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</si>
  <si>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</si>
  <si>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</si>
  <si>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</si>
  <si>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</si>
  <si>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</si>
  <si>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</si>
  <si>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</si>
  <si>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</si>
  <si>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</si>
  <si>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</si>
  <si>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</si>
  <si>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</si>
  <si>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</si>
  <si>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</si>
  <si>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</si>
  <si>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</si>
  <si>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</si>
  <si>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</si>
  <si>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</si>
  <si>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</si>
  <si>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</si>
  <si>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</si>
  <si>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</si>
  <si>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</si>
  <si>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</si>
  <si>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</si>
  <si>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</si>
  <si>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</si>
  <si>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</si>
  <si>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</si>
  <si>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</si>
  <si>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</si>
  <si>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</si>
  <si>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</si>
  <si>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</si>
  <si>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</si>
  <si>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</si>
  <si>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</si>
  <si>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</si>
  <si>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</si>
  <si>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</si>
  <si>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</si>
  <si>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</si>
  <si>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</si>
  <si>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</si>
  <si>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</si>
  <si>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</si>
  <si>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</si>
  <si>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</si>
  <si>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</si>
  <si>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</si>
  <si>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</si>
  <si>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</si>
  <si>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</si>
  <si>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</si>
  <si>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</si>
  <si>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</si>
  <si>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</si>
  <si>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</si>
  <si>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</si>
  <si>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</si>
  <si>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</si>
  <si>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</si>
  <si>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</si>
  <si>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</si>
  <si>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</si>
  <si>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</si>
  <si>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</si>
  <si>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</si>
  <si>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</si>
  <si>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</si>
  <si>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</si>
  <si>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</si>
  <si>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</si>
  <si>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</si>
  <si>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</si>
  <si>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</si>
  <si>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</si>
  <si>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</si>
  <si>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</si>
  <si>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</si>
  <si>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</si>
  <si>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</si>
  <si>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</si>
  <si>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</si>
  <si>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</si>
  <si>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</si>
  <si>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</si>
  <si>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</si>
  <si>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</si>
  <si>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</si>
  <si>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</si>
  <si>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</si>
  <si>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</si>
  <si>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</si>
  <si>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</si>
  <si>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</si>
  <si>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</si>
  <si>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</si>
  <si>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</si>
  <si>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</si>
  <si>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</si>
  <si>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</si>
  <si>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</si>
  <si>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</si>
  <si>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</si>
  <si>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</si>
  <si>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</si>
  <si>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</si>
  <si>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</si>
  <si>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</si>
  <si>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</si>
  <si>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</si>
  <si>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</si>
  <si>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</si>
  <si>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</si>
  <si>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</si>
  <si>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</si>
  <si>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</si>
  <si>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</si>
  <si>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</si>
  <si>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</si>
  <si>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</si>
  <si>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</si>
  <si>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</si>
  <si>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</si>
  <si>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</si>
  <si>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</si>
  <si>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</si>
  <si>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</si>
  <si>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</si>
  <si>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</si>
  <si>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</si>
  <si>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</si>
  <si>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</si>
  <si>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</si>
  <si>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</si>
  <si>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</si>
  <si>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</si>
  <si>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</si>
  <si>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</si>
  <si>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</si>
  <si>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</si>
  <si>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</si>
  <si>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</si>
  <si>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</si>
  <si>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</si>
  <si>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</si>
  <si>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</si>
  <si>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</si>
  <si>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</si>
  <si>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</si>
  <si>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</si>
  <si>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</si>
  <si>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</si>
  <si>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</si>
  <si>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</si>
  <si>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</si>
  <si>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</si>
  <si>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</si>
  <si>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</si>
  <si>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</si>
  <si>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</si>
  <si>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</si>
  <si>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</si>
  <si>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</si>
  <si>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</si>
  <si>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</si>
  <si>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</si>
  <si>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</si>
  <si>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</si>
  <si>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</si>
  <si>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</si>
  <si>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</si>
  <si>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</si>
  <si>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</si>
  <si>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</si>
  <si>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</si>
  <si>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</si>
  <si>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</si>
  <si>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</si>
  <si>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</si>
  <si>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</si>
  <si>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</si>
  <si>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</si>
  <si>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</si>
  <si>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</si>
  <si>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</si>
  <si>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</si>
  <si>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</si>
  <si>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</si>
  <si>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</si>
  <si>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</si>
  <si>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</si>
  <si>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</si>
  <si>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</si>
  <si>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</si>
  <si>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</si>
  <si>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</si>
  <si>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</si>
  <si>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</si>
  <si>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</si>
  <si>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</si>
  <si>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</si>
  <si>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</si>
  <si>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</si>
  <si>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</si>
  <si>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</si>
  <si>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</si>
  <si>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</si>
  <si>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</si>
  <si>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</si>
  <si>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</si>
  <si>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</si>
  <si>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</si>
  <si>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</si>
  <si>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</si>
  <si>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</si>
  <si>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</si>
  <si>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</si>
  <si>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</si>
  <si>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</si>
  <si>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</si>
  <si>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</si>
  <si>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</si>
  <si>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</si>
  <si>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</si>
  <si>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</si>
  <si>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</si>
  <si>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</si>
  <si>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</si>
  <si>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</si>
  <si>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</si>
  <si>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</si>
  <si>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</si>
  <si>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</si>
  <si>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</si>
  <si>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</si>
  <si>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</si>
  <si>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</si>
  <si>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</si>
  <si>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</si>
  <si>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</si>
  <si>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</si>
  <si>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</si>
  <si>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</si>
  <si>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</si>
  <si>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</si>
  <si>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</si>
  <si>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</si>
  <si>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</si>
  <si>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</si>
  <si>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</si>
  <si>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</si>
  <si>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</si>
  <si>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</si>
  <si>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</si>
  <si>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</si>
  <si>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</si>
  <si>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</si>
  <si>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</si>
  <si>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</si>
  <si>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</si>
  <si>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</si>
  <si>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</si>
  <si>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</si>
  <si>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</si>
  <si>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</si>
  <si>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</si>
  <si>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</si>
  <si>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</si>
  <si>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</si>
  <si>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</si>
  <si>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</si>
  <si>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</si>
  <si>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</si>
  <si>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</si>
  <si>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</si>
  <si>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</si>
  <si>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</si>
  <si>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</si>
  <si>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</si>
  <si>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</si>
  <si>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</si>
  <si>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</si>
  <si>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</si>
  <si>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</si>
  <si>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</si>
  <si>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</si>
  <si>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</si>
  <si>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</si>
  <si>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</si>
  <si>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</si>
  <si>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</si>
  <si>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</si>
  <si>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</si>
  <si>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</si>
  <si>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</si>
  <si>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</si>
  <si>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</si>
  <si>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</si>
  <si>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</si>
  <si>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</si>
  <si>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</si>
  <si>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</si>
  <si>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</si>
  <si>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</si>
  <si>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</si>
  <si>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</si>
  <si>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</si>
  <si>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</si>
  <si>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</si>
  <si>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</si>
  <si>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</si>
  <si>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</si>
  <si>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</si>
  <si>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</si>
  <si>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</si>
  <si>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</si>
  <si>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</si>
  <si>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</si>
  <si>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</si>
  <si>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</si>
  <si>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</si>
  <si>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</si>
  <si>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</si>
  <si>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</si>
  <si>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</si>
  <si>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</si>
  <si>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</si>
  <si>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</si>
  <si>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</si>
  <si>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</si>
  <si>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</si>
  <si>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</si>
  <si>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</si>
  <si>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</si>
  <si>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</si>
  <si>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</si>
  <si>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</si>
  <si>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</si>
  <si>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</si>
  <si>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</si>
  <si>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</si>
  <si>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</si>
  <si>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</si>
  <si>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</si>
  <si>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</si>
  <si>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</si>
  <si>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</si>
  <si>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</si>
  <si>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</si>
  <si>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</si>
  <si>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</si>
  <si>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</si>
  <si>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</si>
  <si>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</si>
  <si>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</si>
  <si>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</si>
  <si>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</si>
  <si>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</si>
  <si>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</si>
  <si>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</si>
  <si>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</si>
  <si>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</si>
  <si>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</si>
  <si>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</si>
  <si>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</si>
  <si>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</si>
  <si>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</si>
  <si>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</si>
  <si>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</si>
  <si>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</si>
  <si>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</si>
  <si>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</si>
  <si>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</si>
  <si>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</si>
  <si>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</si>
  <si>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</si>
  <si>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</si>
  <si>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</si>
  <si>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</si>
  <si>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</si>
  <si>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</si>
  <si>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</si>
  <si>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</si>
  <si>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</si>
  <si>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</si>
  <si>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</si>
  <si>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</si>
  <si>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</si>
  <si>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</si>
  <si>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</si>
  <si>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</si>
  <si>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</si>
  <si>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</si>
  <si>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</si>
  <si>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</si>
  <si>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</si>
  <si>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</si>
  <si>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</si>
  <si>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</si>
  <si>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</si>
  <si>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</si>
  <si>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</si>
  <si>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</si>
  <si>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</si>
  <si>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</si>
  <si>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</si>
  <si>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</si>
  <si>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</si>
  <si>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</si>
  <si>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</si>
  <si>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</si>
  <si>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</si>
  <si>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</si>
  <si>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</si>
  <si>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</si>
  <si>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</si>
  <si>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</si>
  <si>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</si>
  <si>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</si>
  <si>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</si>
  <si>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</si>
  <si>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</si>
  <si>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</si>
  <si>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</si>
  <si>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</si>
  <si>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</si>
  <si>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</si>
  <si>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</si>
  <si>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</si>
  <si>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</si>
  <si>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</si>
  <si>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</si>
  <si>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</si>
  <si>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</si>
  <si>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</si>
  <si>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</si>
  <si>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</si>
  <si>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</si>
  <si>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</si>
  <si>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</si>
  <si>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</si>
  <si>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</si>
  <si>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</si>
  <si>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</si>
  <si>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</si>
  <si>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</si>
  <si>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</si>
  <si>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</si>
  <si>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</si>
  <si>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</si>
  <si>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</si>
  <si>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</si>
  <si>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</si>
  <si>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</si>
  <si>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</si>
  <si>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</si>
  <si>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</si>
  <si>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</si>
  <si>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</si>
  <si>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</si>
  <si>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</si>
  <si>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</si>
  <si>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</si>
  <si>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</si>
  <si>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</si>
  <si>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</si>
  <si>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</si>
  <si>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</si>
  <si>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</si>
  <si>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</si>
  <si>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</si>
  <si>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</si>
  <si>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</si>
  <si>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</si>
  <si>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</si>
  <si>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</si>
  <si>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</si>
  <si>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</si>
  <si>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</si>
  <si>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</si>
  <si>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</si>
  <si>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</si>
  <si>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</si>
  <si>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</si>
  <si>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</si>
  <si>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</si>
  <si>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</si>
  <si>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</si>
  <si>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</si>
  <si>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</si>
  <si>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</si>
  <si>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</si>
  <si>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</si>
  <si>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</si>
  <si>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</si>
  <si>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</si>
  <si>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</si>
  <si>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</si>
  <si>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</si>
  <si>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</si>
  <si>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</si>
  <si>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</si>
  <si>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</si>
  <si>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</si>
  <si>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</si>
  <si>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</si>
  <si>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</si>
  <si>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</si>
  <si>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</si>
  <si>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</si>
  <si>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</si>
  <si>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</si>
  <si>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</si>
  <si>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</si>
  <si>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</si>
  <si>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</si>
  <si>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</si>
  <si>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</si>
  <si>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</si>
  <si>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</si>
  <si>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</si>
  <si>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</si>
  <si>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</si>
  <si>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</si>
  <si>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</si>
  <si>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</si>
  <si>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</si>
  <si>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</si>
  <si>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</si>
  <si>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</si>
  <si>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</si>
  <si>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</si>
  <si>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</si>
  <si>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</si>
  <si>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</si>
  <si>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</si>
  <si>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</si>
  <si>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</si>
  <si>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</si>
  <si>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</si>
  <si>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</si>
  <si>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</si>
  <si>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</si>
  <si>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</si>
  <si>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</si>
  <si>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</si>
  <si>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</si>
  <si>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</si>
  <si>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</si>
  <si>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</si>
  <si>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</si>
  <si>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</si>
  <si>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</si>
  <si>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</si>
  <si>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</si>
  <si>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</si>
  <si>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</si>
  <si>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</si>
  <si>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</si>
  <si>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</si>
  <si>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</si>
  <si>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</si>
  <si>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</si>
  <si>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</si>
  <si>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</si>
  <si>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</si>
  <si>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</si>
  <si>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</si>
  <si>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</si>
  <si>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</si>
  <si>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</si>
  <si>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</si>
  <si>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</si>
  <si>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</si>
  <si>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</si>
  <si>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</si>
  <si>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</si>
  <si>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</si>
  <si>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</si>
  <si>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</si>
  <si>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</si>
  <si>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</si>
  <si>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</si>
  <si>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</si>
  <si>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</si>
  <si>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</si>
  <si>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</si>
  <si>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</si>
  <si>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</si>
  <si>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</si>
  <si>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</si>
  <si>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</si>
  <si>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</si>
  <si>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</si>
  <si>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</si>
  <si>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</si>
  <si>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</si>
  <si>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</si>
  <si>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</si>
  <si>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</si>
  <si>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</si>
  <si>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</si>
  <si>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</si>
  <si>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</si>
  <si>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</si>
  <si>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</si>
  <si>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</si>
  <si>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</si>
  <si>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</si>
  <si>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</si>
  <si>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</si>
  <si>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</si>
  <si>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</si>
  <si>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</si>
  <si>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</si>
  <si>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</si>
  <si>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</si>
  <si>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</si>
  <si>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</si>
  <si>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</si>
  <si>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</si>
  <si>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</si>
  <si>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</si>
  <si>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</si>
  <si>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</si>
  <si>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</si>
  <si>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</si>
  <si>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</si>
  <si>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</si>
  <si>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</si>
  <si>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</si>
  <si>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</si>
  <si>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</si>
  <si>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</si>
  <si>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</si>
  <si>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</si>
  <si>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</si>
  <si>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</si>
  <si>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</si>
  <si>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</si>
  <si>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</si>
  <si>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</si>
  <si>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</si>
  <si>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</si>
  <si>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</si>
  <si>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</si>
  <si>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</si>
  <si>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</si>
  <si>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</si>
  <si>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</si>
  <si>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</si>
  <si>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</si>
  <si>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</si>
  <si>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</si>
  <si>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</si>
  <si>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</si>
  <si>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</si>
  <si>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</si>
  <si>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</si>
  <si>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</si>
  <si>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</si>
  <si>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</si>
  <si>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</si>
  <si>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</si>
  <si>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</si>
  <si>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</si>
  <si>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</si>
  <si>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</si>
  <si>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</si>
  <si>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</si>
  <si>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</si>
  <si>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</si>
  <si>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</si>
  <si>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</si>
  <si>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</si>
  <si>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</si>
  <si>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</si>
  <si>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</si>
  <si>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</si>
  <si>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</si>
  <si>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</si>
  <si>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</si>
  <si>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</si>
  <si>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</si>
  <si>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</si>
  <si>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</si>
  <si>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</si>
  <si>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</si>
  <si>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</si>
  <si>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</si>
  <si>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</si>
  <si>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</si>
  <si>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</si>
  <si>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</si>
  <si>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</si>
  <si>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</si>
  <si>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</si>
  <si>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</si>
  <si>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</si>
  <si>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</si>
  <si>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</si>
  <si>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</si>
  <si>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</si>
  <si>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</si>
  <si>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</si>
  <si>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</si>
  <si>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</si>
  <si>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</si>
  <si>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</si>
  <si>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</si>
  <si>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</si>
  <si>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</si>
  <si>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</si>
  <si>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</si>
  <si>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</si>
  <si>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</si>
  <si>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</si>
  <si>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</si>
  <si>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</si>
  <si>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</si>
  <si>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</si>
  <si>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</si>
  <si>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</si>
  <si>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</si>
  <si>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</si>
  <si>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</si>
  <si>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</si>
  <si>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</si>
  <si>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</si>
  <si>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</si>
  <si>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</si>
  <si>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</si>
  <si>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</si>
  <si>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</si>
  <si>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</si>
  <si>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</si>
  <si>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</si>
  <si>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</si>
  <si>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</si>
  <si>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</si>
  <si>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</si>
  <si>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</si>
  <si>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</si>
  <si>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</si>
  <si>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</si>
  <si>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</si>
  <si>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</si>
  <si>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</si>
  <si>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</si>
  <si>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</si>
  <si>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</si>
  <si>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</si>
  <si>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</si>
  <si>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</si>
  <si>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</si>
  <si>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</si>
  <si>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</si>
  <si>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</si>
  <si>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</si>
  <si>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</si>
  <si>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</si>
  <si>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</si>
  <si>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</si>
  <si>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</si>
  <si>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</si>
  <si>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</si>
  <si>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</si>
  <si>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</si>
  <si>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</si>
  <si>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</si>
  <si>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</si>
  <si>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</si>
  <si>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</si>
  <si>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</si>
  <si>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</si>
  <si>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</si>
  <si>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</si>
  <si>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</si>
  <si>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</si>
  <si>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</si>
  <si>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</si>
  <si>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</si>
  <si>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</si>
  <si>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</si>
  <si>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</si>
  <si>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</si>
  <si>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</si>
  <si>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</si>
  <si>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</si>
  <si>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</si>
  <si>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</si>
  <si>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</si>
  <si>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</si>
  <si>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</si>
  <si>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</si>
  <si>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</si>
  <si>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</si>
  <si>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</si>
  <si>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</si>
  <si>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</si>
  <si>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</si>
  <si>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</si>
  <si>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</si>
  <si>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</si>
  <si>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</si>
  <si>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</si>
  <si>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</si>
  <si>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</si>
  <si>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</si>
  <si>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</si>
  <si>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</si>
  <si>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</si>
  <si>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</si>
  <si>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</si>
  <si>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</si>
  <si>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</si>
  <si>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</si>
  <si>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</si>
  <si>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</si>
  <si>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</si>
  <si>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</si>
  <si>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</si>
  <si>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</si>
  <si>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</si>
  <si>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</si>
  <si>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</si>
  <si>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</si>
  <si>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</si>
  <si>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</si>
  <si>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</si>
  <si>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</si>
  <si>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</si>
  <si>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</si>
  <si>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</si>
  <si>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</si>
  <si>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</si>
  <si>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</si>
  <si>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</si>
  <si>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</si>
  <si>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</si>
  <si>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</si>
  <si>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</si>
  <si>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</si>
  <si>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</si>
  <si>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</si>
  <si>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</si>
  <si>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</si>
  <si>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</si>
  <si>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</si>
  <si>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</si>
  <si>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</si>
  <si>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</si>
  <si>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</si>
  <si>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</si>
  <si>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</si>
  <si>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</si>
  <si>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</si>
  <si>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</si>
  <si>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</si>
  <si>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</si>
  <si>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</si>
  <si>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</si>
  <si>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</si>
  <si>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</si>
  <si>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</si>
  <si>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</si>
  <si>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</si>
  <si>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</si>
  <si>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</si>
  <si>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</si>
  <si>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</si>
  <si>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</si>
  <si>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</si>
  <si>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</si>
  <si>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</si>
  <si>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</si>
  <si>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</si>
  <si>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</si>
  <si>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</si>
  <si>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</si>
  <si>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</si>
  <si>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</si>
  <si>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</si>
  <si>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</si>
  <si>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</si>
  <si>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</si>
  <si>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</si>
  <si>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</si>
  <si>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</si>
  <si>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</si>
  <si>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</si>
  <si>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</si>
  <si>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</si>
  <si>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</si>
  <si>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</si>
  <si>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</si>
  <si>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</si>
  <si>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</si>
  <si>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</si>
  <si>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</si>
  <si>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</si>
  <si>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</si>
  <si>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</si>
  <si>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</si>
  <si>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</si>
  <si>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</si>
  <si>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</si>
  <si>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</si>
  <si>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</si>
  <si>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</si>
  <si>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</si>
  <si>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</si>
  <si>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</si>
  <si>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</si>
  <si>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</si>
  <si>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</si>
  <si>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</si>
  <si>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</si>
  <si>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</si>
  <si>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</si>
  <si>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</si>
  <si>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</si>
  <si>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</si>
  <si>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</si>
  <si>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</si>
  <si>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</si>
  <si>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</si>
  <si>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</si>
  <si>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</si>
  <si>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</si>
  <si>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</si>
  <si>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</si>
  <si>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</si>
  <si>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</si>
  <si>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</si>
  <si>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</si>
  <si>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</si>
  <si>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</si>
  <si>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</si>
  <si>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</si>
  <si>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</si>
  <si>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</si>
  <si>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</si>
  <si>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</si>
  <si>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</si>
  <si>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</si>
  <si>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</si>
  <si>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</si>
  <si>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</si>
  <si>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</si>
  <si>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</si>
  <si>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</si>
  <si>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</si>
  <si>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</si>
  <si>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</si>
  <si>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</si>
  <si>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</si>
  <si>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</si>
  <si>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</si>
  <si>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</si>
  <si>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</si>
  <si>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</si>
  <si>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</si>
  <si>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</si>
  <si>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</si>
  <si>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</si>
  <si>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</si>
  <si>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</si>
  <si>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</si>
  <si>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</si>
  <si>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</si>
  <si>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</si>
  <si>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</si>
  <si>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</si>
  <si>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</si>
  <si>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</si>
  <si>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</si>
  <si>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</si>
  <si>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</si>
  <si>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</si>
  <si>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</si>
  <si>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</si>
  <si>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</si>
  <si>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</si>
  <si>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</si>
  <si>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</si>
  <si>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</si>
  <si>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</si>
  <si>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</si>
  <si>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</si>
  <si>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</si>
  <si>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</si>
  <si>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</si>
  <si>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</si>
  <si>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</si>
  <si>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</si>
  <si>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</si>
  <si>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</si>
  <si>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</si>
  <si>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</si>
  <si>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</si>
  <si>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</si>
  <si>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</si>
  <si>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</si>
  <si>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</si>
  <si>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</si>
  <si>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</si>
  <si>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</si>
  <si>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</si>
  <si>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</si>
  <si>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</si>
  <si>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</si>
  <si>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</si>
  <si>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</si>
  <si>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</si>
  <si>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</si>
  <si>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</si>
  <si>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</si>
  <si>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</si>
  <si>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</si>
  <si>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</si>
  <si>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</si>
  <si>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</si>
  <si>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</si>
  <si>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</si>
  <si>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</si>
  <si>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</si>
  <si>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</si>
  <si>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</si>
  <si>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</si>
  <si>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</si>
  <si>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</si>
  <si>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</si>
  <si>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</si>
  <si>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</si>
  <si>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</si>
  <si>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</si>
  <si>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</si>
  <si>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</si>
  <si>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</si>
  <si>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</si>
  <si>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</si>
  <si>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</si>
  <si>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</si>
  <si>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</si>
  <si>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</si>
  <si>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</si>
  <si>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</si>
  <si>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</si>
  <si>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</si>
  <si>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</si>
  <si>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</si>
  <si>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</si>
  <si>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</si>
  <si>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</si>
  <si>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</si>
  <si>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</si>
  <si>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</si>
  <si>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</si>
  <si>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</si>
  <si>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</si>
  <si>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</si>
  <si>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</si>
  <si>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</si>
  <si>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</si>
  <si>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</si>
  <si>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</si>
  <si>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</si>
  <si>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</si>
  <si>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</si>
  <si>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</si>
  <si>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</si>
  <si>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</si>
  <si>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</si>
  <si>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</si>
  <si>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</si>
  <si>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</si>
  <si>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</si>
  <si>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</si>
  <si>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</si>
  <si>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</si>
  <si>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</si>
  <si>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</si>
  <si>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</si>
  <si>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</si>
  <si>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</si>
  <si>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</si>
  <si>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</si>
  <si>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</si>
  <si>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</si>
  <si>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</si>
  <si>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</si>
  <si>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</si>
  <si>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</si>
  <si>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</si>
  <si>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</si>
  <si>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</si>
  <si>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</si>
  <si>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</si>
  <si>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</si>
  <si>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</si>
  <si>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</si>
  <si>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</si>
  <si>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</si>
  <si>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</si>
  <si>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</si>
  <si>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</si>
  <si>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</si>
  <si>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</si>
  <si>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</si>
  <si>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</si>
  <si>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</si>
  <si>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</si>
  <si>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</si>
  <si>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</si>
  <si>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</si>
  <si>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</si>
  <si>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</si>
  <si>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</si>
  <si>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</si>
  <si>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</si>
  <si>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</si>
  <si>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</si>
  <si>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</si>
  <si>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</si>
  <si>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</si>
  <si>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</si>
  <si>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</si>
  <si>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</si>
  <si>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</si>
  <si>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</si>
  <si>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</si>
  <si>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</si>
  <si>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</si>
  <si>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</si>
  <si>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</si>
  <si>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</si>
  <si>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</si>
  <si>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</si>
  <si>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</si>
  <si>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</si>
  <si>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</si>
  <si>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</si>
  <si>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</si>
  <si>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</si>
  <si>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</si>
  <si>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</si>
  <si>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</si>
  <si>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</si>
  <si>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</si>
  <si>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</si>
  <si>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</si>
  <si>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</si>
  <si>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</si>
  <si>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</si>
  <si>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</si>
  <si>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</si>
  <si>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</si>
  <si>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</si>
  <si>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</si>
  <si>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</si>
  <si>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</si>
  <si>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</si>
  <si>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</si>
  <si>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</si>
  <si>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</si>
  <si>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</si>
  <si>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</si>
  <si>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</si>
  <si>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</si>
  <si>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</si>
  <si>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</si>
  <si>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</si>
  <si>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</si>
  <si>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</si>
  <si>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</si>
  <si>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</si>
  <si>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</si>
  <si>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</si>
  <si>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</si>
  <si>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</si>
  <si>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</si>
  <si>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</si>
  <si>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</si>
  <si>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</si>
  <si>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</si>
  <si>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</si>
  <si>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</si>
  <si>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</si>
  <si>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</si>
  <si>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</si>
  <si>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</si>
  <si>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</si>
  <si>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</si>
  <si>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</si>
  <si>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</si>
  <si>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</si>
  <si>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</si>
  <si>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</si>
  <si>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</si>
  <si>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</si>
  <si>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</si>
  <si>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</si>
  <si>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</si>
  <si>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</si>
  <si>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</si>
  <si>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</si>
  <si>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</si>
  <si>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</si>
  <si>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</si>
  <si>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</si>
  <si>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</si>
  <si>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</si>
  <si>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</si>
  <si>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</si>
  <si>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</si>
  <si>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</si>
  <si>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</si>
  <si>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</si>
  <si>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</si>
  <si>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</si>
  <si>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</si>
  <si>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</si>
  <si>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</si>
  <si>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</si>
  <si>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</si>
  <si>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</si>
  <si>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</si>
  <si>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</si>
  <si>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</si>
  <si>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</si>
  <si>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</si>
  <si>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</si>
  <si>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</si>
  <si>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</si>
  <si>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</si>
  <si>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</si>
  <si>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</si>
  <si>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</si>
  <si>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</si>
  <si>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</si>
  <si>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</si>
  <si>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</si>
  <si>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</si>
  <si>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</si>
  <si>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</si>
  <si>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</si>
  <si>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</si>
  <si>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</si>
  <si>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</si>
  <si>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</si>
  <si>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</si>
  <si>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</si>
  <si>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</si>
  <si>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</si>
  <si>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</si>
  <si>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</si>
  <si>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</si>
  <si>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</si>
  <si>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</si>
  <si>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</si>
  <si>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</si>
  <si>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</si>
  <si>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</si>
  <si>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</si>
  <si>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</si>
  <si>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</si>
  <si>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</si>
  <si>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</si>
  <si>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</si>
  <si>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</si>
  <si>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</si>
  <si>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</si>
  <si>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</si>
  <si>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</si>
  <si>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</si>
  <si>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</si>
  <si>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</si>
  <si>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</si>
  <si>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</si>
  <si>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</si>
  <si>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</si>
  <si>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</si>
  <si>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</si>
  <si>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</si>
  <si>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</si>
  <si>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</si>
  <si>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</si>
  <si>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</si>
  <si>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</si>
  <si>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</si>
  <si>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</si>
  <si>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</si>
  <si>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</si>
  <si>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</si>
  <si>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</si>
  <si>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</si>
  <si>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</si>
  <si>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</si>
  <si>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</si>
  <si>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</si>
  <si>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</si>
  <si>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</si>
  <si>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</si>
  <si>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</si>
  <si>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</si>
  <si>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</si>
  <si>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</si>
  <si>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</si>
  <si>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</si>
  <si>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</si>
  <si>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</si>
  <si>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</si>
  <si>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</si>
  <si>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</si>
  <si>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</si>
  <si>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</si>
  <si>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</si>
  <si>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</si>
  <si>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</si>
  <si>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</si>
  <si>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</si>
  <si>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</si>
  <si>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</si>
  <si>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</si>
  <si>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</si>
  <si>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</si>
  <si>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</si>
  <si>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</si>
  <si>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</si>
  <si>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</si>
  <si>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</si>
  <si>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</si>
  <si>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</si>
  <si>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</si>
  <si>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</si>
  <si>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</si>
  <si>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</si>
  <si>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</si>
  <si>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</si>
  <si>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</si>
  <si>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</si>
  <si>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</si>
  <si>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</si>
  <si>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</si>
  <si>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</si>
  <si>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</si>
  <si>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</si>
  <si>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</si>
  <si>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</si>
  <si>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</si>
  <si>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</si>
  <si>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</si>
  <si>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</si>
  <si>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</si>
  <si>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</si>
  <si>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</si>
  <si>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</si>
  <si>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</si>
  <si>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</si>
  <si>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</si>
  <si>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</si>
  <si>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</si>
  <si>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</si>
  <si>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</si>
  <si>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</si>
  <si>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</si>
  <si>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</si>
  <si>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</si>
  <si>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</si>
  <si>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</si>
  <si>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</si>
  <si>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</si>
  <si>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</si>
  <si>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</si>
  <si>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</si>
  <si>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</si>
  <si>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</si>
  <si>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</si>
  <si>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</si>
  <si>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</si>
  <si>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</si>
  <si>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</si>
  <si>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</si>
  <si>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</si>
  <si>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</si>
  <si>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</si>
  <si>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</si>
  <si>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</si>
  <si>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</si>
  <si>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</si>
  <si>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</si>
  <si>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</si>
  <si>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</si>
  <si>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</si>
  <si>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</si>
  <si>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</si>
  <si>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</si>
  <si>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</si>
  <si>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</si>
  <si>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</si>
  <si>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</si>
  <si>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</si>
  <si>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</si>
  <si>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</si>
  <si>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</si>
  <si>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</si>
  <si>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</si>
  <si>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</si>
  <si>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</si>
  <si>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</si>
  <si>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</si>
  <si>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</si>
  <si>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</si>
  <si>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</si>
  <si>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</si>
  <si>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</si>
  <si>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</si>
  <si>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</si>
  <si>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</si>
  <si>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</si>
  <si>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</si>
  <si>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</si>
  <si>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</si>
  <si>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</si>
  <si>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</si>
  <si>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</si>
  <si>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</si>
  <si>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</si>
  <si>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</si>
  <si>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</si>
  <si>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</si>
  <si>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</si>
  <si>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</si>
  <si>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</si>
  <si>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</si>
  <si>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</si>
  <si>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</si>
  <si>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</si>
  <si>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</si>
  <si>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</si>
  <si>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</si>
  <si>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</si>
  <si>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</si>
  <si>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</si>
  <si>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</si>
  <si>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</si>
  <si>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</si>
  <si>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</si>
  <si>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</si>
  <si>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</si>
  <si>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</si>
  <si>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</si>
  <si>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</si>
  <si>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</si>
  <si>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</si>
  <si>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</si>
  <si>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</si>
  <si>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</si>
  <si>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</si>
  <si>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</si>
  <si>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</si>
  <si>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</si>
  <si>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</si>
  <si>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</si>
  <si>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</si>
  <si>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</si>
  <si>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</si>
  <si>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</si>
  <si>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</si>
  <si>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</si>
  <si>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</si>
  <si>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</si>
  <si>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</si>
  <si>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</si>
  <si>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</si>
  <si>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</si>
  <si>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</si>
  <si>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</si>
  <si>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</si>
  <si>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</si>
  <si>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</si>
  <si>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</si>
  <si>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</si>
  <si>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</si>
  <si>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</si>
  <si>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</si>
  <si>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</si>
  <si>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</si>
  <si>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</si>
  <si>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</si>
  <si>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</si>
  <si>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</si>
  <si>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</si>
  <si>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</si>
  <si>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</si>
  <si>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</si>
  <si>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</si>
  <si>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</si>
  <si>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</si>
  <si>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</si>
  <si>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</si>
  <si>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</si>
  <si>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</si>
  <si>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</si>
  <si>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</si>
  <si>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</si>
  <si>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</si>
  <si>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</si>
  <si>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</si>
  <si>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</si>
  <si>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</si>
  <si>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</si>
  <si>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</si>
  <si>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</si>
  <si>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</si>
  <si>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</si>
  <si>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</si>
  <si>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</si>
  <si>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</si>
  <si>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</si>
  <si>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</si>
  <si>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</si>
  <si>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</si>
  <si>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</si>
  <si>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</si>
  <si>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</si>
  <si>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</si>
  <si>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</si>
  <si>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</si>
  <si>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</si>
  <si>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</si>
  <si>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</si>
  <si>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</si>
  <si>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</si>
  <si>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</si>
  <si>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</si>
  <si>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</si>
  <si>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</si>
  <si>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</si>
  <si>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</si>
  <si>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</si>
  <si>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</si>
  <si>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</si>
  <si>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</si>
  <si>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</si>
  <si>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</si>
  <si>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</si>
  <si>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</si>
  <si>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</si>
  <si>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</si>
  <si>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</si>
  <si>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</si>
  <si>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</si>
  <si>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</si>
  <si>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</si>
  <si>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</si>
  <si>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</si>
  <si>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</si>
  <si>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</si>
  <si>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</si>
  <si>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</si>
  <si>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</si>
  <si>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</si>
  <si>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</si>
  <si>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</si>
  <si>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</si>
  <si>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</si>
  <si>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</si>
  <si>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</si>
  <si>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</si>
  <si>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</si>
  <si>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</si>
  <si>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</si>
  <si>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</si>
  <si>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</si>
  <si>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</si>
  <si>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</si>
  <si>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</si>
  <si>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</si>
  <si>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</si>
  <si>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</si>
  <si>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</si>
  <si>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</si>
  <si>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</si>
  <si>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</si>
  <si>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</si>
  <si>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</si>
  <si>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</si>
  <si>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</si>
  <si>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</si>
  <si>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</si>
  <si>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</si>
  <si>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</si>
  <si>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</si>
  <si>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</si>
  <si>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</si>
  <si>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</si>
  <si>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</si>
  <si>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</si>
  <si>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</si>
  <si>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</si>
  <si>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</si>
  <si>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</si>
  <si>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</si>
  <si>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</si>
  <si>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</si>
  <si>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</si>
  <si>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</si>
  <si>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</si>
  <si>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</si>
  <si>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</si>
  <si>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</si>
  <si>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</si>
  <si>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</si>
  <si>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</si>
  <si>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</si>
  <si>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</si>
  <si>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</si>
  <si>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</si>
  <si>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</si>
  <si>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</si>
  <si>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</si>
  <si>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</si>
  <si>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</si>
  <si>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</si>
  <si>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</si>
  <si>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</si>
  <si>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</si>
  <si>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</si>
  <si>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</si>
  <si>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</si>
  <si>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</si>
  <si>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</si>
  <si>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</si>
  <si>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</si>
  <si>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</si>
  <si>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</si>
  <si>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</si>
  <si>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</si>
  <si>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</si>
  <si>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</si>
  <si>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</si>
  <si>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</si>
  <si>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</si>
  <si>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</si>
  <si>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</si>
  <si>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</si>
  <si>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</si>
  <si>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</si>
  <si>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</si>
  <si>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</si>
  <si>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</si>
  <si>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</si>
  <si>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</si>
  <si>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</si>
  <si>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</si>
  <si>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</si>
  <si>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</si>
  <si>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</si>
  <si>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</si>
  <si>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</si>
  <si>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</si>
  <si>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</si>
  <si>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</si>
  <si>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</si>
  <si>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</si>
  <si>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</si>
  <si>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</si>
  <si>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</si>
  <si>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</si>
  <si>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</si>
  <si>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</si>
  <si>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</si>
  <si>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</si>
  <si>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</si>
  <si>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</si>
  <si>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</si>
  <si>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</si>
  <si>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</si>
  <si>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</si>
  <si>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</si>
  <si>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</si>
  <si>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</si>
  <si>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</si>
  <si>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</si>
  <si>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</si>
  <si>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</si>
  <si>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</si>
  <si>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</si>
  <si>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</si>
  <si>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</si>
  <si>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</si>
  <si>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</si>
  <si>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</si>
  <si>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</si>
  <si>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</si>
  <si>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</si>
  <si>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</si>
  <si>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</si>
  <si>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</si>
  <si>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</si>
  <si>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</si>
  <si>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</si>
  <si>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</si>
  <si>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</si>
  <si>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</si>
  <si>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</si>
  <si>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</si>
  <si>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</si>
  <si>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</si>
  <si>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</si>
  <si>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</si>
  <si>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</si>
  <si>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</si>
  <si>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</si>
  <si>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</si>
  <si>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</si>
  <si>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</si>
  <si>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</si>
  <si>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</si>
  <si>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</si>
  <si>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</si>
  <si>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</si>
  <si>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</si>
  <si>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</si>
  <si>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</si>
  <si>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</si>
  <si>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</si>
  <si>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</si>
  <si>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</si>
  <si>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</si>
  <si>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</si>
  <si>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</si>
  <si>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</si>
  <si>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</si>
  <si>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</si>
  <si>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</si>
  <si>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</si>
  <si>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</si>
  <si>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</si>
  <si>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</si>
  <si>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</si>
  <si>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</si>
  <si>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</si>
  <si>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</si>
  <si>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</si>
  <si>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</si>
  <si>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</si>
  <si>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</si>
  <si>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</si>
  <si>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</si>
  <si>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</si>
  <si>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</si>
  <si>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</si>
  <si>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</si>
  <si>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</si>
  <si>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</si>
  <si>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</si>
  <si>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</si>
  <si>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</si>
  <si>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</si>
  <si>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</si>
  <si>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</si>
  <si>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</si>
  <si>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</si>
  <si>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</si>
  <si>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</si>
  <si>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</si>
  <si>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</si>
  <si>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</si>
  <si>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</si>
  <si>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</si>
  <si>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</si>
  <si>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</si>
  <si>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</si>
  <si>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</si>
  <si>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</si>
  <si>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</si>
  <si>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</si>
  <si>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</si>
  <si>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</si>
  <si>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</si>
  <si>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</si>
  <si>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</si>
  <si>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</si>
  <si>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</si>
  <si>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</si>
  <si>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</si>
  <si>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</si>
  <si>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</si>
  <si>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</si>
  <si>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</si>
  <si>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</si>
  <si>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</si>
  <si>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</si>
  <si>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</si>
  <si>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</si>
  <si>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</si>
  <si>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</si>
  <si>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</si>
  <si>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</si>
  <si>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</si>
  <si>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</si>
  <si>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</si>
  <si>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</si>
  <si>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</si>
  <si>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</si>
  <si>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</si>
  <si>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</si>
  <si>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</si>
  <si>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</si>
  <si>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</si>
  <si>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</si>
  <si>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</si>
  <si>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</si>
  <si>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</si>
  <si>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</si>
  <si>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</si>
  <si>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</si>
  <si>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</si>
  <si>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</si>
  <si>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</si>
  <si>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</si>
  <si>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</si>
  <si>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</si>
  <si>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</si>
  <si>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</si>
  <si>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</si>
  <si>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</si>
  <si>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</si>
  <si>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</si>
  <si>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</si>
  <si>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</si>
  <si>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</si>
  <si>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</si>
  <si>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</si>
  <si>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</si>
  <si>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</si>
  <si>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</si>
  <si>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</si>
  <si>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</si>
  <si>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</si>
  <si>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</si>
  <si>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</si>
  <si>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</si>
  <si>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</si>
  <si>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</si>
  <si>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</si>
  <si>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</si>
  <si>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</si>
  <si>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</si>
  <si>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</si>
  <si>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</si>
  <si>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</si>
  <si>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</si>
  <si>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</si>
  <si>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</si>
  <si>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</si>
  <si>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</si>
  <si>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</si>
  <si>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</si>
  <si>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</si>
  <si>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</si>
  <si>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</si>
  <si>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</si>
  <si>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</si>
  <si>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</si>
  <si>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</si>
  <si>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</si>
  <si>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</si>
  <si>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</si>
  <si>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</si>
  <si>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</si>
  <si>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</si>
  <si>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</si>
  <si>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</si>
  <si>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</si>
  <si>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</si>
  <si>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</si>
  <si>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</si>
  <si>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</si>
  <si>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</si>
  <si>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</si>
  <si>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</si>
  <si>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</si>
  <si>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</si>
  <si>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</si>
  <si>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</si>
  <si>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</si>
  <si>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</si>
  <si>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</si>
  <si>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</si>
  <si>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</si>
  <si>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</si>
  <si>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</si>
  <si>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</si>
  <si>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</si>
  <si>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</si>
  <si>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</si>
  <si>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</si>
  <si>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</si>
  <si>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</si>
  <si>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</si>
  <si>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</si>
  <si>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</si>
  <si>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</si>
  <si>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</si>
  <si>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</si>
  <si>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</si>
  <si>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</si>
  <si>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</si>
  <si>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</si>
  <si>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</si>
  <si>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</si>
  <si>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</si>
  <si>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</si>
  <si>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</si>
  <si>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</si>
  <si>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</si>
  <si>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</si>
  <si>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</si>
  <si>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</si>
  <si>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</si>
  <si>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</si>
  <si>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</si>
  <si>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</si>
  <si>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</si>
  <si>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</si>
  <si>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</si>
  <si>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</si>
  <si>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</si>
  <si>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</si>
  <si>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</si>
  <si>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</si>
  <si>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</si>
  <si>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</si>
  <si>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</si>
  <si>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</si>
  <si>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</si>
  <si>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</si>
  <si>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</si>
  <si>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</si>
  <si>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</si>
  <si>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</si>
  <si>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</si>
  <si>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</si>
  <si>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</si>
  <si>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</si>
  <si>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</si>
  <si>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</si>
  <si>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</si>
  <si>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</si>
  <si>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</si>
  <si>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</si>
  <si>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</si>
  <si>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</si>
  <si>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</si>
  <si>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</si>
  <si>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</si>
  <si>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</si>
  <si>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</si>
  <si>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</si>
  <si>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</si>
  <si>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</si>
  <si>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</si>
  <si>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</si>
  <si>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</si>
  <si>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</si>
  <si>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</si>
  <si>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</si>
  <si>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</si>
  <si>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</si>
  <si>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</si>
  <si>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</si>
  <si>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</si>
  <si>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</si>
  <si>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</si>
  <si>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</si>
  <si>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</si>
  <si>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</si>
  <si>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</si>
  <si>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</si>
  <si>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</si>
  <si>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</si>
  <si>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</si>
  <si>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</si>
  <si>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</si>
  <si>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</si>
  <si>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</si>
  <si>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</si>
  <si>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</si>
  <si>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</si>
  <si>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</si>
  <si>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</si>
  <si>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</si>
  <si>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</si>
  <si>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</si>
  <si>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</si>
  <si>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</si>
  <si>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</si>
  <si>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</si>
  <si>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</si>
  <si>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</si>
  <si>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</si>
  <si>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</si>
  <si>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</si>
  <si>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</si>
  <si>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</si>
  <si>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</si>
  <si>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</si>
  <si>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</si>
  <si>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</si>
  <si>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</si>
  <si>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</si>
  <si>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</si>
  <si>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</si>
  <si>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</si>
  <si>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</si>
  <si>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</si>
  <si>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</si>
  <si>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</si>
  <si>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</si>
  <si>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</si>
  <si>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</si>
  <si>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</si>
  <si>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</si>
  <si>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</si>
  <si>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</si>
  <si>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</si>
  <si>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</si>
  <si>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</si>
  <si>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</si>
  <si>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</si>
  <si>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</si>
  <si>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</si>
  <si>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</si>
  <si>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</si>
  <si>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</si>
  <si>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</si>
  <si>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</si>
  <si>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</si>
  <si>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</si>
  <si>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</si>
  <si>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</si>
  <si>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</si>
  <si>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</si>
  <si>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</si>
  <si>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</si>
  <si>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</si>
  <si>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</si>
  <si>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</si>
  <si>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</si>
  <si>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</si>
  <si>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</si>
  <si>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</si>
  <si>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</si>
  <si>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</si>
  <si>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</si>
  <si>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</si>
  <si>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</si>
  <si>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</si>
  <si>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</si>
  <si>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</si>
  <si>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</si>
  <si>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</si>
  <si>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</si>
  <si>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</si>
  <si>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</si>
  <si>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</si>
  <si>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</si>
  <si>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</si>
  <si>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</si>
  <si>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</si>
  <si>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</si>
  <si>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</si>
  <si>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</si>
  <si>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</si>
  <si>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</si>
  <si>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</si>
  <si>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</si>
  <si>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</si>
  <si>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</si>
  <si>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</si>
  <si>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</si>
  <si>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</si>
  <si>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</si>
  <si>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</si>
  <si>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</si>
  <si>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</si>
  <si>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</si>
  <si>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</si>
  <si>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</si>
  <si>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</si>
  <si>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</si>
  <si>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</si>
  <si>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</si>
  <si>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</si>
  <si>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</si>
  <si>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</si>
  <si>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</si>
  <si>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</si>
  <si>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</si>
  <si>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</si>
  <si>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</si>
  <si>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</si>
  <si>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</si>
  <si>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</si>
  <si>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</si>
  <si>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</si>
  <si>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</si>
  <si>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</si>
  <si>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</si>
  <si>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</si>
  <si>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</si>
  <si>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</si>
  <si>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</si>
  <si>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</si>
  <si>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</si>
  <si>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</si>
  <si>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</si>
  <si>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</si>
  <si>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</si>
  <si>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</si>
  <si>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</si>
  <si>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</si>
  <si>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</si>
  <si>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</si>
  <si>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</si>
  <si>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</si>
  <si>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</si>
  <si>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</si>
  <si>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</si>
  <si>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</si>
  <si>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</si>
  <si>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</si>
  <si>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</si>
  <si>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</si>
  <si>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</si>
  <si>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</si>
  <si>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</si>
  <si>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</si>
  <si>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</si>
  <si>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</si>
  <si>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</si>
  <si>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</si>
  <si>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</si>
  <si>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</si>
  <si>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</si>
  <si>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</si>
  <si>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</si>
  <si>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</si>
  <si>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</si>
  <si>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</si>
  <si>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</si>
  <si>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</si>
  <si>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</si>
  <si>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</si>
  <si>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</si>
  <si>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</si>
  <si>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</si>
  <si>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</si>
  <si>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</si>
  <si>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</si>
  <si>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</si>
  <si>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</si>
  <si>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</si>
  <si>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</si>
  <si>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</si>
  <si>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</si>
  <si>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</si>
  <si>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</si>
  <si>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</si>
  <si>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</si>
  <si>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</si>
  <si>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</si>
  <si>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</si>
  <si>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</si>
  <si>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</si>
  <si>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</si>
  <si>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</si>
  <si>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</si>
  <si>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</si>
  <si>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</si>
  <si>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</si>
  <si>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</si>
  <si>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</si>
  <si>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</si>
  <si>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</si>
  <si>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</si>
  <si>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</si>
  <si>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</si>
  <si>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</si>
  <si>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</si>
  <si>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</si>
  <si>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</si>
  <si>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</si>
  <si>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</si>
  <si>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</si>
  <si>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</si>
  <si>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</si>
  <si>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</si>
  <si>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</si>
  <si>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</si>
  <si>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</si>
  <si>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</si>
  <si>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</si>
  <si>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</si>
  <si>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</si>
  <si>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</si>
  <si>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</si>
  <si>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</si>
  <si>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</si>
  <si>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</si>
  <si>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</si>
  <si>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</si>
  <si>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</si>
  <si>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</si>
  <si>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</si>
  <si>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</si>
  <si>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</si>
  <si>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</si>
  <si>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</si>
  <si>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</si>
  <si>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</si>
  <si>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</si>
  <si>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</si>
  <si>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</si>
  <si>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</si>
  <si>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</si>
  <si>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</si>
  <si>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</si>
  <si>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</si>
  <si>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</si>
  <si>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</si>
  <si>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</si>
  <si>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</si>
  <si>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</si>
  <si>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</si>
  <si>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</si>
  <si>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</si>
  <si>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</si>
  <si>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</si>
  <si>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</si>
  <si>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</si>
  <si>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</si>
  <si>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</si>
  <si>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</si>
  <si>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</si>
  <si>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</si>
  <si>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</si>
  <si>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</si>
  <si>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</si>
  <si>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</si>
  <si>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</si>
  <si>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</si>
  <si>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</si>
  <si>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</si>
  <si>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</si>
  <si>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</si>
  <si>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</si>
  <si>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</si>
  <si>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</si>
  <si>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</si>
  <si>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</si>
  <si>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</si>
  <si>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</si>
  <si>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</si>
  <si>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</si>
  <si>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</si>
  <si>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</si>
  <si>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</si>
  <si>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</si>
  <si>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</si>
  <si>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</si>
  <si>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</si>
  <si>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</si>
  <si>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</si>
  <si>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</si>
  <si>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</si>
  <si>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</si>
  <si>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</si>
  <si>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</si>
  <si>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</si>
  <si>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</si>
  <si>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</si>
  <si>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</si>
  <si>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</si>
  <si>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</si>
  <si>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</si>
  <si>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</si>
  <si>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</si>
  <si>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</si>
  <si>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</si>
  <si>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</si>
  <si>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</si>
  <si>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</si>
  <si>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</si>
  <si>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</si>
  <si>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</si>
  <si>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</si>
  <si>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</si>
  <si>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</si>
  <si>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</si>
  <si>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</si>
  <si>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</si>
  <si>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</si>
  <si>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</si>
  <si>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</si>
  <si>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</si>
  <si>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</si>
  <si>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</si>
  <si>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</si>
  <si>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</si>
  <si>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</si>
  <si>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</si>
  <si>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</si>
  <si>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</si>
  <si>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</si>
  <si>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</si>
  <si>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</si>
  <si>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</si>
  <si>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</si>
  <si>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</si>
  <si>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</si>
  <si>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</si>
  <si>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</si>
  <si>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</si>
  <si>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</si>
  <si>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</si>
  <si>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</si>
  <si>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</si>
  <si>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</si>
  <si>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</si>
  <si>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</si>
  <si>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</si>
  <si>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</si>
  <si>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</si>
  <si>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</si>
  <si>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</si>
  <si>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</si>
  <si>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</si>
  <si>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</si>
  <si>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</si>
  <si>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</si>
  <si>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</si>
  <si>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</si>
  <si>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</si>
  <si>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</si>
  <si>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</si>
  <si>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</si>
  <si>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</si>
  <si>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</si>
  <si>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</si>
  <si>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</si>
  <si>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</si>
  <si>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</si>
  <si>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</si>
  <si>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</si>
  <si>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</si>
  <si>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</si>
  <si>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</si>
  <si>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</si>
  <si>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</si>
  <si>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</si>
  <si>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</si>
  <si>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</si>
  <si>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</si>
  <si>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</si>
  <si>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</si>
  <si>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</si>
  <si>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</si>
  <si>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</si>
  <si>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</si>
  <si>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</si>
  <si>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</si>
  <si>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</si>
  <si>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</si>
  <si>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</si>
  <si>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</si>
  <si>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</si>
  <si>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</si>
  <si>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</si>
  <si>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</si>
  <si>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</si>
  <si>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</si>
  <si>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</si>
  <si>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</si>
  <si>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</si>
  <si>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</si>
  <si>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</si>
  <si>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</si>
  <si>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</si>
  <si>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</si>
  <si>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</si>
  <si>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</si>
  <si>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</si>
  <si>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</si>
  <si>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</si>
  <si>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</si>
  <si>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</si>
  <si>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</si>
  <si>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</si>
  <si>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</si>
  <si>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</si>
  <si>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</si>
  <si>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</si>
  <si>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</si>
  <si>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</si>
  <si>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</si>
  <si>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</si>
  <si>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</si>
  <si>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</si>
  <si>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</si>
  <si>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</si>
  <si>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</si>
  <si>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</si>
  <si>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</si>
  <si>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</si>
  <si>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</si>
  <si>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</si>
  <si>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</si>
  <si>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</si>
  <si>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</si>
  <si>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</si>
  <si>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</si>
  <si>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</si>
  <si>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</si>
  <si>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</si>
  <si>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</si>
  <si>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</si>
  <si>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</si>
  <si>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</si>
  <si>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</si>
  <si>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</si>
  <si>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</si>
  <si>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</si>
  <si>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</si>
  <si>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</si>
  <si>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</si>
  <si>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</si>
  <si>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</si>
  <si>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</si>
  <si>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</si>
  <si>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</si>
  <si>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</si>
  <si>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</si>
  <si>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</si>
  <si>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</si>
  <si>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</si>
  <si>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</si>
  <si>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</si>
  <si>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</si>
  <si>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</si>
  <si>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</si>
  <si>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</si>
  <si>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</si>
  <si>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</si>
  <si>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</si>
  <si>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</si>
  <si>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</si>
  <si>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</si>
  <si>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</si>
  <si>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</si>
  <si>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</si>
  <si>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</si>
  <si>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</si>
  <si>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</si>
  <si>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</si>
  <si>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</si>
  <si>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</si>
  <si>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</si>
  <si>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</si>
  <si>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</si>
  <si>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</si>
  <si>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</si>
  <si>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</si>
  <si>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</si>
  <si>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</si>
  <si>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</si>
  <si>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</si>
  <si>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</si>
  <si>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</si>
  <si>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</si>
  <si>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</si>
  <si>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</si>
  <si>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</si>
  <si>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</si>
  <si>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</si>
  <si>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</si>
  <si>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</si>
  <si>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</si>
  <si>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</si>
  <si>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</si>
  <si>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</si>
  <si>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</si>
  <si>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</si>
  <si>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</si>
  <si>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</si>
  <si>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</si>
  <si>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</si>
  <si>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</si>
  <si>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</si>
  <si>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</si>
  <si>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</si>
  <si>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</si>
  <si>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</si>
  <si>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</si>
  <si>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</si>
  <si>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</si>
  <si>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</si>
  <si>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</si>
  <si>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</si>
  <si>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</si>
  <si>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</si>
  <si>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</si>
  <si>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</si>
  <si>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</si>
  <si>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</si>
  <si>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</si>
  <si>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</si>
  <si>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</si>
  <si>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</si>
  <si>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</si>
  <si>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</si>
  <si>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</si>
  <si>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</si>
  <si>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</si>
  <si>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</si>
  <si>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</si>
  <si>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</si>
  <si>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</si>
  <si>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</si>
  <si>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</si>
  <si>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</si>
  <si>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</si>
  <si>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</si>
  <si>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</si>
  <si>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</si>
  <si>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</si>
  <si>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</si>
  <si>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</si>
  <si>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</si>
  <si>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</si>
  <si>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</si>
  <si>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</si>
  <si>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</si>
  <si>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</si>
  <si>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</si>
  <si>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</si>
  <si>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</si>
  <si>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</si>
  <si>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</si>
  <si>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</si>
  <si>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</si>
  <si>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</si>
  <si>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</si>
  <si>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</si>
  <si>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</si>
  <si>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</si>
  <si>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</si>
  <si>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</si>
  <si>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</si>
  <si>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</si>
  <si>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</si>
  <si>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</si>
  <si>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</si>
  <si>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</si>
  <si>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</si>
  <si>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</si>
  <si>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</si>
  <si>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</si>
  <si>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</si>
  <si>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</si>
  <si>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</si>
  <si>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</si>
  <si>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</si>
  <si>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</si>
  <si>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</si>
  <si>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</si>
  <si>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</si>
  <si>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</si>
  <si>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</si>
  <si>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</si>
  <si>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</si>
  <si>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</si>
  <si>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</si>
  <si>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</si>
  <si>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</si>
  <si>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</si>
  <si>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</si>
  <si>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</si>
  <si>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</si>
  <si>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</si>
  <si>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</si>
  <si>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</si>
  <si>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</si>
  <si>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</si>
  <si>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</si>
  <si>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</si>
  <si>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</si>
  <si>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</si>
  <si>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</si>
  <si>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</si>
  <si>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</si>
  <si>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</si>
  <si>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</si>
  <si>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</si>
  <si>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</si>
  <si>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</si>
  <si>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</si>
  <si>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</si>
  <si>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</si>
  <si>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</si>
  <si>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</si>
  <si>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</si>
  <si>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</si>
  <si>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</si>
  <si>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</si>
  <si>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</si>
  <si>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</si>
  <si>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</si>
  <si>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</si>
  <si>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</si>
  <si>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</si>
  <si>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</si>
  <si>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</si>
  <si>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</si>
  <si>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</si>
  <si>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</si>
  <si>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</si>
  <si>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</si>
  <si>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</si>
  <si>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</si>
  <si>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</si>
  <si>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</si>
  <si>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</si>
  <si>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</si>
  <si>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</si>
  <si>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</si>
  <si>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</si>
  <si>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</si>
  <si>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</si>
  <si>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</si>
  <si>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</si>
  <si>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</si>
  <si>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</si>
  <si>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</si>
  <si>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</si>
  <si>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</si>
  <si>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</si>
  <si>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</si>
  <si>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</si>
  <si>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</si>
  <si>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</si>
  <si>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</si>
  <si>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</si>
  <si>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</si>
  <si>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</si>
  <si>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</si>
  <si>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</si>
  <si>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</si>
  <si>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</si>
  <si>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</si>
  <si>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</si>
  <si>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</si>
  <si>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</si>
  <si>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</si>
  <si>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</si>
  <si>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</si>
  <si>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</si>
  <si>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</si>
  <si>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</si>
  <si>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</si>
  <si>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</si>
  <si>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</si>
  <si>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</si>
  <si>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</si>
  <si>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</si>
  <si>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</si>
  <si>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</si>
  <si>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</si>
  <si>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</si>
  <si>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</si>
  <si>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</si>
  <si>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</si>
  <si>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</si>
  <si>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</si>
  <si>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</si>
  <si>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</si>
  <si>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</si>
  <si>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</si>
  <si>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</si>
  <si>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</si>
  <si>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</si>
  <si>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</si>
  <si>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</si>
  <si>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</si>
  <si>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</si>
  <si>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</si>
  <si>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</si>
  <si>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</si>
  <si>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</si>
  <si>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</si>
  <si>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</si>
  <si>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</si>
  <si>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</si>
  <si>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</si>
  <si>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</si>
  <si>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</si>
  <si>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</si>
  <si>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</si>
  <si>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</si>
  <si>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</si>
  <si>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</si>
  <si>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</si>
  <si>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</si>
  <si>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</si>
  <si>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</si>
  <si>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</si>
  <si>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</si>
  <si>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</si>
  <si>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</si>
  <si>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</si>
  <si>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</si>
  <si>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</si>
  <si>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</si>
  <si>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</si>
  <si>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</si>
  <si>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</si>
  <si>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</si>
  <si>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</si>
  <si>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</si>
  <si>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</si>
  <si>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</si>
  <si>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</si>
  <si>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</si>
  <si>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</si>
  <si>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</si>
  <si>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</si>
  <si>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</si>
  <si>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</si>
  <si>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</si>
  <si>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</si>
  <si>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</si>
  <si>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</si>
  <si>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</si>
  <si>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</si>
  <si>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</si>
  <si>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</si>
  <si>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</si>
  <si>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</si>
  <si>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</si>
  <si>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</si>
  <si>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</si>
  <si>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</si>
  <si>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</si>
  <si>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</si>
  <si>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</si>
  <si>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</si>
  <si>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</si>
  <si>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</si>
  <si>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</si>
  <si>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</si>
  <si>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</si>
  <si>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</si>
  <si>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</si>
  <si>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</si>
  <si>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</si>
  <si>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</si>
  <si>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</si>
  <si>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</si>
  <si>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</si>
  <si>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</si>
  <si>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</si>
  <si>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</si>
  <si>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</si>
  <si>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</si>
  <si>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</si>
  <si>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</si>
  <si>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</si>
  <si>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</si>
  <si>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</si>
  <si>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</si>
  <si>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</si>
  <si>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</si>
  <si>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</si>
  <si>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</si>
  <si>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</si>
  <si>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</si>
  <si>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</si>
  <si>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</si>
  <si>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</si>
  <si>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</si>
  <si>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</si>
  <si>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</si>
  <si>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</si>
  <si>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</si>
  <si>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</si>
  <si>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</si>
  <si>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</si>
  <si>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</si>
  <si>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</si>
  <si>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</si>
  <si>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</si>
  <si>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</si>
  <si>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</si>
  <si>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</si>
  <si>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</si>
  <si>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</si>
  <si>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</si>
  <si>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</si>
  <si>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</si>
  <si>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</si>
  <si>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</si>
  <si>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</si>
  <si>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</si>
  <si>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</si>
  <si>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</si>
  <si>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</si>
  <si>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</si>
  <si>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</si>
  <si>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</si>
  <si>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</si>
  <si>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</si>
  <si>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</si>
  <si>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</si>
  <si>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</si>
  <si>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</si>
  <si>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</si>
  <si>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</si>
  <si>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</si>
  <si>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</si>
  <si>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</si>
  <si>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</si>
  <si>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</si>
  <si>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</si>
  <si>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</si>
  <si>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</si>
  <si>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</si>
  <si>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</si>
  <si>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</si>
  <si>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</si>
  <si>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</si>
  <si>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</si>
  <si>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</si>
  <si>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</si>
  <si>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</si>
  <si>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</si>
  <si>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</si>
  <si>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</si>
  <si>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</si>
  <si>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</si>
  <si>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</si>
  <si>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</si>
  <si>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</si>
  <si>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</si>
  <si>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</si>
  <si>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</si>
  <si>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</si>
  <si>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</si>
  <si>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</si>
  <si>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</si>
  <si>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</si>
  <si>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</si>
  <si>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</si>
  <si>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</si>
  <si>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</si>
  <si>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</si>
  <si>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</si>
  <si>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</si>
  <si>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</si>
  <si>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</si>
  <si>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</si>
  <si>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</si>
  <si>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</si>
  <si>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</si>
  <si>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</si>
  <si>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</si>
  <si>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</si>
  <si>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</si>
  <si>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</si>
  <si>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</si>
  <si>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</si>
  <si>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</si>
  <si>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</si>
  <si>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</si>
  <si>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</si>
  <si>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</si>
  <si>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</si>
  <si>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</si>
  <si>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</si>
  <si>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</si>
  <si>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</si>
  <si>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</si>
  <si>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</si>
  <si>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</si>
  <si>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</si>
  <si>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</si>
  <si>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</si>
  <si>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</si>
  <si>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</si>
  <si>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</si>
  <si>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</si>
  <si>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</si>
  <si>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</si>
  <si>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</si>
  <si>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</si>
  <si>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</si>
  <si>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</si>
  <si>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</si>
  <si>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</si>
  <si>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</si>
  <si>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</si>
  <si>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</si>
  <si>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</si>
  <si>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</si>
  <si>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</si>
  <si>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</si>
  <si>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</si>
  <si>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</si>
  <si>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</si>
  <si>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</si>
  <si>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</si>
  <si>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</si>
  <si>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</si>
  <si>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</si>
  <si>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</si>
  <si>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</si>
  <si>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</si>
  <si>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</si>
  <si>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</si>
  <si>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</si>
  <si>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</si>
  <si>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</si>
  <si>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</si>
  <si>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</si>
  <si>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</si>
  <si>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</si>
  <si>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</si>
  <si>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</si>
  <si>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</si>
  <si>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</si>
  <si>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</si>
  <si>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</si>
  <si>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</si>
  <si>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</si>
  <si>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</si>
  <si>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</si>
  <si>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</si>
  <si>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</si>
  <si>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</si>
  <si>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</si>
  <si>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</si>
  <si>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</si>
  <si>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</si>
  <si>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</si>
  <si>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</si>
  <si>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</si>
  <si>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</si>
  <si>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</si>
  <si>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</si>
  <si>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</si>
  <si>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</si>
  <si>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</si>
  <si>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</si>
  <si>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</si>
  <si>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</si>
  <si>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</si>
  <si>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</si>
  <si>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</si>
  <si>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</si>
  <si>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</si>
  <si>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</si>
  <si>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</si>
  <si>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</si>
  <si>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</si>
  <si>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</si>
  <si>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</si>
  <si>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</si>
  <si>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</si>
  <si>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</si>
  <si>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</si>
  <si>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</si>
  <si>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</si>
  <si>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</si>
  <si>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</si>
  <si>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</si>
  <si>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</si>
  <si>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</si>
  <si>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</si>
  <si>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</si>
  <si>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</si>
  <si>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</si>
  <si>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</si>
  <si>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</si>
  <si>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</si>
  <si>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</si>
  <si>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</si>
  <si>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</si>
  <si>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</si>
  <si>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</si>
  <si>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</si>
  <si>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</si>
  <si>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</si>
  <si>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</si>
  <si>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</si>
  <si>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</si>
  <si>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</si>
  <si>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</si>
  <si>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</si>
  <si>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</si>
  <si>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</si>
  <si>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</si>
  <si>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</si>
  <si>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</si>
  <si>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</si>
  <si>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</si>
  <si>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</si>
  <si>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</si>
  <si>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</si>
  <si>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</si>
  <si>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</si>
  <si>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</si>
  <si>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</si>
  <si>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</si>
  <si>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</si>
  <si>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</si>
  <si>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</si>
  <si>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</si>
  <si>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</si>
  <si>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</si>
  <si>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</si>
  <si>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</si>
  <si>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</si>
  <si>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</si>
  <si>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</si>
  <si>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</si>
  <si>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</si>
  <si>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</si>
  <si>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</si>
  <si>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</si>
  <si>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</si>
  <si>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</si>
  <si>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</si>
  <si>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</si>
  <si>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</si>
  <si>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</si>
  <si>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</si>
  <si>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</si>
  <si>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</si>
  <si>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</si>
  <si>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</si>
  <si>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</si>
  <si>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</si>
  <si>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</si>
  <si>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</si>
  <si>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</si>
  <si>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</si>
  <si>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</si>
  <si>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</si>
  <si>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</si>
  <si>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</si>
  <si>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</si>
  <si>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</si>
  <si>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</si>
  <si>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</si>
  <si>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</si>
  <si>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</si>
  <si>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</si>
  <si>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</si>
  <si>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</si>
  <si>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</si>
  <si>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</si>
  <si>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</si>
  <si>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</si>
  <si>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</si>
  <si>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</si>
  <si>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</si>
  <si>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</si>
  <si>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</si>
  <si>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</si>
  <si>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</si>
  <si>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</si>
  <si>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</si>
  <si>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</si>
  <si>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</si>
  <si>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</si>
  <si>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</si>
  <si>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</si>
  <si>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</si>
  <si>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</si>
  <si>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</si>
  <si>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</si>
  <si>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</si>
  <si>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</si>
  <si>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</si>
  <si>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</si>
  <si>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</si>
  <si>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</si>
  <si>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</si>
  <si>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</si>
  <si>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</si>
  <si>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</si>
  <si>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</si>
  <si>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</si>
  <si>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</si>
  <si>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</si>
  <si>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</si>
  <si>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</si>
  <si>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</si>
  <si>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</si>
  <si>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</si>
  <si>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</si>
  <si>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</si>
  <si>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</si>
  <si>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</si>
  <si>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</si>
  <si>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</si>
  <si>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</si>
  <si>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</si>
  <si>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</si>
  <si>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</si>
  <si>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</si>
  <si>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</si>
  <si>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</si>
  <si>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</si>
  <si>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</si>
  <si>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</si>
  <si>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</si>
  <si>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</si>
  <si>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</si>
  <si>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</si>
  <si>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</si>
  <si>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</si>
  <si>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</si>
  <si>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</si>
  <si>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</si>
  <si>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</si>
  <si>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</si>
  <si>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</si>
  <si>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</si>
  <si>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</si>
  <si>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</si>
  <si>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</si>
  <si>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</si>
  <si>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</si>
  <si>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</si>
  <si>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</si>
  <si>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</si>
  <si>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</si>
  <si>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</si>
  <si>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</si>
  <si>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</si>
  <si>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</si>
  <si>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</si>
  <si>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</si>
  <si>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</si>
  <si>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</si>
  <si>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</si>
  <si>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</si>
  <si>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</si>
  <si>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</si>
  <si>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</si>
  <si>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</si>
  <si>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</si>
  <si>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</si>
  <si>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</si>
  <si>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</si>
  <si>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</si>
  <si>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</si>
  <si>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</si>
  <si>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</si>
  <si>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</si>
  <si>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</si>
  <si>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</si>
  <si>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</si>
  <si>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</si>
  <si>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</si>
  <si>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</si>
  <si>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</si>
  <si>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</si>
  <si>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</si>
  <si>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</si>
  <si>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</si>
  <si>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</si>
  <si>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</si>
  <si>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</si>
  <si>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</si>
  <si>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</si>
  <si>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</si>
  <si>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</si>
  <si>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</si>
  <si>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</si>
  <si>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</si>
  <si>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</si>
  <si>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</si>
  <si>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</si>
  <si>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</si>
  <si>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</si>
  <si>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</si>
  <si>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</si>
  <si>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</si>
  <si>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</si>
  <si>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</si>
  <si>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</si>
  <si>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</si>
  <si>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</si>
  <si>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</si>
  <si>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</si>
  <si>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</si>
  <si>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</si>
  <si>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</si>
  <si>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</si>
  <si>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</si>
  <si>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</si>
  <si>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</si>
  <si>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</si>
  <si>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</si>
  <si>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</si>
  <si>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</si>
  <si>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</si>
  <si>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</si>
  <si>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</si>
  <si>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</si>
  <si>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</si>
  <si>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</si>
  <si>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</si>
  <si>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</si>
  <si>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</si>
  <si>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</si>
  <si>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</si>
  <si>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</si>
  <si>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</si>
  <si>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</si>
  <si>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</si>
  <si>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</si>
  <si>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</si>
  <si>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</si>
  <si>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</si>
  <si>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</si>
  <si>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</si>
  <si>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</si>
  <si>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</si>
  <si>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</si>
  <si>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</si>
  <si>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</si>
  <si>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</si>
  <si>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</si>
  <si>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</si>
  <si>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</si>
  <si>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</si>
  <si>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</si>
  <si>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</si>
  <si>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</si>
  <si>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</si>
  <si>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</si>
  <si>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</si>
  <si>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</si>
  <si>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</si>
  <si>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</si>
  <si>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</si>
  <si>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</si>
  <si>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</si>
  <si>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</si>
  <si>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</si>
  <si>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</si>
  <si>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</si>
  <si>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</si>
  <si>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</si>
  <si>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</si>
  <si>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</si>
  <si>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</si>
  <si>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</si>
  <si>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</si>
  <si>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</si>
  <si>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</si>
  <si>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</si>
  <si>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</si>
  <si>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</si>
  <si>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</si>
  <si>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</si>
  <si>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</si>
  <si>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</si>
  <si>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</si>
  <si>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</si>
  <si>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</si>
  <si>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</si>
  <si>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</si>
  <si>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</si>
  <si>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</si>
  <si>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</si>
  <si>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</si>
  <si>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</si>
  <si>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</si>
  <si>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</si>
  <si>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</si>
  <si>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</si>
  <si>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</si>
  <si>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</si>
  <si>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</si>
  <si>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</si>
  <si>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</si>
  <si>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</si>
  <si>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</si>
  <si>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</si>
  <si>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</si>
  <si>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</si>
  <si>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</si>
  <si>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</si>
  <si>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</si>
  <si>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</si>
  <si>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</si>
  <si>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</si>
  <si>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</si>
  <si>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</si>
  <si>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</si>
  <si>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</si>
  <si>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</si>
  <si>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</si>
  <si>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</si>
  <si>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</si>
  <si>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</si>
  <si>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</si>
  <si>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</si>
  <si>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</si>
  <si>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</si>
  <si>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</si>
  <si>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</si>
  <si>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</si>
  <si>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</si>
  <si>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</si>
  <si>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</si>
  <si>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</si>
  <si>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</si>
  <si>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</si>
  <si>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</si>
  <si>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</si>
  <si>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</si>
  <si>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</si>
  <si>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</si>
  <si>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</si>
  <si>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</si>
  <si>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</si>
  <si>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</si>
  <si>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</si>
  <si>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</si>
  <si>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</si>
  <si>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</si>
  <si>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</si>
  <si>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</si>
  <si>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</si>
  <si>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</si>
  <si>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</si>
  <si>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</si>
  <si>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</si>
  <si>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</si>
  <si>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</si>
  <si>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</si>
  <si>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</si>
  <si>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</si>
  <si>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</si>
  <si>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</si>
  <si>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</si>
  <si>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</si>
  <si>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</si>
  <si>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</si>
  <si>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</si>
  <si>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</si>
  <si>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</si>
  <si>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</si>
  <si>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</si>
  <si>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</si>
  <si>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</si>
  <si>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</si>
  <si>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</si>
  <si>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</si>
  <si>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</si>
  <si>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</si>
  <si>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</si>
  <si>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</si>
  <si>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</si>
  <si>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</si>
  <si>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</si>
  <si>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</si>
  <si>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</si>
  <si>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</si>
  <si>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</si>
  <si>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</si>
  <si>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</si>
  <si>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</si>
  <si>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</si>
  <si>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</si>
  <si>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</si>
  <si>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</si>
  <si>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</si>
  <si>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</si>
  <si>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</si>
  <si>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</si>
  <si>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</si>
  <si>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</si>
  <si>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</si>
  <si>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</si>
  <si>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</si>
  <si>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</si>
  <si>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</si>
  <si>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</si>
  <si>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</si>
  <si>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</si>
  <si>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</si>
  <si>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</si>
  <si>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</si>
  <si>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</si>
  <si>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</si>
  <si>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</si>
  <si>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</si>
  <si>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</si>
  <si>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</si>
  <si>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</si>
  <si>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</si>
  <si>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</si>
  <si>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</si>
  <si>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</si>
  <si>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</si>
  <si>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</si>
  <si>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</si>
  <si>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</si>
  <si>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</si>
  <si>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</si>
  <si>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</si>
  <si>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</si>
  <si>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</si>
  <si>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</si>
  <si>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</si>
  <si>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</si>
  <si>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</si>
  <si>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</si>
  <si>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</si>
  <si>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</si>
  <si>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</si>
  <si>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</si>
  <si>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</si>
  <si>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</si>
  <si>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</si>
  <si>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</si>
  <si>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</si>
  <si>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</si>
  <si>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</si>
  <si>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</si>
  <si>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</si>
  <si>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</si>
  <si>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</si>
  <si>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</si>
  <si>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</si>
  <si>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</si>
  <si>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</si>
  <si>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</si>
  <si>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</si>
  <si>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</si>
  <si>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</si>
  <si>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</si>
  <si>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</si>
  <si>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</si>
  <si>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</si>
  <si>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</si>
  <si>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</si>
  <si>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</si>
  <si>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</si>
  <si>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</si>
  <si>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</si>
  <si>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</si>
  <si>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</si>
  <si>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</si>
  <si>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</si>
  <si>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</si>
  <si>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</si>
  <si>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</si>
  <si>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</si>
  <si>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</si>
  <si>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</si>
  <si>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</si>
  <si>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</si>
  <si>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</si>
  <si>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</si>
  <si>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</si>
  <si>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</si>
  <si>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</si>
  <si>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</si>
  <si>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</si>
  <si>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</si>
  <si>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</si>
  <si>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</si>
  <si>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</si>
  <si>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</si>
  <si>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</si>
  <si>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</si>
  <si>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</si>
  <si>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</si>
  <si>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</si>
  <si>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</si>
  <si>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</si>
  <si>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</si>
  <si>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</si>
  <si>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</si>
  <si>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</si>
  <si>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</si>
  <si>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</si>
  <si>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</si>
  <si>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</si>
  <si>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</si>
  <si>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</si>
  <si>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</si>
  <si>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</si>
  <si>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</si>
  <si>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</si>
  <si>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</si>
  <si>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</si>
  <si>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</si>
  <si>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</si>
  <si>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</si>
  <si>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</si>
  <si>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</si>
  <si>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</si>
  <si>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</si>
  <si>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</si>
  <si>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</si>
  <si>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</si>
  <si>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</si>
  <si>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</si>
  <si>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</si>
  <si>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</si>
  <si>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</si>
  <si>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</si>
  <si>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</si>
  <si>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</si>
  <si>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</si>
  <si>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</si>
  <si>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</si>
  <si>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</si>
  <si>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</si>
  <si>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</si>
  <si>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</si>
  <si>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</si>
  <si>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</si>
  <si>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</si>
  <si>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</si>
  <si>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</si>
  <si>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</si>
  <si>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</si>
  <si>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</si>
  <si>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</si>
  <si>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</si>
  <si>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</si>
  <si>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</si>
  <si>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</si>
  <si>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</si>
  <si>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</si>
  <si>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</si>
  <si>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</si>
  <si>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</si>
  <si>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</si>
  <si>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</si>
  <si>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</si>
  <si>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</si>
  <si>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</si>
  <si>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</si>
  <si>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</si>
  <si>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</si>
  <si>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</si>
  <si>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</si>
  <si>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</si>
  <si>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</si>
  <si>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</si>
  <si>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</si>
  <si>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</si>
  <si>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</si>
  <si>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</si>
  <si>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</si>
  <si>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</si>
  <si>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</si>
  <si>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</si>
  <si>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</si>
  <si>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</si>
  <si>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</si>
  <si>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</si>
  <si>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</si>
  <si>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</si>
  <si>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</si>
  <si>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</si>
  <si>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</si>
  <si>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</si>
  <si>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</si>
  <si>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</si>
  <si>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</si>
  <si>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</si>
  <si>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</si>
  <si>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</si>
  <si>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</si>
  <si>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</si>
  <si>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</si>
  <si>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</si>
  <si>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</si>
  <si>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</si>
  <si>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</si>
  <si>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</si>
  <si>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</si>
  <si>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</si>
  <si>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</si>
  <si>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</si>
  <si>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</si>
  <si>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</si>
  <si>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</si>
  <si>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</si>
  <si>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</si>
  <si>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</si>
  <si>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</si>
  <si>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</si>
  <si>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</si>
  <si>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</si>
  <si>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</si>
  <si>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</si>
  <si>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</si>
  <si>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</si>
  <si>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</si>
  <si>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</si>
  <si>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</si>
  <si>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</si>
  <si>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</si>
  <si>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</si>
  <si>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</si>
  <si>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</si>
  <si>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</si>
  <si>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</si>
  <si>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</si>
  <si>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</si>
  <si>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</si>
  <si>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</si>
  <si>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</si>
  <si>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</si>
  <si>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</si>
  <si>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</si>
  <si>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</si>
  <si>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</si>
  <si>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</si>
  <si>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</si>
  <si>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</si>
  <si>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</si>
  <si>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</si>
  <si>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</si>
  <si>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</si>
  <si>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</si>
  <si>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</si>
  <si>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</si>
  <si>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</si>
  <si>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</si>
  <si>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</si>
  <si>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</si>
  <si>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</si>
  <si>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</si>
  <si>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</si>
  <si>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</si>
  <si>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</si>
  <si>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</si>
  <si>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</si>
  <si>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</si>
  <si>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</si>
  <si>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</si>
  <si>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</si>
  <si>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</si>
  <si>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</si>
  <si>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</si>
  <si>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</si>
  <si>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</si>
  <si>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</si>
  <si>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</si>
  <si>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</si>
  <si>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</si>
  <si>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</si>
  <si>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</si>
  <si>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</si>
  <si>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</si>
  <si>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</si>
  <si>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</si>
  <si>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</si>
  <si>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</si>
  <si>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</si>
  <si>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</si>
  <si>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</si>
  <si>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</si>
  <si>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</si>
  <si>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</si>
  <si>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</si>
  <si>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</si>
  <si>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</si>
  <si>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</si>
  <si>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</si>
  <si>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</si>
  <si>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</si>
  <si>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</si>
  <si>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</si>
  <si>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</si>
  <si>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</si>
  <si>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</si>
  <si>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</si>
  <si>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</si>
  <si>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</si>
  <si>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</si>
  <si>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</si>
  <si>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</si>
  <si>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</si>
  <si>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</si>
  <si>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</si>
  <si>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</si>
  <si>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</si>
  <si>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</si>
  <si>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</si>
  <si>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</si>
  <si>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</si>
  <si>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</si>
  <si>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</si>
  <si>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</si>
  <si>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</si>
  <si>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</si>
  <si>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</si>
  <si>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</si>
  <si>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</si>
  <si>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</si>
  <si>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</si>
  <si>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</si>
  <si>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</si>
  <si>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</si>
  <si>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</si>
  <si>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</si>
  <si>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</si>
  <si>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</si>
  <si>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</si>
  <si>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</si>
  <si>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</si>
  <si>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</si>
  <si>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</si>
  <si>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</si>
  <si>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</si>
  <si>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</si>
  <si>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</si>
  <si>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</si>
  <si>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</si>
  <si>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</si>
  <si>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</si>
  <si>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</si>
  <si>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</si>
  <si>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</si>
  <si>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</si>
  <si>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</si>
  <si>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</si>
  <si>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</si>
  <si>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</si>
  <si>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</si>
  <si>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</si>
  <si>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</si>
  <si>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</si>
  <si>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</si>
  <si>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</si>
  <si>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</si>
  <si>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</si>
  <si>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</si>
  <si>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</si>
  <si>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</si>
  <si>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</si>
  <si>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</si>
  <si>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</si>
  <si>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</si>
  <si>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</si>
  <si>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</si>
  <si>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</si>
  <si>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</si>
  <si>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</si>
  <si>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</si>
  <si>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</si>
  <si>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</si>
  <si>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</si>
  <si>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</si>
  <si>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</si>
  <si>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</si>
  <si>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</si>
  <si>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</si>
  <si>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</si>
  <si>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</si>
  <si>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</si>
  <si>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</si>
  <si>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</si>
  <si>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</si>
  <si>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</si>
  <si>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</si>
  <si>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</si>
  <si>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</si>
  <si>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</si>
  <si>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</si>
  <si>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</si>
  <si>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</si>
  <si>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</si>
  <si>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</si>
  <si>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</si>
  <si>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</si>
  <si>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</si>
  <si>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</si>
  <si>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</si>
  <si>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</si>
  <si>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</si>
  <si>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</si>
  <si>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</si>
  <si>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</si>
  <si>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</si>
  <si>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</si>
  <si>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</si>
  <si>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</si>
  <si>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</si>
  <si>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</si>
  <si>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</si>
  <si>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</si>
  <si>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</si>
  <si>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</si>
  <si>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</si>
  <si>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</si>
  <si>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</si>
  <si>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</si>
  <si>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</si>
  <si>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</si>
  <si>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</si>
  <si>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</si>
  <si>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</si>
  <si>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</si>
  <si>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</si>
  <si>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</si>
  <si>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</si>
  <si>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</si>
  <si>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</si>
  <si>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</si>
  <si>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</si>
  <si>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</si>
  <si>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</si>
  <si>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</si>
  <si>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</si>
  <si>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</si>
  <si>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</si>
  <si>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</si>
  <si>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</si>
  <si>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</si>
  <si>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</si>
  <si>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</si>
  <si>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</si>
  <si>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</si>
  <si>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</si>
  <si>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</si>
  <si>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</si>
  <si>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</si>
  <si>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</si>
  <si>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</si>
  <si>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</si>
  <si>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</si>
  <si>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</si>
  <si>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</si>
  <si>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</si>
  <si>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</si>
  <si>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</si>
  <si>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</si>
  <si>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</si>
  <si>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</si>
  <si>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</si>
  <si>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</si>
  <si>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</si>
  <si>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</si>
  <si>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</si>
  <si>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</si>
  <si>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</si>
  <si>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</si>
  <si>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</si>
  <si>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</si>
  <si>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</si>
  <si>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</si>
  <si>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</si>
  <si>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</si>
  <si>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</si>
  <si>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</si>
  <si>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</si>
  <si>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</si>
  <si>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</si>
  <si>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</si>
  <si>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</si>
  <si>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</si>
  <si>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</si>
  <si>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</si>
  <si>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</si>
  <si>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</si>
  <si>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</si>
  <si>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</si>
  <si>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</si>
  <si>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</si>
  <si>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</si>
  <si>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</si>
  <si>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</si>
  <si>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</si>
  <si>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</si>
  <si>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</si>
  <si>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</si>
  <si>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</si>
  <si>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</si>
  <si>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</si>
  <si>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</si>
  <si>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</si>
  <si>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</si>
  <si>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</si>
  <si>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</si>
  <si>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</si>
  <si>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</si>
  <si>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</si>
  <si>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</si>
  <si>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</si>
  <si>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</si>
  <si>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</si>
  <si>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</si>
  <si>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</si>
  <si>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</si>
  <si>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</si>
  <si>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</si>
  <si>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</si>
  <si>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</si>
  <si>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</si>
  <si>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</si>
  <si>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</si>
  <si>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</si>
  <si>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</si>
  <si>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</si>
  <si>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</si>
  <si>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</si>
  <si>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</si>
  <si>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</si>
  <si>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</si>
  <si>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</si>
  <si>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</si>
  <si>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</si>
  <si>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</si>
  <si>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</si>
  <si>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</si>
  <si>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</si>
  <si>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</si>
  <si>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</si>
  <si>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</si>
  <si>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</si>
  <si>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</si>
  <si>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</si>
  <si>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</si>
  <si>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</si>
  <si>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</si>
  <si>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</si>
  <si>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</si>
  <si>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</si>
  <si>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</si>
  <si>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</si>
  <si>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</si>
  <si>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</si>
  <si>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</si>
  <si>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</si>
  <si>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</si>
  <si>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</si>
  <si>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</si>
  <si>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</si>
  <si>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</si>
  <si>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</si>
  <si>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</si>
  <si>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</si>
  <si>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</si>
  <si>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</si>
  <si>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</si>
  <si>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</si>
  <si>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</si>
  <si>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</si>
  <si>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</si>
  <si>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</si>
  <si>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</si>
  <si>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</si>
  <si>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</si>
  <si>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</si>
  <si>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</si>
  <si>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</si>
  <si>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</si>
  <si>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</si>
  <si>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</si>
  <si>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</si>
  <si>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</si>
  <si>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</si>
  <si>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</si>
  <si>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</si>
  <si>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</si>
  <si>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</si>
  <si>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</si>
  <si>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</si>
  <si>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</si>
  <si>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</si>
  <si>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</si>
  <si>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</si>
  <si>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</si>
  <si>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</si>
  <si>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</si>
  <si>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</si>
  <si>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</si>
  <si>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</si>
  <si>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</si>
  <si>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</si>
  <si>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</si>
  <si>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</si>
  <si>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</si>
  <si>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</si>
  <si>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</si>
  <si>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</si>
  <si>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</si>
  <si>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</si>
  <si>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</si>
  <si>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</si>
  <si>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</si>
  <si>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</si>
  <si>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</si>
  <si>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</si>
  <si>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</si>
  <si>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</si>
  <si>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</si>
  <si>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</si>
  <si>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</si>
  <si>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</si>
  <si>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</si>
  <si>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</si>
  <si>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</si>
  <si>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</si>
  <si>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</si>
  <si>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</si>
  <si>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</si>
  <si>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</si>
  <si>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</si>
  <si>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</si>
  <si>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</si>
  <si>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</si>
  <si>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</si>
  <si>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</si>
  <si>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</si>
  <si>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</si>
  <si>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</si>
  <si>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</si>
  <si>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</si>
  <si>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</si>
  <si>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</si>
  <si>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</si>
  <si>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</si>
  <si>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</si>
  <si>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</si>
  <si>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</si>
  <si>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</si>
  <si>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</si>
  <si>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</si>
  <si>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</si>
  <si>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</si>
  <si>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</si>
  <si>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</si>
  <si>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</si>
  <si>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</si>
  <si>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</si>
  <si>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</si>
  <si>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</si>
  <si>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</si>
  <si>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</si>
  <si>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</si>
  <si>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</si>
  <si>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</si>
  <si>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</si>
  <si>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</si>
  <si>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</si>
  <si>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</si>
  <si>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</si>
  <si>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</si>
  <si>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</si>
  <si>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</si>
  <si>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</si>
  <si>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</si>
  <si>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</si>
  <si>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</si>
  <si>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</si>
  <si>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</si>
  <si>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</si>
  <si>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</si>
  <si>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</si>
  <si>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</si>
  <si>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</si>
  <si>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</si>
  <si>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</si>
  <si>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</si>
  <si>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</si>
  <si>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</si>
  <si>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</si>
  <si>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</si>
  <si>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</si>
  <si>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</si>
  <si>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</si>
  <si>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</si>
  <si>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</si>
  <si>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</si>
  <si>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</si>
  <si>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</si>
  <si>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</si>
  <si>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</si>
  <si>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</si>
  <si>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</si>
  <si>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</si>
  <si>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</si>
  <si>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</si>
  <si>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</si>
  <si>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</si>
  <si>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</si>
  <si>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</si>
  <si>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</si>
  <si>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</si>
  <si>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</si>
  <si>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</si>
  <si>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</si>
  <si>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</si>
  <si>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</si>
  <si>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</si>
  <si>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</si>
  <si>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</si>
  <si>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</si>
  <si>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</si>
  <si>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</si>
  <si>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</si>
  <si>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</si>
  <si>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</si>
  <si>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</si>
  <si>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</si>
  <si>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</si>
  <si>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</si>
  <si>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</si>
  <si>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</si>
  <si>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</si>
  <si>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</si>
  <si>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</si>
  <si>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</si>
  <si>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</si>
  <si>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</si>
  <si>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</si>
  <si>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</si>
  <si>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</si>
  <si>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</si>
  <si>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</si>
  <si>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</si>
  <si>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</si>
  <si>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</si>
  <si>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</si>
  <si>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</si>
  <si>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</si>
  <si>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</si>
  <si>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</si>
  <si>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</si>
  <si>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</si>
  <si>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</si>
  <si>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</si>
  <si>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</si>
  <si>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</si>
  <si>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</si>
  <si>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</si>
  <si>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</si>
  <si>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</si>
  <si>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</si>
  <si>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</si>
  <si>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</si>
  <si>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</si>
  <si>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</si>
  <si>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</si>
  <si>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</si>
  <si>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</si>
  <si>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</si>
  <si>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</si>
  <si>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</si>
  <si>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</si>
  <si>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</si>
  <si>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</si>
  <si>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</si>
  <si>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</si>
  <si>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</si>
  <si>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</si>
  <si>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</si>
  <si>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</si>
  <si>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</si>
  <si>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</si>
  <si>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</si>
  <si>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</si>
  <si>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</si>
  <si>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</si>
  <si>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</si>
  <si>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</si>
  <si>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</si>
  <si>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</si>
  <si>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</si>
  <si>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</si>
  <si>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</si>
  <si>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</si>
  <si>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</si>
  <si>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</si>
  <si>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</si>
  <si>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</si>
  <si>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</si>
  <si>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</si>
  <si>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</si>
  <si>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</si>
  <si>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</si>
  <si>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</si>
  <si>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</si>
  <si>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</si>
  <si>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</si>
  <si>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</si>
  <si>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</si>
  <si>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</si>
  <si>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</si>
  <si>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</si>
  <si>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</si>
  <si>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</si>
  <si>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</si>
  <si>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</si>
  <si>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</si>
  <si>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</si>
  <si>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</si>
  <si>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</si>
  <si>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</si>
  <si>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</si>
  <si>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</si>
  <si>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</si>
  <si>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</si>
  <si>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</si>
  <si>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</si>
  <si>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</si>
  <si>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</si>
  <si>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</si>
  <si>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</si>
  <si>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</si>
  <si>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</si>
  <si>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</si>
  <si>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</si>
  <si>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</si>
  <si>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</si>
  <si>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</si>
  <si>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</si>
  <si>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</si>
  <si>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</si>
  <si>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</si>
  <si>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</si>
  <si>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</si>
  <si>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</si>
  <si>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</si>
  <si>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</si>
  <si>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</si>
  <si>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</si>
  <si>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</si>
  <si>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</si>
  <si>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</si>
  <si>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</si>
  <si>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</si>
  <si>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</si>
  <si>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</si>
  <si>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</si>
  <si>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</si>
  <si>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</si>
  <si>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</si>
  <si>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</si>
  <si>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</si>
  <si>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</si>
  <si>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</si>
  <si>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</si>
  <si>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</si>
  <si>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</si>
  <si>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</si>
  <si>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</si>
  <si>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</si>
  <si>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</si>
  <si>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</si>
  <si>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</si>
  <si>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</si>
  <si>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</si>
  <si>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</si>
  <si>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</si>
  <si>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</si>
  <si>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</si>
  <si>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</si>
  <si>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</si>
  <si>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</si>
  <si>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</si>
  <si>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</si>
  <si>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</si>
  <si>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</si>
  <si>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</si>
  <si>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</si>
  <si>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</si>
  <si>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</si>
  <si>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</si>
  <si>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</si>
  <si>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</si>
  <si>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</si>
  <si>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</si>
  <si>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</si>
  <si>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</si>
  <si>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</si>
  <si>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</si>
  <si>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</si>
  <si>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</si>
  <si>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</si>
  <si>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</si>
  <si>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</si>
  <si>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</si>
  <si>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</si>
  <si>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</si>
  <si>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</si>
  <si>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</si>
  <si>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</si>
  <si>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</si>
  <si>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</si>
  <si>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</si>
  <si>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</si>
  <si>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</si>
  <si>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</si>
  <si>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</si>
  <si>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</si>
  <si>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</si>
  <si>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</si>
  <si>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</si>
  <si>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</si>
  <si>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</si>
  <si>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</si>
  <si>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</si>
  <si>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</si>
  <si>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</si>
  <si>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</si>
  <si>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</si>
  <si>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</si>
  <si>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</si>
  <si>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</si>
  <si>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</si>
  <si>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</si>
  <si>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</si>
  <si>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</si>
  <si>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</si>
  <si>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</si>
  <si>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</si>
  <si>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</si>
  <si>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</si>
  <si>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</si>
  <si>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</si>
  <si>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</si>
  <si>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</si>
  <si>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</si>
  <si>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</si>
  <si>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</si>
  <si>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</si>
  <si>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</si>
  <si>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</si>
  <si>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</si>
  <si>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</si>
  <si>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</si>
  <si>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</si>
  <si>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</si>
  <si>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</si>
  <si>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</si>
  <si>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</si>
  <si>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</si>
  <si>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</si>
  <si>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</si>
  <si>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</si>
  <si>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</si>
  <si>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</si>
  <si>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</si>
  <si>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</si>
  <si>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</si>
  <si>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</si>
  <si>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</si>
  <si>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</si>
  <si>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</si>
  <si>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</si>
  <si>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</si>
  <si>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</si>
  <si>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</si>
  <si>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</si>
  <si>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</si>
  <si>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</si>
  <si>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</si>
  <si>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</si>
  <si>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</si>
  <si>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</si>
  <si>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</si>
  <si>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</si>
  <si>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</si>
  <si>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</si>
  <si>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</si>
  <si>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</si>
  <si>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</si>
  <si>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</si>
  <si>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</si>
  <si>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</si>
  <si>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</si>
  <si>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</si>
  <si>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</si>
  <si>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</si>
  <si>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</si>
  <si>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</si>
  <si>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</si>
  <si>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</si>
  <si>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</si>
  <si>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</si>
  <si>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</si>
  <si>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</si>
  <si>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</si>
  <si>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</si>
  <si>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</si>
  <si>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</si>
  <si>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</si>
  <si>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</si>
  <si>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</si>
  <si>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</si>
  <si>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</si>
  <si>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</si>
  <si>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</si>
  <si>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</si>
  <si>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</si>
  <si>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</si>
  <si>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</si>
  <si>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</si>
  <si>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</si>
  <si>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</si>
  <si>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</si>
  <si>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</si>
  <si>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</si>
  <si>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</si>
  <si>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</si>
  <si>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</si>
  <si>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</si>
  <si>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</si>
  <si>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</si>
  <si>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</si>
  <si>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</si>
  <si>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</si>
  <si>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</si>
  <si>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</si>
  <si>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</si>
  <si>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</si>
  <si>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</si>
  <si>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</si>
  <si>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</si>
  <si>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</si>
  <si>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</si>
  <si>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</si>
  <si>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</si>
  <si>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</si>
  <si>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</si>
  <si>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</si>
  <si>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</si>
  <si>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</si>
  <si>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</si>
  <si>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</si>
  <si>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</si>
  <si>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</si>
  <si>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</si>
  <si>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</si>
  <si>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</si>
  <si>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</si>
  <si>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</si>
  <si>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</si>
  <si>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</si>
  <si>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</si>
  <si>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</si>
  <si>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</si>
  <si>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</si>
  <si>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</si>
  <si>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</si>
  <si>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</si>
  <si>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</si>
  <si>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</si>
  <si>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</si>
  <si>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</si>
  <si>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</si>
  <si>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</si>
  <si>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</si>
  <si>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</si>
  <si>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</si>
  <si>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</si>
  <si>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</si>
  <si>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</si>
  <si>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</si>
  <si>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</si>
  <si>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</si>
  <si>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</si>
  <si>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</si>
  <si>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</si>
  <si>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</si>
  <si>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</si>
  <si>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</si>
  <si>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</si>
  <si>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</si>
  <si>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</si>
  <si>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</si>
  <si>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</si>
  <si>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</si>
  <si>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</si>
  <si>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</si>
  <si>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</si>
  <si>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</si>
  <si>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</si>
  <si>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</si>
  <si>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</si>
  <si>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</si>
  <si>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</si>
  <si>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</si>
  <si>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</si>
  <si>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</si>
  <si>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</si>
  <si>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</si>
  <si>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</si>
  <si>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</si>
  <si>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</si>
  <si>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</si>
  <si>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</si>
  <si>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</si>
  <si>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</si>
  <si>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</si>
  <si>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</si>
  <si>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</si>
  <si>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</si>
  <si>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</si>
  <si>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</si>
  <si>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</si>
  <si>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</si>
  <si>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</si>
  <si>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</si>
  <si>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</si>
  <si>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</si>
  <si>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</si>
  <si>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</si>
  <si>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</si>
  <si>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</si>
  <si>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</si>
  <si>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</si>
  <si>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</si>
  <si>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</si>
  <si>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</si>
  <si>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</si>
  <si>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</si>
  <si>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</si>
  <si>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</si>
  <si>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</si>
  <si>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</si>
  <si>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</si>
  <si>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</si>
  <si>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</si>
  <si>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</si>
  <si>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</si>
  <si>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</si>
  <si>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</si>
  <si>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</si>
  <si>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</si>
  <si>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</si>
  <si>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</si>
  <si>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</si>
  <si>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</si>
  <si>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</si>
  <si>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</si>
  <si>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</si>
  <si>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</si>
  <si>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</si>
  <si>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</si>
  <si>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</si>
  <si>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</si>
  <si>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</si>
  <si>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</si>
  <si>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</si>
  <si>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</si>
  <si>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</si>
  <si>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</si>
  <si>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</si>
  <si>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</si>
  <si>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</si>
  <si>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</si>
  <si>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</si>
  <si>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</si>
  <si>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</si>
  <si>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</si>
  <si>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</si>
  <si>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</si>
  <si>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</si>
  <si>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</si>
  <si>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</si>
  <si>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</si>
  <si>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</si>
  <si>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</si>
  <si>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</si>
  <si>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</si>
  <si>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</si>
  <si>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</si>
  <si>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</si>
  <si>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</si>
  <si>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</si>
  <si>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</si>
  <si>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</si>
  <si>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</si>
  <si>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</si>
  <si>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</si>
  <si>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</si>
  <si>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</si>
  <si>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</si>
  <si>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</si>
  <si>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</si>
  <si>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</si>
  <si>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</si>
  <si>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</si>
  <si>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</si>
  <si>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</si>
  <si>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</si>
  <si>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</si>
  <si>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</si>
  <si>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</si>
  <si>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</si>
  <si>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</si>
  <si>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</si>
  <si>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</si>
  <si>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</si>
  <si>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</si>
  <si>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</si>
  <si>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</si>
  <si>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</si>
  <si>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</si>
  <si>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</si>
  <si>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</si>
  <si>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</si>
  <si>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</si>
  <si>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</si>
  <si>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</si>
  <si>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</si>
  <si>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</si>
  <si>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</si>
  <si>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</si>
  <si>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</si>
  <si>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</si>
  <si>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</si>
  <si>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</si>
  <si>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</si>
  <si>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</si>
  <si>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</si>
  <si>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</si>
  <si>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</si>
  <si>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</si>
  <si>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</si>
  <si>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</si>
  <si>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</si>
  <si>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</si>
  <si>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</si>
  <si>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</si>
  <si>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</si>
  <si>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</si>
  <si>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</si>
  <si>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</si>
  <si>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</si>
  <si>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</si>
  <si>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</si>
  <si>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</si>
  <si>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</si>
  <si>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</si>
  <si>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</si>
  <si>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</si>
  <si>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</si>
  <si>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</si>
  <si>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</si>
  <si>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</si>
  <si>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</si>
  <si>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</si>
  <si>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</si>
  <si>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</si>
  <si>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</si>
  <si>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</si>
  <si>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</si>
  <si>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</si>
  <si>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</si>
  <si>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</si>
  <si>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</si>
  <si>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</si>
  <si>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</si>
  <si>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</si>
  <si>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</si>
  <si>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</si>
  <si>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</si>
  <si>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</si>
  <si>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</si>
  <si>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</si>
  <si>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</si>
  <si>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</si>
  <si>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</si>
  <si>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</si>
  <si>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</si>
  <si>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</si>
  <si>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</si>
  <si>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</si>
  <si>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</si>
  <si>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</si>
  <si>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</si>
  <si>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</si>
  <si>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</si>
  <si>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</si>
  <si>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</si>
  <si>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</si>
  <si>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</si>
  <si>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</si>
  <si>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</si>
  <si>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</si>
  <si>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</si>
  <si>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</si>
  <si>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</si>
  <si>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</si>
  <si>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</si>
  <si>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</si>
  <si>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</si>
  <si>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</si>
  <si>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</si>
  <si>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</si>
  <si>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</si>
  <si>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</si>
  <si>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</si>
  <si>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</si>
  <si>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</si>
  <si>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</si>
  <si>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</si>
  <si>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</si>
  <si>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</si>
  <si>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</si>
  <si>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</si>
  <si>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</si>
  <si>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</si>
  <si>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</si>
  <si>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</si>
  <si>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</si>
  <si>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</si>
  <si>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</si>
  <si>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</si>
  <si>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</si>
  <si>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</si>
  <si>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</si>
  <si>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</si>
  <si>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</si>
  <si>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</si>
  <si>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</si>
  <si>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</si>
  <si>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</si>
  <si>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</si>
  <si>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</si>
  <si>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</si>
  <si>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</si>
  <si>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</si>
  <si>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</si>
  <si>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</si>
  <si>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</si>
  <si>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</si>
  <si>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</si>
  <si>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</si>
  <si>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</si>
  <si>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</si>
  <si>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</si>
  <si>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</si>
  <si>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</si>
  <si>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</si>
  <si>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</si>
  <si>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</si>
  <si>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</si>
  <si>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</si>
  <si>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</si>
  <si>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</si>
  <si>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</si>
  <si>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</si>
  <si>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</si>
  <si>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</si>
  <si>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</si>
  <si>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</si>
  <si>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</si>
  <si>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</si>
  <si>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</si>
  <si>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</si>
  <si>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</si>
  <si>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</si>
  <si>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</si>
  <si>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</si>
  <si>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</si>
  <si>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</si>
  <si>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</si>
  <si>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</si>
  <si>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</si>
  <si>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</si>
  <si>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</si>
  <si>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</si>
  <si>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</si>
  <si>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</si>
  <si>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</si>
  <si>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</si>
  <si>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</si>
  <si>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</si>
  <si>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</si>
  <si>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</si>
  <si>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</si>
  <si>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</si>
  <si>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</si>
  <si>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</si>
  <si>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</si>
  <si>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</si>
  <si>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</si>
  <si>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</si>
  <si>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</si>
  <si>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</si>
  <si>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</si>
  <si>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</si>
  <si>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</si>
  <si>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</si>
  <si>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</si>
  <si>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</si>
  <si>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</si>
  <si>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</si>
  <si>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</si>
  <si>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</si>
  <si>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</si>
  <si>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</si>
  <si>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</si>
  <si>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</si>
  <si>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</si>
  <si>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</si>
  <si>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</si>
  <si>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</si>
  <si>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</si>
  <si>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</si>
  <si>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</si>
  <si>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</si>
  <si>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</si>
  <si>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</si>
  <si>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</si>
  <si>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</si>
  <si>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</si>
  <si>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</si>
  <si>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</si>
  <si>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</si>
  <si>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</si>
  <si>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</si>
  <si>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</si>
  <si>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</si>
  <si>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</si>
  <si>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</si>
  <si>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</si>
  <si>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</si>
  <si>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</si>
  <si>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</si>
  <si>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</si>
  <si>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</si>
  <si>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</si>
  <si>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</si>
  <si>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</si>
  <si>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</si>
  <si>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</si>
  <si>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</si>
  <si>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</si>
  <si>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</si>
  <si>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</si>
  <si>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</si>
  <si>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</si>
  <si>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</si>
  <si>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</si>
  <si>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</si>
  <si>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</si>
  <si>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</si>
  <si>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</si>
  <si>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</si>
  <si>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</si>
  <si>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</si>
  <si>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</si>
  <si>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</si>
  <si>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</si>
  <si>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</si>
  <si>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</si>
  <si>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</si>
  <si>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</si>
  <si>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</si>
  <si>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</si>
  <si>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</si>
  <si>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</si>
  <si>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</si>
  <si>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</si>
  <si>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</si>
  <si>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</si>
  <si>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</si>
  <si>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</si>
  <si>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</si>
  <si>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</si>
  <si>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</si>
  <si>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</si>
  <si>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</si>
  <si>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</si>
  <si>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</si>
  <si>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</si>
  <si>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</si>
  <si>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</si>
  <si>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</si>
  <si>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</si>
  <si>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</si>
  <si>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</si>
  <si>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</si>
  <si>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</si>
  <si>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</si>
  <si>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</si>
  <si>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</si>
  <si>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</si>
  <si>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</si>
  <si>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</si>
  <si>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</si>
  <si>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</si>
  <si>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</si>
  <si>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</si>
  <si>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</si>
  <si>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</si>
  <si>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</si>
  <si>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</si>
  <si>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</si>
  <si>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</si>
  <si>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</si>
  <si>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</si>
  <si>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</si>
  <si>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</si>
  <si>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</si>
  <si>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</si>
  <si>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</si>
  <si>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</si>
  <si>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</si>
  <si>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</si>
  <si>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</si>
  <si>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</si>
  <si>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</si>
  <si>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</si>
  <si>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</si>
  <si>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</si>
  <si>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</si>
  <si>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</si>
  <si>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</si>
  <si>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</si>
  <si>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</si>
  <si>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</si>
  <si>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</si>
  <si>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</si>
  <si>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</si>
  <si>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</si>
  <si>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</si>
  <si>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</si>
  <si>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</si>
  <si>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</si>
  <si>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</si>
  <si>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</si>
  <si>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</si>
  <si>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</si>
  <si>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</si>
  <si>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</si>
  <si>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</si>
  <si>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</si>
  <si>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</si>
  <si>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</si>
  <si>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</si>
  <si>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</si>
  <si>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</si>
  <si>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</si>
  <si>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</si>
  <si>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</si>
  <si>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</si>
  <si>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</si>
  <si>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</si>
  <si>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</si>
  <si>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</si>
  <si>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</si>
  <si>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</si>
  <si>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</si>
  <si>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</si>
  <si>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</si>
  <si>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</si>
  <si>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</si>
  <si>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</si>
  <si>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</si>
  <si>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</si>
  <si>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</si>
  <si>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</si>
  <si>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</si>
  <si>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</si>
  <si>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</si>
  <si>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</si>
  <si>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</si>
  <si>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</si>
  <si>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</si>
  <si>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</si>
  <si>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</si>
  <si>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</si>
  <si>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</si>
  <si>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</si>
  <si>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</si>
  <si>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</si>
  <si>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</si>
  <si>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</si>
  <si>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</si>
  <si>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</si>
  <si>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</si>
  <si>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</si>
  <si>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</si>
  <si>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</si>
  <si>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</si>
  <si>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</si>
  <si>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</si>
  <si>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</si>
  <si>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</si>
  <si>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</si>
  <si>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</si>
  <si>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</si>
  <si>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</si>
  <si>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</si>
  <si>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</si>
  <si>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</si>
  <si>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</si>
  <si>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</si>
  <si>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</si>
  <si>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</si>
  <si>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</si>
  <si>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</si>
  <si>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</si>
  <si>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</si>
  <si>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</si>
  <si>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</si>
  <si>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</si>
  <si>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</si>
  <si>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</si>
  <si>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</si>
  <si>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</si>
  <si>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</si>
  <si>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</si>
  <si>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</si>
  <si>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</si>
  <si>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</si>
  <si>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</si>
  <si>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</si>
  <si>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</si>
  <si>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</si>
  <si>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</si>
  <si>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</si>
  <si>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</si>
  <si>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</si>
  <si>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</si>
  <si>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</si>
  <si>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</si>
  <si>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</si>
  <si>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</si>
  <si>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</si>
  <si>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</si>
  <si>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</si>
  <si>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</si>
  <si>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</si>
  <si>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</si>
  <si>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</si>
  <si>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</si>
  <si>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</si>
  <si>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</si>
  <si>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</si>
  <si>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</si>
  <si>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</si>
  <si>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</si>
  <si>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</si>
  <si>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</si>
  <si>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</si>
  <si>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</si>
  <si>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</si>
  <si>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</si>
  <si>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</si>
  <si>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</si>
  <si>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</si>
  <si>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</si>
  <si>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</si>
  <si>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</si>
  <si>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</si>
  <si>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</si>
  <si>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</si>
  <si>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</si>
  <si>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</si>
  <si>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</si>
  <si>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</si>
  <si>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</si>
  <si>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</si>
  <si>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</si>
  <si>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</si>
  <si>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</si>
  <si>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</si>
  <si>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</si>
  <si>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</si>
  <si>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</si>
  <si>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</si>
  <si>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</si>
  <si>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</si>
  <si>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</si>
  <si>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</si>
  <si>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</si>
  <si>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</si>
  <si>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</si>
  <si>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</si>
  <si>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</si>
  <si>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</si>
  <si>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</si>
  <si>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</si>
  <si>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</si>
  <si>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</si>
  <si>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</si>
  <si>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</si>
  <si>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</si>
  <si>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</si>
  <si>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</si>
  <si>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</si>
  <si>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</si>
  <si>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</si>
  <si>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</si>
  <si>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</si>
  <si>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</si>
  <si>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</si>
  <si>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</si>
  <si>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</si>
  <si>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</si>
  <si>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</si>
  <si>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</si>
  <si>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</si>
  <si>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</si>
  <si>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</si>
  <si>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</si>
  <si>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</si>
  <si>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</si>
  <si>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</si>
  <si>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</si>
  <si>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</si>
  <si>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</si>
  <si>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</si>
  <si>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</si>
  <si>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</si>
  <si>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</si>
  <si>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</si>
  <si>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</si>
  <si>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</si>
  <si>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</si>
  <si>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</si>
  <si>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</si>
  <si>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</si>
  <si>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</si>
  <si>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</si>
  <si>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</si>
  <si>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</si>
  <si>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</si>
  <si>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</si>
  <si>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</si>
  <si>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</si>
  <si>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</si>
  <si>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</si>
  <si>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</si>
  <si>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</si>
  <si>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</si>
  <si>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</si>
  <si>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</si>
  <si>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</si>
  <si>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</si>
  <si>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</si>
  <si>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</si>
  <si>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</si>
  <si>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</si>
  <si>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</si>
  <si>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</si>
  <si>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</si>
  <si>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</si>
  <si>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</si>
  <si>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</si>
  <si>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</si>
  <si>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</si>
  <si>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</si>
  <si>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</si>
  <si>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</si>
  <si>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</si>
  <si>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</si>
  <si>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</si>
  <si>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</si>
  <si>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</si>
  <si>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</si>
  <si>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</si>
  <si>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</si>
  <si>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</si>
  <si>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</si>
  <si>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</si>
  <si>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</si>
  <si>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</si>
  <si>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</si>
  <si>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</si>
  <si>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</si>
  <si>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</si>
  <si>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</si>
  <si>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</si>
  <si>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</si>
  <si>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</si>
  <si>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</si>
  <si>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</si>
  <si>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</si>
  <si>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</si>
  <si>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</si>
  <si>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</si>
  <si>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</si>
  <si>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</si>
  <si>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</si>
  <si>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</si>
  <si>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</si>
  <si>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</si>
  <si>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</si>
  <si>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</si>
  <si>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</si>
  <si>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</si>
  <si>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</si>
  <si>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</si>
  <si>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</si>
  <si>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</si>
  <si>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</si>
  <si>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</si>
  <si>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</si>
  <si>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</si>
  <si>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</si>
  <si>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</si>
  <si>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</si>
  <si>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</si>
  <si>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</si>
  <si>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</si>
  <si>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</si>
  <si>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</si>
  <si>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</si>
  <si>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</si>
  <si>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</si>
  <si>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</si>
  <si>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</si>
  <si>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</si>
  <si>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</si>
  <si>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</si>
  <si>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</si>
  <si>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</si>
  <si>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</si>
  <si>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</si>
  <si>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</si>
  <si>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</si>
  <si>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</si>
  <si>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</si>
  <si>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</si>
  <si>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</si>
  <si>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</si>
  <si>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</si>
  <si>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</si>
  <si>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</si>
  <si>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</si>
  <si>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</si>
  <si>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</si>
  <si>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</si>
  <si>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</si>
  <si>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</si>
  <si>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</si>
  <si>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</si>
  <si>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</si>
  <si>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</si>
  <si>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</si>
  <si>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</si>
  <si>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</si>
  <si>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</si>
  <si>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</si>
  <si>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</si>
  <si>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</si>
  <si>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</si>
  <si>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</si>
  <si>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</si>
  <si>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</si>
  <si>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</si>
  <si>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</si>
  <si>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</si>
  <si>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</si>
  <si>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</si>
  <si>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</si>
  <si>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</si>
  <si>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</si>
  <si>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</si>
  <si>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</si>
  <si>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</si>
  <si>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</si>
  <si>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</si>
  <si>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</si>
  <si>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</si>
  <si>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</si>
  <si>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</si>
  <si>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</si>
  <si>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</si>
  <si>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</si>
  <si>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</si>
  <si>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</si>
  <si>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</si>
  <si>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</si>
  <si>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</si>
  <si>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</si>
  <si>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</si>
  <si>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</si>
  <si>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</si>
  <si>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</si>
  <si>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</si>
  <si>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</si>
  <si>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</si>
  <si>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</si>
  <si>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</si>
  <si>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</si>
  <si>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</si>
  <si>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</si>
  <si>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</si>
  <si>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</si>
  <si>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</si>
  <si>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</si>
  <si>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</si>
  <si>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</si>
  <si>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</si>
  <si>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</si>
  <si>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</si>
  <si>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</si>
  <si>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</si>
  <si>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</si>
  <si>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</si>
  <si>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</si>
  <si>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</si>
  <si>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</si>
  <si>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</si>
  <si>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</si>
  <si>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</si>
  <si>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</si>
  <si>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</si>
  <si>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</si>
  <si>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</si>
  <si>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</si>
  <si>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</si>
  <si>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</si>
  <si>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</si>
  <si>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</si>
  <si>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</si>
  <si>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</si>
  <si>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</si>
  <si>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</si>
  <si>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</si>
  <si>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</si>
  <si>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</si>
  <si>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</si>
  <si>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</si>
  <si>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</si>
  <si>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</si>
  <si>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</si>
  <si>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</si>
  <si>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</si>
  <si>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</si>
  <si>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</si>
  <si>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</si>
  <si>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</si>
  <si>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</si>
  <si>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</si>
  <si>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</si>
  <si>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</si>
  <si>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</si>
  <si>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</si>
  <si>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</si>
  <si>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</si>
  <si>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</si>
  <si>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</si>
  <si>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</si>
  <si>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</si>
  <si>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</si>
  <si>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</si>
  <si>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</si>
  <si>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</si>
  <si>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</si>
  <si>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</si>
  <si>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</si>
  <si>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</si>
  <si>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</si>
  <si>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</si>
  <si>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</si>
  <si>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</si>
  <si>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</si>
  <si>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</si>
  <si>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</si>
  <si>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</si>
  <si>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</si>
  <si>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</si>
  <si>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</si>
  <si>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</si>
  <si>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</si>
  <si>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</si>
  <si>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</si>
  <si>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</si>
  <si>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</si>
  <si>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</si>
  <si>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</si>
  <si>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</si>
  <si>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</si>
  <si>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</si>
  <si>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</si>
  <si>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</si>
  <si>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</si>
  <si>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</si>
  <si>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</si>
  <si>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</si>
  <si>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</si>
  <si>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</si>
  <si>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</si>
  <si>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</si>
  <si>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</si>
  <si>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</si>
  <si>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</si>
  <si>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</si>
  <si>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</si>
  <si>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</si>
  <si>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</si>
  <si>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</si>
  <si>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</si>
  <si>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</si>
  <si>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</si>
  <si>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</si>
  <si>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</si>
  <si>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</si>
  <si>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</si>
  <si>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</si>
  <si>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</si>
  <si>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</si>
  <si>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</si>
  <si>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</si>
  <si>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</si>
  <si>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</si>
  <si>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</si>
  <si>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</si>
  <si>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</si>
  <si>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</si>
  <si>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</si>
  <si>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</si>
  <si>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</si>
  <si>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</si>
  <si>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</si>
  <si>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</si>
  <si>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</si>
  <si>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</si>
  <si>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</si>
  <si>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</si>
  <si>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</si>
  <si>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</si>
  <si>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</si>
  <si>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</si>
  <si>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</si>
  <si>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</si>
  <si>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</si>
  <si>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</si>
  <si>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</si>
  <si>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</si>
  <si>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</si>
  <si>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</si>
  <si>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</si>
  <si>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</si>
  <si>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</si>
  <si>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</si>
  <si>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</si>
  <si>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</si>
  <si>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</si>
  <si>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</si>
  <si>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</si>
  <si>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</si>
  <si>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</si>
  <si>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</si>
  <si>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</si>
  <si>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</si>
  <si>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</si>
  <si>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</si>
  <si>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</si>
  <si>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</si>
  <si>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</si>
  <si>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</si>
  <si>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</si>
  <si>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</si>
  <si>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</si>
  <si>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</si>
  <si>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</si>
  <si>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</si>
  <si>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</si>
  <si>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</si>
  <si>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</si>
  <si>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</si>
  <si>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</si>
  <si>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</si>
  <si>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</si>
  <si>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</si>
  <si>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</si>
  <si>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</si>
  <si>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</si>
  <si>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</si>
  <si>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</si>
  <si>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</si>
  <si>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</si>
  <si>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</si>
  <si>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</si>
  <si>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</si>
  <si>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</si>
  <si>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</si>
  <si>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</si>
  <si>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</si>
  <si>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</si>
  <si>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</si>
  <si>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</si>
  <si>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</si>
  <si>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</si>
  <si>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</si>
  <si>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</si>
  <si>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</si>
  <si>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</si>
  <si>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</si>
  <si>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</si>
  <si>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</si>
  <si>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</si>
  <si>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</si>
  <si>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</si>
  <si>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</si>
  <si>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</si>
  <si>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</si>
  <si>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</si>
  <si>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</si>
  <si>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</si>
  <si>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</si>
  <si>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</si>
  <si>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</si>
  <si>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</si>
  <si>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</si>
  <si>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</si>
  <si>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</si>
  <si>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</si>
  <si>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</si>
  <si>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</si>
  <si>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</si>
  <si>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</si>
  <si>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</si>
  <si>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</si>
  <si>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</si>
  <si>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</si>
  <si>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</si>
  <si>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</si>
  <si>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</si>
  <si>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</si>
  <si>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</si>
  <si>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</si>
  <si>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</si>
  <si>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</si>
  <si>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</si>
  <si>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</si>
  <si>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</si>
  <si>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</si>
  <si>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</si>
  <si>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</si>
  <si>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</si>
  <si>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</si>
  <si>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</si>
  <si>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</si>
  <si>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</si>
  <si>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</si>
  <si>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</si>
  <si>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</si>
  <si>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</si>
  <si>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</si>
  <si>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</si>
  <si>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</si>
  <si>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</si>
  <si>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</si>
  <si>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</si>
  <si>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</si>
  <si>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</si>
  <si>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</si>
  <si>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</si>
  <si>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</si>
  <si>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</si>
  <si>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</si>
  <si>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</si>
  <si>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</si>
  <si>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</si>
  <si>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</si>
  <si>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</si>
  <si>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</si>
  <si>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</si>
  <si>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</si>
  <si>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</si>
  <si>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</si>
  <si>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</si>
  <si>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</si>
  <si>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</si>
  <si>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</si>
  <si>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</si>
  <si>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</si>
  <si>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</si>
  <si>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</si>
  <si>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</si>
  <si>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</si>
  <si>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</si>
  <si>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</si>
  <si>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</si>
  <si>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</si>
  <si>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</si>
  <si>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</si>
  <si>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</si>
  <si>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</si>
  <si>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</si>
  <si>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</si>
  <si>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</si>
  <si>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</si>
  <si>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</si>
  <si>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</si>
  <si>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</si>
  <si>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</si>
  <si>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</si>
  <si>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</si>
  <si>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</si>
  <si>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</si>
  <si>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</si>
  <si>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</si>
  <si>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</si>
  <si>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</si>
  <si>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</si>
  <si>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</si>
  <si>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</si>
  <si>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</si>
  <si>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</si>
  <si>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</si>
  <si>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</si>
  <si>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</si>
  <si>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</si>
  <si>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</si>
  <si>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</si>
  <si>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</si>
  <si>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</si>
  <si>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</si>
  <si>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</si>
  <si>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</si>
  <si>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</si>
  <si>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</si>
  <si>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</si>
  <si>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</si>
  <si>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</si>
  <si>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</si>
  <si>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</si>
  <si>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</si>
  <si>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</si>
  <si>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</si>
  <si>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</si>
  <si>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</si>
  <si>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</si>
  <si>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</si>
  <si>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</si>
  <si>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</si>
  <si>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</si>
  <si>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</si>
  <si>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</si>
  <si>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</si>
  <si>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</si>
  <si>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</si>
  <si>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</si>
  <si>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</si>
  <si>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</si>
  <si>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</si>
  <si>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</si>
  <si>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</si>
  <si>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</si>
  <si>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</si>
  <si>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</si>
  <si>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</si>
  <si>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</si>
  <si>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</si>
  <si>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</si>
  <si>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</si>
  <si>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</si>
  <si>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</si>
  <si>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</si>
  <si>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</si>
  <si>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</si>
  <si>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</si>
  <si>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</si>
  <si>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</si>
  <si>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</si>
  <si>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</si>
  <si>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</si>
  <si>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</si>
  <si>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</si>
  <si>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</si>
  <si>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</si>
  <si>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</si>
  <si>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</si>
  <si>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</si>
  <si>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</si>
  <si>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</si>
  <si>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</si>
  <si>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</si>
  <si>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</si>
  <si>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</si>
  <si>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</si>
  <si>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</si>
  <si>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</si>
  <si>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</si>
  <si>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</si>
  <si>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</si>
  <si>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</si>
  <si>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</si>
  <si>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</si>
  <si>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</si>
  <si>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</si>
  <si>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</si>
  <si>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</si>
  <si>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</si>
  <si>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</si>
  <si>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</si>
  <si>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</si>
  <si>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</si>
  <si>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</si>
  <si>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</si>
  <si>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</si>
  <si>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</si>
  <si>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</si>
  <si>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</si>
  <si>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</si>
  <si>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</si>
  <si>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</si>
  <si>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</si>
  <si>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</si>
  <si>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</si>
  <si>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</si>
  <si>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</si>
  <si>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</si>
  <si>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</si>
  <si>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</si>
  <si>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</si>
  <si>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</si>
  <si>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</si>
  <si>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</si>
  <si>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</si>
  <si>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</si>
  <si>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</si>
  <si>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</si>
  <si>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</si>
  <si>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</si>
  <si>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</si>
  <si>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</si>
  <si>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</si>
  <si>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</si>
  <si>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</si>
  <si>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</si>
  <si>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</si>
  <si>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</si>
  <si>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</si>
  <si>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</si>
  <si>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</si>
  <si>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</si>
  <si>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</si>
  <si>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</si>
  <si>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</si>
  <si>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</si>
  <si>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</si>
  <si>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</si>
  <si>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</si>
  <si>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</si>
  <si>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</si>
  <si>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</si>
  <si>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</si>
  <si>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</si>
  <si>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</si>
  <si>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</si>
  <si>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</si>
  <si>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</si>
  <si>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</si>
  <si>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</si>
  <si>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</si>
  <si>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</si>
  <si>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</si>
  <si>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</si>
  <si>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</si>
  <si>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</si>
  <si>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</si>
  <si>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</si>
  <si>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</si>
  <si>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</si>
  <si>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</si>
  <si>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</si>
  <si>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</si>
  <si>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</si>
  <si>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</si>
  <si>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</si>
  <si>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</si>
  <si>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</si>
  <si>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</si>
  <si>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</si>
  <si>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</si>
  <si>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</si>
  <si>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</si>
  <si>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</si>
  <si>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</si>
  <si>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</si>
  <si>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</si>
  <si>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</si>
  <si>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</si>
  <si>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</si>
  <si>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</si>
  <si>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</si>
  <si>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</si>
  <si>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</si>
  <si>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</si>
  <si>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</si>
  <si>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</si>
  <si>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</si>
  <si>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</si>
  <si>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</si>
  <si>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</si>
  <si>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</si>
  <si>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</si>
  <si>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</si>
  <si>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</si>
  <si>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</si>
  <si>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</si>
  <si>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</si>
  <si>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</si>
  <si>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</si>
  <si>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</si>
  <si>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</si>
  <si>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</si>
  <si>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</si>
  <si>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</si>
  <si>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</si>
  <si>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</si>
  <si>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</si>
  <si>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</si>
  <si>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</si>
  <si>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</si>
  <si>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</si>
  <si>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</si>
  <si>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</si>
  <si>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</si>
  <si>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</si>
  <si>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</si>
  <si>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</si>
  <si>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</si>
  <si>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</si>
  <si>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</si>
  <si>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</si>
  <si>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</si>
  <si>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</si>
  <si>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</si>
  <si>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</si>
  <si>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</si>
  <si>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</si>
  <si>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</si>
  <si>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</si>
  <si>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</si>
  <si>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</si>
  <si>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</si>
  <si>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</si>
  <si>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</si>
  <si>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</si>
  <si>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</si>
  <si>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</si>
  <si>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</si>
  <si>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</si>
  <si>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</si>
  <si>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</si>
  <si>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</si>
  <si>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</si>
  <si>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</si>
  <si>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</si>
  <si>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</si>
  <si>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</si>
  <si>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</si>
  <si>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</si>
  <si>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</si>
  <si>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</si>
  <si>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</si>
  <si>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</si>
  <si>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</si>
  <si>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</si>
  <si>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</si>
  <si>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</si>
  <si>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</si>
  <si>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</si>
  <si>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</si>
  <si>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</si>
  <si>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</si>
  <si>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</si>
  <si>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</si>
  <si>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</si>
  <si>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</si>
  <si>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</si>
  <si>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</si>
  <si>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</si>
  <si>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</si>
  <si>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</si>
  <si>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</si>
  <si>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</si>
  <si>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</si>
  <si>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</si>
  <si>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</si>
  <si>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</si>
  <si>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</si>
  <si>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</si>
  <si>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</si>
  <si>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</si>
  <si>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</si>
  <si>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</si>
  <si>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</si>
  <si>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</si>
  <si>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</si>
  <si>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</si>
  <si>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</si>
  <si>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</si>
  <si>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</si>
  <si>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</si>
  <si>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</si>
  <si>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</si>
  <si>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</si>
  <si>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</si>
  <si>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</si>
  <si>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</si>
  <si>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</si>
  <si>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</si>
  <si>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</si>
  <si>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</si>
  <si>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</si>
  <si>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</si>
  <si>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</si>
  <si>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</si>
  <si>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</si>
  <si>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</si>
  <si>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</si>
  <si>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</si>
  <si>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</si>
  <si>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</si>
  <si>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</si>
  <si>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</si>
  <si>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</si>
  <si>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</si>
  <si>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</si>
  <si>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</si>
  <si>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</si>
  <si>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</si>
  <si>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</si>
  <si>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</si>
  <si>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</si>
  <si>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</si>
  <si>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</si>
  <si>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</si>
  <si>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</si>
  <si>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</si>
  <si>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</si>
  <si>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</si>
  <si>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</si>
  <si>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</si>
  <si>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</si>
  <si>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</si>
  <si>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</si>
  <si>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</si>
  <si>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</si>
  <si>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</si>
  <si>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</si>
  <si>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</si>
  <si>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</si>
  <si>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</si>
  <si>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</si>
  <si>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</si>
  <si>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</si>
  <si>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</si>
  <si>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</si>
  <si>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</si>
  <si>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</si>
  <si>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</si>
  <si>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</si>
  <si>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</si>
  <si>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</si>
  <si>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</si>
  <si>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</si>
  <si>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</si>
  <si>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</si>
  <si>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</si>
  <si>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</si>
  <si>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</si>
  <si>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</si>
  <si>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</si>
  <si>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</si>
  <si>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</si>
  <si>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</si>
  <si>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</si>
  <si>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</si>
  <si>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</si>
  <si>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</si>
  <si>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</si>
  <si>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</si>
  <si>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</si>
  <si>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</si>
  <si>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</si>
  <si>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</si>
  <si>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</si>
  <si>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</si>
  <si>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</si>
  <si>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</si>
  <si>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</si>
  <si>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</si>
  <si>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</si>
  <si>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</si>
  <si>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</si>
  <si>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</si>
  <si>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</si>
  <si>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</si>
  <si>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</si>
  <si>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</si>
  <si>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</si>
  <si>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</si>
  <si>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</si>
  <si>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</si>
  <si>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</si>
  <si>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</si>
  <si>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</si>
  <si>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</si>
  <si>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</si>
  <si>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</si>
  <si>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</si>
  <si>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</si>
  <si>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</si>
  <si>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</si>
  <si>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</si>
  <si>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</si>
  <si>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</si>
  <si>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</si>
  <si>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</si>
  <si>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</si>
  <si>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</si>
  <si>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</si>
  <si>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</si>
  <si>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</si>
  <si>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</si>
  <si>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</si>
  <si>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</si>
  <si>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</si>
  <si>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</si>
  <si>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</si>
  <si>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</si>
  <si>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</si>
  <si>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</si>
  <si>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</si>
  <si>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</si>
  <si>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</si>
  <si>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</si>
  <si>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</si>
  <si>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</si>
  <si>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</si>
  <si>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</si>
  <si>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</si>
  <si>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</si>
  <si>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</si>
  <si>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</si>
  <si>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</si>
  <si>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</si>
  <si>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</si>
  <si>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</si>
  <si>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</si>
  <si>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</si>
  <si>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</si>
  <si>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</si>
  <si>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</si>
  <si>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</si>
  <si>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</si>
  <si>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</si>
  <si>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</si>
  <si>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</si>
  <si>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</si>
  <si>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</si>
  <si>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</si>
  <si>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</si>
  <si>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</si>
  <si>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</si>
  <si>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</si>
  <si>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</si>
  <si>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</si>
  <si>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</si>
  <si>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</si>
  <si>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</si>
  <si>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</si>
  <si>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</si>
  <si>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</si>
  <si>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</si>
  <si>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</si>
  <si>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</si>
  <si>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</si>
  <si>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</si>
  <si>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</si>
  <si>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</si>
  <si>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</si>
  <si>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</si>
  <si>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</si>
  <si>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</si>
  <si>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</si>
  <si>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</si>
  <si>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</si>
  <si>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</si>
  <si>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</si>
  <si>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</si>
  <si>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</si>
  <si>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</si>
  <si>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</si>
  <si>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</si>
  <si>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</si>
  <si>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</si>
  <si>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</si>
  <si>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</si>
  <si>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</si>
  <si>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</si>
  <si>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</si>
  <si>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</si>
  <si>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</si>
  <si>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</si>
  <si>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</si>
  <si>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</si>
  <si>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</si>
  <si>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</si>
  <si>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</si>
  <si>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</si>
  <si>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</si>
  <si>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</si>
  <si>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</si>
  <si>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</si>
  <si>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</si>
  <si>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</si>
  <si>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</si>
  <si>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</si>
  <si>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</si>
  <si>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</si>
  <si>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</si>
  <si>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</si>
  <si>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</si>
  <si>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</si>
  <si>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</si>
  <si>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</si>
  <si>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</si>
  <si>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</si>
  <si>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</si>
  <si>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</si>
  <si>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</si>
  <si>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</si>
  <si>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</si>
  <si>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</si>
  <si>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</si>
  <si>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</si>
  <si>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</si>
  <si>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</si>
  <si>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</si>
  <si>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</si>
  <si>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</si>
  <si>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</si>
  <si>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</si>
  <si>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</si>
  <si>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</si>
  <si>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</si>
  <si>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</si>
  <si>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</si>
  <si>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</si>
  <si>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</si>
  <si>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</si>
  <si>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</si>
  <si>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</si>
  <si>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</si>
  <si>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</si>
  <si>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</si>
  <si>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</si>
  <si>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</si>
  <si>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</si>
  <si>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</si>
  <si>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</si>
  <si>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</si>
  <si>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</si>
  <si>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</si>
  <si>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</si>
  <si>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</si>
  <si>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</si>
  <si>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</si>
  <si>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</si>
  <si>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</si>
  <si>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</si>
  <si>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</si>
  <si>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</si>
  <si>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</si>
  <si>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</si>
  <si>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</si>
  <si>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</si>
  <si>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</si>
  <si>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</si>
  <si>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</si>
  <si>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</si>
  <si>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</si>
  <si>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</si>
  <si>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</si>
  <si>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</si>
  <si>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</si>
  <si>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</si>
  <si>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</si>
  <si>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</si>
  <si>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</si>
  <si>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</si>
  <si>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</si>
  <si>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</si>
  <si>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</si>
  <si>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</si>
  <si>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</si>
  <si>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</si>
  <si>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</si>
  <si>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</si>
  <si>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</si>
  <si>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</si>
  <si>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</si>
  <si>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</si>
  <si>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</si>
  <si>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</si>
  <si>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</si>
  <si>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</si>
  <si>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</si>
  <si>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</si>
  <si>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</si>
  <si>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</si>
  <si>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</si>
  <si>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</si>
  <si>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</si>
  <si>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</si>
  <si>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</si>
  <si>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</si>
  <si>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</si>
  <si>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</si>
  <si>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</si>
  <si>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</si>
  <si>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</si>
  <si>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</si>
  <si>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</si>
  <si>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</si>
  <si>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</si>
  <si>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</si>
  <si>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</si>
  <si>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</si>
  <si>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</si>
  <si>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</si>
  <si>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</si>
  <si>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</si>
  <si>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</si>
  <si>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</si>
  <si>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</si>
  <si>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</si>
  <si>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</si>
  <si>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</si>
  <si>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</si>
  <si>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</si>
  <si>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</si>
  <si>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</si>
  <si>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</si>
  <si>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</si>
  <si>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</si>
  <si>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</si>
  <si>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</si>
  <si>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</si>
  <si>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</si>
  <si>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</si>
  <si>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</si>
  <si>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</si>
  <si>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</si>
  <si>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</si>
  <si>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</si>
  <si>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</si>
  <si>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</si>
  <si>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</si>
  <si>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</si>
  <si>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</si>
  <si>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</si>
  <si>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</si>
  <si>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</si>
  <si>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</si>
  <si>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</si>
  <si>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</si>
  <si>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</si>
  <si>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</si>
  <si>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</si>
  <si>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</si>
  <si>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</si>
  <si>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</si>
  <si>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</si>
  <si>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</si>
  <si>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</si>
  <si>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</si>
  <si>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</si>
  <si>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</si>
  <si>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</si>
  <si>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</si>
  <si>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</si>
  <si>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</si>
  <si>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</si>
  <si>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</si>
  <si>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</si>
  <si>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</si>
  <si>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</si>
  <si>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</si>
  <si>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</si>
  <si>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</si>
  <si>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</si>
  <si>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</si>
  <si>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</si>
  <si>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</si>
  <si>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</si>
  <si>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</si>
  <si>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</si>
  <si>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</si>
  <si>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</si>
  <si>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</si>
  <si>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</si>
  <si>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</si>
  <si>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</si>
  <si>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</si>
  <si>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</si>
  <si>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</si>
  <si>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</si>
  <si>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</si>
  <si>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</si>
  <si>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</si>
  <si>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</si>
  <si>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</si>
  <si>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</si>
  <si>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</si>
  <si>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</si>
  <si>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</si>
  <si>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</si>
  <si>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</si>
  <si>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</si>
  <si>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</si>
  <si>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</si>
  <si>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</si>
  <si>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</si>
  <si>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</si>
  <si>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</si>
  <si>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</si>
  <si>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</si>
  <si>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</si>
  <si>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</si>
  <si>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</si>
  <si>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</si>
  <si>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</si>
  <si>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</si>
  <si>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</si>
  <si>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</si>
  <si>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</si>
  <si>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</si>
  <si>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</si>
  <si>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</si>
  <si>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</si>
  <si>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</si>
  <si>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</si>
  <si>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</si>
  <si>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</si>
  <si>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</si>
  <si>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</si>
  <si>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</si>
  <si>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</si>
  <si>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</si>
  <si>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</si>
  <si>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</si>
  <si>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</si>
  <si>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</si>
  <si>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</si>
  <si>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</si>
  <si>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</si>
  <si>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</si>
  <si>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</si>
  <si>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</si>
  <si>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</si>
  <si>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</si>
  <si>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</si>
  <si>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</si>
  <si>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</si>
  <si>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</si>
  <si>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</si>
  <si>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</si>
  <si>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</si>
  <si>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</si>
  <si>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</si>
  <si>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</si>
  <si>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</si>
  <si>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</si>
  <si>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</si>
  <si>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</si>
  <si>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</si>
  <si>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</si>
  <si>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</si>
  <si>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</si>
  <si>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</si>
  <si>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</si>
  <si>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</si>
  <si>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</si>
  <si>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</si>
  <si>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</si>
  <si>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</si>
  <si>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</si>
  <si>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</si>
  <si>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</si>
  <si>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</si>
  <si>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</si>
  <si>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</si>
  <si>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</si>
  <si>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</si>
  <si>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</si>
  <si>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</si>
  <si>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</si>
  <si>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</si>
  <si>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</si>
  <si>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</si>
  <si>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</si>
  <si>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</si>
  <si>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</si>
  <si>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</si>
  <si>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</si>
  <si>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</si>
  <si>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</si>
  <si>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</si>
  <si>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</si>
  <si>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</si>
  <si>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</si>
  <si>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</si>
  <si>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</si>
  <si>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</si>
  <si>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</si>
  <si>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</si>
  <si>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</si>
  <si>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</si>
  <si>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</si>
  <si>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</si>
  <si>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</si>
  <si>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</si>
  <si>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</si>
  <si>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</si>
  <si>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</si>
  <si>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</si>
  <si>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</si>
  <si>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</si>
  <si>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</si>
  <si>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</si>
  <si>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</si>
  <si>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</si>
  <si>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</si>
  <si>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</si>
  <si>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</si>
  <si>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</si>
  <si>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</si>
  <si>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</si>
  <si>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</si>
  <si>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</si>
  <si>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</si>
  <si>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</si>
  <si>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</si>
  <si>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</si>
  <si>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</si>
  <si>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</si>
  <si>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</si>
  <si>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</si>
  <si>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</si>
  <si>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</si>
  <si>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</si>
  <si>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</si>
  <si>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</si>
  <si>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</si>
  <si>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</si>
  <si>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</si>
  <si>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</si>
  <si>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</si>
  <si>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</si>
  <si>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</si>
  <si>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</si>
  <si>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</si>
  <si>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</si>
  <si>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</si>
  <si>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</si>
  <si>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</si>
  <si>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</si>
  <si>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</si>
  <si>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</si>
  <si>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</si>
  <si>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</si>
  <si>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</si>
  <si>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</si>
  <si>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</si>
  <si>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</si>
  <si>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</si>
  <si>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</si>
  <si>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</si>
  <si>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</si>
  <si>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</si>
  <si>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</si>
  <si>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</si>
  <si>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</si>
  <si>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</si>
  <si>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</si>
  <si>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</si>
  <si>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</si>
  <si>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</si>
  <si>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</si>
  <si>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</si>
  <si>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</si>
  <si>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</si>
  <si>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</si>
  <si>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</si>
  <si>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</si>
  <si>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</si>
  <si>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</si>
  <si>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</si>
  <si>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</si>
  <si>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</si>
  <si>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</si>
  <si>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</si>
  <si>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</si>
  <si>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</si>
  <si>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</si>
  <si>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</si>
  <si>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</si>
  <si>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</si>
  <si>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</si>
  <si>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</si>
  <si>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</si>
  <si>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</si>
  <si>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</si>
  <si>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</si>
  <si>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</si>
  <si>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</si>
  <si>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</si>
  <si>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</si>
  <si>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</si>
  <si>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</si>
  <si>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</si>
  <si>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</si>
  <si>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</si>
  <si>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</si>
  <si>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</si>
  <si>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</si>
  <si>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</si>
  <si>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</si>
  <si>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</si>
  <si>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</si>
  <si>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</si>
  <si>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</si>
  <si>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</si>
  <si>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</si>
  <si>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</si>
  <si>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</si>
  <si>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</si>
  <si>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</si>
  <si>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</si>
  <si>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</si>
  <si>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</si>
  <si>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</si>
  <si>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</si>
  <si>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</si>
  <si>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</si>
  <si>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</si>
  <si>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</si>
  <si>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</si>
  <si>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</si>
  <si>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</si>
  <si>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</si>
  <si>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</si>
  <si>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</si>
  <si>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</si>
  <si>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</si>
  <si>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</si>
  <si>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</si>
  <si>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</si>
  <si>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</si>
  <si>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</si>
  <si>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</si>
  <si>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</si>
  <si>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</si>
  <si>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</si>
  <si>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</si>
  <si>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</si>
  <si>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</si>
  <si>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</si>
  <si>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</si>
  <si>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</si>
  <si>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</si>
  <si>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</si>
  <si>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</si>
  <si>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</si>
  <si>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</si>
  <si>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</si>
  <si>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</si>
  <si>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</si>
  <si>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</si>
  <si>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</si>
  <si>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</si>
  <si>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</si>
  <si>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</si>
  <si>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</si>
  <si>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</si>
  <si>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</si>
  <si>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</si>
  <si>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</si>
  <si>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</si>
  <si>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</si>
  <si>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</si>
  <si>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</si>
  <si>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</si>
  <si>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</si>
  <si>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</si>
  <si>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</si>
  <si>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</si>
  <si>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</si>
  <si>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</si>
  <si>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</si>
  <si>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</si>
  <si>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</si>
  <si>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</si>
  <si>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</si>
  <si>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</si>
  <si>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</si>
  <si>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</si>
  <si>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</si>
  <si>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</si>
  <si>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</si>
  <si>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</si>
  <si>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</si>
  <si>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</si>
  <si>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</si>
  <si>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</si>
  <si>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</si>
  <si>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</si>
  <si>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</si>
  <si>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</si>
  <si>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</si>
  <si>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</si>
  <si>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</si>
  <si>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</si>
  <si>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</si>
  <si>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</si>
  <si>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</si>
  <si>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</si>
  <si>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</si>
  <si>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</si>
  <si>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</si>
  <si>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</si>
  <si>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</si>
  <si>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</si>
  <si>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</si>
  <si>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</si>
  <si>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</si>
  <si>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</si>
  <si>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</si>
  <si>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</si>
  <si>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</si>
  <si>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</si>
  <si>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</si>
  <si>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</si>
  <si>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</si>
  <si>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</si>
  <si>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</si>
  <si>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</si>
  <si>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</si>
  <si>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</si>
  <si>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</si>
  <si>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</si>
  <si>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</si>
  <si>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</si>
  <si>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</si>
  <si>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</si>
  <si>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</si>
  <si>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</si>
  <si>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</si>
  <si>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</si>
  <si>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</si>
  <si>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</si>
  <si>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</si>
  <si>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</si>
  <si>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</si>
  <si>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</si>
  <si>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</si>
  <si>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</si>
  <si>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</si>
  <si>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</si>
  <si>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</si>
  <si>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</si>
  <si>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</si>
  <si>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</si>
  <si>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</si>
  <si>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</si>
  <si>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</si>
  <si>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</si>
  <si>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</si>
  <si>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</si>
  <si>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</si>
  <si>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</si>
  <si>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</si>
  <si>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</si>
  <si>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</si>
  <si>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</si>
  <si>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</si>
  <si>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</si>
  <si>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</si>
  <si>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</si>
  <si>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</si>
  <si>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</si>
  <si>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</si>
  <si>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</si>
  <si>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</si>
  <si>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</si>
  <si>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</si>
  <si>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</si>
  <si>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</si>
  <si>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</si>
  <si>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</si>
  <si>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</si>
  <si>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</si>
  <si>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</si>
  <si>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</si>
  <si>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</si>
  <si>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</si>
  <si>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</si>
  <si>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</si>
  <si>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</si>
  <si>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</si>
  <si>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</si>
  <si>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</si>
  <si>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</si>
  <si>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</si>
  <si>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</si>
  <si>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</si>
  <si>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</si>
  <si>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</si>
  <si>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</si>
  <si>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</si>
  <si>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</si>
  <si>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</si>
  <si>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</si>
  <si>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</si>
  <si>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</si>
  <si>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</si>
  <si>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</si>
  <si>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</si>
  <si>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</si>
  <si>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</si>
  <si>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</si>
  <si>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</si>
  <si>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</si>
  <si>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</si>
  <si>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</si>
  <si>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</si>
  <si>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</si>
  <si>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</si>
  <si>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</si>
  <si>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</si>
  <si>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</si>
  <si>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</si>
  <si>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</si>
  <si>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</si>
  <si>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</si>
  <si>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</si>
  <si>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</si>
  <si>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</si>
  <si>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</si>
  <si>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</si>
  <si>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</si>
  <si>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</si>
  <si>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</si>
  <si>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</si>
  <si>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</si>
  <si>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</si>
  <si>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</si>
  <si>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</si>
  <si>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</si>
  <si>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</si>
  <si>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</si>
  <si>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</si>
  <si>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</si>
  <si>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</si>
  <si>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</si>
  <si>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</si>
  <si>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</si>
  <si>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</si>
  <si>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</si>
  <si>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</si>
  <si>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</si>
  <si>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</si>
  <si>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</si>
  <si>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</si>
  <si>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</si>
  <si>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</si>
  <si>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</si>
  <si>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</si>
  <si>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</si>
  <si>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</si>
  <si>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</si>
  <si>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</si>
  <si>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</si>
  <si>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</si>
  <si>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</si>
  <si>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</si>
  <si>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</si>
  <si>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</si>
  <si>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</si>
  <si>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</si>
  <si>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</si>
  <si>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</si>
  <si>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</si>
  <si>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</si>
  <si>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</si>
  <si>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</si>
  <si>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</si>
  <si>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</si>
  <si>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</si>
  <si>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</si>
  <si>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</si>
  <si>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</si>
  <si>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</si>
  <si>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</si>
  <si>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</si>
  <si>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</si>
  <si>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</si>
  <si>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</si>
  <si>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</si>
  <si>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</si>
  <si>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</si>
  <si>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</si>
  <si>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</si>
  <si>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</si>
  <si>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</si>
  <si>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</si>
  <si>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</si>
  <si>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</si>
  <si>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</si>
  <si>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</si>
  <si>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</si>
  <si>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</si>
  <si>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</si>
  <si>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</si>
  <si>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</si>
  <si>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</si>
  <si>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</si>
  <si>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</si>
  <si>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</si>
  <si>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</si>
  <si>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</si>
  <si>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</si>
  <si>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</si>
  <si>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</si>
  <si>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</si>
  <si>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</si>
  <si>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</si>
  <si>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</si>
  <si>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</si>
  <si>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</si>
  <si>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</si>
  <si>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</si>
  <si>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</si>
  <si>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</si>
  <si>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</si>
  <si>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</si>
  <si>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</si>
  <si>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</si>
  <si>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</si>
  <si>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</si>
  <si>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</si>
  <si>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</si>
  <si>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</si>
  <si>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</si>
  <si>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</si>
  <si>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</si>
  <si>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</si>
  <si>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</si>
  <si>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</si>
  <si>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</si>
  <si>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</si>
  <si>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</si>
  <si>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</si>
  <si>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</si>
  <si>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</si>
  <si>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</si>
  <si>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</si>
  <si>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</si>
  <si>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</si>
  <si>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</si>
  <si>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</si>
  <si>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</si>
  <si>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</si>
  <si>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</si>
  <si>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</si>
  <si>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</si>
  <si>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</si>
  <si>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</si>
  <si>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</si>
  <si>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</si>
  <si>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</si>
  <si>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</si>
  <si>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</si>
  <si>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</si>
  <si>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</si>
  <si>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</si>
  <si>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</si>
  <si>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</si>
  <si>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</si>
  <si>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</si>
  <si>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</si>
  <si>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</si>
  <si>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</si>
  <si>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</si>
  <si>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</si>
  <si>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</si>
  <si>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</si>
  <si>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</si>
  <si>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</si>
  <si>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</si>
  <si>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</si>
  <si>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</si>
  <si>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</si>
  <si>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</si>
  <si>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</si>
  <si>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</si>
  <si>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</si>
  <si>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</si>
  <si>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</si>
  <si>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</si>
  <si>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</si>
  <si>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</si>
  <si>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</si>
  <si>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</si>
  <si>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</si>
  <si>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</si>
  <si>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</si>
  <si>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</si>
  <si>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</si>
  <si>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</si>
  <si>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</si>
  <si>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</si>
  <si>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</si>
  <si>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</si>
  <si>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</si>
  <si>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</si>
  <si>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</si>
  <si>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</si>
  <si>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</si>
  <si>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</si>
  <si>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</si>
  <si>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</si>
  <si>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</si>
  <si>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</si>
  <si>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</si>
  <si>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</si>
  <si>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</si>
  <si>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</si>
  <si>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</si>
  <si>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</si>
  <si>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</si>
  <si>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</si>
  <si>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</si>
  <si>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</si>
  <si>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</si>
  <si>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</si>
  <si>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</si>
  <si>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</si>
  <si>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</si>
  <si>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</si>
  <si>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</si>
  <si>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</si>
  <si>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</si>
  <si>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</si>
  <si>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</si>
  <si>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</si>
  <si>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</si>
  <si>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</si>
  <si>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</si>
  <si>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</si>
  <si>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</si>
  <si>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</si>
  <si>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</si>
  <si>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</si>
  <si>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</si>
  <si>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</si>
  <si>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</si>
  <si>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</si>
  <si>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</si>
  <si>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</si>
  <si>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</si>
  <si>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</si>
  <si>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</si>
  <si>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</si>
  <si>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</si>
  <si>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</si>
  <si>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</si>
  <si>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</si>
  <si>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</si>
  <si>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</si>
  <si>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</si>
  <si>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</si>
  <si>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</si>
  <si>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</si>
  <si>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</si>
  <si>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</si>
  <si>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</si>
  <si>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</si>
  <si>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</si>
  <si>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</si>
  <si>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</si>
  <si>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</si>
  <si>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</si>
  <si>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</si>
  <si>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</si>
  <si>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</si>
  <si>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</si>
  <si>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</si>
  <si>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</si>
  <si>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</si>
  <si>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</si>
  <si>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</si>
  <si>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</si>
  <si>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</si>
  <si>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</si>
  <si>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</si>
  <si>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</si>
  <si>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</si>
  <si>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</si>
  <si>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</si>
  <si>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</si>
  <si>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</si>
  <si>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</si>
  <si>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</si>
  <si>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</si>
  <si>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</si>
  <si>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</si>
  <si>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</si>
  <si>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</si>
  <si>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</si>
  <si>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</si>
  <si>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</si>
  <si>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</si>
  <si>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</si>
  <si>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</si>
  <si>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</si>
  <si>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</si>
  <si>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</si>
  <si>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</si>
  <si>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</si>
  <si>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</si>
  <si>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</si>
  <si>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</si>
  <si>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</si>
  <si>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</si>
  <si>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</si>
  <si>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</si>
  <si>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</si>
  <si>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</si>
  <si>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</si>
  <si>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</si>
  <si>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</si>
  <si>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</si>
  <si>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</si>
  <si>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</si>
  <si>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</si>
  <si>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</si>
  <si>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</si>
  <si>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</si>
  <si>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</si>
  <si>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</si>
  <si>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</si>
  <si>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</si>
  <si>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</si>
  <si>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</si>
  <si>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</si>
  <si>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</si>
  <si>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</si>
  <si>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</si>
  <si>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</si>
  <si>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</si>
  <si>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</si>
  <si>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</si>
  <si>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</si>
  <si>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</si>
  <si>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</si>
  <si>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</si>
  <si>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</si>
  <si>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</si>
  <si>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</si>
  <si>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</si>
  <si>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</si>
  <si>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</si>
  <si>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</si>
  <si>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</si>
  <si>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</si>
  <si>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</si>
  <si>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</si>
  <si>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</si>
  <si>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</si>
  <si>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</si>
  <si>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</si>
  <si>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</si>
  <si>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</si>
  <si>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</si>
  <si>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</si>
  <si>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</si>
  <si>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</si>
  <si>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</si>
  <si>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</si>
  <si>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</si>
  <si>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</si>
  <si>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</si>
  <si>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</si>
  <si>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</si>
  <si>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</si>
  <si>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</si>
  <si>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</si>
  <si>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</si>
  <si>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</si>
  <si>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</si>
  <si>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</si>
  <si>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</si>
  <si>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</si>
  <si>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</si>
  <si>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</si>
  <si>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</si>
  <si>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</si>
  <si>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</si>
  <si>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</si>
  <si>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</si>
  <si>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</si>
  <si>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</si>
  <si>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</si>
  <si>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</si>
  <si>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</si>
  <si>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</si>
  <si>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</si>
  <si>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</si>
  <si>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</si>
  <si>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</si>
  <si>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</si>
  <si>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</si>
  <si>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</si>
  <si>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</si>
  <si>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</si>
  <si>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</si>
  <si>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</si>
  <si>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</si>
  <si>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</si>
  <si>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</si>
  <si>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</si>
  <si>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</si>
  <si>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</si>
  <si>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</si>
  <si>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</si>
  <si>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</si>
  <si>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</si>
  <si>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</si>
  <si>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</si>
  <si>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</si>
  <si>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</si>
  <si>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</si>
  <si>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</si>
  <si>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</si>
  <si>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</si>
  <si>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</si>
  <si>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</si>
  <si>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</si>
  <si>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</si>
  <si>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</si>
  <si>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</si>
  <si>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</si>
  <si>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</si>
  <si>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</si>
  <si>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</si>
  <si>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</si>
  <si>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</si>
  <si>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</si>
  <si>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</si>
  <si>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</si>
  <si>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</si>
  <si>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</si>
  <si>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</si>
  <si>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</si>
  <si>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</si>
  <si>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</si>
  <si>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</si>
  <si>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</si>
  <si>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</si>
  <si>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</si>
  <si>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</si>
  <si>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</si>
  <si>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</si>
  <si>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</si>
  <si>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</si>
  <si>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</si>
  <si>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</si>
  <si>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</si>
  <si>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</si>
  <si>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</si>
  <si>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</si>
  <si>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</si>
  <si>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</si>
  <si>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</si>
  <si>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</si>
  <si>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</si>
  <si>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</si>
  <si>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</si>
  <si>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</si>
  <si>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</si>
  <si>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</si>
  <si>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</si>
  <si>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</si>
  <si>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</si>
  <si>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</si>
  <si>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</si>
  <si>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</si>
  <si>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</si>
  <si>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</si>
  <si>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</si>
  <si>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</si>
  <si>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</si>
  <si>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</si>
  <si>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</si>
  <si>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</si>
  <si>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</si>
  <si>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</si>
  <si>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</si>
  <si>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</si>
  <si>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</si>
  <si>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</si>
  <si>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</si>
  <si>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</si>
  <si>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</si>
  <si>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</si>
  <si>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</si>
  <si>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</si>
  <si>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</si>
  <si>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</si>
  <si>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</si>
  <si>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</si>
  <si>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</si>
  <si>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</si>
  <si>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</si>
  <si>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</si>
  <si>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</si>
  <si>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</si>
  <si>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</si>
  <si>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</si>
  <si>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</si>
  <si>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</si>
  <si>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</si>
  <si>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</si>
  <si>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</si>
  <si>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</si>
  <si>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</si>
  <si>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</si>
  <si>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</si>
  <si>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</si>
  <si>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</si>
  <si>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</si>
  <si>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</si>
  <si>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</si>
  <si>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</si>
  <si>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</si>
  <si>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</si>
  <si>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</si>
  <si>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</si>
  <si>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</si>
  <si>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</si>
  <si>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</si>
  <si>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</si>
  <si>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</si>
  <si>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</si>
  <si>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</si>
  <si>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</si>
  <si>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</si>
  <si>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</si>
  <si>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</si>
  <si>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</si>
  <si>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</si>
  <si>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</si>
  <si>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</si>
  <si>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</si>
  <si>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</si>
  <si>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</si>
  <si>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</si>
  <si>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</si>
  <si>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</si>
  <si>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</si>
  <si>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</si>
  <si>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</si>
  <si>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</si>
  <si>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</si>
  <si>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</si>
  <si>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</si>
  <si>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</si>
  <si>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</si>
  <si>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</si>
  <si>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</si>
  <si>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</si>
  <si>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</si>
  <si>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</si>
  <si>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</si>
  <si>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</si>
  <si>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</si>
  <si>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</si>
  <si>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</si>
  <si>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</si>
  <si>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</si>
  <si>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</si>
  <si>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</si>
  <si>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</si>
  <si>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</si>
  <si>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</si>
  <si>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</si>
  <si>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</si>
  <si>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</si>
  <si>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</si>
  <si>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</si>
  <si>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</si>
  <si>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</si>
  <si>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</si>
  <si>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</si>
  <si>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</si>
  <si>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</si>
  <si>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</si>
  <si>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</si>
  <si>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</si>
  <si>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</si>
  <si>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</si>
  <si>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</si>
  <si>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</si>
  <si>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</si>
  <si>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</si>
  <si>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</si>
  <si>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</si>
  <si>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</si>
  <si>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</si>
  <si>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</si>
  <si>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</si>
  <si>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</si>
  <si>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</si>
  <si>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</si>
  <si>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</si>
  <si>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</si>
  <si>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</si>
  <si>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</si>
  <si>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</si>
  <si>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</si>
  <si>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</si>
  <si>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</si>
  <si>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</si>
  <si>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</si>
  <si>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</si>
  <si>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</si>
  <si>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</si>
  <si>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</si>
  <si>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</si>
  <si>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</si>
  <si>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</si>
  <si>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</si>
  <si>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</si>
  <si>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</si>
  <si>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</si>
  <si>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</si>
  <si>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</si>
  <si>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</si>
  <si>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</si>
  <si>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</si>
  <si>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</si>
  <si>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</si>
  <si>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</si>
  <si>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</si>
  <si>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</si>
  <si>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</si>
  <si>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</si>
  <si>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</si>
  <si>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</si>
  <si>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</si>
  <si>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</si>
  <si>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</si>
  <si>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</si>
  <si>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</si>
  <si>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</si>
  <si>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</si>
  <si>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</si>
  <si>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</si>
  <si>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</si>
  <si>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</si>
  <si>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</si>
  <si>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</si>
  <si>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</si>
  <si>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</si>
  <si>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</si>
  <si>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</si>
  <si>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</si>
  <si>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</si>
  <si>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</si>
  <si>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</si>
  <si>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</si>
  <si>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</si>
  <si>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</si>
  <si>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</si>
  <si>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</si>
  <si>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</si>
  <si>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</si>
  <si>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</si>
  <si>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</si>
  <si>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</si>
  <si>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</si>
  <si>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</si>
  <si>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</si>
  <si>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</si>
  <si>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</si>
  <si>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</si>
  <si>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</si>
  <si>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</si>
  <si>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</si>
  <si>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</si>
  <si>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</si>
  <si>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</si>
  <si>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</si>
  <si>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</si>
  <si>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</si>
  <si>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</si>
  <si>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</si>
  <si>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</si>
  <si>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</si>
  <si>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</si>
  <si>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</si>
  <si>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</si>
  <si>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</si>
  <si>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</si>
  <si>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</si>
  <si>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</si>
  <si>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</si>
  <si>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</si>
  <si>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</si>
  <si>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</si>
  <si>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</si>
  <si>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</si>
  <si>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</si>
  <si>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</si>
  <si>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</si>
  <si>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</si>
  <si>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</si>
  <si>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</si>
  <si>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</si>
  <si>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</si>
  <si>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</si>
  <si>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</si>
  <si>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</si>
  <si>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</si>
  <si>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</si>
  <si>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</si>
  <si>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</si>
  <si>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</si>
  <si>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</si>
  <si>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</si>
  <si>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</si>
  <si>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</si>
  <si>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</si>
  <si>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</si>
  <si>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</si>
  <si>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</si>
  <si>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</si>
  <si>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</si>
  <si>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</si>
  <si>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</si>
  <si>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</si>
  <si>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</si>
  <si>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</si>
  <si>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</si>
  <si>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</si>
  <si>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</si>
  <si>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</si>
  <si>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</si>
  <si>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</si>
  <si>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</si>
  <si>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</si>
  <si>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</si>
  <si>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</si>
  <si>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</si>
  <si>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</si>
  <si>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</si>
  <si>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</si>
  <si>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</si>
  <si>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</si>
  <si>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</si>
  <si>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</si>
  <si>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</si>
  <si>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</si>
  <si>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</si>
  <si>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</si>
  <si>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</si>
  <si>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</si>
  <si>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</si>
  <si>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</si>
  <si>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</si>
  <si>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</si>
  <si>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</si>
  <si>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</si>
  <si>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</si>
  <si>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</si>
  <si>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</si>
  <si>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</si>
  <si>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</si>
  <si>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</si>
  <si>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</si>
  <si>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</si>
  <si>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</si>
  <si>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</si>
  <si>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</si>
  <si>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</si>
  <si>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</si>
  <si>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</si>
  <si>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</si>
  <si>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</si>
  <si>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</si>
  <si>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</si>
  <si>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</si>
  <si>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</si>
  <si>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</si>
  <si>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</si>
  <si>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</si>
  <si>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</si>
  <si>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</si>
  <si>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</si>
  <si>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</si>
  <si>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</si>
  <si>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</si>
  <si>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</si>
  <si>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</si>
  <si>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</si>
  <si>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</si>
  <si>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</si>
  <si>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</si>
  <si>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</si>
  <si>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</si>
  <si>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</si>
  <si>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</si>
  <si>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</si>
  <si>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</si>
  <si>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</si>
  <si>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</si>
  <si>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</si>
  <si>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</si>
  <si>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</si>
  <si>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</si>
  <si>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</si>
  <si>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</si>
  <si>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</si>
  <si>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</si>
  <si>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</si>
  <si>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</si>
  <si>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</si>
  <si>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</si>
  <si>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</si>
  <si>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</si>
  <si>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</si>
  <si>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</si>
  <si>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</si>
  <si>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</si>
  <si>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</si>
  <si>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</si>
  <si>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</si>
  <si>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</si>
  <si>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</si>
  <si>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</si>
  <si>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</si>
  <si>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</si>
  <si>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</si>
  <si>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</si>
  <si>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</si>
  <si>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</si>
  <si>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</si>
  <si>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</si>
  <si>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</si>
  <si>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</si>
  <si>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</si>
  <si>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</si>
  <si>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</si>
  <si>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</si>
  <si>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</si>
  <si>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</si>
  <si>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</si>
  <si>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</si>
  <si>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</si>
  <si>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</si>
  <si>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</si>
  <si>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</si>
  <si>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</si>
  <si>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</si>
  <si>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</si>
  <si>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</si>
  <si>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</si>
  <si>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</si>
  <si>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</si>
  <si>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</si>
  <si>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</si>
  <si>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</si>
  <si>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</si>
  <si>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</si>
  <si>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</si>
  <si>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</si>
  <si>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</si>
  <si>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</si>
  <si>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</si>
  <si>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</si>
  <si>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</si>
  <si>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</si>
  <si>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</si>
  <si>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</si>
  <si>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</si>
  <si>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</si>
  <si>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</si>
  <si>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</si>
  <si>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</si>
  <si>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</si>
  <si>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</si>
  <si>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</si>
  <si>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</si>
  <si>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</si>
  <si>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</si>
  <si>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</si>
  <si>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</si>
  <si>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</si>
  <si>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</si>
  <si>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</si>
  <si>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</si>
  <si>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</si>
  <si>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</si>
  <si>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</si>
  <si>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</si>
  <si>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</si>
  <si>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</si>
  <si>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</si>
  <si>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</si>
  <si>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</si>
  <si>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</si>
  <si>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</si>
  <si>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</si>
  <si>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</si>
  <si>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</si>
  <si>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</si>
  <si>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</si>
  <si>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</si>
  <si>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</si>
  <si>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</si>
  <si>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</si>
  <si>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</si>
  <si>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</si>
  <si>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</si>
  <si>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</si>
  <si>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</si>
  <si>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</si>
  <si>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</si>
  <si>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</si>
  <si>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</si>
  <si>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</si>
  <si>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</si>
  <si>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</si>
  <si>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</si>
  <si>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</si>
  <si>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</si>
  <si>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</si>
  <si>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</si>
  <si>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</si>
  <si>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</si>
  <si>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</si>
  <si>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</si>
  <si>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</si>
  <si>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</si>
  <si>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</si>
  <si>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</si>
  <si>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</si>
  <si>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</si>
  <si>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</si>
  <si>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</si>
  <si>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</si>
  <si>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</si>
  <si>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</si>
  <si>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</si>
  <si>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</si>
  <si>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</si>
  <si>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</si>
  <si>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</si>
  <si>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</si>
  <si>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</si>
  <si>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</si>
  <si>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</si>
  <si>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</si>
  <si>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</si>
  <si>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</si>
  <si>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</si>
  <si>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</si>
  <si>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</si>
  <si>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</si>
  <si>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</si>
  <si>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</si>
  <si>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</si>
  <si>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</si>
  <si>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</si>
  <si>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</si>
  <si>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</si>
  <si>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</si>
  <si>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</si>
  <si>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</si>
  <si>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</si>
  <si>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</si>
  <si>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</si>
  <si>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</si>
  <si>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</si>
  <si>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</si>
  <si>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</si>
  <si>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</si>
  <si>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</si>
  <si>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</si>
  <si>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</si>
  <si>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</si>
  <si>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</si>
  <si>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</si>
  <si>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</si>
  <si>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</si>
  <si>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</si>
  <si>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</si>
  <si>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</si>
  <si>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</si>
  <si>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</si>
  <si>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</si>
  <si>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</si>
  <si>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</si>
  <si>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</si>
  <si>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</si>
  <si>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</si>
  <si>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</si>
  <si>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</si>
  <si>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</si>
  <si>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</si>
  <si>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</si>
  <si>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</si>
  <si>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</si>
  <si>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</si>
  <si>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</si>
  <si>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</si>
  <si>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</si>
  <si>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</si>
  <si>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</si>
  <si>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</si>
  <si>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</si>
  <si>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</si>
  <si>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</si>
  <si>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</si>
  <si>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</si>
  <si>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</si>
  <si>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</si>
  <si>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</si>
  <si>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</si>
  <si>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</si>
  <si>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</si>
  <si>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</si>
  <si>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</si>
  <si>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</si>
  <si>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</si>
  <si>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</si>
  <si>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</si>
  <si>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</si>
  <si>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</si>
  <si>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</si>
  <si>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</si>
  <si>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</si>
  <si>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</si>
  <si>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</si>
  <si>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</si>
  <si>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</si>
  <si>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</si>
  <si>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</si>
  <si>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</si>
  <si>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</si>
  <si>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</si>
  <si>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</si>
  <si>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</si>
  <si>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</si>
  <si>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</si>
  <si>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</si>
  <si>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</si>
  <si>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</si>
  <si>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</si>
  <si>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</si>
  <si>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</si>
  <si>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</si>
  <si>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</si>
  <si>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</si>
  <si>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</si>
  <si>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</si>
  <si>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</si>
  <si>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</si>
  <si>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</si>
  <si>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</si>
  <si>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</si>
  <si>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</si>
  <si>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</si>
  <si>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</si>
  <si>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</si>
  <si>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</si>
  <si>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</si>
  <si>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</si>
  <si>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</si>
  <si>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</si>
  <si>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</si>
  <si>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</si>
  <si>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</si>
  <si>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</si>
  <si>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</si>
  <si>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</si>
  <si>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</si>
  <si>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</si>
  <si>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</si>
  <si>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</si>
  <si>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</si>
  <si>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</si>
  <si>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</si>
  <si>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</si>
  <si>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</si>
  <si>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</si>
  <si>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</si>
  <si>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</si>
  <si>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</si>
  <si>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</si>
  <si>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</si>
  <si>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</si>
  <si>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</si>
  <si>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</si>
  <si>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</si>
  <si>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</si>
  <si>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</si>
  <si>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</si>
  <si>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</si>
  <si>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</si>
  <si>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</si>
  <si>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</si>
  <si>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</si>
  <si>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</si>
  <si>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</si>
  <si>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</si>
  <si>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</si>
  <si>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</si>
  <si>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</si>
  <si>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</si>
  <si>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</si>
  <si>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</si>
  <si>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</si>
  <si>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</si>
  <si>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</si>
  <si>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</si>
  <si>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</si>
  <si>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</si>
  <si>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</si>
  <si>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</si>
  <si>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</si>
  <si>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</si>
  <si>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</si>
  <si>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</si>
  <si>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</si>
  <si>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</si>
  <si>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</si>
  <si>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</si>
  <si>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</si>
  <si>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</si>
  <si>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</si>
  <si>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</si>
  <si>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</si>
  <si>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</si>
  <si>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</si>
  <si>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</si>
  <si>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</si>
  <si>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</si>
  <si>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</si>
  <si>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</si>
  <si>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</si>
  <si>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</si>
  <si>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</si>
  <si>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</si>
  <si>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</si>
  <si>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</si>
  <si>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</si>
  <si>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</si>
  <si>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</si>
  <si>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</si>
  <si>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</si>
  <si>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</si>
  <si>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</si>
  <si>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</si>
  <si>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</si>
  <si>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</si>
  <si>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</si>
  <si>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</si>
  <si>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</si>
  <si>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</si>
  <si>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</si>
  <si>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</si>
  <si>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</si>
  <si>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</si>
  <si>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</si>
  <si>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</si>
  <si>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</si>
  <si>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</si>
  <si>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</si>
  <si>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</si>
  <si>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</si>
  <si>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</si>
  <si>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</si>
  <si>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</si>
  <si>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</si>
  <si>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</si>
  <si>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</si>
  <si>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</si>
  <si>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</si>
  <si>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</si>
  <si>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</si>
  <si>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</si>
  <si>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</si>
  <si>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</si>
  <si>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</si>
  <si>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</si>
  <si>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</si>
  <si>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</si>
  <si>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</si>
  <si>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</si>
  <si>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</si>
  <si>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</si>
  <si>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</si>
  <si>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</si>
  <si>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</si>
  <si>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</si>
  <si>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</si>
  <si>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</si>
  <si>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</si>
  <si>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</si>
  <si>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</si>
  <si>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</si>
  <si>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</si>
  <si>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</si>
  <si>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</si>
  <si>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</si>
  <si>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</si>
  <si>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Category</t>
  </si>
  <si>
    <t>Subcategory</t>
  </si>
  <si>
    <t>Goal</t>
  </si>
  <si>
    <t>Years</t>
  </si>
  <si>
    <t>Launch</t>
  </si>
  <si>
    <t>Conversions launch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</si>
  <si>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</si>
  <si>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</si>
  <si>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</si>
  <si>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</si>
  <si>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</si>
  <si>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</si>
  <si>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</si>
  <si>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</si>
  <si>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</si>
  <si>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</si>
  <si>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</si>
  <si>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</si>
  <si>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Successful</t>
  </si>
  <si>
    <t>Failed</t>
  </si>
  <si>
    <t>Canceled</t>
  </si>
  <si>
    <t>Total Projects</t>
  </si>
  <si>
    <t>% Successful</t>
  </si>
  <si>
    <t>% Failed</t>
  </si>
  <si>
    <t>%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</si>
  <si>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</si>
  <si>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</si>
  <si>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</si>
  <si>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</si>
  <si>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</si>
  <si>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</si>
  <si>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</si>
  <si>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</si>
  <si>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</si>
  <si>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</si>
  <si>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</si>
  <si>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</si>
  <si>
    <t>Sum of % Canceled</t>
  </si>
  <si>
    <t>Sum of % Failed</t>
  </si>
  <si>
    <t>Sum of %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</si>
</sst>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font>
        <color auto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818957975080698"/>
          <c:y val="2.95698924731182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B-874C-AE8B-66FB1ACD37D4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B-874C-AE8B-66FB1ACD37D4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4B-874C-AE8B-66FB1ACD3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689536"/>
        <c:axId val="1534633952"/>
      </c:lineChart>
      <c:catAx>
        <c:axId val="158568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33952"/>
        <c:crosses val="autoZero"/>
        <c:auto val="1"/>
        <c:lblAlgn val="ctr"/>
        <c:lblOffset val="100"/>
        <c:noMultiLvlLbl val="0"/>
      </c:catAx>
      <c:valAx>
        <c:axId val="153463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6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Goals'!$R$9</c:f>
              <c:strCache>
                <c:ptCount val="1"/>
                <c:pt idx="0">
                  <c:v>Sum of 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Goals'!$Q$10:$Q$22</c:f>
              <c:strCache>
                <c:ptCount val="12"/>
                <c:pt idx="0">
                  <c:v>1000-4999</c:v>
                </c:pt>
                <c:pt idx="1">
                  <c:v>10000-14999</c:v>
                </c:pt>
                <c:pt idx="2">
                  <c:v>15000-19999</c:v>
                </c:pt>
                <c:pt idx="3">
                  <c:v>20000-24999</c:v>
                </c:pt>
                <c:pt idx="4">
                  <c:v>25000-29999</c:v>
                </c:pt>
                <c:pt idx="5">
                  <c:v>30000-34999</c:v>
                </c:pt>
                <c:pt idx="6">
                  <c:v>35000-39999</c:v>
                </c:pt>
                <c:pt idx="7">
                  <c:v>40000-44999</c:v>
                </c:pt>
                <c:pt idx="8">
                  <c:v>45000-49999</c:v>
                </c:pt>
                <c:pt idx="9">
                  <c:v>5000-9999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Goals'!$R$10:$R$22</c:f>
              <c:numCache>
                <c:formatCode>General</c:formatCode>
                <c:ptCount val="12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0.16369047619047619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44-B742-9A7B-F7199EB6F127}"/>
            </c:ext>
          </c:extLst>
        </c:ser>
        <c:ser>
          <c:idx val="1"/>
          <c:order val="1"/>
          <c:tx>
            <c:strRef>
              <c:f>'Outcomes Based on Goals'!$S$9</c:f>
              <c:strCache>
                <c:ptCount val="1"/>
                <c:pt idx="0">
                  <c:v>Sum of 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Goals'!$Q$10:$Q$22</c:f>
              <c:strCache>
                <c:ptCount val="12"/>
                <c:pt idx="0">
                  <c:v>1000-4999</c:v>
                </c:pt>
                <c:pt idx="1">
                  <c:v>10000-14999</c:v>
                </c:pt>
                <c:pt idx="2">
                  <c:v>15000-19999</c:v>
                </c:pt>
                <c:pt idx="3">
                  <c:v>20000-24999</c:v>
                </c:pt>
                <c:pt idx="4">
                  <c:v>25000-29999</c:v>
                </c:pt>
                <c:pt idx="5">
                  <c:v>30000-34999</c:v>
                </c:pt>
                <c:pt idx="6">
                  <c:v>35000-39999</c:v>
                </c:pt>
                <c:pt idx="7">
                  <c:v>40000-44999</c:v>
                </c:pt>
                <c:pt idx="8">
                  <c:v>45000-49999</c:v>
                </c:pt>
                <c:pt idx="9">
                  <c:v>5000-9999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Goals'!$S$10:$S$22</c:f>
              <c:numCache>
                <c:formatCode>General</c:formatCode>
                <c:ptCount val="12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0.5892857142857143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44-B742-9A7B-F7199EB6F127}"/>
            </c:ext>
          </c:extLst>
        </c:ser>
        <c:ser>
          <c:idx val="2"/>
          <c:order val="2"/>
          <c:tx>
            <c:strRef>
              <c:f>'Outcomes Based on Goals'!$T$9</c:f>
              <c:strCache>
                <c:ptCount val="1"/>
                <c:pt idx="0">
                  <c:v>Sum of 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Goals'!$Q$10:$Q$22</c:f>
              <c:strCache>
                <c:ptCount val="12"/>
                <c:pt idx="0">
                  <c:v>1000-4999</c:v>
                </c:pt>
                <c:pt idx="1">
                  <c:v>10000-14999</c:v>
                </c:pt>
                <c:pt idx="2">
                  <c:v>15000-19999</c:v>
                </c:pt>
                <c:pt idx="3">
                  <c:v>20000-24999</c:v>
                </c:pt>
                <c:pt idx="4">
                  <c:v>25000-29999</c:v>
                </c:pt>
                <c:pt idx="5">
                  <c:v>30000-34999</c:v>
                </c:pt>
                <c:pt idx="6">
                  <c:v>35000-39999</c:v>
                </c:pt>
                <c:pt idx="7">
                  <c:v>40000-44999</c:v>
                </c:pt>
                <c:pt idx="8">
                  <c:v>45000-49999</c:v>
                </c:pt>
                <c:pt idx="9">
                  <c:v>5000-9999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Goals'!$T$10:$T$22</c:f>
              <c:numCache>
                <c:formatCode>General</c:formatCode>
                <c:ptCount val="12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0.24702380952380953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44-B742-9A7B-F7199EB6F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1160080"/>
        <c:axId val="1613338208"/>
      </c:lineChart>
      <c:catAx>
        <c:axId val="163116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338208"/>
        <c:crosses val="autoZero"/>
        <c:auto val="1"/>
        <c:lblAlgn val="ctr"/>
        <c:lblOffset val="100"/>
        <c:noMultiLvlLbl val="0"/>
      </c:catAx>
      <c:valAx>
        <c:axId val="161333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16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12700</xdr:rowOff>
    </xdr:from>
    <xdr:to>
      <xdr:col>15</xdr:col>
      <xdr:colOff>38100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81F5D-F87E-1541-84EE-ED4BEDF10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127000</xdr:colOff>
      <xdr:row>1</xdr:row>
      <xdr:rowOff>101600</xdr:rowOff>
    </xdr:from>
    <xdr:to>
      <xdr:col>16</xdr:col>
      <xdr:colOff>571500</xdr:colOff>
      <xdr:row>15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73CA44-0E93-9944-9283-110F1CB20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2.349588657409" createdVersion="6" refreshedVersion="6" minRefreshableVersion="3" recordCount="4114" xr:uid="{8A84DADA-F7B4-6D4D-B0CE-EFA981DFB865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minValue="63.92" maxValue="781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Conversions launch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2.61408472222" createdVersion="6" refreshedVersion="6" minRefreshableVersion="3" recordCount="13" xr:uid="{53C6D757-3999-2441-BC82-82C548FD7FF7}">
  <cacheSource type="worksheet">
    <worksheetSource ref="A1:H14" sheet="Outcomes Based on Goals"/>
  </cacheSource>
  <cacheFields count="8">
    <cacheField name="Goal" numFmtId="0">
      <sharedItems containsBlank="1" count="13">
        <s v="less than 1000"/>
        <s v="1000-4999"/>
        <s v="5000-9999"/>
        <s v="10000-14999"/>
        <s v="15000-19999"/>
        <s v="20000-24999"/>
        <s v="25000-29999"/>
        <s v="30000-34999"/>
        <s v="35000-39999"/>
        <s v="40000-44999"/>
        <s v="45000-49999"/>
        <s v="Greater than 50000"/>
        <m/>
      </sharedItems>
    </cacheField>
    <cacheField name="Successful" numFmtId="0">
      <sharedItems containsString="0" containsBlank="1" containsNumber="1" containsInteger="1" minValue="6" maxValue="932"/>
    </cacheField>
    <cacheField name="Failed" numFmtId="0">
      <sharedItems containsString="0" containsBlank="1" containsNumber="1" containsInteger="1" minValue="11" maxValue="420"/>
    </cacheField>
    <cacheField name="Canceled" numFmtId="0">
      <sharedItems containsString="0" containsBlank="1" containsNumber="1" containsInteger="1" minValue="4" maxValue="83"/>
    </cacheField>
    <cacheField name="Total Projects" numFmtId="0">
      <sharedItems containsSemiMixedTypes="0" containsString="0" containsNumber="1" containsInteger="1" minValue="21" maxValue="3956"/>
    </cacheField>
    <cacheField name="% Successful" numFmtId="0">
      <sharedItems containsString="0" containsBlank="1" containsNumber="1" minValue="0.16369047619047619" maxValue="0.71081677704194257" count="13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6369047619047619"/>
        <m/>
      </sharedItems>
    </cacheField>
    <cacheField name="% Failed" numFmtId="0">
      <sharedItems containsString="0" containsBlank="1" containsNumber="1" minValue="0.24944812362030905" maxValue="0.5892857142857143" count="13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92857142857143"/>
        <m/>
      </sharedItems>
    </cacheField>
    <cacheField name="% Canceled" numFmtId="0">
      <sharedItems containsString="0" containsBlank="1" containsNumber="1" minValue="3.9735099337748346E-2" maxValue="0.24702380952380953" count="13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470238095238095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x v="0"/>
    <s v="animat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m/>
    <x v="0"/>
    <s v="animat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x v="0"/>
    <s v="animat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x v="0"/>
    <s v="animat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m/>
    <x v="0"/>
    <s v="animat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x v="0"/>
    <s v="animat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m/>
    <x v="0"/>
    <s v="animat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x v="0"/>
    <s v="animat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x v="0"/>
    <s v="animat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x v="0"/>
    <s v="animat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x v="0"/>
    <s v="animat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x v="0"/>
    <s v="animat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m/>
    <x v="0"/>
    <s v="animat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x v="0"/>
    <s v="animat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x v="0"/>
    <s v="animat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x v="0"/>
    <s v="animat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m/>
    <x v="0"/>
    <s v="animat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x v="0"/>
    <s v="animat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m/>
    <x v="0"/>
    <s v="animat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x v="0"/>
    <s v="animat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x v="0"/>
    <s v="animat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m/>
    <x v="0"/>
    <s v="animat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x v="0"/>
    <s v="animat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x v="0"/>
    <s v="animat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m/>
    <x v="0"/>
    <s v="animat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x v="0"/>
    <s v="animat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x v="0"/>
    <s v="animat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m/>
    <x v="0"/>
    <s v="animat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m/>
    <x v="0"/>
    <s v="animat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x v="0"/>
    <s v="animat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x v="0"/>
    <s v="animat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x v="0"/>
    <s v="animat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m/>
    <x v="0"/>
    <s v="animat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x v="0"/>
    <s v="animat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x v="0"/>
    <s v="animat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x v="0"/>
    <s v="animat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x v="0"/>
    <s v="animat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m/>
    <x v="0"/>
    <s v="animat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x v="0"/>
    <s v="animat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m/>
    <x v="0"/>
    <s v="animat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x v="0"/>
    <s v="animat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x v="0"/>
    <s v="animat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m/>
    <x v="0"/>
    <s v="animat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m/>
    <x v="0"/>
    <s v="animat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x v="0"/>
    <s v="animat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x v="0"/>
    <s v="animat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x v="0"/>
    <s v="animat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x v="0"/>
    <s v="animat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x v="0"/>
    <s v="animat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m/>
    <x v="0"/>
    <s v="animat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x v="0"/>
    <s v="animat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m/>
    <x v="0"/>
    <s v="animat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x v="0"/>
    <s v="animat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x v="0"/>
    <s v="animat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x v="0"/>
    <s v="animat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x v="0"/>
    <s v="animat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x v="0"/>
    <s v="animat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m/>
    <x v="0"/>
    <s v="animat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x v="0"/>
    <s v="animat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m/>
    <x v="0"/>
    <s v="animat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x v="0"/>
    <s v="animation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x v="0"/>
    <s v="animation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x v="0"/>
    <s v="animation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x v="0"/>
    <s v="animation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x v="0"/>
    <s v="animation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x v="0"/>
    <s v="animation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x v="0"/>
    <s v="animation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x v="0"/>
    <s v="animation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x v="0"/>
    <s v="animation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x v="0"/>
    <s v="animation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x v="0"/>
    <s v="animation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x v="0"/>
    <s v="animation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x v="0"/>
    <s v="animation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x v="0"/>
    <s v="animation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x v="0"/>
    <s v="animation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x v="0"/>
    <s v="animation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x v="0"/>
    <s v="animation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x v="0"/>
    <s v="animation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x v="0"/>
    <s v="animation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x v="0"/>
    <s v="animation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m/>
    <x v="0"/>
    <s v="animation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x v="0"/>
    <s v="animation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x v="0"/>
    <s v="animation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x v="0"/>
    <s v="animation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x v="0"/>
    <s v="animation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x v="0"/>
    <s v="animation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x v="0"/>
    <s v="animation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x v="0"/>
    <s v="animation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x v="0"/>
    <s v="animation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x v="0"/>
    <s v="animation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x v="0"/>
    <s v="animation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x v="0"/>
    <s v="animation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x v="0"/>
    <s v="animation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x v="0"/>
    <s v="animation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x v="0"/>
    <s v="animation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x v="0"/>
    <s v="animation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x v="0"/>
    <s v="animation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x v="0"/>
    <s v="animation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x v="0"/>
    <s v="animation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x v="0"/>
    <s v="animation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x v="0"/>
    <s v="art book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x v="0"/>
    <s v="art book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x v="0"/>
    <s v="art book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x v="0"/>
    <s v="art book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x v="0"/>
    <s v="art book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x v="0"/>
    <s v="art book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x v="0"/>
    <s v="art book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x v="0"/>
    <s v="art book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x v="0"/>
    <s v="art book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x v="0"/>
    <s v="art book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x v="0"/>
    <s v="art book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x v="0"/>
    <s v="art book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x v="0"/>
    <s v="art book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x v="0"/>
    <s v="art book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x v="0"/>
    <s v="art book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x v="0"/>
    <s v="art book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x v="0"/>
    <s v="art book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x v="0"/>
    <s v="art book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x v="0"/>
    <s v="art book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x v="0"/>
    <s v="art book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x v="0"/>
    <s v="audio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x v="0"/>
    <s v="audio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x v="0"/>
    <s v="audio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x v="0"/>
    <s v="audio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x v="0"/>
    <s v="audio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x v="0"/>
    <s v="audio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x v="0"/>
    <s v="audio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x v="0"/>
    <s v="audio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x v="0"/>
    <s v="audio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x v="0"/>
    <s v="audio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x v="0"/>
    <s v="audio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x v="0"/>
    <s v="audio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x v="0"/>
    <s v="audio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x v="0"/>
    <s v="audio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x v="0"/>
    <s v="audio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x v="0"/>
    <s v="audio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x v="0"/>
    <s v="audio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x v="0"/>
    <s v="audio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x v="0"/>
    <s v="audio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x v="0"/>
    <s v="audio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x v="0"/>
    <s v="audio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x v="0"/>
    <s v="audio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x v="0"/>
    <s v="audio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x v="0"/>
    <s v="audio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x v="0"/>
    <s v="children's books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x v="0"/>
    <s v="children's books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x v="0"/>
    <s v="children's books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x v="0"/>
    <s v="children's books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x v="0"/>
    <s v="children's books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x v="0"/>
    <s v="children's books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x v="0"/>
    <s v="children's books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x v="0"/>
    <s v="children's books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x v="0"/>
    <s v="children's books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x v="0"/>
    <s v="children's books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x v="0"/>
    <s v="children's books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x v="0"/>
    <s v="children's books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x v="0"/>
    <s v="children's books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x v="0"/>
    <s v="children's books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x v="0"/>
    <s v="children's books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x v="0"/>
    <s v="children's books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x v="0"/>
    <s v="children's books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x v="0"/>
    <s v="children's books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x v="0"/>
    <s v="children's books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x v="0"/>
    <s v="children's books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x v="0"/>
    <s v="children's books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x v="0"/>
    <s v="children's books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x v="0"/>
    <s v="children's books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x v="0"/>
    <s v="children's books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x v="0"/>
    <s v="children's books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x v="0"/>
    <s v="children's books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x v="0"/>
    <s v="children's books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x v="0"/>
    <s v="children's books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x v="0"/>
    <s v="children's books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x v="0"/>
    <s v="children's books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x v="0"/>
    <s v="children's books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x v="0"/>
    <s v="children's books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x v="0"/>
    <s v="children's books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x v="0"/>
    <s v="children's books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x v="0"/>
    <s v="children's books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x v="0"/>
    <s v="children's books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x v="0"/>
    <s v="children's books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x v="0"/>
    <s v="children's books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x v="0"/>
    <s v="children's books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x v="0"/>
    <s v="children's books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x v="0"/>
    <s v="classical music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x v="0"/>
    <s v="classical music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x v="0"/>
    <s v="classical music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x v="0"/>
    <s v="classical music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x v="0"/>
    <s v="classical music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x v="0"/>
    <s v="classical music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x v="0"/>
    <s v="classical music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x v="0"/>
    <s v="classical music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x v="0"/>
    <s v="classical music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x v="0"/>
    <s v="classical music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x v="0"/>
    <s v="classical music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x v="0"/>
    <s v="classical music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x v="0"/>
    <s v="classical music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x v="0"/>
    <s v="classical music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x v="0"/>
    <s v="classical music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x v="0"/>
    <s v="classical music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x v="0"/>
    <s v="classical music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x v="0"/>
    <s v="classical music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x v="0"/>
    <s v="classical music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x v="0"/>
    <s v="classical music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x v="0"/>
    <s v="classical music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x v="0"/>
    <s v="classical music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x v="0"/>
    <s v="classical music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x v="0"/>
    <s v="classical music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x v="0"/>
    <s v="classical music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x v="0"/>
    <s v="classical music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x v="0"/>
    <s v="classical music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x v="0"/>
    <s v="classical music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x v="0"/>
    <s v="classical music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x v="0"/>
    <s v="classical music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x v="0"/>
    <s v="classical music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x v="0"/>
    <s v="classical music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x v="0"/>
    <s v="classical music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x v="0"/>
    <s v="classical music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x v="0"/>
    <s v="classical music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x v="0"/>
    <s v="classical music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x v="0"/>
    <s v="classical music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x v="0"/>
    <s v="classical music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x v="0"/>
    <s v="classical music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x v="0"/>
    <s v="classical music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x v="0"/>
    <s v="documentary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x v="0"/>
    <s v="documentary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x v="0"/>
    <s v="documentary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x v="0"/>
    <s v="documentary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x v="0"/>
    <s v="documentary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x v="0"/>
    <s v="documentary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x v="0"/>
    <s v="documentary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x v="0"/>
    <s v="documentary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x v="0"/>
    <s v="documentary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x v="0"/>
    <s v="documentary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x v="0"/>
    <s v="documentary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x v="0"/>
    <s v="documentary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x v="0"/>
    <s v="documentary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x v="0"/>
    <s v="documentary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x v="0"/>
    <s v="documentary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x v="0"/>
    <s v="documentary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m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m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m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x v="0"/>
    <s v="drama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x v="0"/>
    <s v="drama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x v="0"/>
    <s v="drama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x v="0"/>
    <s v="drama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x v="0"/>
    <s v="drama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x v="0"/>
    <s v="drama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x v="0"/>
    <s v="drama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x v="0"/>
    <s v="drama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x v="0"/>
    <s v="drama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x v="0"/>
    <s v="drama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x v="0"/>
    <s v="drama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x v="0"/>
    <s v="drama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x v="0"/>
    <s v="drama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x v="0"/>
    <s v="drama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x v="0"/>
    <s v="drama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x v="0"/>
    <s v="drama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x v="0"/>
    <s v="drama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x v="0"/>
    <s v="drama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x v="0"/>
    <s v="drama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x v="0"/>
    <s v="drama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x v="0"/>
    <s v="drama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x v="0"/>
    <s v="drama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x v="0"/>
    <s v="drama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x v="0"/>
    <s v="drama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x v="0"/>
    <s v="drama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x v="0"/>
    <s v="drama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x v="0"/>
    <s v="drama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x v="0"/>
    <s v="drama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x v="0"/>
    <s v="drama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x v="0"/>
    <s v="drama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x v="0"/>
    <s v="drama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x v="0"/>
    <s v="drama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x v="0"/>
    <s v="drama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x v="0"/>
    <s v="drama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x v="0"/>
    <s v="drama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x v="0"/>
    <s v="drama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x v="0"/>
    <s v="drama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x v="0"/>
    <s v="drama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x v="0"/>
    <s v="drama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x v="0"/>
    <s v="drama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x v="0"/>
    <s v="drama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x v="0"/>
    <s v="drama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x v="0"/>
    <s v="drama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x v="0"/>
    <s v="drama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x v="0"/>
    <s v="drama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x v="0"/>
    <s v="drama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x v="0"/>
    <s v="drama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x v="0"/>
    <s v="drama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x v="0"/>
    <s v="drama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x v="0"/>
    <s v="drama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x v="0"/>
    <s v="drama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x v="0"/>
    <s v="drama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x v="0"/>
    <s v="drama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x v="0"/>
    <s v="drama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x v="0"/>
    <s v="drama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x v="0"/>
    <s v="drama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x v="0"/>
    <s v="drama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x v="0"/>
    <s v="drama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x v="0"/>
    <s v="drama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x v="0"/>
    <s v="drama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x v="0"/>
    <s v="drama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x v="0"/>
    <s v="drama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x v="0"/>
    <s v="drama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x v="0"/>
    <s v="drama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x v="0"/>
    <s v="drama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x v="0"/>
    <s v="drama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x v="0"/>
    <s v="drama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x v="0"/>
    <s v="drama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x v="0"/>
    <s v="drama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x v="0"/>
    <s v="drama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x v="0"/>
    <s v="drama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x v="0"/>
    <s v="drama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x v="0"/>
    <s v="drama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x v="0"/>
    <s v="drama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x v="0"/>
    <s v="drama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x v="0"/>
    <s v="drama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x v="0"/>
    <s v="drama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x v="0"/>
    <s v="drama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x v="0"/>
    <s v="drama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x v="0"/>
    <s v="drama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x v="0"/>
    <s v="electronic music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x v="0"/>
    <s v="electronic music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x v="0"/>
    <s v="electronic music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x v="0"/>
    <s v="electronic music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x v="0"/>
    <s v="electronic music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x v="0"/>
    <s v="electronic music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x v="0"/>
    <s v="electronic music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x v="0"/>
    <s v="electronic music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x v="0"/>
    <s v="electronic music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x v="0"/>
    <s v="electronic music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x v="0"/>
    <s v="electronic music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x v="0"/>
    <s v="electronic music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x v="0"/>
    <s v="electronic music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x v="0"/>
    <s v="electronic music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x v="0"/>
    <s v="electronic music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x v="0"/>
    <s v="electronic music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x v="0"/>
    <s v="electronic music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x v="0"/>
    <s v="electronic music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x v="0"/>
    <s v="electronic music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x v="0"/>
    <s v="electronic music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x v="0"/>
    <s v="electronic music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x v="0"/>
    <s v="electronic music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x v="0"/>
    <s v="electronic music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x v="0"/>
    <s v="electronic music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x v="0"/>
    <s v="electronic music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x v="0"/>
    <s v="electronic music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x v="0"/>
    <s v="electronic music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x v="0"/>
    <s v="electronic music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x v="0"/>
    <s v="electronic music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x v="0"/>
    <s v="electronic music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x v="0"/>
    <s v="electronic music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x v="0"/>
    <s v="electronic music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x v="0"/>
    <s v="electronic music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x v="0"/>
    <s v="electronic music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x v="0"/>
    <s v="electronic music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x v="0"/>
    <s v="electronic music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x v="1"/>
    <s v="electronic music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x v="1"/>
    <s v="electronic music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x v="1"/>
    <s v="electronic music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x v="1"/>
    <s v="electronic music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x v="1"/>
    <s v="faith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x v="1"/>
    <s v="faith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x v="1"/>
    <s v="faith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x v="1"/>
    <s v="faith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x v="1"/>
    <s v="faith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x v="1"/>
    <s v="faith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x v="1"/>
    <s v="faith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x v="1"/>
    <s v="faith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x v="1"/>
    <s v="faith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x v="1"/>
    <s v="faith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x v="1"/>
    <s v="faith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x v="1"/>
    <s v="faith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x v="1"/>
    <s v="faith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x v="1"/>
    <s v="faith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x v="1"/>
    <s v="faith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x v="1"/>
    <s v="faith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x v="2"/>
    <s v="faith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x v="2"/>
    <s v="faith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x v="2"/>
    <s v="faith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x v="2"/>
    <s v="faith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x v="2"/>
    <s v="faith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x v="2"/>
    <s v="faith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x v="2"/>
    <s v="faith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x v="2"/>
    <s v="faith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x v="2"/>
    <s v="faith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x v="2"/>
    <s v="faith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x v="2"/>
    <s v="faith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x v="2"/>
    <s v="faith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x v="2"/>
    <s v="faith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x v="2"/>
    <s v="faith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x v="2"/>
    <s v="faith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x v="2"/>
    <s v="faith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x v="2"/>
    <s v="faith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x v="2"/>
    <s v="faith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x v="2"/>
    <s v="faith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x v="2"/>
    <s v="faith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x v="2"/>
    <s v="faith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x v="2"/>
    <s v="faith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x v="2"/>
    <s v="faith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x v="2"/>
    <s v="faith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x v="2"/>
    <s v="faith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x v="2"/>
    <s v="faith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x v="2"/>
    <s v="faith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x v="2"/>
    <s v="faith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x v="2"/>
    <s v="faith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x v="2"/>
    <s v="faith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x v="2"/>
    <s v="faith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x v="2"/>
    <s v="faith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x v="2"/>
    <s v="faith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x v="2"/>
    <s v="faith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x v="2"/>
    <s v="faith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x v="2"/>
    <s v="faith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x v="2"/>
    <s v="faith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x v="2"/>
    <s v="faith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x v="2"/>
    <s v="faith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x v="2"/>
    <s v="faith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x v="2"/>
    <s v="faith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x v="2"/>
    <s v="faith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x v="2"/>
    <s v="faith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x v="2"/>
    <s v="faith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x v="2"/>
    <s v="fiction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x v="2"/>
    <s v="fiction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x v="2"/>
    <s v="fiction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x v="2"/>
    <s v="fiction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x v="2"/>
    <s v="fiction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x v="2"/>
    <s v="fiction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x v="2"/>
    <s v="fiction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x v="2"/>
    <s v="fiction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x v="2"/>
    <s v="fiction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x v="2"/>
    <s v="fiction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x v="2"/>
    <s v="fiction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x v="2"/>
    <s v="fiction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x v="2"/>
    <s v="fiction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x v="2"/>
    <s v="fiction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x v="2"/>
    <s v="fiction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x v="2"/>
    <s v="fiction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x v="2"/>
    <s v="fiction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x v="2"/>
    <s v="fiction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x v="2"/>
    <s v="fiction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x v="2"/>
    <s v="fiction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x v="2"/>
    <s v="fiction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x v="2"/>
    <s v="fiction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x v="2"/>
    <s v="fiction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x v="2"/>
    <s v="fiction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x v="2"/>
    <s v="fiction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x v="2"/>
    <s v="fiction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x v="2"/>
    <s v="fiction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x v="2"/>
    <s v="fiction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x v="2"/>
    <s v="fiction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x v="2"/>
    <s v="fiction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x v="2"/>
    <s v="fiction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x v="2"/>
    <s v="fiction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x v="2"/>
    <s v="fiction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x v="2"/>
    <s v="fiction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x v="2"/>
    <s v="fiction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x v="2"/>
    <s v="fiction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x v="2"/>
    <s v="fiction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x v="2"/>
    <s v="fiction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x v="2"/>
    <s v="fiction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x v="2"/>
    <s v="fiction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x v="2"/>
    <s v="food trucks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x v="2"/>
    <s v="food trucks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x v="2"/>
    <s v="food trucks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x v="2"/>
    <s v="food trucks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x v="2"/>
    <s v="food trucks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x v="2"/>
    <s v="food trucks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x v="2"/>
    <s v="food trucks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x v="2"/>
    <s v="food trucks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x v="2"/>
    <s v="food trucks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x v="2"/>
    <s v="food trucks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x v="2"/>
    <s v="food trucks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x v="2"/>
    <s v="food trucks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x v="2"/>
    <s v="food trucks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x v="2"/>
    <s v="food trucks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x v="2"/>
    <s v="food trucks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x v="2"/>
    <s v="food trucks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x v="2"/>
    <s v="food truck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x v="2"/>
    <s v="food truck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x v="2"/>
    <s v="food truck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x v="2"/>
    <s v="food truck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x v="2"/>
    <s v="food truck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x v="2"/>
    <s v="food truck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x v="2"/>
    <s v="food truck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x v="2"/>
    <s v="food truck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x v="2"/>
    <s v="food truck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x v="2"/>
    <s v="food truck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x v="2"/>
    <s v="food truck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x v="2"/>
    <s v="food truck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x v="2"/>
    <s v="food truck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x v="2"/>
    <s v="food truck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x v="2"/>
    <s v="food truck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x v="2"/>
    <s v="food truck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x v="2"/>
    <s v="food truck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x v="2"/>
    <s v="food truck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x v="2"/>
    <s v="food truck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x v="2"/>
    <s v="food truck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x v="2"/>
    <s v="food truck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x v="2"/>
    <s v="food truck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x v="2"/>
    <s v="food truck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x v="2"/>
    <s v="food truck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x v="2"/>
    <s v="food truck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x v="2"/>
    <s v="food truck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x v="2"/>
    <s v="food truck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x v="2"/>
    <s v="food truck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x v="2"/>
    <s v="food truck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x v="2"/>
    <s v="food truck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x v="2"/>
    <s v="food truck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x v="2"/>
    <s v="food truck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x v="2"/>
    <s v="food truck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x v="2"/>
    <s v="food truck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x v="2"/>
    <s v="food truck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x v="2"/>
    <s v="food truck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x v="2"/>
    <s v="food truck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x v="2"/>
    <s v="food truck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x v="2"/>
    <s v="food truck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x v="2"/>
    <s v="food truck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x v="2"/>
    <s v="food truck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x v="2"/>
    <s v="food truck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x v="2"/>
    <s v="food truck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x v="2"/>
    <s v="food truck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x v="2"/>
    <s v="food truck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x v="2"/>
    <s v="food truck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x v="2"/>
    <s v="food truck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x v="2"/>
    <s v="food truck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x v="2"/>
    <s v="food truck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x v="2"/>
    <s v="food truck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x v="2"/>
    <s v="food truck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x v="2"/>
    <s v="food truck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x v="2"/>
    <s v="food truck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x v="2"/>
    <s v="food truck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x v="2"/>
    <s v="food truck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x v="2"/>
    <s v="food truck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x v="2"/>
    <s v="food truck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x v="2"/>
    <s v="food truck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x v="2"/>
    <s v="food truck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x v="2"/>
    <s v="food truck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x v="2"/>
    <s v="food truck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x v="2"/>
    <s v="food truck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x v="2"/>
    <s v="food truck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x v="2"/>
    <s v="food truck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x v="2"/>
    <s v="food truck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x v="2"/>
    <s v="food truck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x v="2"/>
    <s v="food truck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x v="2"/>
    <s v="food truck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x v="2"/>
    <s v="food truck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x v="2"/>
    <s v="food truck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x v="2"/>
    <s v="food truck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x v="2"/>
    <s v="food truck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x v="2"/>
    <s v="food truck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x v="2"/>
    <s v="food truck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x v="2"/>
    <s v="food truck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x v="2"/>
    <s v="food truck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x v="2"/>
    <s v="food truck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x v="2"/>
    <s v="food truck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x v="2"/>
    <s v="food truck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x v="2"/>
    <s v="food truck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x v="3"/>
    <s v="food trucks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x v="3"/>
    <s v="food trucks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x v="3"/>
    <s v="food trucks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x v="3"/>
    <s v="food trucks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x v="3"/>
    <s v="food trucks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x v="3"/>
    <s v="food trucks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x v="3"/>
    <s v="food trucks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x v="3"/>
    <s v="food trucks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x v="3"/>
    <s v="food trucks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x v="3"/>
    <s v="food trucks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x v="3"/>
    <s v="food trucks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x v="3"/>
    <s v="food trucks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x v="3"/>
    <s v="food trucks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x v="3"/>
    <s v="food trucks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x v="3"/>
    <s v="food trucks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x v="3"/>
    <s v="food trucks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x v="3"/>
    <s v="food trucks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x v="3"/>
    <s v="food trucks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x v="3"/>
    <s v="food trucks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x v="3"/>
    <s v="food trucks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x v="3"/>
    <s v="food trucks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x v="3"/>
    <s v="food trucks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x v="3"/>
    <s v="food trucks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x v="3"/>
    <s v="food trucks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x v="3"/>
    <s v="food trucks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x v="3"/>
    <s v="food trucks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x v="3"/>
    <s v="food trucks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x v="3"/>
    <s v="food trucks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x v="3"/>
    <s v="food trucks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x v="3"/>
    <s v="food trucks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x v="3"/>
    <s v="food trucks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x v="3"/>
    <s v="food trucks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x v="3"/>
    <s v="food trucks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x v="3"/>
    <s v="food trucks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x v="3"/>
    <s v="food trucks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x v="3"/>
    <s v="food trucks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x v="3"/>
    <s v="food trucks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x v="3"/>
    <s v="food trucks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x v="3"/>
    <s v="food trucks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x v="3"/>
    <s v="food trucks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x v="3"/>
    <s v="food trucks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x v="3"/>
    <s v="food trucks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x v="3"/>
    <s v="food trucks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x v="3"/>
    <s v="food trucks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x v="3"/>
    <s v="gadgets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x v="3"/>
    <s v="gadgets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x v="3"/>
    <s v="gadgets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x v="3"/>
    <s v="gadgets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x v="3"/>
    <s v="gadgets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x v="3"/>
    <s v="gadgets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x v="3"/>
    <s v="gadgets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x v="3"/>
    <s v="gadgets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x v="3"/>
    <s v="gadgets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x v="3"/>
    <s v="gadgets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x v="3"/>
    <s v="gadgets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x v="3"/>
    <s v="gadgets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x v="3"/>
    <s v="gadgets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x v="3"/>
    <s v="gadgets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x v="3"/>
    <s v="gadgets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x v="3"/>
    <s v="gadgets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x v="4"/>
    <s v="gadgets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x v="4"/>
    <s v="gadgets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x v="4"/>
    <s v="gadgets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x v="4"/>
    <s v="gadgets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x v="4"/>
    <s v="hardware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x v="4"/>
    <s v="hardware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x v="4"/>
    <s v="hardware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x v="4"/>
    <s v="hardware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x v="4"/>
    <s v="hardware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x v="4"/>
    <s v="hardware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x v="4"/>
    <s v="hardware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x v="4"/>
    <s v="hardware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x v="4"/>
    <s v="hardware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x v="4"/>
    <s v="hardware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x v="4"/>
    <s v="hardware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x v="4"/>
    <s v="hardware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x v="4"/>
    <s v="hardware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x v="4"/>
    <s v="hardware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x v="4"/>
    <s v="hardware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x v="4"/>
    <s v="hardware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x v="4"/>
    <s v="hardware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x v="4"/>
    <s v="hardware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x v="4"/>
    <s v="hardware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x v="4"/>
    <s v="hardware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x v="4"/>
    <s v="hardware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x v="4"/>
    <s v="hardware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x v="4"/>
    <s v="hardware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x v="4"/>
    <s v="hardware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x v="4"/>
    <s v="hardware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x v="4"/>
    <s v="hardware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x v="4"/>
    <s v="hardware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x v="4"/>
    <s v="hardware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x v="4"/>
    <s v="hardware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x v="4"/>
    <s v="hardware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x v="4"/>
    <s v="hardware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x v="4"/>
    <s v="hardware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x v="4"/>
    <s v="hardware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x v="4"/>
    <s v="hardware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x v="4"/>
    <s v="hardware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x v="4"/>
    <s v="hardware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x v="4"/>
    <s v="hardware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x v="4"/>
    <s v="hardware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x v="4"/>
    <s v="hardware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x v="4"/>
    <s v="hardware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x v="4"/>
    <s v="hardware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x v="4"/>
    <s v="hardware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x v="4"/>
    <s v="hardware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x v="4"/>
    <s v="hardware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x v="4"/>
    <s v="hardware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x v="4"/>
    <s v="hardware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x v="4"/>
    <s v="hardware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x v="4"/>
    <s v="hardware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x v="4"/>
    <s v="hardware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x v="4"/>
    <s v="hardware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x v="4"/>
    <s v="hardware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x v="4"/>
    <s v="hardware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x v="4"/>
    <s v="hardware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x v="4"/>
    <s v="hardware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x v="4"/>
    <s v="hardware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x v="4"/>
    <s v="hardware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x v="4"/>
    <s v="hardware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x v="4"/>
    <s v="hardware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x v="4"/>
    <s v="hardware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x v="4"/>
    <s v="hardware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x v="4"/>
    <s v="hardware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x v="4"/>
    <s v="hardware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x v="4"/>
    <s v="hardware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x v="4"/>
    <s v="hardware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x v="4"/>
    <s v="hardware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x v="4"/>
    <s v="hardware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x v="4"/>
    <s v="hardware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x v="4"/>
    <s v="hardware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x v="4"/>
    <s v="hardware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x v="4"/>
    <s v="hardware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x v="4"/>
    <s v="hardware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x v="4"/>
    <s v="hardware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x v="4"/>
    <s v="hardware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x v="4"/>
    <s v="hardware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x v="4"/>
    <s v="hardware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x v="4"/>
    <s v="hardware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x v="4"/>
    <s v="hardware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x v="4"/>
    <s v="hardware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x v="4"/>
    <s v="hardware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x v="4"/>
    <s v="hardware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x v="4"/>
    <s v="hardware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x v="4"/>
    <s v="hardware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x v="4"/>
    <s v="hardware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x v="4"/>
    <s v="hardware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x v="4"/>
    <s v="hardware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x v="4"/>
    <s v="hardware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x v="4"/>
    <s v="hardware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x v="4"/>
    <s v="hardware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x v="4"/>
    <s v="hardware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x v="4"/>
    <s v="hardware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x v="4"/>
    <s v="hardware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x v="4"/>
    <s v="hardware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x v="4"/>
    <s v="hardware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x v="4"/>
    <s v="hardware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x v="4"/>
    <s v="hardware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x v="4"/>
    <s v="hardware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x v="4"/>
    <s v="hardware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x v="4"/>
    <s v="hardware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x v="4"/>
    <s v="hardware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x v="4"/>
    <s v="hardware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x v="4"/>
    <s v="hardware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x v="4"/>
    <s v="hardware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x v="4"/>
    <s v="hardware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x v="4"/>
    <s v="hardware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x v="4"/>
    <s v="hardware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x v="4"/>
    <s v="hardware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x v="4"/>
    <s v="hardware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x v="4"/>
    <s v="hardware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x v="4"/>
    <s v="hardware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x v="4"/>
    <s v="hardware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x v="4"/>
    <s v="hardware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x v="4"/>
    <s v="hardware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x v="4"/>
    <s v="hardware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x v="4"/>
    <s v="hardware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x v="4"/>
    <s v="hardware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x v="4"/>
    <s v="hardware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x v="4"/>
    <s v="hardware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x v="4"/>
    <s v="hardware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x v="4"/>
    <s v="hardware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x v="4"/>
    <s v="hardware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x v="4"/>
    <s v="hardware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x v="4"/>
    <s v="hardware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x v="4"/>
    <s v="hardware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x v="4"/>
    <s v="hardware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x v="4"/>
    <s v="hardware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x v="4"/>
    <s v="hardware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x v="4"/>
    <s v="hardware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x v="4"/>
    <s v="hardware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x v="4"/>
    <s v="hardware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x v="4"/>
    <s v="hardware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x v="4"/>
    <s v="hardware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x v="4"/>
    <s v="hardware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x v="4"/>
    <s v="hardware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x v="4"/>
    <s v="hardware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x v="4"/>
    <s v="hardware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x v="4"/>
    <s v="hardware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x v="4"/>
    <s v="hardware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x v="4"/>
    <s v="hardware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x v="4"/>
    <s v="hardware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x v="4"/>
    <s v="hardware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x v="4"/>
    <s v="indie rock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x v="4"/>
    <s v="indie rock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x v="4"/>
    <s v="indie rock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x v="4"/>
    <s v="indie rock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x v="4"/>
    <s v="indie rock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x v="4"/>
    <s v="indie rock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x v="4"/>
    <s v="indie rock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x v="4"/>
    <s v="indie rock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x v="4"/>
    <s v="indie rock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x v="4"/>
    <s v="indie rock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x v="4"/>
    <s v="indie rock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x v="4"/>
    <s v="indie rock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x v="4"/>
    <s v="indie rock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x v="4"/>
    <s v="indie rock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x v="4"/>
    <s v="indie rock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x v="4"/>
    <s v="indie rock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x v="2"/>
    <s v="indie rock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x v="2"/>
    <s v="indie rock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x v="2"/>
    <s v="indie rock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x v="2"/>
    <s v="indie rock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x v="2"/>
    <s v="indie rock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x v="2"/>
    <s v="indie rock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x v="2"/>
    <s v="indie rock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x v="2"/>
    <s v="indie rock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x v="2"/>
    <s v="indie rock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x v="2"/>
    <s v="indie rock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x v="2"/>
    <s v="indie rock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x v="2"/>
    <s v="indie rock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x v="2"/>
    <s v="indie rock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x v="2"/>
    <s v="indie rock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x v="2"/>
    <s v="indie rock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x v="2"/>
    <s v="indie rock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x v="2"/>
    <s v="indie rock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x v="2"/>
    <s v="indie rock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x v="2"/>
    <s v="indie rock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x v="2"/>
    <s v="indie rock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x v="2"/>
    <s v="indie rock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x v="2"/>
    <s v="indie rock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x v="2"/>
    <s v="indie rock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x v="2"/>
    <s v="indie rock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x v="2"/>
    <s v="indie rock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x v="2"/>
    <s v="indie rock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x v="2"/>
    <s v="indie rock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x v="2"/>
    <s v="indie rock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x v="2"/>
    <s v="indie rock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x v="2"/>
    <s v="indie rock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x v="2"/>
    <s v="indie rock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x v="2"/>
    <s v="indie rock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x v="2"/>
    <s v="indie rock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x v="2"/>
    <s v="indie rock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x v="2"/>
    <s v="indie rock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x v="2"/>
    <s v="indie rock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x v="2"/>
    <s v="indie rock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x v="2"/>
    <s v="indie rock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x v="2"/>
    <s v="indie rock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x v="2"/>
    <s v="indie rock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x v="2"/>
    <s v="indie rock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x v="2"/>
    <s v="indie rock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x v="2"/>
    <s v="indie rock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x v="2"/>
    <s v="indie rock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x v="2"/>
    <s v="indie rock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x v="2"/>
    <s v="indie rock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x v="2"/>
    <s v="indie rock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x v="2"/>
    <s v="indie rock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x v="2"/>
    <s v="indie rock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x v="2"/>
    <s v="indie rock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x v="2"/>
    <s v="indie rock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x v="2"/>
    <s v="indie rock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x v="2"/>
    <s v="indie rock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x v="2"/>
    <s v="indie rock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x v="2"/>
    <s v="indie rock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x v="2"/>
    <s v="indie rock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x v="2"/>
    <s v="indie rock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x v="2"/>
    <s v="indie rock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x v="2"/>
    <s v="indie rock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x v="2"/>
    <s v="indie rock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x v="2"/>
    <s v="indie rock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x v="2"/>
    <s v="indie rock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x v="2"/>
    <s v="indie rock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x v="2"/>
    <s v="indie rock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x v="2"/>
    <s v="indie rock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x v="2"/>
    <s v="indie rock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x v="2"/>
    <s v="indie rock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x v="2"/>
    <s v="indie rock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x v="2"/>
    <s v="indie rock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x v="2"/>
    <s v="indie rock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x v="2"/>
    <s v="indie rock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x v="2"/>
    <s v="indie rock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x v="2"/>
    <s v="indie rock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x v="2"/>
    <s v="indie rock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x v="2"/>
    <s v="indie rock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x v="2"/>
    <s v="indie rock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x v="2"/>
    <s v="indie rock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x v="2"/>
    <s v="indie rock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x v="2"/>
    <s v="indie rock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x v="2"/>
    <s v="indie rock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x v="4"/>
    <s v="indie rock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x v="4"/>
    <s v="indie rock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x v="4"/>
    <s v="indie rock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x v="4"/>
    <s v="indie rock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x v="4"/>
    <s v="indie rock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x v="4"/>
    <s v="indie rock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x v="4"/>
    <s v="indie rock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x v="4"/>
    <s v="indie rock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x v="4"/>
    <s v="indie rock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x v="4"/>
    <s v="indie rock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x v="4"/>
    <s v="indie rock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x v="4"/>
    <s v="indie rock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x v="4"/>
    <s v="indie rock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x v="4"/>
    <s v="indie rock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x v="4"/>
    <s v="indie rock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x v="4"/>
    <s v="indie rock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x v="4"/>
    <s v="indie rock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x v="4"/>
    <s v="indie rock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x v="4"/>
    <s v="indie rock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x v="4"/>
    <s v="indie rock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x v="5"/>
    <s v="indie rock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x v="5"/>
    <s v="indie rock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x v="5"/>
    <s v="indie rock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x v="5"/>
    <s v="indie rock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x v="5"/>
    <s v="indie rock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x v="5"/>
    <s v="indie rock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x v="5"/>
    <s v="indie rock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x v="5"/>
    <s v="indie rock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x v="5"/>
    <s v="indie rock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x v="5"/>
    <s v="indie rock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x v="5"/>
    <s v="indie rock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x v="5"/>
    <s v="indie rock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x v="5"/>
    <s v="indie rock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x v="5"/>
    <s v="indie rock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x v="5"/>
    <s v="indie rock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x v="5"/>
    <s v="indie rock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x v="5"/>
    <s v="indie rock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x v="5"/>
    <s v="indie rock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x v="5"/>
    <s v="indie rock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x v="5"/>
    <s v="indie rock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x v="5"/>
    <s v="indie rock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x v="5"/>
    <s v="indie rock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x v="5"/>
    <s v="indie rock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x v="5"/>
    <s v="indie rock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x v="6"/>
    <s v="indie rock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x v="6"/>
    <s v="indie rock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x v="6"/>
    <s v="indie rock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x v="6"/>
    <s v="indie rock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x v="6"/>
    <s v="indie rock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x v="6"/>
    <s v="indie rock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x v="6"/>
    <s v="indie rock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x v="6"/>
    <s v="indie rock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x v="6"/>
    <s v="indie rock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x v="6"/>
    <s v="indie rock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x v="6"/>
    <s v="indie rock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x v="6"/>
    <s v="indie rock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x v="6"/>
    <s v="indie rock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x v="6"/>
    <s v="indie rock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x v="6"/>
    <s v="indie rock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x v="6"/>
    <s v="indie rock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x v="6"/>
    <s v="indie rock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x v="6"/>
    <s v="indie rock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x v="6"/>
    <s v="indie rock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x v="6"/>
    <s v="indie rock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x v="6"/>
    <s v="jazz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x v="6"/>
    <s v="jazz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x v="6"/>
    <s v="jazz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x v="6"/>
    <s v="jazz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x v="6"/>
    <s v="jazz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x v="6"/>
    <s v="jazz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x v="6"/>
    <s v="jazz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x v="6"/>
    <s v="jazz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x v="6"/>
    <s v="jazz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x v="6"/>
    <s v="jazz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x v="6"/>
    <s v="jazz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x v="6"/>
    <s v="jazz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x v="6"/>
    <s v="jazz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x v="6"/>
    <s v="jazz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x v="6"/>
    <s v="jazz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x v="6"/>
    <s v="jazz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x v="6"/>
    <s v="jazz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x v="6"/>
    <s v="jazz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x v="6"/>
    <s v="jazz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x v="6"/>
    <s v="jazz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x v="6"/>
    <s v="jazz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x v="6"/>
    <s v="jazz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x v="6"/>
    <s v="jazz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x v="6"/>
    <s v="jazz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x v="6"/>
    <s v="jazz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x v="6"/>
    <s v="jazz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x v="6"/>
    <s v="jazz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x v="6"/>
    <s v="jazz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x v="6"/>
    <s v="jazz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x v="6"/>
    <s v="jazz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x v="6"/>
    <s v="jazz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x v="6"/>
    <s v="jazz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x v="6"/>
    <s v="jazz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x v="6"/>
    <s v="jazz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x v="6"/>
    <s v="jazz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x v="6"/>
    <s v="jazz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x v="6"/>
    <s v="jazz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x v="6"/>
    <s v="jazz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x v="6"/>
    <s v="jazz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x v="6"/>
    <s v="jazz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x v="6"/>
    <s v="jazz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x v="6"/>
    <s v="jazz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x v="6"/>
    <s v="jazz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x v="6"/>
    <s v="jazz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x v="6"/>
    <s v="jazz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x v="6"/>
    <s v="jazz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x v="6"/>
    <s v="jazz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x v="6"/>
    <s v="jazz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x v="6"/>
    <s v="jazz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x v="6"/>
    <s v="jazz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x v="6"/>
    <s v="jazz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x v="6"/>
    <s v="jazz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x v="6"/>
    <s v="jazz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x v="6"/>
    <s v="jazz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x v="6"/>
    <s v="jazz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x v="6"/>
    <s v="jazz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x v="6"/>
    <s v="jazz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x v="6"/>
    <s v="jazz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x v="6"/>
    <s v="jazz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x v="6"/>
    <s v="jazz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x v="7"/>
    <s v="makerspace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x v="7"/>
    <s v="makerspace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x v="7"/>
    <s v="makerspace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x v="7"/>
    <s v="makerspace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x v="7"/>
    <s v="makerspace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x v="7"/>
    <s v="makerspace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x v="7"/>
    <s v="makerspace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x v="7"/>
    <s v="makerspace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x v="7"/>
    <s v="makerspace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x v="7"/>
    <s v="makerspace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x v="7"/>
    <s v="makerspace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x v="7"/>
    <s v="makerspace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x v="7"/>
    <s v="makerspace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x v="7"/>
    <s v="makerspace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x v="7"/>
    <s v="makerspace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x v="7"/>
    <s v="makerspace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x v="7"/>
    <s v="makerspace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x v="7"/>
    <s v="makerspace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x v="7"/>
    <s v="makerspace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x v="7"/>
    <s v="makerspace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x v="7"/>
    <s v="metal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x v="7"/>
    <s v="metal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x v="7"/>
    <s v="metal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x v="7"/>
    <s v="metal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x v="7"/>
    <s v="metal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x v="7"/>
    <s v="metal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x v="7"/>
    <s v="metal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x v="7"/>
    <s v="metal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x v="7"/>
    <s v="metal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x v="7"/>
    <s v="metal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x v="7"/>
    <s v="metal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x v="7"/>
    <s v="metal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x v="7"/>
    <s v="metal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x v="7"/>
    <s v="metal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x v="7"/>
    <s v="metal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x v="7"/>
    <s v="metal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x v="7"/>
    <s v="metal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x v="7"/>
    <s v="metal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x v="7"/>
    <s v="metal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x v="7"/>
    <s v="metal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x v="8"/>
    <s v="mobile game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x v="8"/>
    <s v="mobile game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x v="8"/>
    <s v="mobile game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x v="8"/>
    <s v="mobile game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x v="8"/>
    <s v="mobile game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x v="8"/>
    <s v="mobile game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x v="8"/>
    <s v="mobile game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x v="8"/>
    <s v="mobile game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x v="8"/>
    <s v="mobile game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x v="8"/>
    <s v="mobile game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x v="8"/>
    <s v="mobile game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x v="8"/>
    <s v="mobile game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x v="8"/>
    <s v="mobile game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x v="8"/>
    <s v="mobile game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x v="8"/>
    <s v="mobile game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x v="8"/>
    <s v="mobile game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x v="8"/>
    <s v="mobile game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x v="8"/>
    <s v="mobile game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x v="8"/>
    <s v="mobile game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x v="8"/>
    <s v="mobile game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x v="8"/>
    <s v="mobile game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x v="8"/>
    <s v="mobile game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x v="8"/>
    <s v="mobile game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x v="8"/>
    <s v="mobile game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x v="8"/>
    <s v="mobile game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x v="8"/>
    <s v="mobile game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x v="8"/>
    <s v="mobile game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x v="8"/>
    <s v="mobile game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x v="8"/>
    <s v="mobile game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x v="8"/>
    <s v="mobile game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x v="8"/>
    <s v="mobile game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x v="8"/>
    <s v="mobile game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x v="8"/>
    <s v="mobile game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x v="8"/>
    <s v="mobile game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x v="8"/>
    <s v="mobile game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x v="8"/>
    <s v="mobile game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x v="8"/>
    <s v="mobile game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x v="8"/>
    <s v="mobile game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x v="8"/>
    <s v="mobile game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x v="8"/>
    <s v="mobile game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x v="4"/>
    <s v="musical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x v="4"/>
    <s v="musical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x v="4"/>
    <s v="musical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x v="4"/>
    <s v="musical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x v="4"/>
    <s v="musical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x v="4"/>
    <s v="musical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x v="4"/>
    <s v="musical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x v="4"/>
    <s v="musical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x v="4"/>
    <s v="musical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x v="4"/>
    <s v="musical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x v="4"/>
    <s v="musical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x v="4"/>
    <s v="musical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x v="4"/>
    <s v="musical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x v="4"/>
    <s v="musical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x v="4"/>
    <s v="musical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x v="4"/>
    <s v="musical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x v="4"/>
    <s v="musical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x v="4"/>
    <s v="musical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x v="4"/>
    <s v="musical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x v="4"/>
    <s v="musical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x v="4"/>
    <s v="musical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x v="4"/>
    <s v="musical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x v="4"/>
    <s v="musical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x v="4"/>
    <s v="musical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x v="4"/>
    <s v="musical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x v="4"/>
    <s v="musical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x v="4"/>
    <s v="musical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x v="4"/>
    <s v="musical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x v="4"/>
    <s v="musical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x v="4"/>
    <s v="musical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x v="4"/>
    <s v="musical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x v="4"/>
    <s v="musical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x v="4"/>
    <s v="musical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x v="4"/>
    <s v="musical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x v="4"/>
    <s v="musical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x v="4"/>
    <s v="musical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x v="4"/>
    <s v="musical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x v="4"/>
    <s v="musical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x v="4"/>
    <s v="musical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x v="4"/>
    <s v="musical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x v="4"/>
    <s v="musical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x v="4"/>
    <s v="musical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x v="4"/>
    <s v="musical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x v="4"/>
    <s v="musical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x v="4"/>
    <s v="musical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x v="4"/>
    <s v="musical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x v="4"/>
    <s v="musical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x v="4"/>
    <s v="musical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x v="4"/>
    <s v="musical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x v="4"/>
    <s v="musical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x v="4"/>
    <s v="musical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x v="4"/>
    <s v="musical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x v="4"/>
    <s v="musical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x v="4"/>
    <s v="musical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x v="4"/>
    <s v="musical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x v="4"/>
    <s v="musical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x v="4"/>
    <s v="musical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x v="4"/>
    <s v="musical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x v="4"/>
    <s v="musical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x v="4"/>
    <s v="musical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x v="1"/>
    <s v="musical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x v="1"/>
    <s v="musical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x v="1"/>
    <s v="musical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x v="1"/>
    <s v="musical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x v="1"/>
    <s v="musical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x v="1"/>
    <s v="musical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x v="1"/>
    <s v="musical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x v="1"/>
    <s v="musical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x v="1"/>
    <s v="musical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x v="1"/>
    <s v="musical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x v="1"/>
    <s v="musical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x v="1"/>
    <s v="musical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x v="1"/>
    <s v="musical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x v="1"/>
    <s v="musical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x v="1"/>
    <s v="musical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x v="1"/>
    <s v="musical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x v="1"/>
    <s v="musical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x v="1"/>
    <s v="musical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x v="1"/>
    <s v="musical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x v="1"/>
    <s v="musical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x v="2"/>
    <s v="musical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x v="2"/>
    <s v="musical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x v="2"/>
    <s v="musical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x v="2"/>
    <s v="musical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x v="2"/>
    <s v="musical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x v="2"/>
    <s v="musical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x v="2"/>
    <s v="musical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x v="2"/>
    <s v="musical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x v="2"/>
    <s v="musical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x v="2"/>
    <s v="musical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x v="2"/>
    <s v="musical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x v="2"/>
    <s v="musical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x v="2"/>
    <s v="musical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x v="2"/>
    <s v="musical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x v="2"/>
    <s v="musical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x v="2"/>
    <s v="musical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x v="2"/>
    <s v="musical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x v="2"/>
    <s v="musical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x v="2"/>
    <s v="musical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x v="2"/>
    <s v="musical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x v="2"/>
    <s v="musical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x v="2"/>
    <s v="musical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x v="2"/>
    <s v="musical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x v="2"/>
    <s v="musical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x v="2"/>
    <s v="musical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x v="2"/>
    <s v="musical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x v="2"/>
    <s v="musical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x v="2"/>
    <s v="musical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x v="2"/>
    <s v="musical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x v="2"/>
    <s v="musical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x v="2"/>
    <s v="musical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x v="2"/>
    <s v="musical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x v="2"/>
    <s v="musical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x v="2"/>
    <s v="musical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x v="2"/>
    <s v="musical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x v="2"/>
    <s v="musical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x v="2"/>
    <s v="musical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x v="2"/>
    <s v="musical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x v="2"/>
    <s v="musical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x v="2"/>
    <s v="musical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x v="3"/>
    <s v="musical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x v="3"/>
    <s v="musical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x v="3"/>
    <s v="musical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x v="3"/>
    <s v="musical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x v="3"/>
    <s v="musical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x v="3"/>
    <s v="musical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x v="3"/>
    <s v="musical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x v="3"/>
    <s v="musical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x v="3"/>
    <s v="musical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x v="3"/>
    <s v="musical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x v="3"/>
    <s v="musical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x v="3"/>
    <s v="musical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x v="3"/>
    <s v="musical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x v="3"/>
    <s v="musical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x v="3"/>
    <s v="musical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x v="3"/>
    <s v="musical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x v="3"/>
    <s v="musical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x v="3"/>
    <s v="musical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x v="3"/>
    <s v="musical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x v="3"/>
    <s v="musical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x v="4"/>
    <s v="nature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x v="4"/>
    <s v="nature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x v="4"/>
    <s v="nature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x v="4"/>
    <s v="nature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x v="4"/>
    <s v="nature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x v="4"/>
    <s v="nature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x v="4"/>
    <s v="nature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x v="4"/>
    <s v="nature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x v="4"/>
    <s v="nature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x v="4"/>
    <s v="nature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x v="4"/>
    <s v="nature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x v="4"/>
    <s v="nature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x v="4"/>
    <s v="nature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x v="4"/>
    <s v="nature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x v="4"/>
    <s v="nature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x v="4"/>
    <s v="nature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x v="4"/>
    <s v="nature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x v="4"/>
    <s v="nature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x v="4"/>
    <s v="nature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x v="4"/>
    <s v="nature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x v="4"/>
    <s v="nonfiction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x v="4"/>
    <s v="nonfiction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x v="4"/>
    <s v="nonfiction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x v="4"/>
    <s v="nonfiction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x v="4"/>
    <s v="nonfiction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x v="4"/>
    <s v="nonfiction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x v="4"/>
    <s v="nonfiction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x v="4"/>
    <s v="nonfiction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x v="4"/>
    <s v="nonfiction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x v="4"/>
    <s v="nonfiction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x v="4"/>
    <s v="nonfiction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x v="4"/>
    <s v="nonfiction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x v="4"/>
    <s v="nonfiction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x v="4"/>
    <s v="nonfiction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x v="4"/>
    <s v="nonfiction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x v="4"/>
    <s v="nonfiction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x v="4"/>
    <s v="nonfiction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x v="4"/>
    <s v="nonfiction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x v="4"/>
    <s v="nonfiction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x v="4"/>
    <s v="nonfiction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x v="3"/>
    <s v="nonfiction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x v="3"/>
    <s v="nonfiction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x v="3"/>
    <s v="nonfiction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x v="3"/>
    <s v="nonfiction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x v="3"/>
    <s v="nonfiction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x v="3"/>
    <s v="nonfiction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x v="3"/>
    <s v="nonfiction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x v="3"/>
    <s v="nonfiction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x v="3"/>
    <s v="nonfiction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x v="3"/>
    <s v="nonfiction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x v="3"/>
    <s v="nonfiction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x v="3"/>
    <s v="nonfiction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x v="3"/>
    <s v="nonfiction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x v="3"/>
    <s v="nonfiction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x v="3"/>
    <s v="nonfiction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x v="3"/>
    <s v="nonfiction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x v="3"/>
    <s v="nonfiction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x v="3"/>
    <s v="nonfiction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x v="3"/>
    <s v="nonfiction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x v="3"/>
    <s v="nonfiction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x v="3"/>
    <s v="nonfiction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x v="3"/>
    <s v="nonfiction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x v="3"/>
    <s v="nonfiction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x v="3"/>
    <s v="nonfiction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x v="3"/>
    <s v="nonfiction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x v="3"/>
    <s v="nonfiction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x v="3"/>
    <s v="nonfiction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x v="3"/>
    <s v="nonfiction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x v="3"/>
    <s v="nonfiction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x v="3"/>
    <s v="nonfiction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x v="3"/>
    <s v="nonfiction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x v="3"/>
    <s v="nonfiction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x v="3"/>
    <s v="nonfiction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x v="3"/>
    <s v="nonfiction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x v="3"/>
    <s v="nonfiction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x v="3"/>
    <s v="nonfiction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x v="3"/>
    <s v="nonfiction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x v="3"/>
    <s v="nonfiction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x v="3"/>
    <s v="nonfiction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x v="3"/>
    <s v="nonfiction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x v="3"/>
    <s v="people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x v="3"/>
    <s v="people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x v="3"/>
    <s v="people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x v="3"/>
    <s v="people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x v="3"/>
    <s v="people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x v="3"/>
    <s v="people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x v="3"/>
    <s v="people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x v="3"/>
    <s v="people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x v="3"/>
    <s v="people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x v="3"/>
    <s v="people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x v="3"/>
    <s v="people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x v="3"/>
    <s v="people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x v="3"/>
    <s v="people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x v="3"/>
    <s v="people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x v="3"/>
    <s v="people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x v="3"/>
    <s v="people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x v="3"/>
    <s v="people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x v="3"/>
    <s v="people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x v="3"/>
    <s v="people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x v="3"/>
    <s v="people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x v="3"/>
    <s v="photobook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x v="3"/>
    <s v="photobook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x v="3"/>
    <s v="photobook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x v="3"/>
    <s v="photobook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x v="3"/>
    <s v="photobook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x v="3"/>
    <s v="photobook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x v="3"/>
    <s v="photobook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x v="3"/>
    <s v="photobook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x v="3"/>
    <s v="photobook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x v="3"/>
    <s v="photobook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x v="3"/>
    <s v="photobook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x v="3"/>
    <s v="photobook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x v="3"/>
    <s v="photobook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x v="3"/>
    <s v="photobook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x v="3"/>
    <s v="photobook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x v="3"/>
    <s v="photobook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x v="3"/>
    <s v="photobook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x v="3"/>
    <s v="photobooks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x v="3"/>
    <s v="photobooks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x v="3"/>
    <s v="photobooks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x v="3"/>
    <s v="photobooks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x v="3"/>
    <s v="photobooks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x v="3"/>
    <s v="photobooks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x v="3"/>
    <s v="photobooks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x v="3"/>
    <s v="photobooks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x v="3"/>
    <s v="photobooks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x v="3"/>
    <s v="photobooks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x v="3"/>
    <s v="photobooks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x v="3"/>
    <s v="photobooks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x v="3"/>
    <s v="photobooks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x v="3"/>
    <s v="photobooks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x v="3"/>
    <s v="photobooks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x v="3"/>
    <s v="photobooks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x v="3"/>
    <s v="photobooks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x v="3"/>
    <s v="photobooks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x v="3"/>
    <s v="photobooks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x v="3"/>
    <s v="photobooks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x v="8"/>
    <s v="photobooks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x v="8"/>
    <s v="photobooks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x v="8"/>
    <s v="photobooks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x v="8"/>
    <s v="photobooks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x v="8"/>
    <s v="photobooks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x v="8"/>
    <s v="photobooks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x v="8"/>
    <s v="photobooks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x v="8"/>
    <s v="photobooks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x v="8"/>
    <s v="photobooks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x v="8"/>
    <s v="photobooks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x v="8"/>
    <s v="photobooks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x v="8"/>
    <s v="photobooks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x v="8"/>
    <s v="photobooks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x v="8"/>
    <s v="photobooks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x v="8"/>
    <s v="photobooks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x v="8"/>
    <s v="photobooks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x v="8"/>
    <s v="photobooks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x v="8"/>
    <s v="photobooks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x v="8"/>
    <s v="photobooks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x v="8"/>
    <s v="photobooks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x v="3"/>
    <s v="photo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x v="3"/>
    <s v="photo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x v="3"/>
    <s v="photo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x v="3"/>
    <s v="photo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x v="3"/>
    <s v="photo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x v="3"/>
    <s v="photo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x v="3"/>
    <s v="photo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x v="3"/>
    <s v="photo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x v="3"/>
    <s v="photo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x v="3"/>
    <s v="photo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x v="3"/>
    <s v="photo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x v="3"/>
    <s v="photo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x v="3"/>
    <s v="photo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x v="3"/>
    <s v="photo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x v="3"/>
    <s v="photo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x v="3"/>
    <s v="photo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x v="3"/>
    <s v="photo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x v="3"/>
    <s v="photo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x v="3"/>
    <s v="photo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x v="3"/>
    <s v="photo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x v="8"/>
    <s v="photobook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x v="8"/>
    <s v="photobook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x v="8"/>
    <s v="photobook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x v="8"/>
    <s v="photobook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x v="8"/>
    <s v="photobook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x v="8"/>
    <s v="photobook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x v="8"/>
    <s v="photobook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x v="8"/>
    <s v="photobook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x v="8"/>
    <s v="photobook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x v="8"/>
    <s v="photobook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x v="8"/>
    <s v="photobook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x v="8"/>
    <s v="photobook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x v="8"/>
    <s v="photobook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x v="8"/>
    <s v="photobook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x v="8"/>
    <s v="photobook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x v="8"/>
    <s v="photobook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x v="8"/>
    <s v="photobook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x v="8"/>
    <s v="photobook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x v="8"/>
    <s v="photobook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x v="8"/>
    <s v="photobook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x v="4"/>
    <s v="photobooks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x v="4"/>
    <s v="photobooks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x v="4"/>
    <s v="photobooks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x v="4"/>
    <s v="photobooks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x v="4"/>
    <s v="photobooks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x v="4"/>
    <s v="photobooks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x v="4"/>
    <s v="photobooks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x v="4"/>
    <s v="photobooks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x v="4"/>
    <s v="photobooks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x v="4"/>
    <s v="photobooks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x v="4"/>
    <s v="photobooks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x v="4"/>
    <s v="photobooks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x v="4"/>
    <s v="photobooks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x v="4"/>
    <s v="photobooks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x v="4"/>
    <s v="photobooks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x v="4"/>
    <s v="photobooks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x v="4"/>
    <s v="photobooks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x v="4"/>
    <s v="photobooks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x v="4"/>
    <s v="photobooks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x v="4"/>
    <s v="photobooks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x v="4"/>
    <s v="photobooks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x v="4"/>
    <s v="photobooks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x v="4"/>
    <s v="photobooks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x v="4"/>
    <s v="places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x v="4"/>
    <s v="places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x v="4"/>
    <s v="places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x v="4"/>
    <s v="places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x v="4"/>
    <s v="places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x v="4"/>
    <s v="places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x v="4"/>
    <s v="places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x v="4"/>
    <s v="places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x v="4"/>
    <s v="places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x v="4"/>
    <s v="places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x v="4"/>
    <s v="places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x v="4"/>
    <s v="places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x v="4"/>
    <s v="places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x v="4"/>
    <s v="places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x v="4"/>
    <s v="places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x v="4"/>
    <s v="places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x v="4"/>
    <s v="places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x v="4"/>
    <s v="places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x v="4"/>
    <s v="places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x v="4"/>
    <s v="places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x v="4"/>
    <s v="plays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x v="4"/>
    <s v="plays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x v="4"/>
    <s v="plays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x v="4"/>
    <s v="plays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x v="4"/>
    <s v="plays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x v="4"/>
    <s v="plays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x v="4"/>
    <s v="plays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x v="4"/>
    <s v="plays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x v="4"/>
    <s v="plays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x v="4"/>
    <s v="plays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x v="4"/>
    <s v="plays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x v="4"/>
    <s v="plays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x v="4"/>
    <s v="plays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x v="4"/>
    <s v="plays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x v="4"/>
    <s v="plays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x v="4"/>
    <s v="plays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x v="4"/>
    <s v="plays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x v="4"/>
    <s v="plays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x v="4"/>
    <s v="plays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x v="4"/>
    <s v="plays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x v="4"/>
    <s v="plays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x v="4"/>
    <s v="plays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x v="4"/>
    <s v="plays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x v="4"/>
    <s v="plays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x v="4"/>
    <s v="plays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x v="4"/>
    <s v="plays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x v="4"/>
    <s v="plays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x v="4"/>
    <s v="plays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x v="4"/>
    <s v="plays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x v="4"/>
    <s v="plays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x v="4"/>
    <s v="plays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x v="4"/>
    <s v="plays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x v="4"/>
    <s v="plays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x v="4"/>
    <s v="plays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x v="4"/>
    <s v="plays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x v="4"/>
    <s v="plays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x v="4"/>
    <s v="plays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x v="4"/>
    <s v="plays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x v="4"/>
    <s v="plays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x v="4"/>
    <s v="plays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x v="4"/>
    <s v="plays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x v="4"/>
    <s v="plays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x v="4"/>
    <s v="plays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x v="4"/>
    <s v="plays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x v="4"/>
    <s v="plays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x v="4"/>
    <s v="plays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x v="4"/>
    <s v="plays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x v="4"/>
    <s v="plays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x v="4"/>
    <s v="plays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x v="4"/>
    <s v="plays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x v="4"/>
    <s v="plays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x v="4"/>
    <s v="plays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x v="4"/>
    <s v="plays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x v="4"/>
    <s v="plays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x v="4"/>
    <s v="plays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x v="4"/>
    <s v="plays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x v="4"/>
    <s v="plays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x v="4"/>
    <s v="plays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x v="4"/>
    <s v="plays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x v="4"/>
    <s v="plays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x v="4"/>
    <s v="plays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x v="4"/>
    <s v="plays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x v="4"/>
    <s v="plays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x v="4"/>
    <s v="plays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x v="4"/>
    <s v="plays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x v="4"/>
    <s v="plays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x v="4"/>
    <s v="plays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x v="4"/>
    <s v="plays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x v="4"/>
    <s v="plays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x v="4"/>
    <s v="plays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x v="4"/>
    <s v="plays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x v="4"/>
    <s v="plays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x v="4"/>
    <s v="plays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x v="4"/>
    <s v="plays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x v="4"/>
    <s v="plays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x v="4"/>
    <s v="plays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x v="4"/>
    <s v="plays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x v="4"/>
    <s v="plays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x v="4"/>
    <s v="plays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x v="4"/>
    <s v="plays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x v="4"/>
    <s v="plays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x v="4"/>
    <s v="plays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x v="4"/>
    <s v="plays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x v="4"/>
    <s v="plays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x v="4"/>
    <s v="plays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x v="4"/>
    <s v="plays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x v="4"/>
    <s v="plays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x v="4"/>
    <s v="plays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x v="4"/>
    <s v="plays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x v="4"/>
    <s v="plays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x v="4"/>
    <s v="plays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x v="4"/>
    <s v="plays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x v="4"/>
    <s v="plays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x v="4"/>
    <s v="plays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x v="4"/>
    <s v="plays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x v="4"/>
    <s v="plays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x v="4"/>
    <s v="plays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x v="8"/>
    <s v="play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x v="8"/>
    <s v="play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x v="8"/>
    <s v="play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x v="8"/>
    <s v="play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x v="8"/>
    <s v="play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x v="8"/>
    <s v="play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x v="8"/>
    <s v="play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x v="8"/>
    <s v="play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x v="8"/>
    <s v="play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x v="8"/>
    <s v="play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x v="8"/>
    <s v="play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x v="8"/>
    <s v="play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x v="8"/>
    <s v="play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x v="8"/>
    <s v="play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x v="8"/>
    <s v="play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x v="8"/>
    <s v="play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x v="8"/>
    <s v="play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x v="8"/>
    <s v="play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x v="8"/>
    <s v="play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x v="8"/>
    <s v="play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x v="8"/>
    <s v="play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x v="8"/>
    <s v="play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x v="8"/>
    <s v="play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x v="8"/>
    <s v="play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x v="8"/>
    <s v="play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x v="8"/>
    <s v="play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x v="8"/>
    <s v="play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x v="8"/>
    <s v="play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x v="8"/>
    <s v="play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x v="8"/>
    <s v="play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x v="8"/>
    <s v="play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x v="8"/>
    <s v="play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x v="8"/>
    <s v="play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x v="8"/>
    <s v="play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x v="8"/>
    <s v="play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x v="8"/>
    <s v="play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x v="8"/>
    <s v="play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x v="8"/>
    <s v="play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x v="8"/>
    <s v="play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x v="8"/>
    <s v="play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x v="8"/>
    <s v="play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x v="8"/>
    <s v="play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x v="8"/>
    <s v="play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x v="8"/>
    <s v="play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x v="8"/>
    <s v="play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x v="8"/>
    <s v="play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x v="8"/>
    <s v="play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x v="8"/>
    <s v="play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x v="8"/>
    <s v="play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x v="8"/>
    <s v="play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x v="8"/>
    <s v="play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x v="8"/>
    <s v="play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x v="8"/>
    <s v="play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x v="8"/>
    <s v="play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x v="8"/>
    <s v="play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x v="8"/>
    <s v="play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x v="8"/>
    <s v="play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x v="8"/>
    <s v="play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x v="8"/>
    <s v="play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x v="8"/>
    <s v="play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x v="8"/>
    <s v="play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x v="8"/>
    <s v="play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x v="8"/>
    <s v="play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x v="8"/>
    <s v="play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x v="8"/>
    <s v="play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x v="8"/>
    <s v="play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x v="8"/>
    <s v="play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x v="8"/>
    <s v="play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x v="8"/>
    <s v="play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x v="8"/>
    <s v="play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x v="8"/>
    <s v="play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x v="8"/>
    <s v="play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x v="8"/>
    <s v="play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x v="8"/>
    <s v="play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x v="8"/>
    <s v="play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x v="8"/>
    <s v="play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x v="8"/>
    <s v="play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x v="8"/>
    <s v="play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x v="8"/>
    <s v="play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x v="8"/>
    <s v="play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x v="4"/>
    <s v="plays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x v="4"/>
    <s v="plays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x v="4"/>
    <s v="plays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x v="4"/>
    <s v="plays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x v="4"/>
    <s v="plays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x v="4"/>
    <s v="plays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x v="4"/>
    <s v="plays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x v="4"/>
    <s v="plays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x v="4"/>
    <s v="plays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x v="4"/>
    <s v="plays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x v="4"/>
    <s v="plays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x v="4"/>
    <s v="plays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x v="4"/>
    <s v="plays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x v="4"/>
    <s v="plays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x v="4"/>
    <s v="plays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x v="4"/>
    <s v="plays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x v="4"/>
    <s v="plays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x v="4"/>
    <s v="plays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x v="4"/>
    <s v="plays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x v="4"/>
    <s v="plays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x v="4"/>
    <s v="plays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x v="4"/>
    <s v="plays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x v="4"/>
    <s v="plays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x v="4"/>
    <s v="plays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x v="4"/>
    <s v="plays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x v="4"/>
    <s v="plays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x v="4"/>
    <s v="plays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x v="4"/>
    <s v="plays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x v="4"/>
    <s v="plays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x v="4"/>
    <s v="plays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x v="4"/>
    <s v="plays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x v="4"/>
    <s v="plays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x v="4"/>
    <s v="plays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x v="4"/>
    <s v="plays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x v="4"/>
    <s v="plays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x v="4"/>
    <s v="plays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x v="4"/>
    <s v="plays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x v="4"/>
    <s v="plays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x v="4"/>
    <s v="plays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x v="4"/>
    <s v="plays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x v="6"/>
    <s v="play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x v="6"/>
    <s v="play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x v="6"/>
    <s v="play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x v="6"/>
    <s v="play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x v="6"/>
    <s v="play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x v="6"/>
    <s v="play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x v="6"/>
    <s v="play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x v="6"/>
    <s v="play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x v="6"/>
    <s v="play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x v="6"/>
    <s v="play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x v="6"/>
    <s v="play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x v="6"/>
    <s v="play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x v="6"/>
    <s v="play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x v="6"/>
    <s v="play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x v="6"/>
    <s v="play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x v="6"/>
    <s v="play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x v="6"/>
    <s v="play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x v="6"/>
    <s v="play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x v="6"/>
    <s v="play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x v="6"/>
    <s v="play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x v="4"/>
    <s v="plays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x v="4"/>
    <s v="plays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x v="4"/>
    <s v="plays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x v="4"/>
    <s v="plays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x v="4"/>
    <s v="plays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x v="4"/>
    <s v="plays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x v="4"/>
    <s v="plays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x v="4"/>
    <s v="plays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x v="4"/>
    <s v="plays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x v="4"/>
    <s v="plays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x v="4"/>
    <s v="plays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x v="4"/>
    <s v="plays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x v="4"/>
    <s v="plays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x v="4"/>
    <s v="plays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x v="4"/>
    <s v="plays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x v="4"/>
    <s v="plays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x v="4"/>
    <s v="plays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x v="4"/>
    <s v="plays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x v="4"/>
    <s v="plays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x v="4"/>
    <s v="plays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x v="2"/>
    <s v="play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x v="2"/>
    <s v="play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x v="2"/>
    <s v="play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x v="2"/>
    <s v="play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x v="2"/>
    <s v="play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x v="2"/>
    <s v="play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x v="2"/>
    <s v="play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x v="2"/>
    <s v="play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x v="2"/>
    <s v="play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x v="2"/>
    <s v="play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x v="2"/>
    <s v="play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x v="2"/>
    <s v="play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x v="2"/>
    <s v="play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x v="2"/>
    <s v="play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x v="2"/>
    <s v="play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x v="2"/>
    <s v="play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x v="2"/>
    <s v="play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x v="2"/>
    <s v="play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x v="2"/>
    <s v="play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x v="2"/>
    <s v="play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x v="4"/>
    <s v="plays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x v="4"/>
    <s v="plays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x v="4"/>
    <s v="plays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x v="4"/>
    <s v="plays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x v="4"/>
    <s v="plays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x v="4"/>
    <s v="plays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x v="4"/>
    <s v="plays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x v="4"/>
    <s v="plays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x v="4"/>
    <s v="plays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x v="4"/>
    <s v="plays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x v="4"/>
    <s v="plays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x v="4"/>
    <s v="plays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x v="4"/>
    <s v="plays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x v="4"/>
    <s v="plays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x v="4"/>
    <s v="plays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x v="4"/>
    <s v="plays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x v="4"/>
    <s v="plays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x v="4"/>
    <s v="plays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x v="4"/>
    <s v="plays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x v="4"/>
    <s v="plays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x v="2"/>
    <s v="plays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x v="2"/>
    <s v="plays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x v="2"/>
    <s v="plays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x v="2"/>
    <s v="plays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x v="2"/>
    <s v="plays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x v="2"/>
    <s v="plays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x v="2"/>
    <s v="plays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x v="2"/>
    <s v="plays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x v="2"/>
    <s v="plays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x v="2"/>
    <s v="plays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x v="2"/>
    <s v="plays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x v="2"/>
    <s v="plays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x v="2"/>
    <s v="plays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x v="2"/>
    <s v="plays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x v="2"/>
    <s v="plays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x v="2"/>
    <s v="plays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x v="2"/>
    <s v="plays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x v="2"/>
    <s v="plays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x v="2"/>
    <s v="plays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x v="2"/>
    <s v="plays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x v="2"/>
    <s v="plays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x v="2"/>
    <s v="plays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x v="2"/>
    <s v="plays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x v="2"/>
    <s v="plays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x v="2"/>
    <s v="plays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x v="2"/>
    <s v="plays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x v="2"/>
    <s v="plays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x v="2"/>
    <s v="plays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x v="2"/>
    <s v="plays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x v="2"/>
    <s v="plays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x v="2"/>
    <s v="plays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x v="2"/>
    <s v="plays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x v="2"/>
    <s v="plays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x v="2"/>
    <s v="plays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x v="2"/>
    <s v="plays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x v="2"/>
    <s v="plays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x v="2"/>
    <s v="plays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x v="2"/>
    <s v="plays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x v="2"/>
    <s v="plays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x v="2"/>
    <s v="plays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x v="8"/>
    <s v="plays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x v="8"/>
    <s v="plays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x v="8"/>
    <s v="plays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x v="8"/>
    <s v="plays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x v="8"/>
    <s v="plays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x v="8"/>
    <s v="plays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x v="8"/>
    <s v="plays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x v="8"/>
    <s v="plays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x v="8"/>
    <s v="plays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x v="8"/>
    <s v="plays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x v="8"/>
    <s v="plays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x v="8"/>
    <s v="plays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x v="8"/>
    <s v="plays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x v="8"/>
    <s v="plays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x v="8"/>
    <s v="plays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x v="8"/>
    <s v="plays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x v="8"/>
    <s v="plays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x v="8"/>
    <s v="plays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x v="8"/>
    <s v="plays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x v="8"/>
    <s v="plays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x v="2"/>
    <s v="plays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x v="2"/>
    <s v="plays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x v="2"/>
    <s v="plays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x v="2"/>
    <s v="plays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x v="2"/>
    <s v="plays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x v="2"/>
    <s v="plays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x v="2"/>
    <s v="plays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x v="2"/>
    <s v="plays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x v="2"/>
    <s v="plays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x v="2"/>
    <s v="plays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x v="2"/>
    <s v="plays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x v="2"/>
    <s v="plays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x v="2"/>
    <s v="plays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plays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x v="2"/>
    <s v="plays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x v="2"/>
    <s v="plays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x v="2"/>
    <s v="plays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x v="2"/>
    <s v="plays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x v="2"/>
    <s v="plays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x v="2"/>
    <s v="plays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x v="2"/>
    <s v="plays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x v="2"/>
    <s v="plays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x v="2"/>
    <s v="plays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x v="2"/>
    <s v="plays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x v="2"/>
    <s v="plays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x v="2"/>
    <s v="plays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x v="2"/>
    <s v="plays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x v="2"/>
    <s v="plays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x v="2"/>
    <s v="plays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x v="2"/>
    <s v="plays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x v="2"/>
    <s v="plays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x v="2"/>
    <s v="plays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x v="2"/>
    <s v="plays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x v="2"/>
    <s v="plays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x v="2"/>
    <s v="plays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x v="2"/>
    <s v="plays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x v="2"/>
    <s v="plays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x v="2"/>
    <s v="plays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x v="2"/>
    <s v="plays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x v="2"/>
    <s v="plays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x v="2"/>
    <s v="plays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x v="2"/>
    <s v="plays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x v="2"/>
    <s v="plays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x v="2"/>
    <s v="plays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x v="2"/>
    <s v="plays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x v="2"/>
    <s v="plays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x v="2"/>
    <s v="plays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x v="2"/>
    <s v="plays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x v="2"/>
    <s v="plays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x v="2"/>
    <s v="plays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x v="2"/>
    <s v="plays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x v="2"/>
    <s v="plays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x v="2"/>
    <s v="plays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x v="2"/>
    <s v="plays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x v="2"/>
    <s v="plays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x v="2"/>
    <s v="plays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x v="2"/>
    <s v="plays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x v="2"/>
    <s v="plays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x v="2"/>
    <s v="plays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x v="2"/>
    <s v="plays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x v="2"/>
    <s v="plays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x v="2"/>
    <s v="plays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x v="2"/>
    <s v="plays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x v="2"/>
    <s v="plays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x v="2"/>
    <s v="plays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x v="2"/>
    <s v="plays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x v="2"/>
    <s v="plays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x v="2"/>
    <s v="plays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x v="2"/>
    <s v="plays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x v="2"/>
    <s v="plays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x v="2"/>
    <s v="plays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x v="2"/>
    <s v="plays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x v="2"/>
    <s v="plays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x v="2"/>
    <s v="plays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x v="2"/>
    <s v="plays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x v="2"/>
    <s v="plays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x v="2"/>
    <s v="plays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x v="2"/>
    <s v="plays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x v="2"/>
    <s v="plays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x v="2"/>
    <s v="plays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x v="4"/>
    <s v="plays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x v="4"/>
    <s v="plays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x v="4"/>
    <s v="plays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x v="4"/>
    <s v="plays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x v="4"/>
    <s v="plays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x v="4"/>
    <s v="plays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x v="4"/>
    <s v="plays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x v="4"/>
    <s v="plays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x v="4"/>
    <s v="plays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x v="4"/>
    <s v="plays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x v="4"/>
    <s v="plays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x v="4"/>
    <s v="plays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x v="4"/>
    <s v="plays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x v="4"/>
    <s v="plays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x v="4"/>
    <s v="plays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x v="4"/>
    <s v="plays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x v="4"/>
    <s v="plays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x v="4"/>
    <s v="plays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x v="4"/>
    <s v="plays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x v="4"/>
    <s v="plays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x v="4"/>
    <s v="plays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x v="4"/>
    <s v="plays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x v="4"/>
    <s v="plays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x v="4"/>
    <s v="plays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x v="4"/>
    <s v="plays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x v="4"/>
    <s v="plays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x v="4"/>
    <s v="plays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x v="4"/>
    <s v="plays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x v="4"/>
    <s v="plays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x v="4"/>
    <s v="plays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x v="4"/>
    <s v="plays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x v="4"/>
    <s v="plays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x v="4"/>
    <s v="plays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x v="4"/>
    <s v="plays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x v="4"/>
    <s v="plays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x v="4"/>
    <s v="plays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x v="4"/>
    <s v="plays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x v="4"/>
    <s v="plays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x v="4"/>
    <s v="plays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x v="4"/>
    <s v="plays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x v="6"/>
    <s v="play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x v="6"/>
    <s v="play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x v="6"/>
    <s v="play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x v="6"/>
    <s v="play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x v="6"/>
    <s v="play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x v="6"/>
    <s v="play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x v="6"/>
    <s v="play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x v="6"/>
    <s v="play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x v="6"/>
    <s v="play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x v="6"/>
    <s v="play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x v="6"/>
    <s v="play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x v="6"/>
    <s v="play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x v="6"/>
    <s v="play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x v="6"/>
    <s v="play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x v="6"/>
    <s v="play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x v="6"/>
    <s v="play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x v="6"/>
    <s v="play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x v="6"/>
    <s v="play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x v="6"/>
    <s v="play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x v="6"/>
    <s v="play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x v="6"/>
    <s v="play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x v="6"/>
    <s v="play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x v="6"/>
    <s v="play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x v="6"/>
    <s v="play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x v="6"/>
    <s v="play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x v="6"/>
    <s v="play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x v="6"/>
    <s v="play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x v="6"/>
    <s v="play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x v="6"/>
    <s v="play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x v="6"/>
    <s v="play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x v="6"/>
    <s v="play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x v="6"/>
    <s v="play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x v="6"/>
    <s v="play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x v="6"/>
    <s v="play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x v="6"/>
    <s v="play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x v="6"/>
    <s v="play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x v="6"/>
    <s v="play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x v="6"/>
    <s v="play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x v="6"/>
    <s v="play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x v="6"/>
    <s v="play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x v="4"/>
    <s v="plays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x v="4"/>
    <s v="plays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x v="4"/>
    <s v="plays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x v="4"/>
    <s v="plays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x v="4"/>
    <s v="plays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x v="4"/>
    <s v="plays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x v="4"/>
    <s v="plays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x v="4"/>
    <s v="plays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x v="4"/>
    <s v="plays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x v="4"/>
    <s v="plays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x v="4"/>
    <s v="plays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x v="4"/>
    <s v="plays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x v="4"/>
    <s v="plays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x v="4"/>
    <s v="plays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x v="4"/>
    <s v="plays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x v="4"/>
    <s v="plays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x v="4"/>
    <s v="plays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x v="4"/>
    <s v="plays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x v="4"/>
    <s v="plays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x v="4"/>
    <s v="plays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x v="6"/>
    <s v="play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x v="6"/>
    <s v="play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x v="6"/>
    <s v="play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x v="6"/>
    <s v="play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x v="6"/>
    <s v="play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x v="6"/>
    <s v="play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x v="6"/>
    <s v="play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x v="6"/>
    <s v="play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x v="6"/>
    <s v="play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x v="6"/>
    <s v="play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x v="6"/>
    <s v="play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x v="6"/>
    <s v="play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x v="6"/>
    <s v="play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x v="6"/>
    <s v="play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x v="6"/>
    <s v="play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x v="6"/>
    <s v="play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x v="6"/>
    <s v="play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x v="6"/>
    <s v="play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x v="6"/>
    <s v="play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x v="6"/>
    <s v="play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x v="4"/>
    <s v="plays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x v="4"/>
    <s v="plays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x v="4"/>
    <s v="plays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x v="4"/>
    <s v="plays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x v="4"/>
    <s v="plays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x v="4"/>
    <s v="plays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x v="4"/>
    <s v="plays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x v="4"/>
    <s v="plays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x v="4"/>
    <s v="plays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x v="4"/>
    <s v="plays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x v="4"/>
    <s v="plays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x v="4"/>
    <s v="plays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x v="4"/>
    <s v="plays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x v="4"/>
    <s v="plays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x v="4"/>
    <s v="plays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x v="4"/>
    <s v="plays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x v="4"/>
    <s v="plays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x v="4"/>
    <s v="plays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x v="4"/>
    <s v="plays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x v="4"/>
    <s v="plays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x v="6"/>
    <s v="play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x v="6"/>
    <s v="play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x v="6"/>
    <s v="play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x v="6"/>
    <s v="play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x v="6"/>
    <s v="play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x v="6"/>
    <s v="play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x v="6"/>
    <s v="play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x v="6"/>
    <s v="play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x v="6"/>
    <s v="play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x v="6"/>
    <s v="play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x v="6"/>
    <s v="play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x v="6"/>
    <s v="play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x v="6"/>
    <s v="play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x v="6"/>
    <s v="play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x v="6"/>
    <s v="play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x v="6"/>
    <s v="play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x v="6"/>
    <s v="play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x v="6"/>
    <s v="play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x v="6"/>
    <s v="play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x v="6"/>
    <s v="play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x v="6"/>
    <s v="play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x v="6"/>
    <s v="play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x v="6"/>
    <s v="play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x v="6"/>
    <s v="play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x v="6"/>
    <s v="play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x v="6"/>
    <s v="play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x v="6"/>
    <s v="play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x v="6"/>
    <s v="play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x v="6"/>
    <s v="play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x v="6"/>
    <s v="play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x v="6"/>
    <s v="play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x v="6"/>
    <s v="play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x v="6"/>
    <s v="play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x v="6"/>
    <s v="play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x v="6"/>
    <s v="play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x v="6"/>
    <s v="play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x v="6"/>
    <s v="play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x v="6"/>
    <s v="play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x v="6"/>
    <s v="play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x v="6"/>
    <s v="play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x v="6"/>
    <s v="play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x v="6"/>
    <s v="play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x v="6"/>
    <s v="play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x v="6"/>
    <s v="play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x v="6"/>
    <s v="play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x v="6"/>
    <s v="play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x v="6"/>
    <s v="play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x v="6"/>
    <s v="play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x v="6"/>
    <s v="play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x v="6"/>
    <s v="play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x v="6"/>
    <s v="play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x v="6"/>
    <s v="play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x v="6"/>
    <s v="play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x v="6"/>
    <s v="play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x v="6"/>
    <s v="play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x v="6"/>
    <s v="play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x v="6"/>
    <s v="play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x v="6"/>
    <s v="play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x v="6"/>
    <s v="play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x v="6"/>
    <s v="play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x v="4"/>
    <s v="plays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x v="4"/>
    <s v="plays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x v="4"/>
    <s v="plays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x v="4"/>
    <s v="plays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x v="4"/>
    <s v="plays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x v="4"/>
    <s v="plays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x v="4"/>
    <s v="plays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x v="4"/>
    <s v="plays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x v="4"/>
    <s v="plays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x v="4"/>
    <s v="plays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x v="4"/>
    <s v="plays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x v="4"/>
    <s v="plays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x v="4"/>
    <s v="plays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x v="4"/>
    <s v="plays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x v="4"/>
    <s v="plays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x v="4"/>
    <s v="plays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x v="4"/>
    <s v="plays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x v="4"/>
    <s v="plays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x v="4"/>
    <s v="plays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x v="4"/>
    <s v="plays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x v="4"/>
    <s v="plays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x v="4"/>
    <s v="plays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x v="4"/>
    <s v="plays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x v="4"/>
    <s v="plays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x v="4"/>
    <s v="plays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x v="4"/>
    <s v="plays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x v="4"/>
    <s v="plays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x v="4"/>
    <s v="plays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x v="4"/>
    <s v="plays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x v="4"/>
    <s v="plays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x v="4"/>
    <s v="plays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x v="4"/>
    <s v="plays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x v="4"/>
    <s v="plays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x v="4"/>
    <s v="plays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x v="4"/>
    <s v="plays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x v="4"/>
    <s v="plays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x v="4"/>
    <s v="plays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x v="4"/>
    <s v="plays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x v="4"/>
    <s v="plays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x v="4"/>
    <s v="plays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x v="7"/>
    <s v="plays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x v="7"/>
    <s v="plays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x v="7"/>
    <s v="plays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x v="7"/>
    <s v="plays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x v="7"/>
    <s v="plays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x v="7"/>
    <s v="plays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x v="7"/>
    <s v="plays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x v="7"/>
    <s v="plays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x v="7"/>
    <s v="plays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x v="7"/>
    <s v="plays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x v="7"/>
    <s v="plays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x v="7"/>
    <s v="plays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x v="7"/>
    <s v="plays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x v="7"/>
    <s v="plays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x v="7"/>
    <s v="plays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x v="7"/>
    <s v="plays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x v="7"/>
    <s v="plays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x v="7"/>
    <s v="plays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x v="7"/>
    <s v="plays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x v="7"/>
    <s v="plays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x v="2"/>
    <s v="plays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x v="2"/>
    <s v="plays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x v="2"/>
    <s v="plays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x v="2"/>
    <s v="plays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x v="2"/>
    <s v="plays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x v="2"/>
    <s v="plays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x v="2"/>
    <s v="plays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x v="2"/>
    <s v="plays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x v="2"/>
    <s v="plays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x v="2"/>
    <s v="plays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x v="2"/>
    <s v="plays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x v="2"/>
    <s v="plays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x v="2"/>
    <s v="plays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x v="2"/>
    <s v="plays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x v="2"/>
    <s v="plays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x v="2"/>
    <s v="plays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x v="2"/>
    <s v="plays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x v="2"/>
    <s v="plays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x v="2"/>
    <s v="plays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x v="2"/>
    <s v="plays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x v="2"/>
    <s v="plays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x v="2"/>
    <s v="plays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x v="2"/>
    <s v="plays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x v="2"/>
    <s v="plays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x v="2"/>
    <s v="plays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x v="2"/>
    <s v="plays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x v="2"/>
    <s v="plays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x v="2"/>
    <s v="plays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x v="2"/>
    <s v="plays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x v="2"/>
    <s v="plays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x v="2"/>
    <s v="plays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x v="2"/>
    <s v="plays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x v="2"/>
    <s v="plays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x v="2"/>
    <s v="plays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x v="2"/>
    <s v="plays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x v="2"/>
    <s v="plays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x v="2"/>
    <s v="plays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x v="2"/>
    <s v="plays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x v="2"/>
    <s v="plays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x v="2"/>
    <s v="plays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x v="2"/>
    <s v="plays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x v="2"/>
    <s v="plays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x v="2"/>
    <s v="plays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x v="2"/>
    <s v="plays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x v="2"/>
    <s v="plays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x v="2"/>
    <s v="plays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x v="2"/>
    <s v="plays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x v="2"/>
    <s v="plays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x v="2"/>
    <s v="plays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x v="2"/>
    <s v="plays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x v="2"/>
    <s v="plays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x v="2"/>
    <s v="plays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x v="2"/>
    <s v="plays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x v="2"/>
    <s v="plays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x v="2"/>
    <s v="plays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x v="2"/>
    <s v="plays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x v="2"/>
    <s v="plays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x v="2"/>
    <s v="plays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x v="2"/>
    <s v="plays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x v="2"/>
    <s v="plays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x v="7"/>
    <s v="play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x v="7"/>
    <s v="play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x v="7"/>
    <s v="play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x v="7"/>
    <s v="play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x v="7"/>
    <s v="play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x v="7"/>
    <s v="play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x v="7"/>
    <s v="play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x v="7"/>
    <s v="play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x v="7"/>
    <s v="play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x v="7"/>
    <s v="play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x v="7"/>
    <s v="play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x v="7"/>
    <s v="play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x v="7"/>
    <s v="play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x v="7"/>
    <s v="play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x v="7"/>
    <s v="play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x v="7"/>
    <s v="play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x v="7"/>
    <s v="play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x v="7"/>
    <s v="play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x v="7"/>
    <s v="play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x v="7"/>
    <s v="play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x v="7"/>
    <s v="play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x v="7"/>
    <s v="play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x v="7"/>
    <s v="play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x v="7"/>
    <s v="play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x v="7"/>
    <s v="play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x v="7"/>
    <s v="play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x v="7"/>
    <s v="play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x v="7"/>
    <s v="play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x v="7"/>
    <s v="play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x v="7"/>
    <s v="play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x v="7"/>
    <s v="play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x v="7"/>
    <s v="play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x v="7"/>
    <s v="play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x v="7"/>
    <s v="play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x v="7"/>
    <s v="play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x v="7"/>
    <s v="play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x v="7"/>
    <s v="play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x v="7"/>
    <s v="play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x v="7"/>
    <s v="play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x v="7"/>
    <s v="play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x v="7"/>
    <s v="plays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x v="7"/>
    <s v="plays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x v="7"/>
    <s v="plays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x v="7"/>
    <s v="plays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x v="7"/>
    <s v="plays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x v="7"/>
    <s v="plays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x v="7"/>
    <s v="plays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x v="7"/>
    <s v="plays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x v="7"/>
    <s v="plays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x v="7"/>
    <s v="plays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x v="7"/>
    <s v="plays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x v="7"/>
    <s v="plays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x v="7"/>
    <s v="plays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x v="7"/>
    <s v="plays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x v="7"/>
    <s v="plays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x v="7"/>
    <s v="plays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x v="7"/>
    <s v="plays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x v="7"/>
    <s v="plays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x v="7"/>
    <s v="plays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x v="7"/>
    <s v="plays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x v="4"/>
    <s v="plays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x v="4"/>
    <s v="plays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x v="4"/>
    <s v="plays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x v="4"/>
    <s v="plays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x v="4"/>
    <s v="plays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x v="4"/>
    <s v="plays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x v="4"/>
    <s v="plays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x v="4"/>
    <s v="plays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x v="4"/>
    <s v="plays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x v="4"/>
    <s v="plays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x v="4"/>
    <s v="plays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x v="4"/>
    <s v="plays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x v="4"/>
    <s v="plays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x v="4"/>
    <s v="plays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x v="4"/>
    <s v="plays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x v="4"/>
    <s v="plays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x v="4"/>
    <s v="plays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x v="4"/>
    <s v="plays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x v="4"/>
    <s v="plays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x v="4"/>
    <s v="plays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x v="4"/>
    <s v="plays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x v="4"/>
    <s v="plays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x v="4"/>
    <s v="plays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x v="4"/>
    <s v="plays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x v="4"/>
    <s v="plays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x v="4"/>
    <s v="plays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x v="4"/>
    <s v="plays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x v="4"/>
    <s v="plays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x v="4"/>
    <s v="plays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x v="4"/>
    <s v="plays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x v="4"/>
    <s v="plays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x v="4"/>
    <s v="plays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x v="4"/>
    <s v="plays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x v="4"/>
    <s v="plays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x v="4"/>
    <s v="plays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x v="4"/>
    <s v="plays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x v="4"/>
    <s v="plays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x v="4"/>
    <s v="plays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x v="4"/>
    <s v="plays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x v="4"/>
    <s v="plays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x v="7"/>
    <s v="play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x v="7"/>
    <s v="play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x v="7"/>
    <s v="play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x v="7"/>
    <s v="play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x v="7"/>
    <s v="play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x v="7"/>
    <s v="play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x v="7"/>
    <s v="play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x v="7"/>
    <s v="play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x v="7"/>
    <s v="play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x v="7"/>
    <s v="play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x v="7"/>
    <s v="play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x v="7"/>
    <s v="play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x v="7"/>
    <s v="play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x v="7"/>
    <s v="play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x v="7"/>
    <s v="play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x v="7"/>
    <s v="play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x v="7"/>
    <s v="play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x v="7"/>
    <s v="play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x v="7"/>
    <s v="play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x v="7"/>
    <s v="play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x v="4"/>
    <s v="plays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x v="4"/>
    <s v="plays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x v="4"/>
    <s v="plays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x v="4"/>
    <s v="plays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x v="4"/>
    <s v="plays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x v="4"/>
    <s v="plays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x v="4"/>
    <s v="plays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x v="4"/>
    <s v="plays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x v="4"/>
    <s v="plays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x v="4"/>
    <s v="plays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x v="4"/>
    <s v="plays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x v="4"/>
    <s v="plays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x v="4"/>
    <s v="plays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x v="4"/>
    <s v="plays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x v="4"/>
    <s v="plays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x v="4"/>
    <s v="plays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x v="4"/>
    <s v="plays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x v="4"/>
    <s v="plays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x v="4"/>
    <s v="plays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x v="4"/>
    <s v="plays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x v="4"/>
    <s v="plays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x v="4"/>
    <s v="plays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x v="4"/>
    <s v="plays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x v="4"/>
    <s v="plays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x v="4"/>
    <s v="plays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x v="4"/>
    <s v="plays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x v="4"/>
    <s v="plays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x v="4"/>
    <s v="plays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x v="4"/>
    <s v="plays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x v="4"/>
    <s v="plays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x v="4"/>
    <s v="plays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x v="4"/>
    <s v="plays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x v="4"/>
    <s v="plays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x v="4"/>
    <s v="plays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x v="4"/>
    <s v="plays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x v="4"/>
    <s v="plays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x v="4"/>
    <s v="plays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x v="4"/>
    <s v="plays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x v="4"/>
    <s v="plays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x v="4"/>
    <s v="plays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x v="7"/>
    <s v="play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x v="7"/>
    <s v="play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x v="7"/>
    <s v="play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x v="7"/>
    <s v="play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x v="7"/>
    <s v="play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x v="7"/>
    <s v="play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x v="7"/>
    <s v="play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x v="7"/>
    <s v="play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x v="7"/>
    <s v="play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x v="7"/>
    <s v="play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x v="7"/>
    <s v="play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x v="7"/>
    <s v="play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x v="7"/>
    <s v="play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x v="7"/>
    <s v="play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x v="7"/>
    <s v="play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x v="7"/>
    <s v="play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x v="7"/>
    <s v="play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x v="7"/>
    <s v="play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x v="7"/>
    <s v="play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x v="7"/>
    <s v="play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x v="7"/>
    <s v="play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x v="7"/>
    <s v="play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x v="7"/>
    <s v="play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x v="7"/>
    <s v="play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x v="7"/>
    <s v="play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x v="7"/>
    <s v="play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x v="7"/>
    <s v="play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x v="7"/>
    <s v="play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x v="7"/>
    <s v="play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x v="7"/>
    <s v="play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x v="7"/>
    <s v="play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x v="7"/>
    <s v="play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x v="7"/>
    <s v="play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x v="7"/>
    <s v="play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x v="7"/>
    <s v="play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x v="7"/>
    <s v="play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x v="7"/>
    <s v="play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x v="7"/>
    <s v="play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x v="7"/>
    <s v="play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x v="7"/>
    <s v="play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x v="2"/>
    <s v="plays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x v="2"/>
    <s v="plays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x v="2"/>
    <s v="plays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x v="2"/>
    <s v="plays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x v="2"/>
    <s v="plays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x v="2"/>
    <s v="plays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x v="2"/>
    <s v="plays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x v="2"/>
    <s v="plays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x v="2"/>
    <s v="plays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x v="2"/>
    <s v="plays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x v="2"/>
    <s v="plays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x v="2"/>
    <s v="plays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x v="2"/>
    <s v="plays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x v="2"/>
    <s v="plays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x v="2"/>
    <s v="plays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x v="2"/>
    <s v="plays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x v="2"/>
    <s v="plays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x v="2"/>
    <s v="plays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x v="2"/>
    <s v="plays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x v="2"/>
    <s v="plays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x v="2"/>
    <s v="plays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x v="2"/>
    <s v="plays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x v="2"/>
    <s v="plays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x v="2"/>
    <s v="plays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x v="2"/>
    <s v="plays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x v="2"/>
    <s v="plays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x v="2"/>
    <s v="plays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x v="2"/>
    <s v="plays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x v="2"/>
    <s v="plays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x v="2"/>
    <s v="plays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x v="2"/>
    <s v="plays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x v="2"/>
    <s v="plays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x v="2"/>
    <s v="plays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x v="2"/>
    <s v="plays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x v="2"/>
    <s v="plays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x v="2"/>
    <s v="plays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x v="2"/>
    <s v="plays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x v="2"/>
    <s v="plays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x v="2"/>
    <s v="plays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x v="2"/>
    <s v="plays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x v="2"/>
    <s v="plays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x v="2"/>
    <s v="plays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x v="2"/>
    <s v="plays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x v="2"/>
    <s v="plays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x v="2"/>
    <s v="plays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x v="2"/>
    <s v="plays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x v="2"/>
    <s v="plays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x v="2"/>
    <s v="plays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x v="2"/>
    <s v="plays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x v="2"/>
    <s v="plays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x v="2"/>
    <s v="plays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x v="2"/>
    <s v="plays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x v="2"/>
    <s v="plays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x v="2"/>
    <s v="plays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x v="2"/>
    <s v="plays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x v="2"/>
    <s v="plays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x v="2"/>
    <s v="plays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x v="2"/>
    <s v="plays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x v="2"/>
    <s v="plays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x v="2"/>
    <s v="plays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x v="2"/>
    <s v="play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x v="2"/>
    <s v="play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x v="2"/>
    <s v="play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x v="2"/>
    <s v="play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x v="2"/>
    <s v="play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x v="2"/>
    <s v="play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x v="2"/>
    <s v="play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x v="2"/>
    <s v="play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x v="2"/>
    <s v="play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x v="2"/>
    <s v="play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x v="2"/>
    <s v="play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x v="2"/>
    <s v="play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x v="2"/>
    <s v="play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x v="2"/>
    <s v="play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x v="2"/>
    <s v="play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x v="2"/>
    <s v="play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x v="2"/>
    <s v="play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x v="2"/>
    <s v="play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x v="2"/>
    <s v="play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x v="2"/>
    <s v="play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x v="7"/>
    <s v="play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x v="7"/>
    <s v="play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x v="7"/>
    <s v="play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x v="7"/>
    <s v="play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x v="7"/>
    <s v="play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x v="7"/>
    <s v="play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x v="7"/>
    <s v="play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x v="7"/>
    <s v="play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x v="7"/>
    <s v="play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x v="7"/>
    <s v="play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x v="7"/>
    <s v="play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x v="7"/>
    <s v="play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x v="7"/>
    <s v="play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x v="7"/>
    <s v="play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x v="7"/>
    <s v="play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x v="7"/>
    <s v="play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x v="7"/>
    <s v="play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x v="7"/>
    <s v="play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x v="7"/>
    <s v="play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x v="7"/>
    <s v="play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x v="1"/>
    <s v="play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x v="1"/>
    <s v="play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x v="1"/>
    <s v="play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x v="1"/>
    <s v="play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x v="1"/>
    <s v="play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x v="1"/>
    <s v="play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x v="1"/>
    <s v="play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x v="1"/>
    <s v="play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x v="1"/>
    <s v="play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x v="1"/>
    <s v="pop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x v="1"/>
    <s v="pop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x v="1"/>
    <s v="pop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x v="1"/>
    <s v="pop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x v="1"/>
    <s v="pop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x v="1"/>
    <s v="pop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x v="1"/>
    <s v="pop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x v="1"/>
    <s v="pop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x v="1"/>
    <s v="pop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x v="1"/>
    <s v="pop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x v="1"/>
    <s v="pop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x v="2"/>
    <s v="pop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x v="2"/>
    <s v="pop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x v="2"/>
    <s v="pop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x v="2"/>
    <s v="pop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x v="2"/>
    <s v="pop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x v="2"/>
    <s v="pop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x v="2"/>
    <s v="pop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x v="2"/>
    <s v="pop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x v="2"/>
    <s v="pop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x v="2"/>
    <s v="pop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x v="2"/>
    <s v="pop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x v="2"/>
    <s v="pop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x v="2"/>
    <s v="pop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x v="2"/>
    <s v="pop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x v="2"/>
    <s v="pop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x v="2"/>
    <s v="pop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x v="2"/>
    <s v="pop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x v="2"/>
    <s v="pop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x v="2"/>
    <s v="pop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x v="2"/>
    <s v="pop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x v="3"/>
    <s v="pop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x v="3"/>
    <s v="pop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x v="3"/>
    <s v="pop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x v="3"/>
    <s v="pop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x v="3"/>
    <s v="pop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x v="3"/>
    <s v="pop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x v="3"/>
    <s v="pop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x v="3"/>
    <s v="pop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x v="3"/>
    <s v="pop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x v="3"/>
    <s v="radio &amp; podcast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x v="3"/>
    <s v="radio &amp; podcast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x v="3"/>
    <s v="radio &amp; podcast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x v="3"/>
    <s v="radio &amp; podcast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x v="3"/>
    <s v="radio &amp; podcast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x v="3"/>
    <s v="radio &amp; podcast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x v="3"/>
    <s v="radio &amp; podcast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x v="3"/>
    <s v="radio &amp; podcast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x v="3"/>
    <s v="radio &amp; podcast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x v="3"/>
    <s v="radio &amp; podcast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x v="3"/>
    <s v="radio &amp; podcast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x v="3"/>
    <s v="radio &amp; podcast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x v="3"/>
    <s v="radio &amp; podcast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x v="3"/>
    <s v="radio &amp; podcast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x v="3"/>
    <s v="radio &amp; podcast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x v="3"/>
    <s v="radio &amp; podcast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x v="3"/>
    <s v="radio &amp; podcast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x v="3"/>
    <s v="radio &amp; podcast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x v="3"/>
    <s v="radio &amp; podcast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x v="3"/>
    <s v="radio &amp; podcast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x v="3"/>
    <s v="restaurant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x v="3"/>
    <s v="restaurant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x v="3"/>
    <s v="restaurant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x v="3"/>
    <s v="restaurant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x v="3"/>
    <s v="restaurant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x v="3"/>
    <s v="restaurant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x v="3"/>
    <s v="restaurant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x v="3"/>
    <s v="restaurant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x v="3"/>
    <s v="restaurant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x v="3"/>
    <s v="restaurant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x v="3"/>
    <s v="restaurant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x v="1"/>
    <s v="restaurant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x v="1"/>
    <s v="restaurant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x v="1"/>
    <s v="restaurant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x v="1"/>
    <s v="restaurant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x v="1"/>
    <s v="restaurant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x v="1"/>
    <s v="restaurant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x v="1"/>
    <s v="restaurant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x v="1"/>
    <s v="restaurant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x v="1"/>
    <s v="restaurant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x v="1"/>
    <s v="rock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x v="1"/>
    <s v="rock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x v="1"/>
    <s v="rock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x v="1"/>
    <s v="rock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x v="1"/>
    <s v="rock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x v="1"/>
    <s v="rock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x v="1"/>
    <s v="rock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x v="1"/>
    <s v="rock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x v="1"/>
    <s v="rock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x v="1"/>
    <s v="rock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x v="1"/>
    <s v="rock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x v="1"/>
    <s v="rock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x v="1"/>
    <s v="rock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x v="1"/>
    <s v="rock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x v="1"/>
    <s v="rock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x v="1"/>
    <s v="rock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x v="1"/>
    <s v="rock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x v="1"/>
    <s v="rock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x v="1"/>
    <s v="rock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x v="1"/>
    <s v="rock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x v="1"/>
    <s v="rock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x v="1"/>
    <s v="rock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x v="1"/>
    <s v="rock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x v="1"/>
    <s v="rock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x v="1"/>
    <s v="rock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x v="1"/>
    <s v="rock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x v="1"/>
    <s v="rock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x v="1"/>
    <s v="rock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x v="1"/>
    <s v="rock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x v="1"/>
    <s v="rock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x v="1"/>
    <s v="rock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x v="1"/>
    <s v="rock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x v="1"/>
    <s v="rock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x v="1"/>
    <s v="rock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x v="1"/>
    <s v="rock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x v="1"/>
    <s v="rock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x v="1"/>
    <s v="rock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x v="1"/>
    <s v="rock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x v="1"/>
    <s v="rock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x v="1"/>
    <s v="rock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x v="1"/>
    <s v="rock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x v="1"/>
    <s v="rock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x v="1"/>
    <s v="rock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x v="1"/>
    <s v="rock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x v="1"/>
    <s v="rock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x v="1"/>
    <s v="rock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x v="1"/>
    <s v="rock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x v="1"/>
    <s v="rock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x v="1"/>
    <s v="rock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x v="1"/>
    <s v="rock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x v="1"/>
    <s v="rock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x v="1"/>
    <s v="rock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x v="1"/>
    <s v="rock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x v="1"/>
    <s v="rock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x v="1"/>
    <s v="rock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x v="1"/>
    <s v="rock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x v="1"/>
    <s v="rock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x v="1"/>
    <s v="rock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x v="1"/>
    <s v="rock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x v="1"/>
    <s v="rock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x v="1"/>
    <s v="rock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x v="1"/>
    <s v="rock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x v="1"/>
    <s v="rock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x v="1"/>
    <s v="rock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x v="1"/>
    <s v="rock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x v="1"/>
    <s v="rock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x v="1"/>
    <s v="rock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x v="1"/>
    <s v="rock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x v="1"/>
    <s v="rock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x v="1"/>
    <s v="rock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x v="1"/>
    <s v="rock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x v="1"/>
    <s v="rock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x v="1"/>
    <s v="rock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x v="1"/>
    <s v="rock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x v="1"/>
    <s v="rock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x v="1"/>
    <s v="rock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x v="1"/>
    <s v="rock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x v="1"/>
    <s v="rock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x v="1"/>
    <s v="rock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x v="1"/>
    <s v="rock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x v="1"/>
    <s v="rock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x v="1"/>
    <s v="rock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x v="1"/>
    <s v="rock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x v="1"/>
    <s v="rock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x v="1"/>
    <s v="rock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x v="1"/>
    <s v="rock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x v="1"/>
    <s v="rock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x v="1"/>
    <s v="rock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x v="1"/>
    <s v="rock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x v="1"/>
    <s v="rock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x v="1"/>
    <s v="rock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x v="1"/>
    <s v="rock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x v="1"/>
    <s v="rock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x v="1"/>
    <s v="rock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x v="1"/>
    <s v="rock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x v="1"/>
    <s v="rock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x v="1"/>
    <s v="rock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x v="1"/>
    <s v="rock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x v="1"/>
    <s v="rock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x v="1"/>
    <s v="rock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x v="1"/>
    <s v="rock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x v="1"/>
    <s v="rock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x v="1"/>
    <s v="rock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x v="1"/>
    <s v="rock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x v="1"/>
    <s v="rock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x v="1"/>
    <s v="rock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x v="1"/>
    <s v="rock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x v="1"/>
    <s v="rock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x v="1"/>
    <s v="rock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x v="1"/>
    <s v="rock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x v="1"/>
    <s v="rock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x v="1"/>
    <s v="rock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x v="1"/>
    <s v="rock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x v="1"/>
    <s v="rock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x v="1"/>
    <s v="rock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x v="1"/>
    <s v="rock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x v="1"/>
    <s v="rock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x v="1"/>
    <s v="rock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x v="1"/>
    <s v="rock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x v="1"/>
    <s v="rock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x v="1"/>
    <s v="rock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x v="1"/>
    <s v="rock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x v="1"/>
    <s v="rock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x v="1"/>
    <s v="rock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x v="1"/>
    <s v="rock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x v="1"/>
    <s v="rock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x v="1"/>
    <s v="rock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x v="1"/>
    <s v="rock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x v="1"/>
    <s v="rock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x v="1"/>
    <s v="rock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x v="1"/>
    <s v="rock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x v="1"/>
    <s v="rock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x v="1"/>
    <s v="rock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x v="1"/>
    <s v="rock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x v="1"/>
    <s v="rock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x v="1"/>
    <s v="rock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x v="1"/>
    <s v="rock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x v="1"/>
    <s v="rock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x v="1"/>
    <s v="rock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x v="1"/>
    <s v="rock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x v="1"/>
    <s v="rock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x v="1"/>
    <s v="rock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x v="1"/>
    <s v="rock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x v="1"/>
    <s v="rock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x v="1"/>
    <s v="rock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x v="1"/>
    <s v="rock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x v="1"/>
    <s v="rock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x v="1"/>
    <s v="rock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x v="1"/>
    <s v="rock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x v="1"/>
    <s v="rock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x v="1"/>
    <s v="rock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x v="1"/>
    <s v="rock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x v="1"/>
    <s v="rock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x v="1"/>
    <s v="rock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x v="1"/>
    <s v="rock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x v="1"/>
    <s v="rock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x v="1"/>
    <s v="rock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x v="1"/>
    <s v="rock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x v="1"/>
    <s v="rock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x v="1"/>
    <s v="rock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x v="1"/>
    <s v="rock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x v="1"/>
    <s v="rock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x v="1"/>
    <s v="rock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x v="1"/>
    <s v="rock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x v="1"/>
    <s v="rock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x v="1"/>
    <s v="rock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x v="1"/>
    <s v="rock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x v="1"/>
    <s v="rock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x v="1"/>
    <s v="rock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x v="1"/>
    <s v="rock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x v="1"/>
    <s v="rock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x v="1"/>
    <s v="rock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x v="1"/>
    <s v="rock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x v="1"/>
    <s v="rock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x v="1"/>
    <s v="rock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x v="1"/>
    <s v="rock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x v="1"/>
    <s v="rock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x v="1"/>
    <s v="rock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x v="1"/>
    <s v="rock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x v="1"/>
    <s v="rock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x v="1"/>
    <s v="rock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x v="1"/>
    <s v="rock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x v="1"/>
    <s v="rock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x v="1"/>
    <s v="rock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x v="1"/>
    <s v="rock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x v="1"/>
    <s v="rock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x v="1"/>
    <s v="rock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x v="1"/>
    <s v="rock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x v="1"/>
    <s v="rock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x v="1"/>
    <s v="rock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x v="1"/>
    <s v="rock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x v="1"/>
    <s v="rock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x v="1"/>
    <s v="rock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x v="1"/>
    <s v="rock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x v="1"/>
    <s v="rock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x v="1"/>
    <s v="rock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x v="1"/>
    <s v="rock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x v="1"/>
    <s v="rock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x v="1"/>
    <s v="rock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x v="1"/>
    <s v="rock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x v="1"/>
    <s v="rock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x v="1"/>
    <s v="rock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x v="1"/>
    <s v="rock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x v="1"/>
    <s v="rock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x v="1"/>
    <s v="rock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x v="1"/>
    <s v="rock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x v="1"/>
    <s v="rock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x v="1"/>
    <s v="rock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x v="1"/>
    <s v="rock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x v="1"/>
    <s v="rock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x v="1"/>
    <s v="rock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x v="1"/>
    <s v="rock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x v="1"/>
    <s v="rock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x v="1"/>
    <s v="rock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x v="1"/>
    <s v="rock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x v="1"/>
    <s v="rock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x v="1"/>
    <s v="rock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x v="1"/>
    <s v="rock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x v="1"/>
    <s v="rock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x v="1"/>
    <s v="rock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x v="1"/>
    <s v="rock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x v="1"/>
    <s v="rock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x v="1"/>
    <s v="rock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x v="1"/>
    <s v="rock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x v="1"/>
    <s v="rock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x v="1"/>
    <s v="rock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x v="1"/>
    <s v="rock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x v="1"/>
    <s v="rock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x v="1"/>
    <s v="rock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x v="1"/>
    <s v="rock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x v="1"/>
    <s v="rock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x v="1"/>
    <s v="rock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x v="1"/>
    <s v="rock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x v="1"/>
    <s v="rock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x v="1"/>
    <s v="rock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x v="1"/>
    <s v="rock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x v="1"/>
    <s v="rock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x v="1"/>
    <s v="rock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x v="1"/>
    <s v="rock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x v="1"/>
    <s v="rock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x v="1"/>
    <s v="rock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x v="1"/>
    <s v="rock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x v="1"/>
    <s v="rock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x v="1"/>
    <s v="rock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x v="1"/>
    <s v="rock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x v="1"/>
    <s v="rock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x v="1"/>
    <s v="rock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x v="1"/>
    <s v="rock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x v="1"/>
    <s v="rock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x v="1"/>
    <s v="rock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x v="1"/>
    <s v="rock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x v="1"/>
    <s v="rock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x v="1"/>
    <s v="rock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x v="1"/>
    <s v="rock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x v="1"/>
    <s v="rock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x v="1"/>
    <s v="rock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x v="1"/>
    <s v="rock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x v="1"/>
    <s v="rock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x v="1"/>
    <s v="rock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x v="1"/>
    <s v="rock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x v="1"/>
    <s v="science fiction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x v="1"/>
    <s v="science fiction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x v="1"/>
    <s v="science fiction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x v="1"/>
    <s v="science fiction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x v="1"/>
    <s v="science fiction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x v="1"/>
    <s v="science fiction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x v="1"/>
    <s v="science fiction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x v="1"/>
    <s v="science fiction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x v="1"/>
    <s v="science fiction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x v="1"/>
    <s v="science fiction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x v="1"/>
    <s v="science fiction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x v="1"/>
    <s v="science fiction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x v="1"/>
    <s v="science fiction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x v="1"/>
    <s v="science fiction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x v="1"/>
    <s v="science fiction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x v="1"/>
    <s v="science fiction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x v="1"/>
    <s v="science fiction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x v="1"/>
    <s v="science fiction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x v="1"/>
    <s v="science fiction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x v="1"/>
    <s v="science fiction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x v="1"/>
    <s v="science fiction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x v="1"/>
    <s v="science fiction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x v="1"/>
    <s v="science fiction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x v="1"/>
    <s v="science fiction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x v="1"/>
    <s v="science fiction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x v="1"/>
    <s v="science fiction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x v="1"/>
    <s v="science fiction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x v="1"/>
    <s v="science fiction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x v="1"/>
    <s v="science fiction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x v="1"/>
    <s v="science fiction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x v="1"/>
    <s v="science fiction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x v="1"/>
    <s v="science fiction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x v="1"/>
    <s v="science fiction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x v="1"/>
    <s v="science fiction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x v="1"/>
    <s v="science fiction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x v="1"/>
    <s v="science fiction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x v="1"/>
    <s v="science fiction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x v="1"/>
    <s v="science fiction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x v="1"/>
    <s v="science fiction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x v="1"/>
    <s v="science fiction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x v="1"/>
    <s v="short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x v="1"/>
    <s v="short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x v="1"/>
    <s v="short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x v="1"/>
    <s v="short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x v="1"/>
    <s v="short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x v="1"/>
    <s v="short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x v="1"/>
    <s v="short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x v="1"/>
    <s v="short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x v="1"/>
    <s v="short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x v="1"/>
    <s v="short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x v="1"/>
    <s v="short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x v="1"/>
    <s v="short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x v="1"/>
    <s v="short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x v="1"/>
    <s v="short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x v="1"/>
    <s v="short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x v="1"/>
    <s v="short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x v="1"/>
    <s v="short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x v="1"/>
    <s v="short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x v="1"/>
    <s v="short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x v="1"/>
    <s v="short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x v="1"/>
    <s v="short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x v="1"/>
    <s v="short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x v="1"/>
    <s v="short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x v="1"/>
    <s v="short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x v="1"/>
    <s v="short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x v="1"/>
    <s v="short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x v="1"/>
    <s v="short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x v="1"/>
    <s v="short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x v="1"/>
    <s v="short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x v="1"/>
    <s v="short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x v="1"/>
    <s v="short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x v="1"/>
    <s v="short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x v="1"/>
    <s v="short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x v="1"/>
    <s v="short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x v="1"/>
    <s v="short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x v="1"/>
    <s v="short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x v="1"/>
    <s v="short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x v="1"/>
    <s v="short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x v="1"/>
    <s v="short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x v="1"/>
    <s v="short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x v="1"/>
    <s v="short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x v="1"/>
    <s v="short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x v="1"/>
    <s v="short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x v="1"/>
    <s v="short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x v="1"/>
    <s v="short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x v="1"/>
    <s v="short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x v="1"/>
    <s v="short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x v="1"/>
    <s v="short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x v="1"/>
    <s v="short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x v="1"/>
    <s v="short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x v="1"/>
    <s v="short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x v="1"/>
    <s v="short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x v="1"/>
    <s v="short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x v="1"/>
    <s v="short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x v="1"/>
    <s v="short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x v="1"/>
    <s v="short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x v="1"/>
    <s v="short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x v="1"/>
    <s v="short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x v="1"/>
    <s v="short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x v="1"/>
    <s v="short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x v="1"/>
    <s v="small batch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x v="1"/>
    <s v="small batch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x v="1"/>
    <s v="small batch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x v="1"/>
    <s v="small batch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x v="1"/>
    <s v="small batch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x v="1"/>
    <s v="small batch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x v="1"/>
    <s v="small batch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x v="1"/>
    <s v="small batch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x v="1"/>
    <s v="small batch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x v="1"/>
    <s v="small batch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x v="1"/>
    <s v="small batch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x v="1"/>
    <s v="small batch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x v="1"/>
    <s v="small batch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x v="1"/>
    <s v="small batch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x v="1"/>
    <s v="small batch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x v="1"/>
    <s v="small batch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x v="1"/>
    <s v="small batch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x v="1"/>
    <s v="small batch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x v="1"/>
    <s v="small batch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x v="1"/>
    <s v="small batch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x v="1"/>
    <s v="small batch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x v="1"/>
    <s v="small batch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x v="1"/>
    <s v="small batch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x v="1"/>
    <s v="small batch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x v="1"/>
    <s v="small batch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x v="1"/>
    <s v="small batch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x v="1"/>
    <s v="small batch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x v="1"/>
    <s v="small batch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x v="1"/>
    <s v="small batch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x v="1"/>
    <s v="small batch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x v="1"/>
    <s v="small batch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x v="1"/>
    <s v="small batch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x v="1"/>
    <s v="small batch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x v="1"/>
    <s v="small batch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x v="1"/>
    <s v="small batch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x v="1"/>
    <s v="small batch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x v="1"/>
    <s v="small batch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x v="1"/>
    <s v="small batch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x v="1"/>
    <s v="small batch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x v="1"/>
    <s v="small batch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x v="1"/>
    <s v="space exploration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x v="1"/>
    <s v="space exploration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x v="1"/>
    <s v="space exploration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x v="1"/>
    <s v="space exploration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x v="1"/>
    <s v="space exploration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x v="1"/>
    <s v="space exploration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x v="1"/>
    <s v="space exploration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x v="1"/>
    <s v="space exploration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x v="1"/>
    <s v="space exploration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x v="1"/>
    <s v="space exploration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x v="1"/>
    <s v="space exploration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x v="1"/>
    <s v="space exploration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x v="1"/>
    <s v="space exploration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x v="1"/>
    <s v="space exploration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x v="1"/>
    <s v="space exploration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x v="1"/>
    <s v="space exploration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x v="1"/>
    <s v="space exploration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x v="1"/>
    <s v="space exploration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x v="1"/>
    <s v="space exploration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x v="1"/>
    <s v="space exploration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x v="1"/>
    <s v="space exploration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x v="1"/>
    <s v="space exploration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x v="1"/>
    <s v="space exploration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x v="1"/>
    <s v="space exploration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x v="1"/>
    <s v="space exploration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x v="1"/>
    <s v="space exploration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x v="1"/>
    <s v="space exploration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x v="1"/>
    <s v="space exploration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x v="1"/>
    <s v="space exploration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x v="1"/>
    <s v="space exploration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x v="1"/>
    <s v="space exploration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x v="1"/>
    <s v="space exploration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x v="1"/>
    <s v="space exploration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x v="1"/>
    <s v="space exploration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x v="1"/>
    <s v="space exploration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x v="1"/>
    <s v="space exploration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x v="1"/>
    <s v="space exploration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x v="1"/>
    <s v="space exploration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x v="1"/>
    <s v="space exploration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x v="1"/>
    <s v="space exploration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x v="1"/>
    <s v="space exploration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x v="1"/>
    <s v="space exploration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x v="1"/>
    <s v="space exploration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x v="1"/>
    <s v="space exploration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x v="1"/>
    <s v="space exploration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x v="1"/>
    <s v="space exploration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x v="1"/>
    <s v="space exploration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x v="1"/>
    <s v="space exploration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x v="1"/>
    <s v="space exploration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x v="1"/>
    <s v="space exploration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x v="1"/>
    <s v="space exploration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x v="1"/>
    <s v="space exploration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x v="1"/>
    <s v="space exploration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x v="1"/>
    <s v="space exploration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x v="1"/>
    <s v="space exploration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x v="1"/>
    <s v="space exploration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x v="1"/>
    <s v="space exploration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x v="1"/>
    <s v="space exploration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x v="1"/>
    <s v="space exploration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x v="1"/>
    <s v="space exploration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x v="1"/>
    <s v="space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x v="1"/>
    <s v="space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x v="1"/>
    <s v="space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x v="1"/>
    <s v="space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x v="1"/>
    <s v="space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x v="1"/>
    <s v="space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x v="1"/>
    <s v="space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x v="1"/>
    <s v="space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x v="1"/>
    <s v="space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x v="1"/>
    <s v="space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x v="1"/>
    <s v="space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x v="1"/>
    <s v="space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x v="1"/>
    <s v="space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x v="1"/>
    <s v="space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x v="1"/>
    <s v="space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x v="1"/>
    <s v="space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x v="1"/>
    <s v="space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x v="1"/>
    <s v="space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x v="1"/>
    <s v="space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x v="1"/>
    <s v="space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x v="1"/>
    <s v="space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x v="1"/>
    <s v="space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x v="1"/>
    <s v="space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x v="1"/>
    <s v="space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x v="1"/>
    <s v="space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x v="1"/>
    <s v="space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x v="1"/>
    <s v="space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x v="1"/>
    <s v="space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x v="1"/>
    <s v="space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x v="1"/>
    <s v="space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x v="1"/>
    <s v="space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x v="1"/>
    <s v="space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x v="1"/>
    <s v="space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x v="1"/>
    <s v="space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x v="1"/>
    <s v="space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x v="1"/>
    <s v="space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x v="1"/>
    <s v="space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x v="1"/>
    <s v="space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x v="1"/>
    <s v="space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x v="1"/>
    <s v="space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x v="1"/>
    <s v="space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x v="1"/>
    <s v="space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x v="1"/>
    <s v="space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x v="1"/>
    <s v="space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x v="1"/>
    <s v="space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x v="1"/>
    <s v="space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x v="1"/>
    <s v="space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x v="1"/>
    <s v="space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x v="1"/>
    <s v="space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x v="1"/>
    <s v="space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x v="1"/>
    <s v="space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x v="1"/>
    <s v="space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x v="1"/>
    <s v="space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x v="1"/>
    <s v="space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x v="1"/>
    <s v="space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x v="1"/>
    <s v="space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x v="1"/>
    <s v="space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x v="1"/>
    <s v="space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x v="1"/>
    <s v="space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x v="1"/>
    <s v="space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x v="1"/>
    <s v="space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x v="1"/>
    <s v="space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x v="1"/>
    <s v="space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x v="1"/>
    <s v="space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x v="1"/>
    <s v="space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x v="1"/>
    <s v="space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x v="1"/>
    <s v="space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x v="1"/>
    <s v="space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x v="1"/>
    <s v="space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x v="1"/>
    <s v="space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x v="1"/>
    <s v="space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x v="1"/>
    <s v="space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x v="1"/>
    <s v="space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x v="1"/>
    <s v="space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x v="1"/>
    <s v="space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x v="1"/>
    <s v="space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x v="1"/>
    <s v="space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x v="1"/>
    <s v="space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x v="1"/>
    <s v="space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x v="1"/>
    <s v="space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x v="1"/>
    <s v="space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x v="1"/>
    <s v="space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x v="1"/>
    <s v="space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x v="1"/>
    <s v="space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x v="1"/>
    <s v="space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x v="1"/>
    <s v="space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x v="1"/>
    <s v="space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x v="1"/>
    <s v="space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x v="1"/>
    <s v="space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x v="1"/>
    <s v="space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x v="1"/>
    <s v="space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x v="1"/>
    <s v="space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x v="1"/>
    <s v="space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x v="1"/>
    <s v="space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x v="1"/>
    <s v="space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x v="1"/>
    <s v="space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x v="1"/>
    <s v="space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x v="1"/>
    <s v="space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x v="1"/>
    <s v="space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x v="1"/>
    <s v="space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x v="1"/>
    <s v="space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x v="1"/>
    <s v="space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x v="1"/>
    <s v="space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x v="1"/>
    <s v="space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x v="1"/>
    <s v="space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x v="1"/>
    <s v="space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x v="1"/>
    <s v="space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x v="1"/>
    <s v="space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x v="1"/>
    <s v="space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x v="1"/>
    <s v="space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x v="1"/>
    <s v="space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x v="1"/>
    <s v="space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x v="1"/>
    <s v="space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x v="1"/>
    <s v="space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x v="1"/>
    <s v="space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x v="1"/>
    <s v="space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x v="1"/>
    <s v="space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x v="1"/>
    <s v="space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x v="1"/>
    <s v="space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x v="1"/>
    <s v="space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x v="1"/>
    <s v="space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x v="1"/>
    <s v="space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x v="1"/>
    <s v="space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x v="1"/>
    <s v="space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x v="1"/>
    <s v="space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x v="1"/>
    <s v="space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x v="1"/>
    <s v="space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x v="1"/>
    <s v="space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x v="1"/>
    <s v="space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x v="1"/>
    <s v="space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x v="1"/>
    <s v="space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x v="1"/>
    <s v="space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x v="1"/>
    <s v="space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x v="1"/>
    <s v="space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x v="1"/>
    <s v="space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x v="1"/>
    <s v="space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x v="1"/>
    <s v="space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x v="1"/>
    <s v="space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x v="1"/>
    <s v="space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x v="1"/>
    <s v="space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x v="1"/>
    <s v="space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x v="1"/>
    <s v="space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x v="1"/>
    <s v="space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x v="1"/>
    <s v="space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x v="1"/>
    <s v="space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x v="1"/>
    <s v="space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x v="1"/>
    <s v="space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x v="1"/>
    <s v="space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x v="1"/>
    <s v="space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x v="1"/>
    <s v="space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x v="1"/>
    <s v="space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x v="1"/>
    <s v="space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x v="1"/>
    <s v="space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x v="1"/>
    <s v="space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x v="1"/>
    <s v="space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x v="1"/>
    <s v="space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x v="1"/>
    <s v="space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x v="1"/>
    <s v="space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x v="1"/>
    <s v="space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x v="1"/>
    <s v="space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x v="1"/>
    <s v="space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x v="1"/>
    <s v="space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x v="1"/>
    <s v="space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x v="1"/>
    <s v="space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x v="1"/>
    <s v="space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x v="1"/>
    <s v="space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x v="1"/>
    <s v="space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x v="1"/>
    <s v="space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x v="1"/>
    <s v="space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x v="1"/>
    <s v="space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x v="1"/>
    <s v="space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x v="1"/>
    <s v="space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x v="1"/>
    <s v="space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x v="1"/>
    <s v="space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x v="1"/>
    <s v="space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x v="1"/>
    <s v="space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x v="1"/>
    <s v="space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x v="1"/>
    <s v="space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x v="1"/>
    <s v="space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x v="1"/>
    <s v="space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x v="1"/>
    <s v="space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x v="1"/>
    <s v="space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x v="1"/>
    <s v="space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x v="1"/>
    <s v="space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x v="1"/>
    <s v="space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x v="1"/>
    <s v="space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x v="1"/>
    <s v="space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x v="1"/>
    <s v="tabletop game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x v="1"/>
    <s v="tabletop game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x v="1"/>
    <s v="tabletop game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x v="1"/>
    <s v="tabletop game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x v="1"/>
    <s v="tabletop game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x v="1"/>
    <s v="tabletop game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x v="1"/>
    <s v="tabletop game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x v="1"/>
    <s v="tabletop game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x v="1"/>
    <s v="tabletop game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x v="1"/>
    <s v="tabletop game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x v="1"/>
    <s v="tabletop game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x v="1"/>
    <s v="tabletop game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x v="1"/>
    <s v="tabletop game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x v="1"/>
    <s v="tabletop game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x v="1"/>
    <s v="tabletop game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x v="1"/>
    <s v="tabletop game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x v="1"/>
    <s v="tabletop game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x v="1"/>
    <s v="tabletop game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x v="1"/>
    <s v="tabletop game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x v="1"/>
    <s v="tabletop game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x v="1"/>
    <s v="tabletop game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x v="1"/>
    <s v="tabletop game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x v="1"/>
    <s v="tabletop game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x v="1"/>
    <s v="tabletop game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x v="1"/>
    <s v="tabletop game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x v="1"/>
    <s v="tabletop game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x v="1"/>
    <s v="tabletop game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x v="1"/>
    <s v="tabletop game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x v="1"/>
    <s v="tabletop game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x v="1"/>
    <s v="tabletop game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x v="1"/>
    <s v="tabletop game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x v="1"/>
    <s v="tabletop game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x v="1"/>
    <s v="tabletop game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x v="1"/>
    <s v="tabletop game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x v="1"/>
    <s v="tabletop game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x v="1"/>
    <s v="tabletop game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x v="1"/>
    <s v="tabletop game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x v="1"/>
    <s v="tabletop game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x v="1"/>
    <s v="tabletop game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x v="1"/>
    <s v="tabletop game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x v="1"/>
    <s v="tabletop game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x v="1"/>
    <s v="tabletop game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x v="1"/>
    <s v="tabletop game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x v="1"/>
    <s v="tabletop game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x v="1"/>
    <s v="tabletop game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x v="1"/>
    <s v="tabletop game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x v="1"/>
    <s v="tabletop game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x v="1"/>
    <s v="tabletop game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x v="1"/>
    <s v="tabletop game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x v="1"/>
    <s v="tabletop game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x v="1"/>
    <s v="tabletop game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x v="1"/>
    <s v="tabletop game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x v="1"/>
    <s v="tabletop game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x v="1"/>
    <s v="tabletop game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x v="1"/>
    <s v="tabletop game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x v="1"/>
    <s v="tabletop game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x v="1"/>
    <s v="tabletop game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x v="1"/>
    <s v="tabletop game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x v="1"/>
    <s v="tabletop game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x v="1"/>
    <s v="tabletop game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x v="1"/>
    <s v="tabletop game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x v="1"/>
    <s v="tabletop game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x v="1"/>
    <s v="tabletop game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x v="1"/>
    <s v="tabletop game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x v="1"/>
    <s v="tabletop game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x v="1"/>
    <s v="tabletop game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x v="1"/>
    <s v="tabletop game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x v="1"/>
    <s v="tabletop game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x v="1"/>
    <s v="tabletop game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x v="1"/>
    <s v="tabletop game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x v="1"/>
    <s v="tabletop game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x v="1"/>
    <s v="tabletop game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x v="1"/>
    <s v="tabletop game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x v="1"/>
    <s v="tabletop game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x v="1"/>
    <s v="tabletop game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x v="1"/>
    <s v="tabletop game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x v="1"/>
    <s v="tabletop game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x v="1"/>
    <s v="tabletop game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x v="1"/>
    <s v="tabletop game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x v="1"/>
    <s v="tabletop game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x v="1"/>
    <s v="television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x v="1"/>
    <s v="television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x v="1"/>
    <s v="television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x v="1"/>
    <s v="television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x v="1"/>
    <s v="television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x v="1"/>
    <s v="television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x v="1"/>
    <s v="television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x v="1"/>
    <s v="television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x v="1"/>
    <s v="television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x v="1"/>
    <s v="television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x v="1"/>
    <s v="television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x v="1"/>
    <s v="television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x v="1"/>
    <s v="television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x v="1"/>
    <s v="television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x v="1"/>
    <s v="television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x v="1"/>
    <s v="television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x v="1"/>
    <s v="television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x v="1"/>
    <s v="television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x v="1"/>
    <s v="television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x v="1"/>
    <s v="television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x v="1"/>
    <s v="television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x v="1"/>
    <s v="television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x v="1"/>
    <s v="television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x v="1"/>
    <s v="television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x v="1"/>
    <s v="television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x v="1"/>
    <s v="television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x v="1"/>
    <s v="television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x v="1"/>
    <s v="television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x v="1"/>
    <s v="television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x v="1"/>
    <s v="television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x v="1"/>
    <s v="television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x v="1"/>
    <s v="television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x v="1"/>
    <s v="television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x v="1"/>
    <s v="television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x v="1"/>
    <s v="television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x v="1"/>
    <s v="television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x v="1"/>
    <s v="television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x v="1"/>
    <s v="television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x v="1"/>
    <s v="television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x v="1"/>
    <s v="television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x v="1"/>
    <s v="television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x v="1"/>
    <s v="television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x v="1"/>
    <s v="television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x v="1"/>
    <s v="television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x v="1"/>
    <s v="television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x v="1"/>
    <s v="television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x v="1"/>
    <s v="television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x v="1"/>
    <s v="television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x v="1"/>
    <s v="television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x v="1"/>
    <s v="television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x v="1"/>
    <s v="television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x v="1"/>
    <s v="television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x v="1"/>
    <s v="television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x v="1"/>
    <s v="television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x v="1"/>
    <s v="television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x v="1"/>
    <s v="television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x v="1"/>
    <s v="television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x v="1"/>
    <s v="television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x v="1"/>
    <s v="television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x v="1"/>
    <s v="television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x v="1"/>
    <s v="translation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x v="1"/>
    <s v="translation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x v="1"/>
    <s v="translation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x v="1"/>
    <s v="translation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x v="1"/>
    <s v="translation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x v="1"/>
    <s v="translation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x v="1"/>
    <s v="translation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x v="1"/>
    <s v="translation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x v="1"/>
    <s v="translation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x v="1"/>
    <s v="translation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x v="1"/>
    <s v="translation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x v="1"/>
    <s v="translation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x v="1"/>
    <s v="translation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x v="1"/>
    <s v="translation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x v="1"/>
    <s v="translation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x v="1"/>
    <s v="translation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x v="1"/>
    <s v="translation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x v="1"/>
    <s v="translation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x v="1"/>
    <s v="translation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x v="1"/>
    <s v="translation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x v="1"/>
    <s v="translation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x v="1"/>
    <s v="translation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x v="1"/>
    <s v="translation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x v="1"/>
    <s v="translation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x v="1"/>
    <s v="translation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x v="1"/>
    <s v="translation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x v="1"/>
    <s v="translation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x v="1"/>
    <s v="translation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x v="1"/>
    <s v="translation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x v="1"/>
    <s v="translation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x v="1"/>
    <s v="translation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x v="1"/>
    <s v="translation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x v="1"/>
    <s v="translation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x v="1"/>
    <s v="translation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x v="1"/>
    <s v="translation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x v="1"/>
    <s v="translation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x v="1"/>
    <s v="translation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x v="1"/>
    <s v="translation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x v="1"/>
    <s v="translation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x v="1"/>
    <s v="translation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x v="1"/>
    <s v="translation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x v="1"/>
    <s v="translation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x v="1"/>
    <s v="translation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x v="1"/>
    <s v="translation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x v="1"/>
    <s v="translation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x v="1"/>
    <s v="translation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x v="1"/>
    <s v="translation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x v="1"/>
    <s v="translation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x v="1"/>
    <s v="translation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x v="1"/>
    <s v="translation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x v="1"/>
    <s v="translation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x v="1"/>
    <s v="translations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x v="1"/>
    <s v="translations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x v="1"/>
    <s v="translations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x v="1"/>
    <s v="translations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x v="1"/>
    <s v="translations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x v="1"/>
    <s v="translations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x v="1"/>
    <s v="video games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x v="1"/>
    <s v="video games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x v="1"/>
    <s v="video games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x v="1"/>
    <s v="video games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x v="1"/>
    <s v="video games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x v="1"/>
    <s v="video games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x v="1"/>
    <s v="video games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x v="1"/>
    <s v="video games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x v="1"/>
    <s v="video games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x v="1"/>
    <s v="video games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x v="1"/>
    <s v="video games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x v="1"/>
    <s v="video games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x v="1"/>
    <s v="video games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x v="1"/>
    <s v="video games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x v="1"/>
    <s v="video game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x v="1"/>
    <s v="video game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x v="1"/>
    <s v="video game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x v="1"/>
    <s v="video game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x v="1"/>
    <s v="video game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x v="1"/>
    <s v="video game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x v="1"/>
    <s v="video game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x v="1"/>
    <s v="video game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x v="1"/>
    <s v="video game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x v="1"/>
    <s v="video game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x v="1"/>
    <s v="video game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x v="1"/>
    <s v="video game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x v="1"/>
    <s v="video game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x v="1"/>
    <s v="video game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x v="1"/>
    <s v="video game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x v="1"/>
    <s v="video game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x v="1"/>
    <s v="video game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x v="1"/>
    <s v="video game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x v="1"/>
    <s v="video game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x v="1"/>
    <s v="video game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x v="1"/>
    <s v="video game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x v="1"/>
    <s v="video game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x v="1"/>
    <s v="video game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x v="1"/>
    <s v="video game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x v="1"/>
    <s v="video game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x v="1"/>
    <s v="video game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x v="1"/>
    <s v="video game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x v="1"/>
    <s v="video game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x v="1"/>
    <s v="video game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x v="1"/>
    <s v="video game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x v="1"/>
    <s v="video game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x v="1"/>
    <s v="video game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x v="1"/>
    <s v="video game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x v="1"/>
    <s v="video game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x v="1"/>
    <s v="video game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x v="1"/>
    <s v="video game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x v="1"/>
    <s v="video game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x v="1"/>
    <s v="video game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x v="1"/>
    <s v="video game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x v="1"/>
    <s v="video game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x v="1"/>
    <s v="video game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x v="1"/>
    <s v="video game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x v="1"/>
    <s v="video game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x v="1"/>
    <s v="video game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x v="1"/>
    <s v="video game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x v="1"/>
    <s v="video game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x v="1"/>
    <s v="video game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x v="1"/>
    <s v="video game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x v="1"/>
    <s v="video game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x v="1"/>
    <s v="video game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x v="1"/>
    <s v="video game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x v="1"/>
    <s v="video game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x v="1"/>
    <s v="video game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x v="1"/>
    <s v="video game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x v="1"/>
    <s v="video game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x v="1"/>
    <s v="video game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x v="1"/>
    <s v="video game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x v="1"/>
    <s v="video game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x v="1"/>
    <s v="video game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x v="1"/>
    <s v="video game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x v="1"/>
    <s v="video game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x v="1"/>
    <s v="video game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x v="1"/>
    <s v="video game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x v="1"/>
    <s v="video game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x v="1"/>
    <s v="video game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x v="1"/>
    <s v="video game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x v="1"/>
    <s v="video game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x v="1"/>
    <s v="video game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x v="1"/>
    <s v="video game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x v="1"/>
    <s v="video game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x v="1"/>
    <s v="video game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x v="1"/>
    <s v="video game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x v="1"/>
    <s v="video game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x v="1"/>
    <s v="video game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x v="1"/>
    <s v="video game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x v="1"/>
    <s v="video game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x v="1"/>
    <s v="video game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x v="1"/>
    <s v="video game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x v="1"/>
    <s v="video game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x v="1"/>
    <s v="video game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x v="1"/>
    <s v="video game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x v="1"/>
    <s v="video game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x v="1"/>
    <s v="video game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x v="1"/>
    <s v="video game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x v="1"/>
    <s v="video game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x v="1"/>
    <s v="video game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x v="1"/>
    <s v="wearable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x v="1"/>
    <s v="wearable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x v="1"/>
    <s v="wearable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x v="1"/>
    <s v="wearable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x v="1"/>
    <s v="wearable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x v="1"/>
    <s v="wearable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x v="1"/>
    <s v="wearable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x v="1"/>
    <s v="wearable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x v="1"/>
    <s v="wearable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x v="1"/>
    <s v="wearable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x v="1"/>
    <s v="wearable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x v="1"/>
    <s v="wearable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x v="1"/>
    <s v="wearable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x v="1"/>
    <s v="wearable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x v="1"/>
    <s v="wearables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x v="1"/>
    <s v="wearables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x v="1"/>
    <s v="wearables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x v="1"/>
    <s v="wearables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x v="1"/>
    <s v="wearables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x v="1"/>
    <s v="wearables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x v="1"/>
    <s v="wearables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x v="1"/>
    <s v="wearables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x v="1"/>
    <s v="wearables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x v="1"/>
    <s v="wearables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x v="1"/>
    <s v="wearables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x v="1"/>
    <s v="wearables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x v="1"/>
    <s v="wearables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x v="1"/>
    <s v="wearables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x v="1"/>
    <s v="wearables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x v="1"/>
    <s v="wearables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x v="1"/>
    <s v="wearables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x v="1"/>
    <s v="wearables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x v="1"/>
    <s v="wearables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x v="1"/>
    <s v="wearables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x v="1"/>
    <s v="wearables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x v="1"/>
    <s v="wearables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x v="1"/>
    <s v="wearables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x v="1"/>
    <s v="wearables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x v="1"/>
    <s v="wearables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x v="1"/>
    <s v="wearables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x v="1"/>
    <s v="wearables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x v="1"/>
    <s v="wearables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x v="1"/>
    <s v="wearables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x v="1"/>
    <s v="wearables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x v="1"/>
    <s v="wearables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x v="1"/>
    <s v="wearables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x v="1"/>
    <s v="wearables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x v="1"/>
    <s v="wearables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x v="1"/>
    <s v="wearables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x v="1"/>
    <s v="wearables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x v="1"/>
    <s v="wearables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x v="1"/>
    <s v="wearables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x v="1"/>
    <s v="wearables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x v="1"/>
    <s v="wearables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x v="1"/>
    <s v="wearables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x v="1"/>
    <s v="wearables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x v="1"/>
    <s v="wearables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x v="1"/>
    <s v="wearables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x v="1"/>
    <s v="wearables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x v="1"/>
    <s v="wearables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x v="1"/>
    <s v="wearables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x v="1"/>
    <s v="wearables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x v="1"/>
    <s v="wearables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x v="1"/>
    <s v="wearables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x v="1"/>
    <s v="wearables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x v="1"/>
    <s v="wearables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x v="1"/>
    <s v="wearables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x v="1"/>
    <s v="wearables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x v="1"/>
    <s v="wearables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x v="1"/>
    <s v="wearables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x v="1"/>
    <s v="wearables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x v="1"/>
    <s v="wearables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x v="1"/>
    <s v="wearables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x v="1"/>
    <s v="wearables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x v="1"/>
    <s v="wearable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x v="1"/>
    <s v="wearable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x v="1"/>
    <s v="wearable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x v="1"/>
    <s v="wearable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x v="1"/>
    <s v="wearable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x v="1"/>
    <s v="wearable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x v="1"/>
    <s v="wearable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x v="1"/>
    <s v="wearable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x v="1"/>
    <s v="wearable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x v="1"/>
    <s v="wearable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x v="1"/>
    <s v="wearable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x v="1"/>
    <s v="wearable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x v="1"/>
    <s v="wearable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x v="1"/>
    <s v="wearable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x v="1"/>
    <s v="wearable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x v="1"/>
    <s v="wearable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x v="1"/>
    <s v="wearable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x v="1"/>
    <s v="wearable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x v="1"/>
    <s v="wearable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x v="1"/>
    <s v="wearable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x v="1"/>
    <s v="wearable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x v="1"/>
    <s v="wearable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x v="1"/>
    <s v="wearable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x v="1"/>
    <s v="wearable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x v="1"/>
    <s v="wearable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x v="1"/>
    <s v="wearable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x v="1"/>
    <s v="wearable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x v="1"/>
    <s v="wearable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x v="1"/>
    <s v="wearable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x v="1"/>
    <s v="wearable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x v="1"/>
    <s v="wearable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x v="1"/>
    <s v="wearable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x v="1"/>
    <s v="wearable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x v="1"/>
    <s v="wearable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x v="1"/>
    <s v="wearable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x v="1"/>
    <s v="wearable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x v="1"/>
    <s v="wearable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x v="1"/>
    <s v="wearable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x v="1"/>
    <s v="wearable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x v="1"/>
    <s v="wearable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x v="1"/>
    <s v="wearable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x v="1"/>
    <s v="wearable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x v="1"/>
    <s v="wearable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x v="1"/>
    <s v="wearable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x v="1"/>
    <s v="wearable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x v="1"/>
    <s v="wearable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x v="1"/>
    <s v="wearable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x v="1"/>
    <s v="wearable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x v="1"/>
    <s v="wearable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x v="1"/>
    <s v="wearable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x v="1"/>
    <s v="wearable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x v="1"/>
    <s v="wearable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x v="1"/>
    <s v="wearable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x v="1"/>
    <s v="wearable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x v="1"/>
    <s v="wearable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x v="1"/>
    <s v="wearable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x v="1"/>
    <s v="wearable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x v="1"/>
    <s v="wearable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x v="1"/>
    <s v="wearable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x v="1"/>
    <s v="wearable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x v="1"/>
    <s v="wearables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x v="1"/>
    <s v="wearables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x v="1"/>
    <s v="wearables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x v="1"/>
    <s v="wearables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x v="1"/>
    <s v="wearables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x v="1"/>
    <s v="wearables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x v="1"/>
    <s v="wearables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x v="1"/>
    <s v="wearables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x v="1"/>
    <s v="wearables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x v="1"/>
    <s v="wearables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x v="1"/>
    <s v="wearables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x v="1"/>
    <s v="wearables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x v="1"/>
    <s v="wearables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x v="1"/>
    <s v="wearables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x v="1"/>
    <s v="wearables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x v="1"/>
    <s v="wearables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x v="1"/>
    <s v="wearables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x v="1"/>
    <s v="wearables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x v="1"/>
    <s v="wearables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x v="1"/>
    <s v="wearables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x v="1"/>
    <s v="wearable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x v="1"/>
    <s v="wearable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x v="1"/>
    <s v="wearable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x v="1"/>
    <s v="wearable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x v="1"/>
    <s v="wearable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x v="1"/>
    <s v="wearable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x v="1"/>
    <s v="wearable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x v="1"/>
    <s v="wearable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x v="1"/>
    <s v="wearable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x v="1"/>
    <s v="wearable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x v="1"/>
    <s v="wearable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x v="1"/>
    <s v="wearable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x v="1"/>
    <s v="wearable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x v="1"/>
    <s v="wearable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x v="1"/>
    <s v="wearable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x v="1"/>
    <s v="wearable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x v="1"/>
    <s v="wearable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x v="1"/>
    <s v="wearable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x v="1"/>
    <s v="wearable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x v="1"/>
    <s v="wearable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x v="1"/>
    <s v="wearable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x v="1"/>
    <s v="wearable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x v="1"/>
    <s v="wearable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x v="1"/>
    <s v="wearable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x v="1"/>
    <s v="wearable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x v="1"/>
    <s v="wearable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x v="1"/>
    <s v="wearable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x v="1"/>
    <s v="wearable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x v="1"/>
    <s v="wearable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x v="1"/>
    <s v="wearable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x v="1"/>
    <s v="wearable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x v="1"/>
    <s v="wearable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x v="1"/>
    <s v="wearable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x v="1"/>
    <s v="wearable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x v="1"/>
    <s v="wearable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x v="1"/>
    <s v="wearable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x v="1"/>
    <s v="wearable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x v="1"/>
    <s v="wearable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x v="1"/>
    <s v="wearable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x v="1"/>
    <s v="wearable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x v="1"/>
    <s v="wearable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x v="1"/>
    <s v="wearable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x v="1"/>
    <s v="wearable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x v="1"/>
    <s v="wearable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x v="1"/>
    <s v="wearable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x v="1"/>
    <s v="wearable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x v="1"/>
    <s v="web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x v="1"/>
    <s v="web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x v="1"/>
    <s v="web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x v="1"/>
    <s v="web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x v="1"/>
    <s v="web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x v="1"/>
    <s v="web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x v="1"/>
    <s v="web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x v="1"/>
    <s v="web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x v="1"/>
    <s v="web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x v="1"/>
    <s v="web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x v="1"/>
    <s v="web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x v="1"/>
    <s v="web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x v="1"/>
    <s v="web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x v="1"/>
    <s v="web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x v="1"/>
    <s v="web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x v="1"/>
    <s v="web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x v="1"/>
    <s v="web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x v="1"/>
    <s v="web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x v="1"/>
    <s v="web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x v="1"/>
    <s v="web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x v="1"/>
    <s v="web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x v="1"/>
    <s v="web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x v="1"/>
    <s v="web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x v="1"/>
    <s v="web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x v="1"/>
    <s v="web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x v="1"/>
    <s v="web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x v="1"/>
    <s v="web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x v="1"/>
    <s v="web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x v="1"/>
    <s v="web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x v="1"/>
    <s v="web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x v="1"/>
    <s v="web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x v="1"/>
    <s v="web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x v="1"/>
    <s v="web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x v="1"/>
    <s v="web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x v="1"/>
    <s v="web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x v="1"/>
    <s v="web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x v="1"/>
    <s v="web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x v="1"/>
    <s v="web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x v="1"/>
    <s v="web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x v="1"/>
    <s v="web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x v="1"/>
    <s v="web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x v="1"/>
    <s v="web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x v="1"/>
    <s v="web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x v="1"/>
    <s v="web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x v="1"/>
    <s v="web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x v="1"/>
    <s v="web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x v="1"/>
    <s v="web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x v="1"/>
    <s v="web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x v="1"/>
    <s v="web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x v="1"/>
    <s v="web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x v="1"/>
    <s v="web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x v="1"/>
    <s v="web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x v="1"/>
    <s v="web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x v="1"/>
    <s v="web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x v="1"/>
    <s v="web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x v="1"/>
    <s v="web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x v="1"/>
    <s v="web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x v="1"/>
    <s v="web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x v="1"/>
    <s v="web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x v="1"/>
    <s v="web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x v="1"/>
    <s v="web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x v="1"/>
    <s v="web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x v="1"/>
    <s v="web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x v="1"/>
    <s v="web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x v="1"/>
    <s v="web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x v="1"/>
    <s v="web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x v="1"/>
    <s v="web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x v="1"/>
    <s v="web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x v="1"/>
    <s v="web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x v="1"/>
    <s v="web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x v="1"/>
    <s v="web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x v="1"/>
    <s v="web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x v="1"/>
    <s v="web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x v="1"/>
    <s v="web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x v="1"/>
    <s v="web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x v="1"/>
    <s v="web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x v="1"/>
    <s v="web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x v="1"/>
    <s v="web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x v="1"/>
    <s v="web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x v="1"/>
    <s v="web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x v="1"/>
    <s v="web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x v="1"/>
    <s v="web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x v="1"/>
    <s v="web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x v="1"/>
    <s v="web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x v="1"/>
    <s v="web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x v="1"/>
    <s v="web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x v="1"/>
    <s v="web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x v="1"/>
    <s v="web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x v="1"/>
    <s v="web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x v="1"/>
    <s v="web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x v="1"/>
    <s v="web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x v="1"/>
    <s v="web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x v="1"/>
    <s v="web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x v="1"/>
    <s v="web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x v="1"/>
    <s v="web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x v="1"/>
    <s v="web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x v="1"/>
    <s v="web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x v="1"/>
    <s v="web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x v="1"/>
    <s v="web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x v="1"/>
    <s v="web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x v="1"/>
    <s v="web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x v="1"/>
    <s v="web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x v="1"/>
    <s v="web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x v="1"/>
    <s v="web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x v="1"/>
    <s v="web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x v="1"/>
    <s v="web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x v="1"/>
    <s v="web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x v="1"/>
    <s v="web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x v="1"/>
    <s v="web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x v="1"/>
    <s v="web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x v="1"/>
    <s v="web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x v="1"/>
    <s v="web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x v="1"/>
    <s v="web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x v="1"/>
    <s v="web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x v="1"/>
    <s v="web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x v="1"/>
    <s v="web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x v="1"/>
    <s v="web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x v="1"/>
    <s v="web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x v="1"/>
    <s v="web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x v="1"/>
    <s v="web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x v="1"/>
    <s v="web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x v="1"/>
    <s v="web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x v="1"/>
    <s v="web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x v="1"/>
    <s v="web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x v="1"/>
    <s v="web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x v="1"/>
    <s v="web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x v="1"/>
    <s v="web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x v="1"/>
    <s v="web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x v="1"/>
    <s v="web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x v="1"/>
    <s v="web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x v="1"/>
    <s v="web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x v="1"/>
    <s v="web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x v="1"/>
    <s v="web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x v="1"/>
    <s v="web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x v="1"/>
    <s v="web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x v="1"/>
    <s v="web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x v="1"/>
    <s v="web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x v="1"/>
    <s v="web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x v="1"/>
    <s v="web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x v="1"/>
    <s v="web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x v="1"/>
    <s v="web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x v="1"/>
    <s v="web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x v="1"/>
    <s v="web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x v="1"/>
    <s v="web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x v="1"/>
    <s v="web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x v="1"/>
    <s v="web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x v="1"/>
    <s v="web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x v="1"/>
    <s v="web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x v="1"/>
    <s v="web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x v="1"/>
    <s v="web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x v="1"/>
    <s v="web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x v="1"/>
    <s v="web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x v="1"/>
    <s v="web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x v="1"/>
    <s v="web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x v="1"/>
    <s v="web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x v="1"/>
    <s v="web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x v="1"/>
    <s v="web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x v="1"/>
    <s v="web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x v="1"/>
    <s v="web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x v="1"/>
    <s v="web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x v="1"/>
    <s v="world music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x v="1"/>
    <s v="world music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x v="1"/>
    <s v="world music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x v="1"/>
    <s v="world music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x v="1"/>
    <s v="world music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x v="1"/>
    <s v="world music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x v="1"/>
    <s v="world music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x v="1"/>
    <s v="world music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x v="1"/>
    <s v="world music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x v="1"/>
    <s v="world music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x v="1"/>
    <s v="world music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x v="1"/>
    <s v="world music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x v="1"/>
    <s v="world music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x v="1"/>
    <s v="world music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x v="1"/>
    <s v="world music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x v="1"/>
    <s v="world music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x v="1"/>
    <s v="world music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x v="1"/>
    <s v="world music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x v="1"/>
    <s v="world music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x v="1"/>
    <s v="world music"/>
    <x v="411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322"/>
    <n v="113"/>
    <n v="18"/>
    <n v="453"/>
    <x v="0"/>
    <x v="0"/>
    <x v="0"/>
  </r>
  <r>
    <x v="1"/>
    <n v="932"/>
    <n v="420"/>
    <n v="60"/>
    <n v="1412"/>
    <x v="1"/>
    <x v="1"/>
    <x v="1"/>
  </r>
  <r>
    <x v="2"/>
    <n v="381"/>
    <n v="283"/>
    <n v="52"/>
    <n v="716"/>
    <x v="2"/>
    <x v="2"/>
    <x v="2"/>
  </r>
  <r>
    <x v="3"/>
    <n v="168"/>
    <n v="144"/>
    <n v="40"/>
    <n v="352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55"/>
    <n v="198"/>
    <n v="83"/>
    <n v="336"/>
    <x v="11"/>
    <x v="11"/>
    <x v="11"/>
  </r>
  <r>
    <x v="12"/>
    <m/>
    <m/>
    <m/>
    <n v="3956"/>
    <x v="12"/>
    <x v="1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D4473-2C66-DF40-876C-55FABD5D4EB4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E6A94-189C-A547-A19C-AA29B23075B8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Q9:T22" firstHeaderRow="0" firstDataRow="1" firstDataCol="1"/>
  <pivotFields count="8">
    <pivotField axis="axisRow" showAll="0" sortType="ascending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h="1" x="12"/>
        <item t="default"/>
      </items>
    </pivotField>
    <pivotField showAll="0"/>
    <pivotField showAll="0"/>
    <pivotField showAll="0"/>
    <pivotField showAll="0"/>
    <pivotField dataField="1" showAll="0">
      <items count="14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x="12"/>
        <item t="default"/>
      </items>
    </pivotField>
    <pivotField dataField="1" showAll="0">
      <items count="14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x="12"/>
        <item t="default"/>
      </items>
    </pivotField>
    <pivotField dataField="1" showAll="0">
      <items count="14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x="12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% Successful" fld="5" baseField="0" baseItem="0"/>
    <dataField name="Sum of % Failed" fld="6" baseField="0" baseItem="0"/>
    <dataField name="Sum of %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89529-0B79-4347-9064-1500B4A11E78}">
  <dimension ref="A1:E18"/>
  <sheetViews>
    <sheetView workbookViewId="0">
      <selection activeCell="Q10" sqref="Q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8361</v>
      </c>
      <c r="B1" t="s">
        <v>8313</v>
      </c>
    </row>
    <row r="2" spans="1:5" x14ac:dyDescent="0.2">
      <c r="A2" s="12" t="s">
        <v>8364</v>
      </c>
      <c r="B2" t="s">
        <v>8358</v>
      </c>
    </row>
    <row r="4" spans="1:5" x14ac:dyDescent="0.2">
      <c r="A4" s="12" t="s">
        <v>8359</v>
      </c>
      <c r="B4" s="12" t="s">
        <v>8356</v>
      </c>
    </row>
    <row r="5" spans="1:5" x14ac:dyDescent="0.2">
      <c r="A5" s="12" t="s">
        <v>8360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2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8357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B1" zoomScale="95" zoomScaleNormal="95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41.1640625" customWidth="1"/>
    <col min="17" max="17" width="15.6640625" bestFit="1" customWidth="1"/>
    <col min="18" max="18" width="21" style="16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8222</v>
      </c>
      <c r="H1" s="1" t="s">
        <v>8244</v>
      </c>
      <c r="I1" s="1" t="s">
        <v>8258</v>
      </c>
      <c r="J1" s="1" t="s">
        <v>8365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0" t="s">
        <v>8361</v>
      </c>
      <c r="Q1" s="1" t="s">
        <v>8362</v>
      </c>
      <c r="R1" s="15" t="s">
        <v>8366</v>
      </c>
      <c r="S1" t="s">
        <v>8364</v>
      </c>
    </row>
    <row r="2" spans="1:19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>IFERROR(ROUND(E2/L2,2),0)</f>
        <v>63.92</v>
      </c>
      <c r="P2" s="11" t="s">
        <v>8306</v>
      </c>
      <c r="Q2" t="s">
        <v>8312</v>
      </c>
      <c r="R2" s="17" cm="1">
        <f t="array" ref="R2:R4115">(((J2:J4115/60)/60)/24)+DATE(1970,1,1)</f>
        <v>42177.007071759261</v>
      </c>
      <c r="S2" s="9" cm="1">
        <f t="array" ref="S2:S4115">YEAR(R2:R4115)</f>
        <v>2015</v>
      </c>
    </row>
    <row r="3" spans="1:19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P3" s="11" t="s">
        <v>8306</v>
      </c>
      <c r="Q3" t="s">
        <v>8312</v>
      </c>
      <c r="R3" s="17">
        <v>42766.600497685184</v>
      </c>
      <c r="S3">
        <v>2017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P4" s="11" t="s">
        <v>8306</v>
      </c>
      <c r="Q4" t="s">
        <v>8312</v>
      </c>
      <c r="R4" s="16">
        <v>42405.702349537038</v>
      </c>
      <c r="S4">
        <v>2016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P5" s="11" t="s">
        <v>8306</v>
      </c>
      <c r="Q5" t="s">
        <v>8312</v>
      </c>
      <c r="R5" s="16">
        <v>41828.515127314815</v>
      </c>
      <c r="S5">
        <v>2014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P6" s="11" t="s">
        <v>8306</v>
      </c>
      <c r="Q6" t="s">
        <v>8312</v>
      </c>
      <c r="R6" s="16">
        <v>42327.834247685183</v>
      </c>
      <c r="S6">
        <v>2015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P7" s="11" t="s">
        <v>8306</v>
      </c>
      <c r="Q7" t="s">
        <v>8312</v>
      </c>
      <c r="R7" s="16">
        <v>42563.932951388888</v>
      </c>
      <c r="S7">
        <v>2016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P8" s="11" t="s">
        <v>8306</v>
      </c>
      <c r="Q8" t="s">
        <v>8312</v>
      </c>
      <c r="R8" s="16">
        <v>41794.072337962964</v>
      </c>
      <c r="S8">
        <v>2014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P9" s="11" t="s">
        <v>8306</v>
      </c>
      <c r="Q9" t="s">
        <v>8312</v>
      </c>
      <c r="R9" s="16">
        <v>42516.047071759262</v>
      </c>
      <c r="S9">
        <v>2016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P10" s="11" t="s">
        <v>8306</v>
      </c>
      <c r="Q10" t="s">
        <v>8312</v>
      </c>
      <c r="R10" s="16">
        <v>42468.94458333333</v>
      </c>
      <c r="S10">
        <v>2016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P11" s="11" t="s">
        <v>8306</v>
      </c>
      <c r="Q11" t="s">
        <v>8312</v>
      </c>
      <c r="R11" s="16">
        <v>42447.103518518517</v>
      </c>
      <c r="S11">
        <v>2016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P12" s="11" t="s">
        <v>8306</v>
      </c>
      <c r="Q12" t="s">
        <v>8312</v>
      </c>
      <c r="R12" s="16">
        <v>41780.068043981482</v>
      </c>
      <c r="S12">
        <v>2014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P13" s="11" t="s">
        <v>8306</v>
      </c>
      <c r="Q13" t="s">
        <v>8312</v>
      </c>
      <c r="R13" s="16">
        <v>42572.778495370367</v>
      </c>
      <c r="S13">
        <v>2016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P14" s="11" t="s">
        <v>8306</v>
      </c>
      <c r="Q14" t="s">
        <v>8312</v>
      </c>
      <c r="R14" s="16">
        <v>41791.713252314818</v>
      </c>
      <c r="S14">
        <v>2014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P15" s="11" t="s">
        <v>8306</v>
      </c>
      <c r="Q15" t="s">
        <v>8312</v>
      </c>
      <c r="R15" s="16">
        <v>42508.677187499998</v>
      </c>
      <c r="S15">
        <v>2016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P16" s="11" t="s">
        <v>8306</v>
      </c>
      <c r="Q16" t="s">
        <v>8312</v>
      </c>
      <c r="R16" s="16">
        <v>41808.02648148148</v>
      </c>
      <c r="S16">
        <v>2014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P17" s="11" t="s">
        <v>8306</v>
      </c>
      <c r="Q17" t="s">
        <v>8312</v>
      </c>
      <c r="R17" s="16">
        <v>42256.391875000001</v>
      </c>
      <c r="S17">
        <v>2015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P18" s="11" t="s">
        <v>8306</v>
      </c>
      <c r="Q18" t="s">
        <v>8312</v>
      </c>
      <c r="R18" s="16">
        <v>41760.796423611115</v>
      </c>
      <c r="S18">
        <v>2014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P19" s="11" t="s">
        <v>8306</v>
      </c>
      <c r="Q19" t="s">
        <v>8312</v>
      </c>
      <c r="R19" s="16">
        <v>41917.731736111113</v>
      </c>
      <c r="S19">
        <v>2014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P20" s="11" t="s">
        <v>8306</v>
      </c>
      <c r="Q20" t="s">
        <v>8312</v>
      </c>
      <c r="R20" s="16">
        <v>41869.542314814818</v>
      </c>
      <c r="S20">
        <v>2014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P21" s="11" t="s">
        <v>8306</v>
      </c>
      <c r="Q21" t="s">
        <v>8312</v>
      </c>
      <c r="R21" s="16">
        <v>42175.816365740742</v>
      </c>
      <c r="S21">
        <v>2015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P22" s="11" t="s">
        <v>8306</v>
      </c>
      <c r="Q22" t="s">
        <v>8312</v>
      </c>
      <c r="R22" s="16">
        <v>42200.758240740746</v>
      </c>
      <c r="S22">
        <v>2015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P23" s="11" t="s">
        <v>8306</v>
      </c>
      <c r="Q23" t="s">
        <v>8312</v>
      </c>
      <c r="R23" s="16">
        <v>41878.627187500002</v>
      </c>
      <c r="S23">
        <v>2014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P24" s="11" t="s">
        <v>8306</v>
      </c>
      <c r="Q24" t="s">
        <v>8312</v>
      </c>
      <c r="R24" s="16">
        <v>41989.91134259259</v>
      </c>
      <c r="S24">
        <v>2014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P25" s="11" t="s">
        <v>8306</v>
      </c>
      <c r="Q25" t="s">
        <v>8312</v>
      </c>
      <c r="R25" s="16">
        <v>42097.778946759259</v>
      </c>
      <c r="S25">
        <v>2015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P26" s="11" t="s">
        <v>8306</v>
      </c>
      <c r="Q26" t="s">
        <v>8312</v>
      </c>
      <c r="R26" s="16">
        <v>42229.820173611108</v>
      </c>
      <c r="S26">
        <v>2015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P27" s="11" t="s">
        <v>8306</v>
      </c>
      <c r="Q27" t="s">
        <v>8312</v>
      </c>
      <c r="R27" s="16">
        <v>42318.025011574078</v>
      </c>
      <c r="S27">
        <v>2015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P28" s="11" t="s">
        <v>8306</v>
      </c>
      <c r="Q28" t="s">
        <v>8312</v>
      </c>
      <c r="R28" s="16">
        <v>41828.515555555554</v>
      </c>
      <c r="S28">
        <v>2014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P29" s="11" t="s">
        <v>8306</v>
      </c>
      <c r="Q29" t="s">
        <v>8312</v>
      </c>
      <c r="R29" s="16">
        <v>41929.164733796293</v>
      </c>
      <c r="S29">
        <v>2014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P30" s="11" t="s">
        <v>8306</v>
      </c>
      <c r="Q30" t="s">
        <v>8312</v>
      </c>
      <c r="R30" s="16">
        <v>42324.96393518518</v>
      </c>
      <c r="S30">
        <v>2015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P31" s="11" t="s">
        <v>8306</v>
      </c>
      <c r="Q31" t="s">
        <v>8312</v>
      </c>
      <c r="R31" s="16">
        <v>41812.67324074074</v>
      </c>
      <c r="S31">
        <v>2014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P32" s="11" t="s">
        <v>8306</v>
      </c>
      <c r="Q32" t="s">
        <v>8312</v>
      </c>
      <c r="R32" s="16">
        <v>41842.292997685188</v>
      </c>
      <c r="S32">
        <v>2014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P33" s="11" t="s">
        <v>8306</v>
      </c>
      <c r="Q33" t="s">
        <v>8312</v>
      </c>
      <c r="R33" s="16">
        <v>42376.79206018518</v>
      </c>
      <c r="S33">
        <v>2016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P34" s="11" t="s">
        <v>8306</v>
      </c>
      <c r="Q34" t="s">
        <v>8312</v>
      </c>
      <c r="R34" s="16">
        <v>42461.627511574072</v>
      </c>
      <c r="S34">
        <v>2016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P35" s="11" t="s">
        <v>8306</v>
      </c>
      <c r="Q35" t="s">
        <v>8312</v>
      </c>
      <c r="R35" s="16">
        <v>42286.660891203705</v>
      </c>
      <c r="S35">
        <v>2015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P36" s="11" t="s">
        <v>8306</v>
      </c>
      <c r="Q36" t="s">
        <v>8312</v>
      </c>
      <c r="R36" s="16">
        <v>41841.321770833332</v>
      </c>
      <c r="S36">
        <v>2014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P37" s="11" t="s">
        <v>8306</v>
      </c>
      <c r="Q37" t="s">
        <v>8312</v>
      </c>
      <c r="R37" s="16">
        <v>42098.291828703703</v>
      </c>
      <c r="S37">
        <v>2015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P38" s="11" t="s">
        <v>8306</v>
      </c>
      <c r="Q38" t="s">
        <v>8312</v>
      </c>
      <c r="R38" s="16">
        <v>42068.307002314818</v>
      </c>
      <c r="S38">
        <v>2015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P39" s="11" t="s">
        <v>8306</v>
      </c>
      <c r="Q39" t="s">
        <v>8312</v>
      </c>
      <c r="R39" s="16">
        <v>42032.693043981482</v>
      </c>
      <c r="S39">
        <v>2015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P40" s="11" t="s">
        <v>8306</v>
      </c>
      <c r="Q40" t="s">
        <v>8312</v>
      </c>
      <c r="R40" s="16">
        <v>41375.057222222218</v>
      </c>
      <c r="S40">
        <v>2013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P41" s="11" t="s">
        <v>8306</v>
      </c>
      <c r="Q41" t="s">
        <v>8312</v>
      </c>
      <c r="R41" s="16">
        <v>41754.047083333331</v>
      </c>
      <c r="S41">
        <v>2014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P42" s="11" t="s">
        <v>8306</v>
      </c>
      <c r="Q42" t="s">
        <v>8312</v>
      </c>
      <c r="R42" s="16">
        <v>41789.21398148148</v>
      </c>
      <c r="S42">
        <v>2014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P43" s="11" t="s">
        <v>8306</v>
      </c>
      <c r="Q43" t="s">
        <v>8312</v>
      </c>
      <c r="R43" s="16">
        <v>41887.568912037037</v>
      </c>
      <c r="S43">
        <v>2014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P44" s="11" t="s">
        <v>8306</v>
      </c>
      <c r="Q44" t="s">
        <v>8312</v>
      </c>
      <c r="R44" s="16">
        <v>41971.639189814814</v>
      </c>
      <c r="S44">
        <v>2014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P45" s="11" t="s">
        <v>8306</v>
      </c>
      <c r="Q45" t="s">
        <v>8312</v>
      </c>
      <c r="R45" s="16">
        <v>41802.790347222224</v>
      </c>
      <c r="S45">
        <v>2014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P46" s="11" t="s">
        <v>8306</v>
      </c>
      <c r="Q46" t="s">
        <v>8312</v>
      </c>
      <c r="R46" s="16">
        <v>41874.098807870374</v>
      </c>
      <c r="S46">
        <v>2014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P47" s="11" t="s">
        <v>8306</v>
      </c>
      <c r="Q47" t="s">
        <v>8312</v>
      </c>
      <c r="R47" s="16">
        <v>42457.623923611114</v>
      </c>
      <c r="S47">
        <v>2016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P48" s="11" t="s">
        <v>8306</v>
      </c>
      <c r="Q48" t="s">
        <v>8312</v>
      </c>
      <c r="R48" s="16">
        <v>42323.964976851858</v>
      </c>
      <c r="S48">
        <v>2015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P49" s="11" t="s">
        <v>8306</v>
      </c>
      <c r="Q49" t="s">
        <v>8312</v>
      </c>
      <c r="R49" s="16">
        <v>41932.819525462961</v>
      </c>
      <c r="S49">
        <v>2014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P50" s="11" t="s">
        <v>8306</v>
      </c>
      <c r="Q50" t="s">
        <v>8312</v>
      </c>
      <c r="R50" s="16">
        <v>42033.516898148147</v>
      </c>
      <c r="S50">
        <v>2015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P51" s="11" t="s">
        <v>8306</v>
      </c>
      <c r="Q51" t="s">
        <v>8312</v>
      </c>
      <c r="R51" s="16">
        <v>42271.176446759258</v>
      </c>
      <c r="S51">
        <v>2015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P52" s="11" t="s">
        <v>8306</v>
      </c>
      <c r="Q52" t="s">
        <v>8312</v>
      </c>
      <c r="R52" s="16">
        <v>41995.752986111111</v>
      </c>
      <c r="S52">
        <v>2014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P53" s="11" t="s">
        <v>8306</v>
      </c>
      <c r="Q53" t="s">
        <v>8312</v>
      </c>
      <c r="R53" s="16">
        <v>42196.928668981483</v>
      </c>
      <c r="S53">
        <v>2015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P54" s="11" t="s">
        <v>8306</v>
      </c>
      <c r="Q54" t="s">
        <v>8312</v>
      </c>
      <c r="R54" s="16">
        <v>41807.701921296299</v>
      </c>
      <c r="S54">
        <v>2014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P55" s="11" t="s">
        <v>8306</v>
      </c>
      <c r="Q55" t="s">
        <v>8312</v>
      </c>
      <c r="R55" s="16">
        <v>41719.549131944441</v>
      </c>
      <c r="S55">
        <v>2014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P56" s="11" t="s">
        <v>8306</v>
      </c>
      <c r="Q56" t="s">
        <v>8312</v>
      </c>
      <c r="R56" s="16">
        <v>42333.713206018518</v>
      </c>
      <c r="S56">
        <v>2015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P57" s="11" t="s">
        <v>8306</v>
      </c>
      <c r="Q57" t="s">
        <v>8312</v>
      </c>
      <c r="R57" s="16">
        <v>42496.968935185185</v>
      </c>
      <c r="S57">
        <v>2016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P58" s="11" t="s">
        <v>8306</v>
      </c>
      <c r="Q58" t="s">
        <v>8312</v>
      </c>
      <c r="R58" s="16">
        <v>42149.548888888887</v>
      </c>
      <c r="S58">
        <v>2015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P59" s="11" t="s">
        <v>8306</v>
      </c>
      <c r="Q59" t="s">
        <v>8312</v>
      </c>
      <c r="R59" s="16">
        <v>42089.83289351852</v>
      </c>
      <c r="S59">
        <v>2015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P60" s="11" t="s">
        <v>8306</v>
      </c>
      <c r="Q60" t="s">
        <v>8312</v>
      </c>
      <c r="R60" s="16">
        <v>41932.745046296295</v>
      </c>
      <c r="S60">
        <v>2014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P61" s="11" t="s">
        <v>8306</v>
      </c>
      <c r="Q61" t="s">
        <v>8312</v>
      </c>
      <c r="R61" s="16">
        <v>42230.23583333334</v>
      </c>
      <c r="S61">
        <v>2015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P62" s="11" t="s">
        <v>8306</v>
      </c>
      <c r="Q62" t="s">
        <v>8312</v>
      </c>
      <c r="R62" s="16">
        <v>41701.901817129627</v>
      </c>
      <c r="S62">
        <v>2014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P63" s="11" t="s">
        <v>8306</v>
      </c>
      <c r="Q63" t="s">
        <v>8312</v>
      </c>
      <c r="R63" s="16">
        <v>41409.814317129632</v>
      </c>
      <c r="S63">
        <v>2013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P64" s="11" t="s">
        <v>8306</v>
      </c>
      <c r="Q64" t="s">
        <v>8312</v>
      </c>
      <c r="R64" s="16">
        <v>41311.799513888887</v>
      </c>
      <c r="S64">
        <v>2013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P65" s="11" t="s">
        <v>8306</v>
      </c>
      <c r="Q65" t="s">
        <v>8312</v>
      </c>
      <c r="R65" s="16">
        <v>41612.912187499998</v>
      </c>
      <c r="S65">
        <v>2013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P66" s="11" t="s">
        <v>8306</v>
      </c>
      <c r="Q66" t="s">
        <v>8312</v>
      </c>
      <c r="R66" s="16">
        <v>41433.01829861111</v>
      </c>
      <c r="S66">
        <v>2013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P67" s="11" t="s">
        <v>8306</v>
      </c>
      <c r="Q67" t="s">
        <v>8312</v>
      </c>
      <c r="R67" s="16">
        <v>41835.821226851855</v>
      </c>
      <c r="S67">
        <v>2014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P68" s="11" t="s">
        <v>8306</v>
      </c>
      <c r="Q68" t="s">
        <v>8312</v>
      </c>
      <c r="R68" s="16">
        <v>42539.849768518514</v>
      </c>
      <c r="S68">
        <v>2016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P69" s="11" t="s">
        <v>8306</v>
      </c>
      <c r="Q69" t="s">
        <v>8312</v>
      </c>
      <c r="R69" s="16">
        <v>41075.583379629628</v>
      </c>
      <c r="S69">
        <v>2012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P70" s="11" t="s">
        <v>8306</v>
      </c>
      <c r="Q70" t="s">
        <v>8312</v>
      </c>
      <c r="R70" s="16">
        <v>41663.569340277776</v>
      </c>
      <c r="S70">
        <v>2014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P71" s="11" t="s">
        <v>8306</v>
      </c>
      <c r="Q71" t="s">
        <v>8312</v>
      </c>
      <c r="R71" s="16">
        <v>40786.187789351854</v>
      </c>
      <c r="S71">
        <v>2011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P72" s="11" t="s">
        <v>8306</v>
      </c>
      <c r="Q72" t="s">
        <v>8312</v>
      </c>
      <c r="R72" s="16">
        <v>40730.896354166667</v>
      </c>
      <c r="S72">
        <v>2011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P73" s="11" t="s">
        <v>8306</v>
      </c>
      <c r="Q73" t="s">
        <v>8312</v>
      </c>
      <c r="R73" s="16">
        <v>40997.271493055552</v>
      </c>
      <c r="S73">
        <v>2012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P74" s="11" t="s">
        <v>8306</v>
      </c>
      <c r="Q74" t="s">
        <v>8312</v>
      </c>
      <c r="R74" s="16">
        <v>41208.010196759256</v>
      </c>
      <c r="S74">
        <v>2012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P75" s="11" t="s">
        <v>8306</v>
      </c>
      <c r="Q75" t="s">
        <v>8312</v>
      </c>
      <c r="R75" s="16">
        <v>40587.75675925926</v>
      </c>
      <c r="S75">
        <v>2011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P76" s="11" t="s">
        <v>8306</v>
      </c>
      <c r="Q76" t="s">
        <v>8312</v>
      </c>
      <c r="R76" s="16">
        <v>42360.487210648149</v>
      </c>
      <c r="S76">
        <v>2015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P77" s="11" t="s">
        <v>8306</v>
      </c>
      <c r="Q77" t="s">
        <v>8312</v>
      </c>
      <c r="R77" s="16">
        <v>41357.209166666667</v>
      </c>
      <c r="S77">
        <v>2013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P78" s="11" t="s">
        <v>8306</v>
      </c>
      <c r="Q78" t="s">
        <v>8312</v>
      </c>
      <c r="R78" s="16">
        <v>40844.691643518519</v>
      </c>
      <c r="S78">
        <v>2011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P79" s="11" t="s">
        <v>8306</v>
      </c>
      <c r="Q79" t="s">
        <v>8312</v>
      </c>
      <c r="R79" s="16">
        <v>40997.144872685189</v>
      </c>
      <c r="S79">
        <v>2012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P80" s="11" t="s">
        <v>8306</v>
      </c>
      <c r="Q80" t="s">
        <v>8312</v>
      </c>
      <c r="R80" s="16">
        <v>42604.730567129634</v>
      </c>
      <c r="S80">
        <v>2016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P81" s="11" t="s">
        <v>8306</v>
      </c>
      <c r="Q81" t="s">
        <v>8312</v>
      </c>
      <c r="R81" s="16">
        <v>41724.776539351849</v>
      </c>
      <c r="S81">
        <v>2014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P82" s="11" t="s">
        <v>8306</v>
      </c>
      <c r="Q82" t="s">
        <v>8312</v>
      </c>
      <c r="R82" s="16">
        <v>41583.083981481483</v>
      </c>
      <c r="S82">
        <v>2013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P83" s="11" t="s">
        <v>8306</v>
      </c>
      <c r="Q83" t="s">
        <v>8312</v>
      </c>
      <c r="R83" s="16">
        <v>41100.158877314818</v>
      </c>
      <c r="S83">
        <v>2012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P84" s="11" t="s">
        <v>8306</v>
      </c>
      <c r="Q84" t="s">
        <v>8312</v>
      </c>
      <c r="R84" s="16">
        <v>40795.820150462961</v>
      </c>
      <c r="S84">
        <v>2011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P85" s="11" t="s">
        <v>8306</v>
      </c>
      <c r="Q85" t="s">
        <v>8312</v>
      </c>
      <c r="R85" s="16">
        <v>42042.615613425922</v>
      </c>
      <c r="S85">
        <v>2015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P86" s="11" t="s">
        <v>8306</v>
      </c>
      <c r="Q86" t="s">
        <v>8312</v>
      </c>
      <c r="R86" s="16">
        <v>40648.757939814815</v>
      </c>
      <c r="S86">
        <v>2011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P87" s="11" t="s">
        <v>8306</v>
      </c>
      <c r="Q87" t="s">
        <v>8312</v>
      </c>
      <c r="R87" s="16">
        <v>40779.125428240739</v>
      </c>
      <c r="S87">
        <v>2011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P88" s="11" t="s">
        <v>8306</v>
      </c>
      <c r="Q88" t="s">
        <v>8312</v>
      </c>
      <c r="R88" s="16">
        <v>42291.556076388893</v>
      </c>
      <c r="S88">
        <v>2015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P89" s="11" t="s">
        <v>8306</v>
      </c>
      <c r="Q89" t="s">
        <v>8312</v>
      </c>
      <c r="R89" s="16">
        <v>40322.53938657407</v>
      </c>
      <c r="S89">
        <v>2010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P90" s="11" t="s">
        <v>8306</v>
      </c>
      <c r="Q90" t="s">
        <v>8312</v>
      </c>
      <c r="R90" s="16">
        <v>41786.65892361111</v>
      </c>
      <c r="S90">
        <v>2014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P91" s="11" t="s">
        <v>8306</v>
      </c>
      <c r="Q91" t="s">
        <v>8312</v>
      </c>
      <c r="R91" s="16">
        <v>41402.752222222225</v>
      </c>
      <c r="S91">
        <v>2013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P92" s="11" t="s">
        <v>8306</v>
      </c>
      <c r="Q92" t="s">
        <v>8312</v>
      </c>
      <c r="R92" s="16">
        <v>40706.297442129631</v>
      </c>
      <c r="S92">
        <v>2011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P93" s="11" t="s">
        <v>8306</v>
      </c>
      <c r="Q93" t="s">
        <v>8312</v>
      </c>
      <c r="R93" s="16">
        <v>40619.402361111112</v>
      </c>
      <c r="S93">
        <v>2011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P94" s="11" t="s">
        <v>8306</v>
      </c>
      <c r="Q94" t="s">
        <v>8312</v>
      </c>
      <c r="R94" s="16">
        <v>42721.198877314819</v>
      </c>
      <c r="S94">
        <v>2016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P95" s="11" t="s">
        <v>8306</v>
      </c>
      <c r="Q95" t="s">
        <v>8312</v>
      </c>
      <c r="R95" s="16">
        <v>41065.858067129629</v>
      </c>
      <c r="S95">
        <v>2012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P96" s="11" t="s">
        <v>8306</v>
      </c>
      <c r="Q96" t="s">
        <v>8312</v>
      </c>
      <c r="R96" s="16">
        <v>41716.717847222222</v>
      </c>
      <c r="S96">
        <v>2014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P97" s="11" t="s">
        <v>8306</v>
      </c>
      <c r="Q97" t="s">
        <v>8312</v>
      </c>
      <c r="R97" s="16">
        <v>40935.005104166667</v>
      </c>
      <c r="S97">
        <v>2012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P98" s="11" t="s">
        <v>8306</v>
      </c>
      <c r="Q98" t="s">
        <v>8312</v>
      </c>
      <c r="R98" s="16">
        <v>40324.662511574075</v>
      </c>
      <c r="S98">
        <v>2010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P99" s="11" t="s">
        <v>8306</v>
      </c>
      <c r="Q99" t="s">
        <v>8312</v>
      </c>
      <c r="R99" s="16">
        <v>40706.135208333333</v>
      </c>
      <c r="S99">
        <v>2011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P100" s="11" t="s">
        <v>8306</v>
      </c>
      <c r="Q100" t="s">
        <v>8312</v>
      </c>
      <c r="R100" s="16">
        <v>41214.79483796296</v>
      </c>
      <c r="S100">
        <v>2012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P101" s="11" t="s">
        <v>8306</v>
      </c>
      <c r="Q101" t="s">
        <v>8312</v>
      </c>
      <c r="R101" s="16">
        <v>41631.902766203704</v>
      </c>
      <c r="S101">
        <v>2013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P102" s="11" t="s">
        <v>8306</v>
      </c>
      <c r="Q102" t="s">
        <v>8340</v>
      </c>
      <c r="R102" s="16">
        <v>41197.753310185188</v>
      </c>
      <c r="S102">
        <v>2012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P103" s="11" t="s">
        <v>8306</v>
      </c>
      <c r="Q103" t="s">
        <v>8340</v>
      </c>
      <c r="R103" s="16">
        <v>41274.776736111111</v>
      </c>
      <c r="S103">
        <v>2012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P104" s="11" t="s">
        <v>8306</v>
      </c>
      <c r="Q104" t="s">
        <v>8340</v>
      </c>
      <c r="R104" s="16">
        <v>40505.131168981483</v>
      </c>
      <c r="S104">
        <v>2010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P105" s="11" t="s">
        <v>8306</v>
      </c>
      <c r="Q105" t="s">
        <v>8340</v>
      </c>
      <c r="R105" s="16">
        <v>41682.805902777778</v>
      </c>
      <c r="S105">
        <v>2014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P106" s="11" t="s">
        <v>8306</v>
      </c>
      <c r="Q106" t="s">
        <v>8340</v>
      </c>
      <c r="R106" s="16">
        <v>40612.695208333331</v>
      </c>
      <c r="S106">
        <v>2011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P107" s="11" t="s">
        <v>8306</v>
      </c>
      <c r="Q107" t="s">
        <v>8340</v>
      </c>
      <c r="R107" s="16">
        <v>42485.724768518514</v>
      </c>
      <c r="S107">
        <v>2016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P108" s="11" t="s">
        <v>8306</v>
      </c>
      <c r="Q108" t="s">
        <v>8340</v>
      </c>
      <c r="R108" s="16">
        <v>40987.776631944449</v>
      </c>
      <c r="S108">
        <v>2012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P109" s="11" t="s">
        <v>8306</v>
      </c>
      <c r="Q109" t="s">
        <v>8340</v>
      </c>
      <c r="R109" s="16">
        <v>40635.982488425929</v>
      </c>
      <c r="S109">
        <v>2011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P110" s="11" t="s">
        <v>8306</v>
      </c>
      <c r="Q110" t="s">
        <v>8340</v>
      </c>
      <c r="R110" s="16">
        <v>41365.613078703704</v>
      </c>
      <c r="S110">
        <v>2013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P111" s="11" t="s">
        <v>8306</v>
      </c>
      <c r="Q111" t="s">
        <v>8340</v>
      </c>
      <c r="R111" s="16">
        <v>40570.025810185187</v>
      </c>
      <c r="S111">
        <v>2011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P112" s="11" t="s">
        <v>8306</v>
      </c>
      <c r="Q112" t="s">
        <v>8340</v>
      </c>
      <c r="R112" s="16">
        <v>41557.949687500004</v>
      </c>
      <c r="S112">
        <v>2013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P113" s="11" t="s">
        <v>8306</v>
      </c>
      <c r="Q113" t="s">
        <v>8340</v>
      </c>
      <c r="R113" s="16">
        <v>42125.333182870367</v>
      </c>
      <c r="S113">
        <v>2015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P114" s="11" t="s">
        <v>8306</v>
      </c>
      <c r="Q114" t="s">
        <v>8340</v>
      </c>
      <c r="R114" s="16">
        <v>41718.043032407404</v>
      </c>
      <c r="S114">
        <v>2014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P115" s="11" t="s">
        <v>8306</v>
      </c>
      <c r="Q115" t="s">
        <v>8340</v>
      </c>
      <c r="R115" s="16">
        <v>40753.758425925924</v>
      </c>
      <c r="S115">
        <v>2011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P116" s="11" t="s">
        <v>8306</v>
      </c>
      <c r="Q116" t="s">
        <v>8340</v>
      </c>
      <c r="R116" s="16">
        <v>40861.27416666667</v>
      </c>
      <c r="S116">
        <v>2011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P117" s="11" t="s">
        <v>8306</v>
      </c>
      <c r="Q117" t="s">
        <v>8340</v>
      </c>
      <c r="R117" s="16">
        <v>40918.738935185182</v>
      </c>
      <c r="S117">
        <v>2012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P118" s="11" t="s">
        <v>8306</v>
      </c>
      <c r="Q118" t="s">
        <v>8340</v>
      </c>
      <c r="R118" s="16">
        <v>40595.497164351851</v>
      </c>
      <c r="S118">
        <v>2011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P119" s="11" t="s">
        <v>8306</v>
      </c>
      <c r="Q119" t="s">
        <v>8340</v>
      </c>
      <c r="R119" s="16">
        <v>40248.834999999999</v>
      </c>
      <c r="S119">
        <v>2010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P120" s="11" t="s">
        <v>8306</v>
      </c>
      <c r="Q120" t="s">
        <v>8340</v>
      </c>
      <c r="R120" s="16">
        <v>40723.053657407407</v>
      </c>
      <c r="S120">
        <v>2011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P121" s="11" t="s">
        <v>8306</v>
      </c>
      <c r="Q121" t="s">
        <v>8340</v>
      </c>
      <c r="R121" s="16">
        <v>40739.069282407407</v>
      </c>
      <c r="S121">
        <v>2011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P122" s="11" t="s">
        <v>8306</v>
      </c>
      <c r="Q122" t="s">
        <v>8328</v>
      </c>
      <c r="R122" s="16">
        <v>42616.049849537041</v>
      </c>
      <c r="S122">
        <v>2016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P123" s="11" t="s">
        <v>8306</v>
      </c>
      <c r="Q123" t="s">
        <v>8328</v>
      </c>
      <c r="R123" s="16">
        <v>42096.704976851848</v>
      </c>
      <c r="S123">
        <v>2015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P124" s="11" t="s">
        <v>8306</v>
      </c>
      <c r="Q124" t="s">
        <v>8328</v>
      </c>
      <c r="R124" s="16">
        <v>42593.431793981479</v>
      </c>
      <c r="S124">
        <v>2016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P125" s="11" t="s">
        <v>8306</v>
      </c>
      <c r="Q125" t="s">
        <v>8328</v>
      </c>
      <c r="R125" s="16">
        <v>41904.781990740739</v>
      </c>
      <c r="S125">
        <v>2014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P126" s="11" t="s">
        <v>8306</v>
      </c>
      <c r="Q126" t="s">
        <v>8328</v>
      </c>
      <c r="R126" s="16">
        <v>42114.928726851853</v>
      </c>
      <c r="S126">
        <v>2015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P127" s="11" t="s">
        <v>8306</v>
      </c>
      <c r="Q127" t="s">
        <v>8328</v>
      </c>
      <c r="R127" s="16">
        <v>42709.993981481486</v>
      </c>
      <c r="S127">
        <v>2016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P128" s="11" t="s">
        <v>8306</v>
      </c>
      <c r="Q128" t="s">
        <v>8328</v>
      </c>
      <c r="R128" s="16">
        <v>42135.589548611111</v>
      </c>
      <c r="S128">
        <v>2015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P129" s="11" t="s">
        <v>8306</v>
      </c>
      <c r="Q129" t="s">
        <v>8328</v>
      </c>
      <c r="R129" s="16">
        <v>42067.62431712963</v>
      </c>
      <c r="S129">
        <v>2015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P130" s="11" t="s">
        <v>8306</v>
      </c>
      <c r="Q130" t="s">
        <v>8328</v>
      </c>
      <c r="R130" s="16">
        <v>42628.22792824074</v>
      </c>
      <c r="S130">
        <v>2016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P131" s="11" t="s">
        <v>8306</v>
      </c>
      <c r="Q131" t="s">
        <v>8328</v>
      </c>
      <c r="R131" s="16">
        <v>41882.937303240738</v>
      </c>
      <c r="S131">
        <v>2014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P132" s="11" t="s">
        <v>8306</v>
      </c>
      <c r="Q132" t="s">
        <v>8328</v>
      </c>
      <c r="R132" s="16">
        <v>41778.915416666663</v>
      </c>
      <c r="S132">
        <v>2014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P133" s="11" t="s">
        <v>8306</v>
      </c>
      <c r="Q133" t="s">
        <v>8328</v>
      </c>
      <c r="R133" s="16">
        <v>42541.837511574078</v>
      </c>
      <c r="S133">
        <v>2016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P134" s="11" t="s">
        <v>8306</v>
      </c>
      <c r="Q134" t="s">
        <v>8328</v>
      </c>
      <c r="R134" s="16">
        <v>41905.812581018516</v>
      </c>
      <c r="S134">
        <v>2014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P135" s="11" t="s">
        <v>8306</v>
      </c>
      <c r="Q135" t="s">
        <v>8328</v>
      </c>
      <c r="R135" s="16">
        <v>42491.80768518518</v>
      </c>
      <c r="S135">
        <v>2016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P136" s="11" t="s">
        <v>8306</v>
      </c>
      <c r="Q136" t="s">
        <v>8328</v>
      </c>
      <c r="R136" s="16">
        <v>42221.909930555557</v>
      </c>
      <c r="S136">
        <v>2015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P137" s="11" t="s">
        <v>8306</v>
      </c>
      <c r="Q137" t="s">
        <v>8328</v>
      </c>
      <c r="R137" s="16">
        <v>41788.381909722222</v>
      </c>
      <c r="S137">
        <v>2014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P138" s="11" t="s">
        <v>8306</v>
      </c>
      <c r="Q138" t="s">
        <v>8328</v>
      </c>
      <c r="R138" s="16">
        <v>42096.410115740742</v>
      </c>
      <c r="S138">
        <v>2015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P139" s="11" t="s">
        <v>8306</v>
      </c>
      <c r="Q139" t="s">
        <v>8328</v>
      </c>
      <c r="R139" s="16">
        <v>42239.573993055557</v>
      </c>
      <c r="S139">
        <v>2015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P140" s="11" t="s">
        <v>8306</v>
      </c>
      <c r="Q140" t="s">
        <v>8328</v>
      </c>
      <c r="R140" s="16">
        <v>42186.257418981477</v>
      </c>
      <c r="S140">
        <v>2015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P141" s="11" t="s">
        <v>8306</v>
      </c>
      <c r="Q141" t="s">
        <v>8328</v>
      </c>
      <c r="R141" s="16">
        <v>42187.920972222222</v>
      </c>
      <c r="S141">
        <v>2015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P142" s="11" t="s">
        <v>8306</v>
      </c>
      <c r="Q142" t="s">
        <v>8328</v>
      </c>
      <c r="R142" s="16">
        <v>42053.198287037041</v>
      </c>
      <c r="S142">
        <v>2015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P143" s="11" t="s">
        <v>8306</v>
      </c>
      <c r="Q143" t="s">
        <v>8328</v>
      </c>
      <c r="R143" s="16">
        <v>42110.153043981481</v>
      </c>
      <c r="S143">
        <v>2015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P144" s="11" t="s">
        <v>8306</v>
      </c>
      <c r="Q144" t="s">
        <v>8328</v>
      </c>
      <c r="R144" s="16">
        <v>41938.893263888887</v>
      </c>
      <c r="S144">
        <v>2014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P145" s="11" t="s">
        <v>8306</v>
      </c>
      <c r="Q145" t="s">
        <v>8328</v>
      </c>
      <c r="R145" s="16">
        <v>42559.064143518524</v>
      </c>
      <c r="S145">
        <v>2016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P146" s="11" t="s">
        <v>8306</v>
      </c>
      <c r="Q146" t="s">
        <v>8354</v>
      </c>
      <c r="R146" s="16">
        <v>42047.762407407412</v>
      </c>
      <c r="S146">
        <v>2015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P147" s="11" t="s">
        <v>8306</v>
      </c>
      <c r="Q147" t="s">
        <v>8354</v>
      </c>
      <c r="R147" s="16">
        <v>42200.542268518519</v>
      </c>
      <c r="S147">
        <v>2015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P148" s="11" t="s">
        <v>8306</v>
      </c>
      <c r="Q148" t="s">
        <v>8354</v>
      </c>
      <c r="R148" s="16">
        <v>42693.016180555554</v>
      </c>
      <c r="S148">
        <v>2016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P149" s="11" t="s">
        <v>8306</v>
      </c>
      <c r="Q149" t="s">
        <v>8354</v>
      </c>
      <c r="R149" s="16">
        <v>41969.767824074079</v>
      </c>
      <c r="S149">
        <v>2014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P150" s="11" t="s">
        <v>8306</v>
      </c>
      <c r="Q150" t="s">
        <v>8354</v>
      </c>
      <c r="R150" s="16">
        <v>42397.281666666662</v>
      </c>
      <c r="S150">
        <v>2016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P151" s="11" t="s">
        <v>8306</v>
      </c>
      <c r="Q151" t="s">
        <v>8354</v>
      </c>
      <c r="R151" s="16">
        <v>41968.172106481477</v>
      </c>
      <c r="S151">
        <v>2014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P152" s="11" t="s">
        <v>8306</v>
      </c>
      <c r="Q152" t="s">
        <v>8354</v>
      </c>
      <c r="R152" s="16">
        <v>42090.161828703705</v>
      </c>
      <c r="S152">
        <v>2015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P153" s="11" t="s">
        <v>8306</v>
      </c>
      <c r="Q153" t="s">
        <v>8354</v>
      </c>
      <c r="R153" s="16">
        <v>42113.550821759258</v>
      </c>
      <c r="S153">
        <v>2015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P154" s="11" t="s">
        <v>8306</v>
      </c>
      <c r="Q154" t="s">
        <v>8354</v>
      </c>
      <c r="R154" s="16">
        <v>41875.077546296299</v>
      </c>
      <c r="S154">
        <v>2014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P155" s="11" t="s">
        <v>8306</v>
      </c>
      <c r="Q155" t="s">
        <v>8354</v>
      </c>
      <c r="R155" s="16">
        <v>41933.586157407408</v>
      </c>
      <c r="S155">
        <v>2014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P156" s="11" t="s">
        <v>8306</v>
      </c>
      <c r="Q156" t="s">
        <v>8354</v>
      </c>
      <c r="R156" s="16">
        <v>42115.547395833331</v>
      </c>
      <c r="S156">
        <v>2015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P157" s="11" t="s">
        <v>8306</v>
      </c>
      <c r="Q157" t="s">
        <v>8354</v>
      </c>
      <c r="R157" s="16">
        <v>42168.559432870374</v>
      </c>
      <c r="S157">
        <v>2015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P158" s="11" t="s">
        <v>8306</v>
      </c>
      <c r="Q158" t="s">
        <v>8354</v>
      </c>
      <c r="R158" s="16">
        <v>41794.124953703707</v>
      </c>
      <c r="S158">
        <v>2014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P159" s="11" t="s">
        <v>8306</v>
      </c>
      <c r="Q159" t="s">
        <v>8354</v>
      </c>
      <c r="R159" s="16">
        <v>42396.911712962959</v>
      </c>
      <c r="S159">
        <v>2016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P160" s="11" t="s">
        <v>8306</v>
      </c>
      <c r="Q160" t="s">
        <v>8354</v>
      </c>
      <c r="R160" s="16">
        <v>41904.07671296296</v>
      </c>
      <c r="S160">
        <v>2014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P161" s="11" t="s">
        <v>8306</v>
      </c>
      <c r="Q161" t="s">
        <v>8354</v>
      </c>
      <c r="R161" s="16">
        <v>42514.434548611112</v>
      </c>
      <c r="S161">
        <v>2016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P162" s="11" t="s">
        <v>8306</v>
      </c>
      <c r="Q162" t="s">
        <v>8354</v>
      </c>
      <c r="R162" s="16">
        <v>42171.913090277783</v>
      </c>
      <c r="S162">
        <v>2015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P163" s="11" t="s">
        <v>8306</v>
      </c>
      <c r="Q163" t="s">
        <v>8354</v>
      </c>
      <c r="R163" s="16">
        <v>41792.687442129631</v>
      </c>
      <c r="S163">
        <v>2014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P164" s="11" t="s">
        <v>8306</v>
      </c>
      <c r="Q164" t="s">
        <v>8354</v>
      </c>
      <c r="R164" s="16">
        <v>41835.126805555556</v>
      </c>
      <c r="S164">
        <v>2014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P165" s="11" t="s">
        <v>8306</v>
      </c>
      <c r="Q165" t="s">
        <v>8354</v>
      </c>
      <c r="R165" s="16">
        <v>42243.961273148147</v>
      </c>
      <c r="S165">
        <v>2015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P166" s="11" t="s">
        <v>8306</v>
      </c>
      <c r="Q166" t="s">
        <v>8354</v>
      </c>
      <c r="R166" s="16">
        <v>41841.762743055559</v>
      </c>
      <c r="S166">
        <v>2014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P167" s="11" t="s">
        <v>8306</v>
      </c>
      <c r="Q167" t="s">
        <v>8354</v>
      </c>
      <c r="R167" s="16">
        <v>42351.658842592587</v>
      </c>
      <c r="S167">
        <v>2015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P168" s="11" t="s">
        <v>8306</v>
      </c>
      <c r="Q168" t="s">
        <v>8354</v>
      </c>
      <c r="R168" s="16">
        <v>42721.075949074075</v>
      </c>
      <c r="S168">
        <v>2016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P169" s="11" t="s">
        <v>8306</v>
      </c>
      <c r="Q169" t="s">
        <v>8354</v>
      </c>
      <c r="R169" s="16">
        <v>42160.927488425921</v>
      </c>
      <c r="S169">
        <v>2015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P170" s="11" t="s">
        <v>8306</v>
      </c>
      <c r="Q170" t="s">
        <v>8354</v>
      </c>
      <c r="R170" s="16">
        <v>42052.83530092593</v>
      </c>
      <c r="S170">
        <v>2015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P171" s="11" t="s">
        <v>8306</v>
      </c>
      <c r="Q171" t="s">
        <v>8354</v>
      </c>
      <c r="R171" s="16">
        <v>41900.505312499998</v>
      </c>
      <c r="S171">
        <v>2014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P172" s="11" t="s">
        <v>8306</v>
      </c>
      <c r="Q172" t="s">
        <v>8354</v>
      </c>
      <c r="R172" s="16">
        <v>42216.977812500001</v>
      </c>
      <c r="S172">
        <v>2015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P173" s="11" t="s">
        <v>8306</v>
      </c>
      <c r="Q173" t="s">
        <v>8354</v>
      </c>
      <c r="R173" s="16">
        <v>42534.180717592593</v>
      </c>
      <c r="S173">
        <v>2016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P174" s="11" t="s">
        <v>8306</v>
      </c>
      <c r="Q174" t="s">
        <v>8354</v>
      </c>
      <c r="R174" s="16">
        <v>42047.394942129627</v>
      </c>
      <c r="S174">
        <v>2015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P175" s="11" t="s">
        <v>8306</v>
      </c>
      <c r="Q175" t="s">
        <v>8354</v>
      </c>
      <c r="R175" s="16">
        <v>42033.573009259257</v>
      </c>
      <c r="S175">
        <v>2015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P176" s="11" t="s">
        <v>8306</v>
      </c>
      <c r="Q176" t="s">
        <v>8354</v>
      </c>
      <c r="R176" s="16">
        <v>42072.758981481486</v>
      </c>
      <c r="S176">
        <v>2015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P177" s="11" t="s">
        <v>8306</v>
      </c>
      <c r="Q177" t="s">
        <v>8354</v>
      </c>
      <c r="R177" s="16">
        <v>41855.777905092589</v>
      </c>
      <c r="S177">
        <v>2014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P178" s="11" t="s">
        <v>8306</v>
      </c>
      <c r="Q178" t="s">
        <v>8354</v>
      </c>
      <c r="R178" s="16">
        <v>42191.824062500003</v>
      </c>
      <c r="S178">
        <v>2015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P179" s="11" t="s">
        <v>8306</v>
      </c>
      <c r="Q179" t="s">
        <v>8354</v>
      </c>
      <c r="R179" s="16">
        <v>42070.047754629632</v>
      </c>
      <c r="S179">
        <v>2015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P180" s="11" t="s">
        <v>8306</v>
      </c>
      <c r="Q180" t="s">
        <v>8354</v>
      </c>
      <c r="R180" s="16">
        <v>42304.955381944441</v>
      </c>
      <c r="S180">
        <v>2015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P181" s="11" t="s">
        <v>8306</v>
      </c>
      <c r="Q181" t="s">
        <v>8354</v>
      </c>
      <c r="R181" s="16">
        <v>42403.080497685187</v>
      </c>
      <c r="S181">
        <v>2016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P182" s="11" t="s">
        <v>8306</v>
      </c>
      <c r="Q182" t="s">
        <v>8354</v>
      </c>
      <c r="R182" s="16">
        <v>42067.991238425922</v>
      </c>
      <c r="S182">
        <v>2015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P183" s="11" t="s">
        <v>8306</v>
      </c>
      <c r="Q183" t="s">
        <v>8354</v>
      </c>
      <c r="R183" s="16">
        <v>42147.741840277777</v>
      </c>
      <c r="S183">
        <v>2015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P184" s="11" t="s">
        <v>8306</v>
      </c>
      <c r="Q184" t="s">
        <v>8354</v>
      </c>
      <c r="R184" s="16">
        <v>42712.011944444443</v>
      </c>
      <c r="S184">
        <v>2016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P185" s="11" t="s">
        <v>8306</v>
      </c>
      <c r="Q185" t="s">
        <v>8354</v>
      </c>
      <c r="R185" s="16">
        <v>41939.810300925928</v>
      </c>
      <c r="S185">
        <v>2014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P186" s="11" t="s">
        <v>8306</v>
      </c>
      <c r="Q186" t="s">
        <v>8350</v>
      </c>
      <c r="R186" s="16">
        <v>41825.791226851856</v>
      </c>
      <c r="S186">
        <v>2014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P187" s="11" t="s">
        <v>8306</v>
      </c>
      <c r="Q187" t="s">
        <v>8350</v>
      </c>
      <c r="R187" s="16">
        <v>42570.91133101852</v>
      </c>
      <c r="S187">
        <v>2016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P188" s="11" t="s">
        <v>8306</v>
      </c>
      <c r="Q188" t="s">
        <v>8350</v>
      </c>
      <c r="R188" s="16">
        <v>42767.812893518523</v>
      </c>
      <c r="S188">
        <v>2017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P189" s="11" t="s">
        <v>8306</v>
      </c>
      <c r="Q189" t="s">
        <v>8350</v>
      </c>
      <c r="R189" s="16">
        <v>42182.234456018516</v>
      </c>
      <c r="S189">
        <v>2015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P190" s="11" t="s">
        <v>8306</v>
      </c>
      <c r="Q190" t="s">
        <v>8350</v>
      </c>
      <c r="R190" s="16">
        <v>41857.18304398148</v>
      </c>
      <c r="S190">
        <v>2014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P191" s="11" t="s">
        <v>8306</v>
      </c>
      <c r="Q191" t="s">
        <v>8350</v>
      </c>
      <c r="R191" s="16">
        <v>42556.690706018519</v>
      </c>
      <c r="S191">
        <v>2016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P192" s="11" t="s">
        <v>8306</v>
      </c>
      <c r="Q192" t="s">
        <v>8350</v>
      </c>
      <c r="R192" s="16">
        <v>42527.650995370372</v>
      </c>
      <c r="S192">
        <v>2016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P193" s="11" t="s">
        <v>8306</v>
      </c>
      <c r="Q193" t="s">
        <v>8350</v>
      </c>
      <c r="R193" s="16">
        <v>42239.441412037035</v>
      </c>
      <c r="S193">
        <v>2015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P194" s="11" t="s">
        <v>8306</v>
      </c>
      <c r="Q194" t="s">
        <v>8350</v>
      </c>
      <c r="R194" s="16">
        <v>41899.792037037041</v>
      </c>
      <c r="S194">
        <v>2014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P195" s="11" t="s">
        <v>8306</v>
      </c>
      <c r="Q195" t="s">
        <v>8350</v>
      </c>
      <c r="R195" s="16">
        <v>41911.934791666667</v>
      </c>
      <c r="S195">
        <v>2014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P196" s="11" t="s">
        <v>8306</v>
      </c>
      <c r="Q196" t="s">
        <v>8350</v>
      </c>
      <c r="R196" s="16">
        <v>42375.996886574074</v>
      </c>
      <c r="S196">
        <v>2016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P197" s="11" t="s">
        <v>8306</v>
      </c>
      <c r="Q197" t="s">
        <v>8350</v>
      </c>
      <c r="R197" s="16">
        <v>42135.67050925926</v>
      </c>
      <c r="S197">
        <v>2015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P198" s="11" t="s">
        <v>8306</v>
      </c>
      <c r="Q198" t="s">
        <v>8350</v>
      </c>
      <c r="R198" s="16">
        <v>42259.542800925927</v>
      </c>
      <c r="S198">
        <v>2015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P199" s="11" t="s">
        <v>8306</v>
      </c>
      <c r="Q199" t="s">
        <v>8350</v>
      </c>
      <c r="R199" s="16">
        <v>42741.848379629635</v>
      </c>
      <c r="S199">
        <v>2017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P200" s="11" t="s">
        <v>8306</v>
      </c>
      <c r="Q200" t="s">
        <v>8350</v>
      </c>
      <c r="R200" s="16">
        <v>41887.383356481485</v>
      </c>
      <c r="S200">
        <v>2014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P201" s="11" t="s">
        <v>8306</v>
      </c>
      <c r="Q201" t="s">
        <v>8350</v>
      </c>
      <c r="R201" s="16">
        <v>42584.123865740738</v>
      </c>
      <c r="S201">
        <v>2016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P202" s="11" t="s">
        <v>8306</v>
      </c>
      <c r="Q202" t="s">
        <v>8350</v>
      </c>
      <c r="R202" s="16">
        <v>41867.083368055559</v>
      </c>
      <c r="S202">
        <v>2014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P203" s="11" t="s">
        <v>8306</v>
      </c>
      <c r="Q203" t="s">
        <v>8350</v>
      </c>
      <c r="R203" s="16">
        <v>42023.818622685183</v>
      </c>
      <c r="S203">
        <v>2015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P204" s="11" t="s">
        <v>8306</v>
      </c>
      <c r="Q204" t="s">
        <v>8350</v>
      </c>
      <c r="R204" s="16">
        <v>42255.927824074075</v>
      </c>
      <c r="S204">
        <v>2015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P205" s="11" t="s">
        <v>8306</v>
      </c>
      <c r="Q205" t="s">
        <v>8350</v>
      </c>
      <c r="R205" s="16">
        <v>41973.847962962958</v>
      </c>
      <c r="S205">
        <v>2014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P206" s="11" t="s">
        <v>8306</v>
      </c>
      <c r="Q206" t="s">
        <v>8350</v>
      </c>
      <c r="R206" s="16">
        <v>42556.583368055552</v>
      </c>
      <c r="S206">
        <v>2016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P207" s="11" t="s">
        <v>8306</v>
      </c>
      <c r="Q207" t="s">
        <v>8350</v>
      </c>
      <c r="R207" s="16">
        <v>42248.632199074069</v>
      </c>
      <c r="S207">
        <v>2015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P208" s="11" t="s">
        <v>8306</v>
      </c>
      <c r="Q208" t="s">
        <v>8350</v>
      </c>
      <c r="R208" s="16">
        <v>42567.004432870366</v>
      </c>
      <c r="S208">
        <v>2016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P209" s="11" t="s">
        <v>8306</v>
      </c>
      <c r="Q209" t="s">
        <v>8350</v>
      </c>
      <c r="R209" s="16">
        <v>41978.197199074071</v>
      </c>
      <c r="S209">
        <v>2014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P210" s="11" t="s">
        <v>8306</v>
      </c>
      <c r="Q210" t="s">
        <v>8350</v>
      </c>
      <c r="R210" s="16">
        <v>41959.369988425926</v>
      </c>
      <c r="S210">
        <v>2014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P211" s="11" t="s">
        <v>8306</v>
      </c>
      <c r="Q211" t="s">
        <v>8350</v>
      </c>
      <c r="R211" s="16">
        <v>42165.922858796301</v>
      </c>
      <c r="S211">
        <v>2015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P212" s="11" t="s">
        <v>8306</v>
      </c>
      <c r="Q212" t="s">
        <v>8350</v>
      </c>
      <c r="R212" s="16">
        <v>42249.064722222218</v>
      </c>
      <c r="S212">
        <v>2015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P213" s="11" t="s">
        <v>8306</v>
      </c>
      <c r="Q213" t="s">
        <v>8350</v>
      </c>
      <c r="R213" s="16">
        <v>42236.159918981488</v>
      </c>
      <c r="S213">
        <v>2015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P214" s="11" t="s">
        <v>8306</v>
      </c>
      <c r="Q214" t="s">
        <v>8350</v>
      </c>
      <c r="R214" s="16">
        <v>42416.881018518514</v>
      </c>
      <c r="S214">
        <v>2016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P215" s="11" t="s">
        <v>8306</v>
      </c>
      <c r="Q215" t="s">
        <v>8350</v>
      </c>
      <c r="R215" s="16">
        <v>42202.594293981485</v>
      </c>
      <c r="S215">
        <v>2015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P216" s="11" t="s">
        <v>8306</v>
      </c>
      <c r="Q216" t="s">
        <v>8350</v>
      </c>
      <c r="R216" s="16">
        <v>42009.64061342593</v>
      </c>
      <c r="S216">
        <v>2015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P217" s="11" t="s">
        <v>8306</v>
      </c>
      <c r="Q217" t="s">
        <v>8350</v>
      </c>
      <c r="R217" s="16">
        <v>42375.230115740742</v>
      </c>
      <c r="S217">
        <v>2016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P218" s="11" t="s">
        <v>8306</v>
      </c>
      <c r="Q218" t="s">
        <v>8350</v>
      </c>
      <c r="R218" s="16">
        <v>42066.958761574075</v>
      </c>
      <c r="S218">
        <v>2015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P219" s="11" t="s">
        <v>8306</v>
      </c>
      <c r="Q219" t="s">
        <v>8350</v>
      </c>
      <c r="R219" s="16">
        <v>41970.64061342593</v>
      </c>
      <c r="S219">
        <v>2014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P220" s="11" t="s">
        <v>8306</v>
      </c>
      <c r="Q220" t="s">
        <v>8350</v>
      </c>
      <c r="R220" s="16">
        <v>42079.628344907411</v>
      </c>
      <c r="S220">
        <v>2015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P221" s="11" t="s">
        <v>8306</v>
      </c>
      <c r="Q221" t="s">
        <v>8350</v>
      </c>
      <c r="R221" s="16">
        <v>42429.326678240745</v>
      </c>
      <c r="S221">
        <v>2016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P222" s="11" t="s">
        <v>8306</v>
      </c>
      <c r="Q222" t="s">
        <v>8350</v>
      </c>
      <c r="R222" s="16">
        <v>42195.643865740742</v>
      </c>
      <c r="S222">
        <v>2015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P223" s="11" t="s">
        <v>8306</v>
      </c>
      <c r="Q223" t="s">
        <v>8350</v>
      </c>
      <c r="R223" s="16">
        <v>42031.837546296301</v>
      </c>
      <c r="S223">
        <v>2015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P224" s="11" t="s">
        <v>8306</v>
      </c>
      <c r="Q224" t="s">
        <v>8350</v>
      </c>
      <c r="R224" s="16">
        <v>42031.769884259258</v>
      </c>
      <c r="S224">
        <v>2015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P225" s="11" t="s">
        <v>8306</v>
      </c>
      <c r="Q225" t="s">
        <v>8350</v>
      </c>
      <c r="R225" s="16">
        <v>42482.048032407409</v>
      </c>
      <c r="S225">
        <v>2016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P226" s="11" t="s">
        <v>8306</v>
      </c>
      <c r="Q226" t="s">
        <v>8311</v>
      </c>
      <c r="R226" s="16">
        <v>42135.235254629632</v>
      </c>
      <c r="S226">
        <v>2015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P227" s="11" t="s">
        <v>8306</v>
      </c>
      <c r="Q227" t="s">
        <v>8311</v>
      </c>
      <c r="R227" s="16">
        <v>42438.961273148147</v>
      </c>
      <c r="S227">
        <v>2016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P228" s="11" t="s">
        <v>8306</v>
      </c>
      <c r="Q228" t="s">
        <v>8311</v>
      </c>
      <c r="R228" s="16">
        <v>42106.666018518517</v>
      </c>
      <c r="S228">
        <v>2015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P229" s="11" t="s">
        <v>8306</v>
      </c>
      <c r="Q229" t="s">
        <v>8311</v>
      </c>
      <c r="R229" s="16">
        <v>42164.893993055557</v>
      </c>
      <c r="S229">
        <v>2015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P230" s="11" t="s">
        <v>8306</v>
      </c>
      <c r="Q230" t="s">
        <v>8311</v>
      </c>
      <c r="R230" s="16">
        <v>42096.686400462961</v>
      </c>
      <c r="S230">
        <v>2015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P231" s="11" t="s">
        <v>8306</v>
      </c>
      <c r="Q231" t="s">
        <v>8311</v>
      </c>
      <c r="R231" s="16">
        <v>42383.933993055558</v>
      </c>
      <c r="S231">
        <v>2016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P232" s="11" t="s">
        <v>8306</v>
      </c>
      <c r="Q232" t="s">
        <v>8311</v>
      </c>
      <c r="R232" s="16">
        <v>42129.777210648142</v>
      </c>
      <c r="S232">
        <v>2015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P233" s="11" t="s">
        <v>8306</v>
      </c>
      <c r="Q233" t="s">
        <v>8311</v>
      </c>
      <c r="R233" s="16">
        <v>42341.958923611113</v>
      </c>
      <c r="S233">
        <v>2015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P234" s="11" t="s">
        <v>8306</v>
      </c>
      <c r="Q234" t="s">
        <v>8311</v>
      </c>
      <c r="R234" s="16">
        <v>42032.82576388889</v>
      </c>
      <c r="S234">
        <v>2015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P235" s="11" t="s">
        <v>8306</v>
      </c>
      <c r="Q235" t="s">
        <v>8311</v>
      </c>
      <c r="R235" s="16">
        <v>42612.911712962959</v>
      </c>
      <c r="S235">
        <v>2016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P236" s="11" t="s">
        <v>8306</v>
      </c>
      <c r="Q236" t="s">
        <v>8311</v>
      </c>
      <c r="R236" s="16">
        <v>42136.035405092596</v>
      </c>
      <c r="S236">
        <v>2015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P237" s="11" t="s">
        <v>8306</v>
      </c>
      <c r="Q237" t="s">
        <v>8311</v>
      </c>
      <c r="R237" s="16">
        <v>42164.908530092594</v>
      </c>
      <c r="S237">
        <v>2015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P238" s="11" t="s">
        <v>8306</v>
      </c>
      <c r="Q238" t="s">
        <v>8311</v>
      </c>
      <c r="R238" s="16">
        <v>42321.08447916666</v>
      </c>
      <c r="S238">
        <v>2015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P239" s="11" t="s">
        <v>8306</v>
      </c>
      <c r="Q239" t="s">
        <v>8311</v>
      </c>
      <c r="R239" s="16">
        <v>42377.577187499999</v>
      </c>
      <c r="S239">
        <v>2016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P240" s="11" t="s">
        <v>8306</v>
      </c>
      <c r="Q240" t="s">
        <v>8311</v>
      </c>
      <c r="R240" s="16">
        <v>42713.962499999994</v>
      </c>
      <c r="S240">
        <v>2016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P241" s="11" t="s">
        <v>8306</v>
      </c>
      <c r="Q241" t="s">
        <v>8311</v>
      </c>
      <c r="R241" s="16">
        <v>42297.110300925924</v>
      </c>
      <c r="S241">
        <v>2015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P242" s="11" t="s">
        <v>8306</v>
      </c>
      <c r="Q242" t="s">
        <v>8311</v>
      </c>
      <c r="R242" s="16">
        <v>41354.708460648151</v>
      </c>
      <c r="S242">
        <v>2013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P243" s="11" t="s">
        <v>8306</v>
      </c>
      <c r="Q243" t="s">
        <v>8311</v>
      </c>
      <c r="R243" s="16">
        <v>41949.697962962964</v>
      </c>
      <c r="S243">
        <v>2014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P244" s="11" t="s">
        <v>8306</v>
      </c>
      <c r="Q244" t="s">
        <v>8311</v>
      </c>
      <c r="R244" s="16">
        <v>40862.492939814816</v>
      </c>
      <c r="S244">
        <v>2011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P245" s="11" t="s">
        <v>8306</v>
      </c>
      <c r="Q245" t="s">
        <v>8311</v>
      </c>
      <c r="R245" s="16">
        <v>41662.047500000001</v>
      </c>
      <c r="S245">
        <v>2014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P246" s="11" t="s">
        <v>8306</v>
      </c>
      <c r="Q246" t="s">
        <v>8311</v>
      </c>
      <c r="R246" s="16">
        <v>40213.323599537034</v>
      </c>
      <c r="S246">
        <v>2010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P247" s="11" t="s">
        <v>8306</v>
      </c>
      <c r="Q247" t="s">
        <v>8311</v>
      </c>
      <c r="R247" s="16">
        <v>41107.053067129629</v>
      </c>
      <c r="S247">
        <v>2012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P248" s="11" t="s">
        <v>8306</v>
      </c>
      <c r="Q248" t="s">
        <v>8311</v>
      </c>
      <c r="R248" s="16">
        <v>40480.363483796296</v>
      </c>
      <c r="S248">
        <v>2010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P249" s="11" t="s">
        <v>8306</v>
      </c>
      <c r="Q249" t="s">
        <v>8311</v>
      </c>
      <c r="R249" s="16">
        <v>40430.604328703703</v>
      </c>
      <c r="S249">
        <v>2010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P250" s="11" t="s">
        <v>8306</v>
      </c>
      <c r="Q250" t="s">
        <v>8311</v>
      </c>
      <c r="R250" s="16">
        <v>40870.774409722224</v>
      </c>
      <c r="S250">
        <v>2011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P251" s="11" t="s">
        <v>8306</v>
      </c>
      <c r="Q251" t="s">
        <v>8311</v>
      </c>
      <c r="R251" s="16">
        <v>40332.923842592594</v>
      </c>
      <c r="S251">
        <v>2010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P252" s="11" t="s">
        <v>8306</v>
      </c>
      <c r="Q252" t="s">
        <v>8311</v>
      </c>
      <c r="R252" s="16">
        <v>41401.565868055557</v>
      </c>
      <c r="S252">
        <v>2013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P253" s="11" t="s">
        <v>8306</v>
      </c>
      <c r="Q253" t="s">
        <v>8311</v>
      </c>
      <c r="R253" s="16">
        <v>41013.787569444445</v>
      </c>
      <c r="S253">
        <v>2012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P254" s="11" t="s">
        <v>8306</v>
      </c>
      <c r="Q254" t="s">
        <v>8311</v>
      </c>
      <c r="R254" s="16">
        <v>40266.662708333337</v>
      </c>
      <c r="S254">
        <v>2010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P255" s="11" t="s">
        <v>8306</v>
      </c>
      <c r="Q255" t="s">
        <v>8311</v>
      </c>
      <c r="R255" s="16">
        <v>40924.650868055556</v>
      </c>
      <c r="S255">
        <v>2012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P256" s="11" t="s">
        <v>8306</v>
      </c>
      <c r="Q256" t="s">
        <v>8311</v>
      </c>
      <c r="R256" s="16">
        <v>42263.952662037031</v>
      </c>
      <c r="S256">
        <v>2015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P257" s="11" t="s">
        <v>8306</v>
      </c>
      <c r="Q257" t="s">
        <v>8311</v>
      </c>
      <c r="R257" s="16">
        <v>40588.526412037041</v>
      </c>
      <c r="S257">
        <v>2011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P258" s="11" t="s">
        <v>8306</v>
      </c>
      <c r="Q258" t="s">
        <v>8311</v>
      </c>
      <c r="R258" s="16">
        <v>41319.769293981481</v>
      </c>
      <c r="S258">
        <v>2013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P259" s="11" t="s">
        <v>8306</v>
      </c>
      <c r="Q259" t="s">
        <v>8311</v>
      </c>
      <c r="R259" s="16">
        <v>42479.626875000002</v>
      </c>
      <c r="S259">
        <v>2016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P260" s="11" t="s">
        <v>8306</v>
      </c>
      <c r="Q260" t="s">
        <v>8311</v>
      </c>
      <c r="R260" s="16">
        <v>40682.051689814813</v>
      </c>
      <c r="S260">
        <v>2011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P261" s="11" t="s">
        <v>8306</v>
      </c>
      <c r="Q261" t="s">
        <v>8311</v>
      </c>
      <c r="R261" s="16">
        <v>42072.738067129627</v>
      </c>
      <c r="S261">
        <v>2015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P262" s="11" t="s">
        <v>8306</v>
      </c>
      <c r="Q262" t="s">
        <v>8311</v>
      </c>
      <c r="R262" s="16">
        <v>40330.755543981482</v>
      </c>
      <c r="S262">
        <v>2010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P263" s="11" t="s">
        <v>8306</v>
      </c>
      <c r="Q263" t="s">
        <v>8311</v>
      </c>
      <c r="R263" s="16">
        <v>41017.885462962964</v>
      </c>
      <c r="S263">
        <v>2012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P264" s="11" t="s">
        <v>8306</v>
      </c>
      <c r="Q264" t="s">
        <v>8311</v>
      </c>
      <c r="R264" s="16">
        <v>40555.24800925926</v>
      </c>
      <c r="S264">
        <v>2011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P265" s="11" t="s">
        <v>8306</v>
      </c>
      <c r="Q265" t="s">
        <v>8311</v>
      </c>
      <c r="R265" s="16">
        <v>41149.954791666663</v>
      </c>
      <c r="S265">
        <v>2012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P266" s="11" t="s">
        <v>8306</v>
      </c>
      <c r="Q266" t="s">
        <v>8311</v>
      </c>
      <c r="R266" s="16">
        <v>41010.620312500003</v>
      </c>
      <c r="S266">
        <v>2012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P267" s="11" t="s">
        <v>8306</v>
      </c>
      <c r="Q267" t="s">
        <v>8311</v>
      </c>
      <c r="R267" s="16">
        <v>40267.245717592588</v>
      </c>
      <c r="S267">
        <v>2010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P268" s="11" t="s">
        <v>8306</v>
      </c>
      <c r="Q268" t="s">
        <v>8311</v>
      </c>
      <c r="R268" s="16">
        <v>40205.174849537041</v>
      </c>
      <c r="S268">
        <v>2010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P269" s="11" t="s">
        <v>8306</v>
      </c>
      <c r="Q269" t="s">
        <v>8311</v>
      </c>
      <c r="R269" s="16">
        <v>41785.452534722222</v>
      </c>
      <c r="S269">
        <v>2014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P270" s="11" t="s">
        <v>8306</v>
      </c>
      <c r="Q270" t="s">
        <v>8311</v>
      </c>
      <c r="R270" s="16">
        <v>40809.15252314815</v>
      </c>
      <c r="S270">
        <v>2011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P271" s="11" t="s">
        <v>8306</v>
      </c>
      <c r="Q271" t="s">
        <v>8311</v>
      </c>
      <c r="R271" s="16">
        <v>42758.197013888886</v>
      </c>
      <c r="S271">
        <v>2017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P272" s="11" t="s">
        <v>8306</v>
      </c>
      <c r="Q272" t="s">
        <v>8311</v>
      </c>
      <c r="R272" s="16">
        <v>40637.866550925923</v>
      </c>
      <c r="S272">
        <v>2011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P273" s="11" t="s">
        <v>8306</v>
      </c>
      <c r="Q273" t="s">
        <v>8311</v>
      </c>
      <c r="R273" s="16">
        <v>41612.10024305556</v>
      </c>
      <c r="S273">
        <v>2013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P274" s="11" t="s">
        <v>8306</v>
      </c>
      <c r="Q274" t="s">
        <v>8311</v>
      </c>
      <c r="R274" s="16">
        <v>40235.900358796294</v>
      </c>
      <c r="S274">
        <v>2010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P275" s="11" t="s">
        <v>8306</v>
      </c>
      <c r="Q275" t="s">
        <v>8311</v>
      </c>
      <c r="R275" s="16">
        <v>40697.498449074075</v>
      </c>
      <c r="S275">
        <v>2011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P276" s="11" t="s">
        <v>8306</v>
      </c>
      <c r="Q276" t="s">
        <v>8311</v>
      </c>
      <c r="R276" s="16">
        <v>40969.912372685183</v>
      </c>
      <c r="S276">
        <v>2012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P277" s="11" t="s">
        <v>8306</v>
      </c>
      <c r="Q277" t="s">
        <v>8311</v>
      </c>
      <c r="R277" s="16">
        <v>41193.032013888893</v>
      </c>
      <c r="S277">
        <v>2012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P278" s="11" t="s">
        <v>8306</v>
      </c>
      <c r="Q278" t="s">
        <v>8311</v>
      </c>
      <c r="R278" s="16">
        <v>40967.081874999996</v>
      </c>
      <c r="S278">
        <v>2012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P279" s="11" t="s">
        <v>8306</v>
      </c>
      <c r="Q279" t="s">
        <v>8311</v>
      </c>
      <c r="R279" s="16">
        <v>42117.891423611116</v>
      </c>
      <c r="S279">
        <v>2015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P280" s="11" t="s">
        <v>8306</v>
      </c>
      <c r="Q280" t="s">
        <v>8311</v>
      </c>
      <c r="R280" s="16">
        <v>41164.040960648148</v>
      </c>
      <c r="S280">
        <v>2012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P281" s="11" t="s">
        <v>8306</v>
      </c>
      <c r="Q281" t="s">
        <v>8311</v>
      </c>
      <c r="R281" s="16">
        <v>42759.244166666671</v>
      </c>
      <c r="S281">
        <v>2017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P282" s="11" t="s">
        <v>8306</v>
      </c>
      <c r="Q282" t="s">
        <v>8311</v>
      </c>
      <c r="R282" s="16">
        <v>41744.590682870366</v>
      </c>
      <c r="S282">
        <v>2014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P283" s="11" t="s">
        <v>8306</v>
      </c>
      <c r="Q283" t="s">
        <v>8311</v>
      </c>
      <c r="R283" s="16">
        <v>39950.163344907407</v>
      </c>
      <c r="S283">
        <v>2009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P284" s="11" t="s">
        <v>8306</v>
      </c>
      <c r="Q284" t="s">
        <v>8311</v>
      </c>
      <c r="R284" s="16">
        <v>40194.920046296298</v>
      </c>
      <c r="S284">
        <v>2010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P285" s="11" t="s">
        <v>8306</v>
      </c>
      <c r="Q285" t="s">
        <v>8311</v>
      </c>
      <c r="R285" s="16">
        <v>40675.71</v>
      </c>
      <c r="S285">
        <v>2011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P286" s="11" t="s">
        <v>8306</v>
      </c>
      <c r="Q286" t="s">
        <v>8311</v>
      </c>
      <c r="R286" s="16">
        <v>40904.738194444442</v>
      </c>
      <c r="S286">
        <v>2011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P287" s="11" t="s">
        <v>8306</v>
      </c>
      <c r="Q287" t="s">
        <v>8311</v>
      </c>
      <c r="R287" s="16">
        <v>41506.756111111114</v>
      </c>
      <c r="S287">
        <v>2013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P288" s="11" t="s">
        <v>8306</v>
      </c>
      <c r="Q288" t="s">
        <v>8311</v>
      </c>
      <c r="R288" s="16">
        <v>41313.816249999996</v>
      </c>
      <c r="S288">
        <v>2013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P289" s="11" t="s">
        <v>8306</v>
      </c>
      <c r="Q289" t="s">
        <v>8311</v>
      </c>
      <c r="R289" s="16">
        <v>41184.277986111112</v>
      </c>
      <c r="S289">
        <v>2012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P290" s="11" t="s">
        <v>8306</v>
      </c>
      <c r="Q290" t="s">
        <v>8311</v>
      </c>
      <c r="R290" s="16">
        <v>41051.168900462959</v>
      </c>
      <c r="S290">
        <v>2012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P291" s="11" t="s">
        <v>8306</v>
      </c>
      <c r="Q291" t="s">
        <v>8311</v>
      </c>
      <c r="R291" s="16">
        <v>41550.456412037034</v>
      </c>
      <c r="S291">
        <v>2013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P292" s="11" t="s">
        <v>8306</v>
      </c>
      <c r="Q292" t="s">
        <v>8311</v>
      </c>
      <c r="R292" s="16">
        <v>40526.36917824074</v>
      </c>
      <c r="S292">
        <v>2010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P293" s="11" t="s">
        <v>8306</v>
      </c>
      <c r="Q293" t="s">
        <v>8311</v>
      </c>
      <c r="R293" s="16">
        <v>41376.769050925926</v>
      </c>
      <c r="S293">
        <v>2013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P294" s="11" t="s">
        <v>8306</v>
      </c>
      <c r="Q294" t="s">
        <v>8311</v>
      </c>
      <c r="R294" s="16">
        <v>40812.803229166668</v>
      </c>
      <c r="S294">
        <v>2011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P295" s="11" t="s">
        <v>8306</v>
      </c>
      <c r="Q295" t="s">
        <v>8311</v>
      </c>
      <c r="R295" s="16">
        <v>41719.667986111112</v>
      </c>
      <c r="S295">
        <v>2014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P296" s="11" t="s">
        <v>8306</v>
      </c>
      <c r="Q296" t="s">
        <v>8311</v>
      </c>
      <c r="R296" s="16">
        <v>40343.084421296298</v>
      </c>
      <c r="S296">
        <v>2010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P297" s="11" t="s">
        <v>8306</v>
      </c>
      <c r="Q297" t="s">
        <v>8311</v>
      </c>
      <c r="R297" s="16">
        <v>41519.004733796297</v>
      </c>
      <c r="S297">
        <v>2013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P298" s="11" t="s">
        <v>8306</v>
      </c>
      <c r="Q298" t="s">
        <v>8311</v>
      </c>
      <c r="R298" s="16">
        <v>41134.475497685184</v>
      </c>
      <c r="S298">
        <v>2012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P299" s="11" t="s">
        <v>8306</v>
      </c>
      <c r="Q299" t="s">
        <v>8311</v>
      </c>
      <c r="R299" s="16">
        <v>42089.72802083334</v>
      </c>
      <c r="S299">
        <v>2015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P300" s="11" t="s">
        <v>8306</v>
      </c>
      <c r="Q300" t="s">
        <v>8311</v>
      </c>
      <c r="R300" s="16">
        <v>41709.463518518518</v>
      </c>
      <c r="S300">
        <v>2014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P301" s="11" t="s">
        <v>8306</v>
      </c>
      <c r="Q301" t="s">
        <v>8311</v>
      </c>
      <c r="R301" s="16">
        <v>40469.225231481483</v>
      </c>
      <c r="S301">
        <v>2010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P302" s="11" t="s">
        <v>8306</v>
      </c>
      <c r="Q302" t="s">
        <v>8311</v>
      </c>
      <c r="R302" s="16">
        <v>40626.959930555553</v>
      </c>
      <c r="S302">
        <v>2011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P303" s="11" t="s">
        <v>8306</v>
      </c>
      <c r="Q303" t="s">
        <v>8311</v>
      </c>
      <c r="R303" s="16">
        <v>41312.737673611111</v>
      </c>
      <c r="S303">
        <v>2013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P304" s="11" t="s">
        <v>8306</v>
      </c>
      <c r="Q304" t="s">
        <v>8311</v>
      </c>
      <c r="R304" s="16">
        <v>40933.856921296298</v>
      </c>
      <c r="S304">
        <v>2012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P305" s="11" t="s">
        <v>8306</v>
      </c>
      <c r="Q305" t="s">
        <v>8311</v>
      </c>
      <c r="R305" s="16">
        <v>41032.071134259262</v>
      </c>
      <c r="S305">
        <v>2012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P306" s="11" t="s">
        <v>8306</v>
      </c>
      <c r="Q306" t="s">
        <v>8311</v>
      </c>
      <c r="R306" s="16">
        <v>41114.094872685186</v>
      </c>
      <c r="S306">
        <v>2012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P307" s="11" t="s">
        <v>8306</v>
      </c>
      <c r="Q307" t="s">
        <v>8311</v>
      </c>
      <c r="R307" s="16">
        <v>40948.630196759259</v>
      </c>
      <c r="S307">
        <v>2012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P308" s="11" t="s">
        <v>8306</v>
      </c>
      <c r="Q308" t="s">
        <v>8311</v>
      </c>
      <c r="R308" s="16">
        <v>41333.837187500001</v>
      </c>
      <c r="S308">
        <v>2013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P309" s="11" t="s">
        <v>8306</v>
      </c>
      <c r="Q309" t="s">
        <v>8311</v>
      </c>
      <c r="R309" s="16">
        <v>41282.944456018515</v>
      </c>
      <c r="S309">
        <v>2013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P310" s="11" t="s">
        <v>8306</v>
      </c>
      <c r="Q310" t="s">
        <v>8311</v>
      </c>
      <c r="R310" s="16">
        <v>40567.694560185184</v>
      </c>
      <c r="S310">
        <v>2011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P311" s="11" t="s">
        <v>8306</v>
      </c>
      <c r="Q311" t="s">
        <v>8311</v>
      </c>
      <c r="R311" s="16">
        <v>41134.751550925925</v>
      </c>
      <c r="S311">
        <v>2012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P312" s="11" t="s">
        <v>8306</v>
      </c>
      <c r="Q312" t="s">
        <v>8311</v>
      </c>
      <c r="R312" s="16">
        <v>40821.183136574073</v>
      </c>
      <c r="S312">
        <v>2011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P313" s="11" t="s">
        <v>8306</v>
      </c>
      <c r="Q313" t="s">
        <v>8311</v>
      </c>
      <c r="R313" s="16">
        <v>40868.219814814816</v>
      </c>
      <c r="S313">
        <v>2011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P314" s="11" t="s">
        <v>8306</v>
      </c>
      <c r="Q314" t="s">
        <v>8311</v>
      </c>
      <c r="R314" s="16">
        <v>41348.877685185187</v>
      </c>
      <c r="S314">
        <v>2013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P315" s="11" t="s">
        <v>8306</v>
      </c>
      <c r="Q315" t="s">
        <v>8311</v>
      </c>
      <c r="R315" s="16">
        <v>40357.227939814817</v>
      </c>
      <c r="S315">
        <v>2010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P316" s="11" t="s">
        <v>8306</v>
      </c>
      <c r="Q316" t="s">
        <v>8311</v>
      </c>
      <c r="R316" s="16">
        <v>41304.833194444444</v>
      </c>
      <c r="S316">
        <v>2013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P317" s="11" t="s">
        <v>8306</v>
      </c>
      <c r="Q317" t="s">
        <v>8311</v>
      </c>
      <c r="R317" s="16">
        <v>41113.77238425926</v>
      </c>
      <c r="S317">
        <v>2012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P318" s="11" t="s">
        <v>8306</v>
      </c>
      <c r="Q318" t="s">
        <v>8311</v>
      </c>
      <c r="R318" s="16">
        <v>41950.923576388886</v>
      </c>
      <c r="S318">
        <v>2014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P319" s="11" t="s">
        <v>8306</v>
      </c>
      <c r="Q319" t="s">
        <v>8311</v>
      </c>
      <c r="R319" s="16">
        <v>41589.676886574074</v>
      </c>
      <c r="S319">
        <v>2013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P320" s="11" t="s">
        <v>8306</v>
      </c>
      <c r="Q320" t="s">
        <v>8311</v>
      </c>
      <c r="R320" s="16">
        <v>41330.038784722223</v>
      </c>
      <c r="S320">
        <v>2013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P321" s="11" t="s">
        <v>8306</v>
      </c>
      <c r="Q321" t="s">
        <v>8311</v>
      </c>
      <c r="R321" s="16">
        <v>40123.83829861111</v>
      </c>
      <c r="S321">
        <v>2009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P322" s="11" t="s">
        <v>8306</v>
      </c>
      <c r="Q322" t="s">
        <v>8311</v>
      </c>
      <c r="R322" s="16">
        <v>42331.551307870366</v>
      </c>
      <c r="S322">
        <v>2015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P323" s="11" t="s">
        <v>8306</v>
      </c>
      <c r="Q323" t="s">
        <v>8311</v>
      </c>
      <c r="R323" s="16">
        <v>42647.446597222224</v>
      </c>
      <c r="S323">
        <v>2016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P324" s="11" t="s">
        <v>8306</v>
      </c>
      <c r="Q324" t="s">
        <v>8311</v>
      </c>
      <c r="R324" s="16">
        <v>42473.57</v>
      </c>
      <c r="S324">
        <v>2016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P325" s="11" t="s">
        <v>8306</v>
      </c>
      <c r="Q325" t="s">
        <v>8311</v>
      </c>
      <c r="R325" s="16">
        <v>42697.32136574074</v>
      </c>
      <c r="S325">
        <v>2016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P326" s="11" t="s">
        <v>8306</v>
      </c>
      <c r="Q326" t="s">
        <v>8311</v>
      </c>
      <c r="R326" s="16">
        <v>42184.626250000001</v>
      </c>
      <c r="S326">
        <v>2015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P327" s="11" t="s">
        <v>8306</v>
      </c>
      <c r="Q327" t="s">
        <v>8311</v>
      </c>
      <c r="R327" s="16">
        <v>42689.187881944439</v>
      </c>
      <c r="S327">
        <v>2016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P328" s="11" t="s">
        <v>8306</v>
      </c>
      <c r="Q328" t="s">
        <v>8311</v>
      </c>
      <c r="R328" s="16">
        <v>42775.314884259264</v>
      </c>
      <c r="S328">
        <v>2017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P329" s="11" t="s">
        <v>8306</v>
      </c>
      <c r="Q329" t="s">
        <v>8311</v>
      </c>
      <c r="R329" s="16">
        <v>42058.235289351855</v>
      </c>
      <c r="S329">
        <v>2015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P330" s="11" t="s">
        <v>8306</v>
      </c>
      <c r="Q330" t="s">
        <v>8311</v>
      </c>
      <c r="R330" s="16">
        <v>42278.946620370371</v>
      </c>
      <c r="S330">
        <v>2015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P331" s="11" t="s">
        <v>8306</v>
      </c>
      <c r="Q331" t="s">
        <v>8311</v>
      </c>
      <c r="R331" s="16">
        <v>42291.46674768519</v>
      </c>
      <c r="S331">
        <v>2015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P332" s="11" t="s">
        <v>8306</v>
      </c>
      <c r="Q332" t="s">
        <v>8311</v>
      </c>
      <c r="R332" s="16">
        <v>41379.515775462962</v>
      </c>
      <c r="S332">
        <v>2013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P333" s="11" t="s">
        <v>8306</v>
      </c>
      <c r="Q333" t="s">
        <v>8311</v>
      </c>
      <c r="R333" s="16">
        <v>42507.581412037034</v>
      </c>
      <c r="S333">
        <v>2016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P334" s="11" t="s">
        <v>8306</v>
      </c>
      <c r="Q334" t="s">
        <v>8311</v>
      </c>
      <c r="R334" s="16">
        <v>42263.680289351847</v>
      </c>
      <c r="S334">
        <v>2015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P335" s="11" t="s">
        <v>8306</v>
      </c>
      <c r="Q335" t="s">
        <v>8311</v>
      </c>
      <c r="R335" s="16">
        <v>42437.636469907404</v>
      </c>
      <c r="S335">
        <v>2016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P336" s="11" t="s">
        <v>8306</v>
      </c>
      <c r="Q336" t="s">
        <v>8311</v>
      </c>
      <c r="R336" s="16">
        <v>42101.682372685187</v>
      </c>
      <c r="S336">
        <v>2015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P337" s="11" t="s">
        <v>8306</v>
      </c>
      <c r="Q337" t="s">
        <v>8311</v>
      </c>
      <c r="R337" s="16">
        <v>42101.737442129626</v>
      </c>
      <c r="S337">
        <v>2015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P338" s="11" t="s">
        <v>8306</v>
      </c>
      <c r="Q338" t="s">
        <v>8311</v>
      </c>
      <c r="R338" s="16">
        <v>42291.596273148149</v>
      </c>
      <c r="S338">
        <v>2015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P339" s="11" t="s">
        <v>8306</v>
      </c>
      <c r="Q339" t="s">
        <v>8311</v>
      </c>
      <c r="R339" s="16">
        <v>42047.128564814819</v>
      </c>
      <c r="S339">
        <v>2015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P340" s="11" t="s">
        <v>8306</v>
      </c>
      <c r="Q340" t="s">
        <v>8311</v>
      </c>
      <c r="R340" s="16">
        <v>42559.755671296298</v>
      </c>
      <c r="S340">
        <v>2016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P341" s="11" t="s">
        <v>8306</v>
      </c>
      <c r="Q341" t="s">
        <v>8311</v>
      </c>
      <c r="R341" s="16">
        <v>42093.760046296295</v>
      </c>
      <c r="S341">
        <v>2015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P342" s="11" t="s">
        <v>8306</v>
      </c>
      <c r="Q342" t="s">
        <v>8311</v>
      </c>
      <c r="R342" s="16">
        <v>42772.669062500005</v>
      </c>
      <c r="S342">
        <v>2017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P343" s="11" t="s">
        <v>8306</v>
      </c>
      <c r="Q343" t="s">
        <v>8311</v>
      </c>
      <c r="R343" s="16">
        <v>41894.879606481481</v>
      </c>
      <c r="S343">
        <v>2014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P344" s="11" t="s">
        <v>8306</v>
      </c>
      <c r="Q344" t="s">
        <v>8311</v>
      </c>
      <c r="R344" s="16">
        <v>42459.780844907407</v>
      </c>
      <c r="S344">
        <v>2016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P345" s="11" t="s">
        <v>8306</v>
      </c>
      <c r="Q345" t="s">
        <v>8311</v>
      </c>
      <c r="R345" s="16">
        <v>41926.73778935185</v>
      </c>
      <c r="S345">
        <v>2014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P346" s="11" t="s">
        <v>8306</v>
      </c>
      <c r="Q346" t="s">
        <v>8311</v>
      </c>
      <c r="R346" s="16">
        <v>42111.970995370371</v>
      </c>
      <c r="S346">
        <v>2015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P347" s="11" t="s">
        <v>8306</v>
      </c>
      <c r="Q347" t="s">
        <v>8311</v>
      </c>
      <c r="R347" s="16">
        <v>42114.944328703699</v>
      </c>
      <c r="S347">
        <v>2015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P348" s="11" t="s">
        <v>8306</v>
      </c>
      <c r="Q348" t="s">
        <v>8311</v>
      </c>
      <c r="R348" s="16">
        <v>42261.500243055561</v>
      </c>
      <c r="S348">
        <v>2015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P349" s="11" t="s">
        <v>8306</v>
      </c>
      <c r="Q349" t="s">
        <v>8311</v>
      </c>
      <c r="R349" s="16">
        <v>42292.495474537034</v>
      </c>
      <c r="S349">
        <v>2015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P350" s="11" t="s">
        <v>8306</v>
      </c>
      <c r="Q350" t="s">
        <v>8311</v>
      </c>
      <c r="R350" s="16">
        <v>42207.58699074074</v>
      </c>
      <c r="S350">
        <v>2015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P351" s="11" t="s">
        <v>8306</v>
      </c>
      <c r="Q351" t="s">
        <v>8311</v>
      </c>
      <c r="R351" s="16">
        <v>42760.498935185184</v>
      </c>
      <c r="S351">
        <v>2017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P352" s="11" t="s">
        <v>8306</v>
      </c>
      <c r="Q352" t="s">
        <v>8311</v>
      </c>
      <c r="R352" s="16">
        <v>42586.066076388888</v>
      </c>
      <c r="S352">
        <v>2016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P353" s="11" t="s">
        <v>8306</v>
      </c>
      <c r="Q353" t="s">
        <v>8311</v>
      </c>
      <c r="R353" s="16">
        <v>42427.964745370366</v>
      </c>
      <c r="S353">
        <v>2016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P354" s="11" t="s">
        <v>8306</v>
      </c>
      <c r="Q354" t="s">
        <v>8311</v>
      </c>
      <c r="R354" s="16">
        <v>41890.167453703703</v>
      </c>
      <c r="S354">
        <v>2014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P355" s="11" t="s">
        <v>8306</v>
      </c>
      <c r="Q355" t="s">
        <v>8311</v>
      </c>
      <c r="R355" s="16">
        <v>42297.791886574079</v>
      </c>
      <c r="S355">
        <v>2015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P356" s="11" t="s">
        <v>8306</v>
      </c>
      <c r="Q356" t="s">
        <v>8311</v>
      </c>
      <c r="R356" s="16">
        <v>42438.827789351853</v>
      </c>
      <c r="S356">
        <v>2016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P357" s="11" t="s">
        <v>8306</v>
      </c>
      <c r="Q357" t="s">
        <v>8311</v>
      </c>
      <c r="R357" s="16">
        <v>41943.293912037036</v>
      </c>
      <c r="S357">
        <v>2014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P358" s="11" t="s">
        <v>8306</v>
      </c>
      <c r="Q358" t="s">
        <v>8311</v>
      </c>
      <c r="R358" s="16">
        <v>42415.803159722222</v>
      </c>
      <c r="S358">
        <v>2016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P359" s="11" t="s">
        <v>8306</v>
      </c>
      <c r="Q359" t="s">
        <v>8311</v>
      </c>
      <c r="R359" s="16">
        <v>42078.222187499996</v>
      </c>
      <c r="S359">
        <v>2015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P360" s="11" t="s">
        <v>8306</v>
      </c>
      <c r="Q360" t="s">
        <v>8311</v>
      </c>
      <c r="R360" s="16">
        <v>42507.860196759255</v>
      </c>
      <c r="S360">
        <v>2016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P361" s="11" t="s">
        <v>8306</v>
      </c>
      <c r="Q361" t="s">
        <v>8311</v>
      </c>
      <c r="R361" s="16">
        <v>41935.070486111108</v>
      </c>
      <c r="S361">
        <v>2014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P362" s="11" t="s">
        <v>8306</v>
      </c>
      <c r="Q362" t="s">
        <v>8311</v>
      </c>
      <c r="R362" s="16">
        <v>42163.897916666669</v>
      </c>
      <c r="S362">
        <v>2015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P363" s="11" t="s">
        <v>8306</v>
      </c>
      <c r="Q363" t="s">
        <v>8311</v>
      </c>
      <c r="R363" s="16">
        <v>41936.001226851848</v>
      </c>
      <c r="S363">
        <v>2014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P364" s="11" t="s">
        <v>8306</v>
      </c>
      <c r="Q364" t="s">
        <v>8311</v>
      </c>
      <c r="R364" s="16">
        <v>41837.210543981484</v>
      </c>
      <c r="S364">
        <v>2014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P365" s="11" t="s">
        <v>8306</v>
      </c>
      <c r="Q365" t="s">
        <v>8311</v>
      </c>
      <c r="R365" s="16">
        <v>40255.744629629626</v>
      </c>
      <c r="S365">
        <v>2010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P366" s="11" t="s">
        <v>8306</v>
      </c>
      <c r="Q366" t="s">
        <v>8311</v>
      </c>
      <c r="R366" s="16">
        <v>41780.859629629631</v>
      </c>
      <c r="S366">
        <v>2014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P367" s="11" t="s">
        <v>8306</v>
      </c>
      <c r="Q367" t="s">
        <v>8311</v>
      </c>
      <c r="R367" s="16">
        <v>41668.606469907405</v>
      </c>
      <c r="S367">
        <v>2014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P368" s="11" t="s">
        <v>8306</v>
      </c>
      <c r="Q368" t="s">
        <v>8311</v>
      </c>
      <c r="R368" s="16">
        <v>41019.793032407404</v>
      </c>
      <c r="S368">
        <v>2012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P369" s="11" t="s">
        <v>8306</v>
      </c>
      <c r="Q369" t="s">
        <v>8311</v>
      </c>
      <c r="R369" s="16">
        <v>41355.577291666668</v>
      </c>
      <c r="S369">
        <v>2013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P370" s="11" t="s">
        <v>8306</v>
      </c>
      <c r="Q370" t="s">
        <v>8311</v>
      </c>
      <c r="R370" s="16">
        <v>42043.605578703704</v>
      </c>
      <c r="S370">
        <v>2015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P371" s="11" t="s">
        <v>8306</v>
      </c>
      <c r="Q371" t="s">
        <v>8311</v>
      </c>
      <c r="R371" s="16">
        <v>40893.551724537036</v>
      </c>
      <c r="S371">
        <v>2011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P372" s="11" t="s">
        <v>8306</v>
      </c>
      <c r="Q372" t="s">
        <v>8311</v>
      </c>
      <c r="R372" s="16">
        <v>42711.795138888891</v>
      </c>
      <c r="S372">
        <v>2016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P373" s="11" t="s">
        <v>8306</v>
      </c>
      <c r="Q373" t="s">
        <v>8311</v>
      </c>
      <c r="R373" s="16">
        <v>41261.767812500002</v>
      </c>
      <c r="S373">
        <v>2012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P374" s="11" t="s">
        <v>8306</v>
      </c>
      <c r="Q374" t="s">
        <v>8311</v>
      </c>
      <c r="R374" s="16">
        <v>42425.576898148152</v>
      </c>
      <c r="S374">
        <v>2016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P375" s="11" t="s">
        <v>8306</v>
      </c>
      <c r="Q375" t="s">
        <v>8311</v>
      </c>
      <c r="R375" s="16">
        <v>41078.91201388889</v>
      </c>
      <c r="S375">
        <v>2012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P376" s="11" t="s">
        <v>8306</v>
      </c>
      <c r="Q376" t="s">
        <v>8311</v>
      </c>
      <c r="R376" s="16">
        <v>40757.889247685183</v>
      </c>
      <c r="S376">
        <v>2011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P377" s="11" t="s">
        <v>8306</v>
      </c>
      <c r="Q377" t="s">
        <v>8311</v>
      </c>
      <c r="R377" s="16">
        <v>41657.985081018516</v>
      </c>
      <c r="S377">
        <v>2014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P378" s="11" t="s">
        <v>8306</v>
      </c>
      <c r="Q378" t="s">
        <v>8311</v>
      </c>
      <c r="R378" s="16">
        <v>42576.452731481477</v>
      </c>
      <c r="S378">
        <v>2016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P379" s="11" t="s">
        <v>8306</v>
      </c>
      <c r="Q379" t="s">
        <v>8311</v>
      </c>
      <c r="R379" s="16">
        <v>42292.250787037032</v>
      </c>
      <c r="S379">
        <v>2015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P380" s="11" t="s">
        <v>8306</v>
      </c>
      <c r="Q380" t="s">
        <v>8311</v>
      </c>
      <c r="R380" s="16">
        <v>42370.571851851855</v>
      </c>
      <c r="S380">
        <v>2016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P381" s="11" t="s">
        <v>8306</v>
      </c>
      <c r="Q381" t="s">
        <v>8311</v>
      </c>
      <c r="R381" s="16">
        <v>40987.688333333332</v>
      </c>
      <c r="S381">
        <v>2012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P382" s="11" t="s">
        <v>8306</v>
      </c>
      <c r="Q382" t="s">
        <v>8311</v>
      </c>
      <c r="R382" s="16">
        <v>42367.719814814816</v>
      </c>
      <c r="S382">
        <v>2015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P383" s="11" t="s">
        <v>8306</v>
      </c>
      <c r="Q383" t="s">
        <v>8311</v>
      </c>
      <c r="R383" s="16">
        <v>41085.698113425926</v>
      </c>
      <c r="S383">
        <v>2012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P384" s="11" t="s">
        <v>8306</v>
      </c>
      <c r="Q384" t="s">
        <v>8311</v>
      </c>
      <c r="R384" s="16">
        <v>41144.709490740745</v>
      </c>
      <c r="S384">
        <v>2012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P385" s="11" t="s">
        <v>8306</v>
      </c>
      <c r="Q385" t="s">
        <v>8311</v>
      </c>
      <c r="R385" s="16">
        <v>41755.117581018516</v>
      </c>
      <c r="S385">
        <v>2014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P386" s="11" t="s">
        <v>8306</v>
      </c>
      <c r="Q386" t="s">
        <v>8311</v>
      </c>
      <c r="R386" s="16">
        <v>41980.781793981485</v>
      </c>
      <c r="S386">
        <v>2014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P387" s="11" t="s">
        <v>8306</v>
      </c>
      <c r="Q387" t="s">
        <v>8311</v>
      </c>
      <c r="R387" s="16">
        <v>41934.584502314814</v>
      </c>
      <c r="S387">
        <v>2014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P388" s="11" t="s">
        <v>8306</v>
      </c>
      <c r="Q388" t="s">
        <v>8311</v>
      </c>
      <c r="R388" s="16">
        <v>42211.951284722221</v>
      </c>
      <c r="S388">
        <v>2015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P389" s="11" t="s">
        <v>8306</v>
      </c>
      <c r="Q389" t="s">
        <v>8311</v>
      </c>
      <c r="R389" s="16">
        <v>42200.67659722222</v>
      </c>
      <c r="S389">
        <v>2015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P390" s="11" t="s">
        <v>8306</v>
      </c>
      <c r="Q390" t="s">
        <v>8311</v>
      </c>
      <c r="R390" s="16">
        <v>42549.076157407413</v>
      </c>
      <c r="S390">
        <v>2016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P391" s="11" t="s">
        <v>8306</v>
      </c>
      <c r="Q391" t="s">
        <v>8311</v>
      </c>
      <c r="R391" s="16">
        <v>41674.063078703701</v>
      </c>
      <c r="S391">
        <v>2014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P392" s="11" t="s">
        <v>8306</v>
      </c>
      <c r="Q392" t="s">
        <v>8311</v>
      </c>
      <c r="R392" s="16">
        <v>42112.036712962959</v>
      </c>
      <c r="S392">
        <v>2015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P393" s="11" t="s">
        <v>8306</v>
      </c>
      <c r="Q393" t="s">
        <v>8311</v>
      </c>
      <c r="R393" s="16">
        <v>40865.042256944449</v>
      </c>
      <c r="S393">
        <v>2011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P394" s="11" t="s">
        <v>8306</v>
      </c>
      <c r="Q394" t="s">
        <v>8311</v>
      </c>
      <c r="R394" s="16">
        <v>40763.717256944445</v>
      </c>
      <c r="S394">
        <v>2011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P395" s="11" t="s">
        <v>8306</v>
      </c>
      <c r="Q395" t="s">
        <v>8311</v>
      </c>
      <c r="R395" s="16">
        <v>41526.708935185183</v>
      </c>
      <c r="S395">
        <v>2013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P396" s="11" t="s">
        <v>8306</v>
      </c>
      <c r="Q396" t="s">
        <v>8311</v>
      </c>
      <c r="R396" s="16">
        <v>42417.818078703705</v>
      </c>
      <c r="S396">
        <v>2016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P397" s="11" t="s">
        <v>8306</v>
      </c>
      <c r="Q397" t="s">
        <v>8311</v>
      </c>
      <c r="R397" s="16">
        <v>40990.909259259257</v>
      </c>
      <c r="S397">
        <v>2012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P398" s="11" t="s">
        <v>8306</v>
      </c>
      <c r="Q398" t="s">
        <v>8311</v>
      </c>
      <c r="R398" s="16">
        <v>41082.564884259256</v>
      </c>
      <c r="S398">
        <v>2012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P399" s="11" t="s">
        <v>8306</v>
      </c>
      <c r="Q399" t="s">
        <v>8311</v>
      </c>
      <c r="R399" s="16">
        <v>40379.776435185187</v>
      </c>
      <c r="S399">
        <v>2010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P400" s="11" t="s">
        <v>8306</v>
      </c>
      <c r="Q400" t="s">
        <v>8311</v>
      </c>
      <c r="R400" s="16">
        <v>42078.793124999997</v>
      </c>
      <c r="S400">
        <v>2015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P401" s="11" t="s">
        <v>8306</v>
      </c>
      <c r="Q401" t="s">
        <v>8311</v>
      </c>
      <c r="R401" s="16">
        <v>42687.875775462962</v>
      </c>
      <c r="S401">
        <v>2016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P402" s="11" t="s">
        <v>8306</v>
      </c>
      <c r="Q402" t="s">
        <v>8311</v>
      </c>
      <c r="R402" s="16">
        <v>41745.635960648149</v>
      </c>
      <c r="S402">
        <v>2014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P403" s="11" t="s">
        <v>8306</v>
      </c>
      <c r="Q403" t="s">
        <v>8311</v>
      </c>
      <c r="R403" s="16">
        <v>40732.842245370368</v>
      </c>
      <c r="S403">
        <v>2011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P404" s="11" t="s">
        <v>8306</v>
      </c>
      <c r="Q404" t="s">
        <v>8311</v>
      </c>
      <c r="R404" s="16">
        <v>42292.539548611108</v>
      </c>
      <c r="S404">
        <v>2015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P405" s="11" t="s">
        <v>8306</v>
      </c>
      <c r="Q405" t="s">
        <v>8311</v>
      </c>
      <c r="R405" s="16">
        <v>40718.310659722221</v>
      </c>
      <c r="S405">
        <v>2011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P406" s="11" t="s">
        <v>8306</v>
      </c>
      <c r="Q406" t="s">
        <v>8310</v>
      </c>
      <c r="R406" s="16">
        <v>41646.628032407411</v>
      </c>
      <c r="S406">
        <v>2014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P407" s="11" t="s">
        <v>8306</v>
      </c>
      <c r="Q407" t="s">
        <v>8310</v>
      </c>
      <c r="R407" s="16">
        <v>41674.08494212963</v>
      </c>
      <c r="S407">
        <v>2014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P408" s="11" t="s">
        <v>8306</v>
      </c>
      <c r="Q408" t="s">
        <v>8310</v>
      </c>
      <c r="R408" s="16">
        <v>40638.162465277775</v>
      </c>
      <c r="S408">
        <v>2011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P409" s="11" t="s">
        <v>8306</v>
      </c>
      <c r="Q409" t="s">
        <v>8310</v>
      </c>
      <c r="R409" s="16">
        <v>40806.870949074073</v>
      </c>
      <c r="S409">
        <v>2011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P410" s="11" t="s">
        <v>8306</v>
      </c>
      <c r="Q410" t="s">
        <v>8310</v>
      </c>
      <c r="R410" s="16">
        <v>41543.735995370371</v>
      </c>
      <c r="S410">
        <v>2013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P411" s="11" t="s">
        <v>8306</v>
      </c>
      <c r="Q411" t="s">
        <v>8310</v>
      </c>
      <c r="R411" s="16">
        <v>42543.862777777773</v>
      </c>
      <c r="S411">
        <v>2016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P412" s="11" t="s">
        <v>8306</v>
      </c>
      <c r="Q412" t="s">
        <v>8310</v>
      </c>
      <c r="R412" s="16">
        <v>42113.981446759266</v>
      </c>
      <c r="S412">
        <v>2015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P413" s="11" t="s">
        <v>8306</v>
      </c>
      <c r="Q413" t="s">
        <v>8310</v>
      </c>
      <c r="R413" s="16">
        <v>41598.17597222222</v>
      </c>
      <c r="S413">
        <v>2013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P414" s="11" t="s">
        <v>8306</v>
      </c>
      <c r="Q414" t="s">
        <v>8310</v>
      </c>
      <c r="R414" s="16">
        <v>41099.742800925924</v>
      </c>
      <c r="S414">
        <v>2012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P415" s="11" t="s">
        <v>8306</v>
      </c>
      <c r="Q415" t="s">
        <v>8310</v>
      </c>
      <c r="R415" s="16">
        <v>41079.877442129626</v>
      </c>
      <c r="S415">
        <v>2012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P416" s="11" t="s">
        <v>8306</v>
      </c>
      <c r="Q416" t="s">
        <v>8310</v>
      </c>
      <c r="R416" s="16">
        <v>41529.063252314816</v>
      </c>
      <c r="S416">
        <v>2013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P417" s="11" t="s">
        <v>8306</v>
      </c>
      <c r="Q417" t="s">
        <v>8310</v>
      </c>
      <c r="R417" s="16">
        <v>41904.851875</v>
      </c>
      <c r="S417">
        <v>2014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P418" s="11" t="s">
        <v>8306</v>
      </c>
      <c r="Q418" t="s">
        <v>8310</v>
      </c>
      <c r="R418" s="16">
        <v>41648.396192129629</v>
      </c>
      <c r="S418">
        <v>2014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P419" s="11" t="s">
        <v>8306</v>
      </c>
      <c r="Q419" t="s">
        <v>8310</v>
      </c>
      <c r="R419" s="16">
        <v>41360.970601851855</v>
      </c>
      <c r="S419">
        <v>2013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P420" s="11" t="s">
        <v>8306</v>
      </c>
      <c r="Q420" t="s">
        <v>8310</v>
      </c>
      <c r="R420" s="16">
        <v>42178.282372685186</v>
      </c>
      <c r="S420">
        <v>2015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P421" s="11" t="s">
        <v>8306</v>
      </c>
      <c r="Q421" t="s">
        <v>8310</v>
      </c>
      <c r="R421" s="16">
        <v>41394.842442129629</v>
      </c>
      <c r="S421">
        <v>2013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P422" s="11" t="s">
        <v>8306</v>
      </c>
      <c r="Q422" t="s">
        <v>8310</v>
      </c>
      <c r="R422" s="16">
        <v>41682.23646990741</v>
      </c>
      <c r="S422">
        <v>2014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P423" s="11" t="s">
        <v>8306</v>
      </c>
      <c r="Q423" t="s">
        <v>8310</v>
      </c>
      <c r="R423" s="16">
        <v>42177.491388888884</v>
      </c>
      <c r="S423">
        <v>2015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P424" s="11" t="s">
        <v>8306</v>
      </c>
      <c r="Q424" t="s">
        <v>8310</v>
      </c>
      <c r="R424" s="16">
        <v>41863.260381944441</v>
      </c>
      <c r="S424">
        <v>2014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P425" s="11" t="s">
        <v>8306</v>
      </c>
      <c r="Q425" t="s">
        <v>8310</v>
      </c>
      <c r="R425" s="16">
        <v>41400.92627314815</v>
      </c>
      <c r="S425">
        <v>2013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P426" s="11" t="s">
        <v>8306</v>
      </c>
      <c r="Q426" t="s">
        <v>8310</v>
      </c>
      <c r="R426" s="16">
        <v>40934.376145833332</v>
      </c>
      <c r="S426">
        <v>2012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P427" s="11" t="s">
        <v>8306</v>
      </c>
      <c r="Q427" t="s">
        <v>8310</v>
      </c>
      <c r="R427" s="16">
        <v>42275.861157407402</v>
      </c>
      <c r="S427">
        <v>2015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P428" s="11" t="s">
        <v>8306</v>
      </c>
      <c r="Q428" t="s">
        <v>8310</v>
      </c>
      <c r="R428" s="16">
        <v>42400.711967592593</v>
      </c>
      <c r="S428">
        <v>2016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P429" s="11" t="s">
        <v>8306</v>
      </c>
      <c r="Q429" t="s">
        <v>8310</v>
      </c>
      <c r="R429" s="16">
        <v>42285.909027777772</v>
      </c>
      <c r="S429">
        <v>2015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P430" s="11" t="s">
        <v>8306</v>
      </c>
      <c r="Q430" t="s">
        <v>8310</v>
      </c>
      <c r="R430" s="16">
        <v>41778.766724537039</v>
      </c>
      <c r="S430">
        <v>2014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P431" s="11" t="s">
        <v>8306</v>
      </c>
      <c r="Q431" t="s">
        <v>8310</v>
      </c>
      <c r="R431" s="16">
        <v>40070.901412037041</v>
      </c>
      <c r="S431">
        <v>2009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P432" s="11" t="s">
        <v>8306</v>
      </c>
      <c r="Q432" t="s">
        <v>8310</v>
      </c>
      <c r="R432" s="16">
        <v>41513.107256944444</v>
      </c>
      <c r="S432">
        <v>2013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P433" s="11" t="s">
        <v>8306</v>
      </c>
      <c r="Q433" t="s">
        <v>8310</v>
      </c>
      <c r="R433" s="16">
        <v>42526.871331018512</v>
      </c>
      <c r="S433">
        <v>2016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P434" s="11" t="s">
        <v>8306</v>
      </c>
      <c r="Q434" t="s">
        <v>8310</v>
      </c>
      <c r="R434" s="16">
        <v>42238.726631944446</v>
      </c>
      <c r="S434">
        <v>2015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P435" s="11" t="s">
        <v>8306</v>
      </c>
      <c r="Q435" t="s">
        <v>8310</v>
      </c>
      <c r="R435" s="16">
        <v>42228.629884259266</v>
      </c>
      <c r="S435">
        <v>2015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P436" s="11" t="s">
        <v>8306</v>
      </c>
      <c r="Q436" t="s">
        <v>8310</v>
      </c>
      <c r="R436" s="16">
        <v>41576.834513888891</v>
      </c>
      <c r="S436">
        <v>2013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P437" s="11" t="s">
        <v>8306</v>
      </c>
      <c r="Q437" t="s">
        <v>8310</v>
      </c>
      <c r="R437" s="16">
        <v>41500.747453703705</v>
      </c>
      <c r="S437">
        <v>2013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P438" s="11" t="s">
        <v>8306</v>
      </c>
      <c r="Q438" t="s">
        <v>8310</v>
      </c>
      <c r="R438" s="16">
        <v>41456.36241898148</v>
      </c>
      <c r="S438">
        <v>2013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P439" s="11" t="s">
        <v>8306</v>
      </c>
      <c r="Q439" t="s">
        <v>8310</v>
      </c>
      <c r="R439" s="16">
        <v>42591.31858796296</v>
      </c>
      <c r="S439">
        <v>2016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P440" s="11" t="s">
        <v>8306</v>
      </c>
      <c r="Q440" t="s">
        <v>8310</v>
      </c>
      <c r="R440" s="16">
        <v>42296.261087962965</v>
      </c>
      <c r="S440">
        <v>2015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P441" s="11" t="s">
        <v>8306</v>
      </c>
      <c r="Q441" t="s">
        <v>8310</v>
      </c>
      <c r="R441" s="16">
        <v>41919.761782407404</v>
      </c>
      <c r="S441">
        <v>2014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P442" s="11" t="s">
        <v>8306</v>
      </c>
      <c r="Q442" t="s">
        <v>8310</v>
      </c>
      <c r="R442" s="16">
        <v>42423.985567129625</v>
      </c>
      <c r="S442">
        <v>2016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P443" s="11" t="s">
        <v>8306</v>
      </c>
      <c r="Q443" t="s">
        <v>8310</v>
      </c>
      <c r="R443" s="16">
        <v>41550.793935185182</v>
      </c>
      <c r="S443">
        <v>2013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P444" s="11" t="s">
        <v>8306</v>
      </c>
      <c r="Q444" t="s">
        <v>8310</v>
      </c>
      <c r="R444" s="16">
        <v>42024.888692129629</v>
      </c>
      <c r="S444">
        <v>2015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P445" s="11" t="s">
        <v>8306</v>
      </c>
      <c r="Q445" t="s">
        <v>8310</v>
      </c>
      <c r="R445" s="16">
        <v>41650.015057870369</v>
      </c>
      <c r="S445">
        <v>2014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P446" s="11" t="s">
        <v>8306</v>
      </c>
      <c r="Q446" t="s">
        <v>8310</v>
      </c>
      <c r="R446" s="16">
        <v>40894.906956018516</v>
      </c>
      <c r="S446">
        <v>2011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P447" s="11" t="s">
        <v>8306</v>
      </c>
      <c r="Q447" t="s">
        <v>8310</v>
      </c>
      <c r="R447" s="16">
        <v>42130.335358796292</v>
      </c>
      <c r="S447">
        <v>2015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P448" s="11" t="s">
        <v>8306</v>
      </c>
      <c r="Q448" t="s">
        <v>8310</v>
      </c>
      <c r="R448" s="16">
        <v>42037.083564814813</v>
      </c>
      <c r="S448">
        <v>2015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P449" s="11" t="s">
        <v>8306</v>
      </c>
      <c r="Q449" t="s">
        <v>8310</v>
      </c>
      <c r="R449" s="16">
        <v>41331.555127314816</v>
      </c>
      <c r="S449">
        <v>2013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P450" s="11" t="s">
        <v>8306</v>
      </c>
      <c r="Q450" t="s">
        <v>8310</v>
      </c>
      <c r="R450" s="16">
        <v>41753.758043981477</v>
      </c>
      <c r="S450">
        <v>2014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P451" s="11" t="s">
        <v>8306</v>
      </c>
      <c r="Q451" t="s">
        <v>8310</v>
      </c>
      <c r="R451" s="16">
        <v>41534.568113425928</v>
      </c>
      <c r="S451">
        <v>2013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P452" s="11" t="s">
        <v>8306</v>
      </c>
      <c r="Q452" t="s">
        <v>8310</v>
      </c>
      <c r="R452" s="16">
        <v>41654.946759259255</v>
      </c>
      <c r="S452">
        <v>2014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P453" s="11" t="s">
        <v>8306</v>
      </c>
      <c r="Q453" t="s">
        <v>8310</v>
      </c>
      <c r="R453" s="16">
        <v>41634.715173611112</v>
      </c>
      <c r="S453">
        <v>2013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P454" s="11" t="s">
        <v>8306</v>
      </c>
      <c r="Q454" t="s">
        <v>8310</v>
      </c>
      <c r="R454" s="16">
        <v>42107.703877314809</v>
      </c>
      <c r="S454">
        <v>2015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P455" s="11" t="s">
        <v>8306</v>
      </c>
      <c r="Q455" t="s">
        <v>8310</v>
      </c>
      <c r="R455" s="16">
        <v>42038.824988425928</v>
      </c>
      <c r="S455">
        <v>2015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P456" s="11" t="s">
        <v>8306</v>
      </c>
      <c r="Q456" t="s">
        <v>8310</v>
      </c>
      <c r="R456" s="16">
        <v>41938.717256944445</v>
      </c>
      <c r="S456">
        <v>2014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P457" s="11" t="s">
        <v>8306</v>
      </c>
      <c r="Q457" t="s">
        <v>8310</v>
      </c>
      <c r="R457" s="16">
        <v>40971.002569444441</v>
      </c>
      <c r="S457">
        <v>2012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P458" s="11" t="s">
        <v>8306</v>
      </c>
      <c r="Q458" t="s">
        <v>8310</v>
      </c>
      <c r="R458" s="16">
        <v>41547.694456018515</v>
      </c>
      <c r="S458">
        <v>2013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P459" s="11" t="s">
        <v>8306</v>
      </c>
      <c r="Q459" t="s">
        <v>8310</v>
      </c>
      <c r="R459" s="16">
        <v>41837.767500000002</v>
      </c>
      <c r="S459">
        <v>2014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P460" s="11" t="s">
        <v>8306</v>
      </c>
      <c r="Q460" t="s">
        <v>8310</v>
      </c>
      <c r="R460" s="16">
        <v>41378.69976851852</v>
      </c>
      <c r="S460">
        <v>2013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P461" s="11" t="s">
        <v>8306</v>
      </c>
      <c r="Q461" t="s">
        <v>8310</v>
      </c>
      <c r="R461" s="16">
        <v>40800.6403587963</v>
      </c>
      <c r="S461">
        <v>2011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P462" s="11" t="s">
        <v>8306</v>
      </c>
      <c r="Q462" t="s">
        <v>8310</v>
      </c>
      <c r="R462" s="16">
        <v>41759.542534722219</v>
      </c>
      <c r="S462">
        <v>2014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P463" s="11" t="s">
        <v>8306</v>
      </c>
      <c r="Q463" t="s">
        <v>8310</v>
      </c>
      <c r="R463" s="16">
        <v>41407.84684027778</v>
      </c>
      <c r="S463">
        <v>2013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P464" s="11" t="s">
        <v>8306</v>
      </c>
      <c r="Q464" t="s">
        <v>8310</v>
      </c>
      <c r="R464" s="16">
        <v>40705.126631944448</v>
      </c>
      <c r="S464">
        <v>2011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P465" s="11" t="s">
        <v>8306</v>
      </c>
      <c r="Q465" t="s">
        <v>8310</v>
      </c>
      <c r="R465" s="16">
        <v>40750.710104166668</v>
      </c>
      <c r="S465">
        <v>2011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P466" s="11" t="s">
        <v>8306</v>
      </c>
      <c r="Q466" t="s">
        <v>8310</v>
      </c>
      <c r="R466" s="16">
        <v>42488.848784722228</v>
      </c>
      <c r="S466">
        <v>2016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P467" s="11" t="s">
        <v>8306</v>
      </c>
      <c r="Q467" t="s">
        <v>8310</v>
      </c>
      <c r="R467" s="16">
        <v>41801.120069444441</v>
      </c>
      <c r="S467">
        <v>2014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P468" s="11" t="s">
        <v>8306</v>
      </c>
      <c r="Q468" t="s">
        <v>8310</v>
      </c>
      <c r="R468" s="16">
        <v>41129.942870370374</v>
      </c>
      <c r="S468">
        <v>2012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P469" s="11" t="s">
        <v>8306</v>
      </c>
      <c r="Q469" t="s">
        <v>8310</v>
      </c>
      <c r="R469" s="16">
        <v>41135.679791666669</v>
      </c>
      <c r="S469">
        <v>2012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P470" s="11" t="s">
        <v>8306</v>
      </c>
      <c r="Q470" t="s">
        <v>8310</v>
      </c>
      <c r="R470" s="16">
        <v>41041.167627314811</v>
      </c>
      <c r="S470">
        <v>2012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P471" s="11" t="s">
        <v>8306</v>
      </c>
      <c r="Q471" t="s">
        <v>8310</v>
      </c>
      <c r="R471" s="16">
        <v>41827.989861111113</v>
      </c>
      <c r="S471">
        <v>2014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P472" s="11" t="s">
        <v>8306</v>
      </c>
      <c r="Q472" t="s">
        <v>8310</v>
      </c>
      <c r="R472" s="16">
        <v>41605.167696759258</v>
      </c>
      <c r="S472">
        <v>2013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P473" s="11" t="s">
        <v>8306</v>
      </c>
      <c r="Q473" t="s">
        <v>8310</v>
      </c>
      <c r="R473" s="16">
        <v>41703.721979166665</v>
      </c>
      <c r="S473">
        <v>2014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P474" s="11" t="s">
        <v>8306</v>
      </c>
      <c r="Q474" t="s">
        <v>8310</v>
      </c>
      <c r="R474" s="16">
        <v>41844.922662037039</v>
      </c>
      <c r="S474">
        <v>2014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P475" s="11" t="s">
        <v>8306</v>
      </c>
      <c r="Q475" t="s">
        <v>8310</v>
      </c>
      <c r="R475" s="16">
        <v>41869.698136574072</v>
      </c>
      <c r="S475">
        <v>2014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P476" s="11" t="s">
        <v>8306</v>
      </c>
      <c r="Q476" t="s">
        <v>8310</v>
      </c>
      <c r="R476" s="16">
        <v>42753.329039351855</v>
      </c>
      <c r="S476">
        <v>2017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P477" s="11" t="s">
        <v>8306</v>
      </c>
      <c r="Q477" t="s">
        <v>8310</v>
      </c>
      <c r="R477" s="16">
        <v>42100.086145833338</v>
      </c>
      <c r="S477">
        <v>2015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P478" s="11" t="s">
        <v>8306</v>
      </c>
      <c r="Q478" t="s">
        <v>8310</v>
      </c>
      <c r="R478" s="16">
        <v>41757.975011574075</v>
      </c>
      <c r="S478">
        <v>2014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P479" s="11" t="s">
        <v>8306</v>
      </c>
      <c r="Q479" t="s">
        <v>8310</v>
      </c>
      <c r="R479" s="16">
        <v>40987.83488425926</v>
      </c>
      <c r="S479">
        <v>2012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P480" s="11" t="s">
        <v>8306</v>
      </c>
      <c r="Q480" t="s">
        <v>8310</v>
      </c>
      <c r="R480" s="16">
        <v>42065.910983796297</v>
      </c>
      <c r="S480">
        <v>2015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P481" s="11" t="s">
        <v>8306</v>
      </c>
      <c r="Q481" t="s">
        <v>8310</v>
      </c>
      <c r="R481" s="16">
        <v>41904.407812500001</v>
      </c>
      <c r="S481">
        <v>2014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P482" s="11" t="s">
        <v>8306</v>
      </c>
      <c r="Q482" t="s">
        <v>8310</v>
      </c>
      <c r="R482" s="16">
        <v>41465.500173611108</v>
      </c>
      <c r="S482">
        <v>2013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P483" s="11" t="s">
        <v>8306</v>
      </c>
      <c r="Q483" t="s">
        <v>8310</v>
      </c>
      <c r="R483" s="16">
        <v>41162.672326388885</v>
      </c>
      <c r="S483">
        <v>2012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P484" s="11" t="s">
        <v>8306</v>
      </c>
      <c r="Q484" t="s">
        <v>8310</v>
      </c>
      <c r="R484" s="16">
        <v>42447.896875000006</v>
      </c>
      <c r="S484">
        <v>2016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P485" s="11" t="s">
        <v>8306</v>
      </c>
      <c r="Q485" t="s">
        <v>8310</v>
      </c>
      <c r="R485" s="16">
        <v>41243.197592592594</v>
      </c>
      <c r="S485">
        <v>2012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P486" s="11" t="s">
        <v>8306</v>
      </c>
      <c r="Q486" t="s">
        <v>8326</v>
      </c>
      <c r="R486" s="16">
        <v>42272.93949074074</v>
      </c>
      <c r="S486">
        <v>2015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P487" s="11" t="s">
        <v>8306</v>
      </c>
      <c r="Q487" t="s">
        <v>8326</v>
      </c>
      <c r="R487" s="16">
        <v>41381.50577546296</v>
      </c>
      <c r="S487">
        <v>2013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P488" s="11" t="s">
        <v>8306</v>
      </c>
      <c r="Q488" t="s">
        <v>8326</v>
      </c>
      <c r="R488" s="16">
        <v>41761.94258101852</v>
      </c>
      <c r="S488">
        <v>2014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P489" s="11" t="s">
        <v>8306</v>
      </c>
      <c r="Q489" t="s">
        <v>8326</v>
      </c>
      <c r="R489" s="16">
        <v>42669.594837962963</v>
      </c>
      <c r="S489">
        <v>2016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P490" s="11" t="s">
        <v>8306</v>
      </c>
      <c r="Q490" t="s">
        <v>8326</v>
      </c>
      <c r="R490" s="16">
        <v>42714.054398148146</v>
      </c>
      <c r="S490">
        <v>2016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P491" s="11" t="s">
        <v>8306</v>
      </c>
      <c r="Q491" t="s">
        <v>8326</v>
      </c>
      <c r="R491" s="16">
        <v>40882.481666666667</v>
      </c>
      <c r="S491">
        <v>2011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P492" s="11" t="s">
        <v>8306</v>
      </c>
      <c r="Q492" t="s">
        <v>8326</v>
      </c>
      <c r="R492" s="16">
        <v>41113.968576388892</v>
      </c>
      <c r="S492">
        <v>2012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P493" s="11" t="s">
        <v>8306</v>
      </c>
      <c r="Q493" t="s">
        <v>8326</v>
      </c>
      <c r="R493" s="16">
        <v>42366.982627314821</v>
      </c>
      <c r="S493">
        <v>2015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P494" s="11" t="s">
        <v>8306</v>
      </c>
      <c r="Q494" t="s">
        <v>8326</v>
      </c>
      <c r="R494" s="16">
        <v>42596.03506944445</v>
      </c>
      <c r="S494">
        <v>2016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P495" s="11" t="s">
        <v>8306</v>
      </c>
      <c r="Q495" t="s">
        <v>8326</v>
      </c>
      <c r="R495" s="16">
        <v>42114.726134259254</v>
      </c>
      <c r="S495">
        <v>2015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P496" s="11" t="s">
        <v>8306</v>
      </c>
      <c r="Q496" t="s">
        <v>8326</v>
      </c>
      <c r="R496" s="16">
        <v>41799.830613425926</v>
      </c>
      <c r="S496">
        <v>2014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P497" s="11" t="s">
        <v>8306</v>
      </c>
      <c r="Q497" t="s">
        <v>8326</v>
      </c>
      <c r="R497" s="16">
        <v>42171.827604166669</v>
      </c>
      <c r="S497">
        <v>2015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P498" s="11" t="s">
        <v>8306</v>
      </c>
      <c r="Q498" t="s">
        <v>8326</v>
      </c>
      <c r="R498" s="16">
        <v>41620.93141203704</v>
      </c>
      <c r="S498">
        <v>2013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P499" s="11" t="s">
        <v>8306</v>
      </c>
      <c r="Q499" t="s">
        <v>8326</v>
      </c>
      <c r="R499" s="16">
        <v>41945.037789351853</v>
      </c>
      <c r="S499">
        <v>2014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P500" s="11" t="s">
        <v>8306</v>
      </c>
      <c r="Q500" t="s">
        <v>8326</v>
      </c>
      <c r="R500" s="16">
        <v>40858.762141203704</v>
      </c>
      <c r="S500">
        <v>2011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P501" s="11" t="s">
        <v>8306</v>
      </c>
      <c r="Q501" t="s">
        <v>8326</v>
      </c>
      <c r="R501" s="16">
        <v>40043.895462962959</v>
      </c>
      <c r="S501">
        <v>2009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P502" s="11" t="s">
        <v>8306</v>
      </c>
      <c r="Q502" t="s">
        <v>8326</v>
      </c>
      <c r="R502" s="16">
        <v>40247.886006944449</v>
      </c>
      <c r="S502">
        <v>2010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P503" s="11" t="s">
        <v>8306</v>
      </c>
      <c r="Q503" t="s">
        <v>8326</v>
      </c>
      <c r="R503" s="16">
        <v>40703.234386574077</v>
      </c>
      <c r="S503">
        <v>2011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P504" s="11" t="s">
        <v>8306</v>
      </c>
      <c r="Q504" t="s">
        <v>8326</v>
      </c>
      <c r="R504" s="16">
        <v>40956.553530092591</v>
      </c>
      <c r="S504">
        <v>2012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P505" s="11" t="s">
        <v>8306</v>
      </c>
      <c r="Q505" t="s">
        <v>8326</v>
      </c>
      <c r="R505" s="16">
        <v>41991.526655092588</v>
      </c>
      <c r="S505">
        <v>2014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P506" s="11" t="s">
        <v>8306</v>
      </c>
      <c r="Q506" t="s">
        <v>8326</v>
      </c>
      <c r="R506" s="16">
        <v>40949.98364583333</v>
      </c>
      <c r="S506">
        <v>2012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P507" s="11" t="s">
        <v>8306</v>
      </c>
      <c r="Q507" t="s">
        <v>8326</v>
      </c>
      <c r="R507" s="16">
        <v>42318.098217592589</v>
      </c>
      <c r="S507">
        <v>2015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P508" s="11" t="s">
        <v>8306</v>
      </c>
      <c r="Q508" t="s">
        <v>8326</v>
      </c>
      <c r="R508" s="16">
        <v>41466.552314814813</v>
      </c>
      <c r="S508">
        <v>2013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P509" s="11" t="s">
        <v>8306</v>
      </c>
      <c r="Q509" t="s">
        <v>8326</v>
      </c>
      <c r="R509" s="16">
        <v>41156.958993055552</v>
      </c>
      <c r="S509">
        <v>2012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P510" s="11" t="s">
        <v>8306</v>
      </c>
      <c r="Q510" t="s">
        <v>8326</v>
      </c>
      <c r="R510" s="16">
        <v>40995.024317129632</v>
      </c>
      <c r="S510">
        <v>2012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P511" s="11" t="s">
        <v>8306</v>
      </c>
      <c r="Q511" t="s">
        <v>8326</v>
      </c>
      <c r="R511" s="16">
        <v>42153.631597222222</v>
      </c>
      <c r="S511">
        <v>2015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P512" s="11" t="s">
        <v>8306</v>
      </c>
      <c r="Q512" t="s">
        <v>8326</v>
      </c>
      <c r="R512" s="16">
        <v>42400.176377314812</v>
      </c>
      <c r="S512">
        <v>2016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P513" s="11" t="s">
        <v>8306</v>
      </c>
      <c r="Q513" t="s">
        <v>8326</v>
      </c>
      <c r="R513" s="16">
        <v>41340.303032407406</v>
      </c>
      <c r="S513">
        <v>2013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P514" s="11" t="s">
        <v>8306</v>
      </c>
      <c r="Q514" t="s">
        <v>8326</v>
      </c>
      <c r="R514" s="16">
        <v>42649.742210648154</v>
      </c>
      <c r="S514">
        <v>2016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P515" s="11" t="s">
        <v>8306</v>
      </c>
      <c r="Q515" t="s">
        <v>8326</v>
      </c>
      <c r="R515" s="16">
        <v>42552.653993055559</v>
      </c>
      <c r="S515">
        <v>2016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P516" s="11" t="s">
        <v>8306</v>
      </c>
      <c r="Q516" t="s">
        <v>8326</v>
      </c>
      <c r="R516" s="16">
        <v>41830.613969907405</v>
      </c>
      <c r="S516">
        <v>2014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P517" s="11" t="s">
        <v>8306</v>
      </c>
      <c r="Q517" t="s">
        <v>8326</v>
      </c>
      <c r="R517" s="16">
        <v>42327.490752314814</v>
      </c>
      <c r="S517">
        <v>2015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P518" s="11" t="s">
        <v>8306</v>
      </c>
      <c r="Q518" t="s">
        <v>8326</v>
      </c>
      <c r="R518" s="16">
        <v>42091.778703703705</v>
      </c>
      <c r="S518">
        <v>2015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P519" s="11" t="s">
        <v>8306</v>
      </c>
      <c r="Q519" t="s">
        <v>8326</v>
      </c>
      <c r="R519" s="16">
        <v>42738.615289351852</v>
      </c>
      <c r="S519">
        <v>2017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P520" s="11" t="s">
        <v>8306</v>
      </c>
      <c r="Q520" t="s">
        <v>8326</v>
      </c>
      <c r="R520" s="16">
        <v>42223.616018518514</v>
      </c>
      <c r="S520">
        <v>2015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P521" s="11" t="s">
        <v>8306</v>
      </c>
      <c r="Q521" t="s">
        <v>8326</v>
      </c>
      <c r="R521" s="16">
        <v>41218.391446759262</v>
      </c>
      <c r="S521">
        <v>2012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P522" s="11" t="s">
        <v>8313</v>
      </c>
      <c r="Q522" t="s">
        <v>8326</v>
      </c>
      <c r="R522" s="16">
        <v>42318.702094907407</v>
      </c>
      <c r="S522">
        <v>2015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P523" s="11" t="s">
        <v>8313</v>
      </c>
      <c r="Q523" t="s">
        <v>8326</v>
      </c>
      <c r="R523" s="16">
        <v>42646.092812499999</v>
      </c>
      <c r="S523">
        <v>2016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P524" s="11" t="s">
        <v>8313</v>
      </c>
      <c r="Q524" t="s">
        <v>8326</v>
      </c>
      <c r="R524" s="16">
        <v>42430.040798611109</v>
      </c>
      <c r="S524">
        <v>2016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P525" s="11" t="s">
        <v>8313</v>
      </c>
      <c r="Q525" t="s">
        <v>8326</v>
      </c>
      <c r="R525" s="16">
        <v>42238.13282407407</v>
      </c>
      <c r="S525">
        <v>2015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P526" s="11" t="s">
        <v>8313</v>
      </c>
      <c r="Q526" t="s">
        <v>8343</v>
      </c>
      <c r="R526" s="16">
        <v>42492.717233796298</v>
      </c>
      <c r="S526">
        <v>2016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P527" s="11" t="s">
        <v>8313</v>
      </c>
      <c r="Q527" t="s">
        <v>8343</v>
      </c>
      <c r="R527" s="16">
        <v>41850.400937500002</v>
      </c>
      <c r="S527">
        <v>2014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P528" s="11" t="s">
        <v>8313</v>
      </c>
      <c r="Q528" t="s">
        <v>8343</v>
      </c>
      <c r="R528" s="16">
        <v>42192.591944444444</v>
      </c>
      <c r="S528">
        <v>2015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P529" s="11" t="s">
        <v>8313</v>
      </c>
      <c r="Q529" t="s">
        <v>8343</v>
      </c>
      <c r="R529" s="16">
        <v>42753.205625000002</v>
      </c>
      <c r="S529">
        <v>2017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P530" s="11" t="s">
        <v>8313</v>
      </c>
      <c r="Q530" t="s">
        <v>8343</v>
      </c>
      <c r="R530" s="16">
        <v>42155.920219907406</v>
      </c>
      <c r="S530">
        <v>2015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P531" s="11" t="s">
        <v>8313</v>
      </c>
      <c r="Q531" t="s">
        <v>8343</v>
      </c>
      <c r="R531" s="16">
        <v>42725.031180555554</v>
      </c>
      <c r="S531">
        <v>2016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P532" s="11" t="s">
        <v>8313</v>
      </c>
      <c r="Q532" t="s">
        <v>8343</v>
      </c>
      <c r="R532" s="16">
        <v>42157.591064814813</v>
      </c>
      <c r="S532">
        <v>2015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P533" s="11" t="s">
        <v>8313</v>
      </c>
      <c r="Q533" t="s">
        <v>8343</v>
      </c>
      <c r="R533" s="16">
        <v>42676.065150462964</v>
      </c>
      <c r="S533">
        <v>2016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P534" s="11" t="s">
        <v>8313</v>
      </c>
      <c r="Q534" t="s">
        <v>8343</v>
      </c>
      <c r="R534" s="16">
        <v>42473.007037037038</v>
      </c>
      <c r="S534">
        <v>2016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P535" s="11" t="s">
        <v>8313</v>
      </c>
      <c r="Q535" t="s">
        <v>8343</v>
      </c>
      <c r="R535" s="16">
        <v>42482.43478009259</v>
      </c>
      <c r="S535">
        <v>2016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P536" s="11" t="s">
        <v>8313</v>
      </c>
      <c r="Q536" t="s">
        <v>8343</v>
      </c>
      <c r="R536" s="16">
        <v>42270.810995370368</v>
      </c>
      <c r="S536">
        <v>2015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P537" s="11" t="s">
        <v>8313</v>
      </c>
      <c r="Q537" t="s">
        <v>8343</v>
      </c>
      <c r="R537" s="16">
        <v>42711.545196759253</v>
      </c>
      <c r="S537">
        <v>2016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P538" s="11" t="s">
        <v>8313</v>
      </c>
      <c r="Q538" t="s">
        <v>8343</v>
      </c>
      <c r="R538" s="16">
        <v>42179.344988425932</v>
      </c>
      <c r="S538">
        <v>2015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P539" s="11" t="s">
        <v>8313</v>
      </c>
      <c r="Q539" t="s">
        <v>8343</v>
      </c>
      <c r="R539" s="16">
        <v>42282.768414351856</v>
      </c>
      <c r="S539">
        <v>2015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P540" s="11" t="s">
        <v>8313</v>
      </c>
      <c r="Q540" t="s">
        <v>8343</v>
      </c>
      <c r="R540" s="16">
        <v>42473.794710648144</v>
      </c>
      <c r="S540">
        <v>2016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P541" s="11" t="s">
        <v>8313</v>
      </c>
      <c r="Q541" t="s">
        <v>8343</v>
      </c>
      <c r="R541" s="16">
        <v>42535.049849537041</v>
      </c>
      <c r="S541">
        <v>2016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P542" s="11" t="s">
        <v>8315</v>
      </c>
      <c r="Q542" t="s">
        <v>8343</v>
      </c>
      <c r="R542" s="16">
        <v>42009.817199074074</v>
      </c>
      <c r="S542">
        <v>2015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P543" s="11" t="s">
        <v>8315</v>
      </c>
      <c r="Q543" t="s">
        <v>8343</v>
      </c>
      <c r="R543" s="16">
        <v>42276.046689814815</v>
      </c>
      <c r="S543">
        <v>2015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P544" s="11" t="s">
        <v>8315</v>
      </c>
      <c r="Q544" t="s">
        <v>8343</v>
      </c>
      <c r="R544" s="16">
        <v>42433.737453703703</v>
      </c>
      <c r="S544">
        <v>2016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P545" s="11" t="s">
        <v>8315</v>
      </c>
      <c r="Q545" t="s">
        <v>8343</v>
      </c>
      <c r="R545" s="16">
        <v>41914.092152777775</v>
      </c>
      <c r="S545">
        <v>2014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P546" s="11" t="s">
        <v>8315</v>
      </c>
      <c r="Q546" t="s">
        <v>8343</v>
      </c>
      <c r="R546" s="16">
        <v>42525.656944444447</v>
      </c>
      <c r="S546">
        <v>2016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P547" s="11" t="s">
        <v>8315</v>
      </c>
      <c r="Q547" t="s">
        <v>8343</v>
      </c>
      <c r="R547" s="16">
        <v>42283.592465277776</v>
      </c>
      <c r="S547">
        <v>2015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P548" s="11" t="s">
        <v>8315</v>
      </c>
      <c r="Q548" t="s">
        <v>8343</v>
      </c>
      <c r="R548" s="16">
        <v>42249.667997685188</v>
      </c>
      <c r="S548">
        <v>2015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P549" s="11" t="s">
        <v>8315</v>
      </c>
      <c r="Q549" t="s">
        <v>8343</v>
      </c>
      <c r="R549" s="16">
        <v>42380.696342592593</v>
      </c>
      <c r="S549">
        <v>2016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P550" s="11" t="s">
        <v>8315</v>
      </c>
      <c r="Q550" t="s">
        <v>8343</v>
      </c>
      <c r="R550" s="16">
        <v>42276.903333333335</v>
      </c>
      <c r="S550">
        <v>2015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P551" s="11" t="s">
        <v>8315</v>
      </c>
      <c r="Q551" t="s">
        <v>8343</v>
      </c>
      <c r="R551" s="16">
        <v>42163.636828703704</v>
      </c>
      <c r="S551">
        <v>2015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P552" s="11" t="s">
        <v>8315</v>
      </c>
      <c r="Q552" t="s">
        <v>8343</v>
      </c>
      <c r="R552" s="16">
        <v>42753.678761574076</v>
      </c>
      <c r="S552">
        <v>2017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P553" s="11" t="s">
        <v>8315</v>
      </c>
      <c r="Q553" t="s">
        <v>8343</v>
      </c>
      <c r="R553" s="16">
        <v>42173.275740740741</v>
      </c>
      <c r="S553">
        <v>2015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P554" s="11" t="s">
        <v>8315</v>
      </c>
      <c r="Q554" t="s">
        <v>8343</v>
      </c>
      <c r="R554" s="16">
        <v>42318.616851851853</v>
      </c>
      <c r="S554">
        <v>2015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P555" s="11" t="s">
        <v>8315</v>
      </c>
      <c r="Q555" t="s">
        <v>8343</v>
      </c>
      <c r="R555" s="16">
        <v>41927.71980324074</v>
      </c>
      <c r="S555">
        <v>2014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P556" s="11" t="s">
        <v>8315</v>
      </c>
      <c r="Q556" t="s">
        <v>8343</v>
      </c>
      <c r="R556" s="16">
        <v>41901.684861111113</v>
      </c>
      <c r="S556">
        <v>2014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P557" s="11" t="s">
        <v>8315</v>
      </c>
      <c r="Q557" t="s">
        <v>8343</v>
      </c>
      <c r="R557" s="16">
        <v>42503.353506944448</v>
      </c>
      <c r="S557">
        <v>2016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P558" s="11" t="s">
        <v>8315</v>
      </c>
      <c r="Q558" t="s">
        <v>8343</v>
      </c>
      <c r="R558" s="16">
        <v>42345.860150462962</v>
      </c>
      <c r="S558">
        <v>2015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P559" s="11" t="s">
        <v>8315</v>
      </c>
      <c r="Q559" t="s">
        <v>8343</v>
      </c>
      <c r="R559" s="16">
        <v>42676.942164351851</v>
      </c>
      <c r="S559">
        <v>2016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P560" s="11" t="s">
        <v>8315</v>
      </c>
      <c r="Q560" t="s">
        <v>8343</v>
      </c>
      <c r="R560" s="16">
        <v>42057.883159722223</v>
      </c>
      <c r="S560">
        <v>2015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P561" s="11" t="s">
        <v>8315</v>
      </c>
      <c r="Q561" t="s">
        <v>8343</v>
      </c>
      <c r="R561" s="16">
        <v>42321.283101851848</v>
      </c>
      <c r="S561">
        <v>2015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P562" s="11" t="s">
        <v>8315</v>
      </c>
      <c r="Q562" t="s">
        <v>8343</v>
      </c>
      <c r="R562" s="16">
        <v>41960.771354166667</v>
      </c>
      <c r="S562">
        <v>2014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P563" s="11" t="s">
        <v>8315</v>
      </c>
      <c r="Q563" t="s">
        <v>8343</v>
      </c>
      <c r="R563" s="16">
        <v>42268.658715277779</v>
      </c>
      <c r="S563">
        <v>2015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P564" s="11" t="s">
        <v>8315</v>
      </c>
      <c r="Q564" t="s">
        <v>8343</v>
      </c>
      <c r="R564" s="16">
        <v>42692.389062500006</v>
      </c>
      <c r="S564">
        <v>2016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P565" s="11" t="s">
        <v>8315</v>
      </c>
      <c r="Q565" t="s">
        <v>8343</v>
      </c>
      <c r="R565" s="16">
        <v>42022.069988425923</v>
      </c>
      <c r="S565">
        <v>2015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P566" s="11" t="s">
        <v>8315</v>
      </c>
      <c r="Q566" t="s">
        <v>8343</v>
      </c>
      <c r="R566" s="16">
        <v>42411.942997685182</v>
      </c>
      <c r="S566">
        <v>2016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P567" s="11" t="s">
        <v>8315</v>
      </c>
      <c r="Q567" t="s">
        <v>8343</v>
      </c>
      <c r="R567" s="16">
        <v>42165.785289351858</v>
      </c>
      <c r="S567">
        <v>2015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P568" s="11" t="s">
        <v>8315</v>
      </c>
      <c r="Q568" t="s">
        <v>8343</v>
      </c>
      <c r="R568" s="16">
        <v>42535.68440972222</v>
      </c>
      <c r="S568">
        <v>2016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P569" s="11" t="s">
        <v>8315</v>
      </c>
      <c r="Q569" t="s">
        <v>8343</v>
      </c>
      <c r="R569" s="16">
        <v>41975.842523148152</v>
      </c>
      <c r="S569">
        <v>2014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P570" s="11" t="s">
        <v>8315</v>
      </c>
      <c r="Q570" t="s">
        <v>8343</v>
      </c>
      <c r="R570" s="16">
        <v>42348.9215625</v>
      </c>
      <c r="S570">
        <v>2015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P571" s="11" t="s">
        <v>8315</v>
      </c>
      <c r="Q571" t="s">
        <v>8343</v>
      </c>
      <c r="R571" s="16">
        <v>42340.847361111111</v>
      </c>
      <c r="S571">
        <v>2015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P572" s="11" t="s">
        <v>8315</v>
      </c>
      <c r="Q572" t="s">
        <v>8343</v>
      </c>
      <c r="R572" s="16">
        <v>42388.798252314817</v>
      </c>
      <c r="S572">
        <v>2016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P573" s="11" t="s">
        <v>8315</v>
      </c>
      <c r="Q573" t="s">
        <v>8343</v>
      </c>
      <c r="R573" s="16">
        <v>42192.816238425927</v>
      </c>
      <c r="S573">
        <v>2015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P574" s="11" t="s">
        <v>8315</v>
      </c>
      <c r="Q574" t="s">
        <v>8343</v>
      </c>
      <c r="R574" s="16">
        <v>42282.71629629629</v>
      </c>
      <c r="S574">
        <v>2015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P575" s="11" t="s">
        <v>8315</v>
      </c>
      <c r="Q575" t="s">
        <v>8343</v>
      </c>
      <c r="R575" s="16">
        <v>41963.050127314811</v>
      </c>
      <c r="S575">
        <v>2014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P576" s="11" t="s">
        <v>8315</v>
      </c>
      <c r="Q576" t="s">
        <v>8343</v>
      </c>
      <c r="R576" s="16">
        <v>42632.443368055552</v>
      </c>
      <c r="S576">
        <v>2016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P577" s="11" t="s">
        <v>8315</v>
      </c>
      <c r="Q577" t="s">
        <v>8343</v>
      </c>
      <c r="R577" s="16">
        <v>42138.692627314813</v>
      </c>
      <c r="S577">
        <v>2015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P578" s="11" t="s">
        <v>8315</v>
      </c>
      <c r="Q578" t="s">
        <v>8343</v>
      </c>
      <c r="R578" s="16">
        <v>42031.471666666665</v>
      </c>
      <c r="S578">
        <v>2015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P579" s="11" t="s">
        <v>8315</v>
      </c>
      <c r="Q579" t="s">
        <v>8343</v>
      </c>
      <c r="R579" s="16">
        <v>42450.589143518519</v>
      </c>
      <c r="S579">
        <v>2016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P580" s="11" t="s">
        <v>8315</v>
      </c>
      <c r="Q580" t="s">
        <v>8343</v>
      </c>
      <c r="R580" s="16">
        <v>42230.578622685185</v>
      </c>
      <c r="S580">
        <v>2015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P581" s="11" t="s">
        <v>8315</v>
      </c>
      <c r="Q581" t="s">
        <v>8343</v>
      </c>
      <c r="R581" s="16">
        <v>41968.852118055554</v>
      </c>
      <c r="S581">
        <v>2014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P582" s="11" t="s">
        <v>8315</v>
      </c>
      <c r="Q582" t="s">
        <v>8343</v>
      </c>
      <c r="R582" s="16">
        <v>42605.908182870371</v>
      </c>
      <c r="S582">
        <v>2016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P583" s="11" t="s">
        <v>8315</v>
      </c>
      <c r="Q583" t="s">
        <v>8343</v>
      </c>
      <c r="R583" s="16">
        <v>42188.012777777782</v>
      </c>
      <c r="S583">
        <v>2015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P584" s="11" t="s">
        <v>8315</v>
      </c>
      <c r="Q584" t="s">
        <v>8343</v>
      </c>
      <c r="R584" s="16">
        <v>42055.739803240736</v>
      </c>
      <c r="S584">
        <v>2015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P585" s="11" t="s">
        <v>8315</v>
      </c>
      <c r="Q585" t="s">
        <v>8343</v>
      </c>
      <c r="R585" s="16">
        <v>42052.93850694444</v>
      </c>
      <c r="S585">
        <v>2015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P586" s="11" t="s">
        <v>8315</v>
      </c>
      <c r="Q586" t="s">
        <v>8320</v>
      </c>
      <c r="R586" s="16">
        <v>42049.716620370367</v>
      </c>
      <c r="S586">
        <v>2015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P587" s="11" t="s">
        <v>8315</v>
      </c>
      <c r="Q587" t="s">
        <v>8320</v>
      </c>
      <c r="R587" s="16">
        <v>42283.3909375</v>
      </c>
      <c r="S587">
        <v>2015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P588" s="11" t="s">
        <v>8315</v>
      </c>
      <c r="Q588" t="s">
        <v>8320</v>
      </c>
      <c r="R588" s="16">
        <v>42020.854247685187</v>
      </c>
      <c r="S588">
        <v>2015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P589" s="11" t="s">
        <v>8315</v>
      </c>
      <c r="Q589" t="s">
        <v>8320</v>
      </c>
      <c r="R589" s="16">
        <v>42080.757326388892</v>
      </c>
      <c r="S589">
        <v>2015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P590" s="11" t="s">
        <v>8315</v>
      </c>
      <c r="Q590" t="s">
        <v>8320</v>
      </c>
      <c r="R590" s="16">
        <v>42631.769513888896</v>
      </c>
      <c r="S590">
        <v>2016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P591" s="11" t="s">
        <v>8315</v>
      </c>
      <c r="Q591" t="s">
        <v>8320</v>
      </c>
      <c r="R591" s="16">
        <v>42178.614571759259</v>
      </c>
      <c r="S591">
        <v>2015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P592" s="11" t="s">
        <v>8315</v>
      </c>
      <c r="Q592" t="s">
        <v>8320</v>
      </c>
      <c r="R592" s="16">
        <v>42377.554756944446</v>
      </c>
      <c r="S592">
        <v>2016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P593" s="11" t="s">
        <v>8315</v>
      </c>
      <c r="Q593" t="s">
        <v>8320</v>
      </c>
      <c r="R593" s="16">
        <v>42177.543171296296</v>
      </c>
      <c r="S593">
        <v>2015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P594" s="11" t="s">
        <v>8315</v>
      </c>
      <c r="Q594" t="s">
        <v>8320</v>
      </c>
      <c r="R594" s="16">
        <v>41946.232175925928</v>
      </c>
      <c r="S594">
        <v>2014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P595" s="11" t="s">
        <v>8315</v>
      </c>
      <c r="Q595" t="s">
        <v>8320</v>
      </c>
      <c r="R595" s="16">
        <v>42070.677604166667</v>
      </c>
      <c r="S595">
        <v>2015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P596" s="11" t="s">
        <v>8315</v>
      </c>
      <c r="Q596" t="s">
        <v>8320</v>
      </c>
      <c r="R596" s="16">
        <v>42446.780162037037</v>
      </c>
      <c r="S596">
        <v>2016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P597" s="11" t="s">
        <v>8315</v>
      </c>
      <c r="Q597" t="s">
        <v>8320</v>
      </c>
      <c r="R597" s="16">
        <v>42083.069884259254</v>
      </c>
      <c r="S597">
        <v>2015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P598" s="11" t="s">
        <v>8315</v>
      </c>
      <c r="Q598" t="s">
        <v>8320</v>
      </c>
      <c r="R598" s="16">
        <v>42646.896898148145</v>
      </c>
      <c r="S598">
        <v>2016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P599" s="11" t="s">
        <v>8315</v>
      </c>
      <c r="Q599" t="s">
        <v>8320</v>
      </c>
      <c r="R599" s="16">
        <v>42545.705266203702</v>
      </c>
      <c r="S599">
        <v>2016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P600" s="11" t="s">
        <v>8315</v>
      </c>
      <c r="Q600" t="s">
        <v>8320</v>
      </c>
      <c r="R600" s="16">
        <v>41948.00209490741</v>
      </c>
      <c r="S600">
        <v>2014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P601" s="11" t="s">
        <v>8315</v>
      </c>
      <c r="Q601" t="s">
        <v>8320</v>
      </c>
      <c r="R601" s="16">
        <v>42047.812523148154</v>
      </c>
      <c r="S601">
        <v>2015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P602" s="11" t="s">
        <v>8315</v>
      </c>
      <c r="Q602" t="s">
        <v>8320</v>
      </c>
      <c r="R602" s="16">
        <v>42073.798171296294</v>
      </c>
      <c r="S602">
        <v>2015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P603" s="11" t="s">
        <v>8315</v>
      </c>
      <c r="Q603" t="s">
        <v>8320</v>
      </c>
      <c r="R603" s="16">
        <v>41969.858090277776</v>
      </c>
      <c r="S603">
        <v>2014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P604" s="11" t="s">
        <v>8315</v>
      </c>
      <c r="Q604" t="s">
        <v>8320</v>
      </c>
      <c r="R604" s="16">
        <v>42143.79415509259</v>
      </c>
      <c r="S604">
        <v>2015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P605" s="11" t="s">
        <v>8315</v>
      </c>
      <c r="Q605" t="s">
        <v>8320</v>
      </c>
      <c r="R605" s="16">
        <v>41835.639155092591</v>
      </c>
      <c r="S605">
        <v>2014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P606" s="11" t="s">
        <v>8315</v>
      </c>
      <c r="Q606" t="s">
        <v>8320</v>
      </c>
      <c r="R606" s="16">
        <v>41849.035370370373</v>
      </c>
      <c r="S606">
        <v>2014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P607" s="11" t="s">
        <v>8315</v>
      </c>
      <c r="Q607" t="s">
        <v>8320</v>
      </c>
      <c r="R607" s="16">
        <v>42194.357731481476</v>
      </c>
      <c r="S607">
        <v>2015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P608" s="11" t="s">
        <v>8315</v>
      </c>
      <c r="Q608" t="s">
        <v>8320</v>
      </c>
      <c r="R608" s="16">
        <v>42102.650567129633</v>
      </c>
      <c r="S608">
        <v>2015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P609" s="11" t="s">
        <v>8315</v>
      </c>
      <c r="Q609" t="s">
        <v>8320</v>
      </c>
      <c r="R609" s="16">
        <v>42300.825648148151</v>
      </c>
      <c r="S609">
        <v>2015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P610" s="11" t="s">
        <v>8315</v>
      </c>
      <c r="Q610" t="s">
        <v>8320</v>
      </c>
      <c r="R610" s="16">
        <v>42140.921064814815</v>
      </c>
      <c r="S610">
        <v>2015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P611" s="11" t="s">
        <v>8315</v>
      </c>
      <c r="Q611" t="s">
        <v>8320</v>
      </c>
      <c r="R611" s="16">
        <v>42307.034074074079</v>
      </c>
      <c r="S611">
        <v>2015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P612" s="11" t="s">
        <v>8315</v>
      </c>
      <c r="Q612" t="s">
        <v>8320</v>
      </c>
      <c r="R612" s="16">
        <v>42086.83085648148</v>
      </c>
      <c r="S612">
        <v>2015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P613" s="11" t="s">
        <v>8315</v>
      </c>
      <c r="Q613" t="s">
        <v>8320</v>
      </c>
      <c r="R613" s="16">
        <v>42328.560613425929</v>
      </c>
      <c r="S613">
        <v>2015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P614" s="11" t="s">
        <v>8315</v>
      </c>
      <c r="Q614" t="s">
        <v>8320</v>
      </c>
      <c r="R614" s="16">
        <v>42585.031782407401</v>
      </c>
      <c r="S614">
        <v>2016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P615" s="11" t="s">
        <v>8315</v>
      </c>
      <c r="Q615" t="s">
        <v>8320</v>
      </c>
      <c r="R615" s="16">
        <v>42247.496759259258</v>
      </c>
      <c r="S615">
        <v>2015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P616" s="11" t="s">
        <v>8315</v>
      </c>
      <c r="Q616" t="s">
        <v>8320</v>
      </c>
      <c r="R616" s="16">
        <v>42515.061805555553</v>
      </c>
      <c r="S616">
        <v>2016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P617" s="11" t="s">
        <v>8315</v>
      </c>
      <c r="Q617" t="s">
        <v>8320</v>
      </c>
      <c r="R617" s="16">
        <v>42242.122210648144</v>
      </c>
      <c r="S617">
        <v>2015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P618" s="11" t="s">
        <v>8315</v>
      </c>
      <c r="Q618" t="s">
        <v>8320</v>
      </c>
      <c r="R618" s="16">
        <v>42761.376238425932</v>
      </c>
      <c r="S618">
        <v>2017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P619" s="11" t="s">
        <v>8315</v>
      </c>
      <c r="Q619" t="s">
        <v>8320</v>
      </c>
      <c r="R619" s="16">
        <v>42087.343090277776</v>
      </c>
      <c r="S619">
        <v>2015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P620" s="11" t="s">
        <v>8315</v>
      </c>
      <c r="Q620" t="s">
        <v>8320</v>
      </c>
      <c r="R620" s="16">
        <v>42317.810219907406</v>
      </c>
      <c r="S620">
        <v>2015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P621" s="11" t="s">
        <v>8315</v>
      </c>
      <c r="Q621" t="s">
        <v>8320</v>
      </c>
      <c r="R621" s="16">
        <v>41908.650347222225</v>
      </c>
      <c r="S621">
        <v>2014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P622" s="11" t="s">
        <v>8315</v>
      </c>
      <c r="Q622" t="s">
        <v>8320</v>
      </c>
      <c r="R622" s="16">
        <v>41831.716874999998</v>
      </c>
      <c r="S622">
        <v>2014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P623" s="11" t="s">
        <v>8315</v>
      </c>
      <c r="Q623" t="s">
        <v>8320</v>
      </c>
      <c r="R623" s="16">
        <v>42528.987696759257</v>
      </c>
      <c r="S623">
        <v>2016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P624" s="11" t="s">
        <v>8315</v>
      </c>
      <c r="Q624" t="s">
        <v>8320</v>
      </c>
      <c r="R624" s="16">
        <v>42532.774745370371</v>
      </c>
      <c r="S624">
        <v>2016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P625" s="11" t="s">
        <v>8315</v>
      </c>
      <c r="Q625" t="s">
        <v>8320</v>
      </c>
      <c r="R625" s="16">
        <v>42122.009224537032</v>
      </c>
      <c r="S625">
        <v>2015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P626" s="11" t="s">
        <v>8315</v>
      </c>
      <c r="Q626" t="s">
        <v>8333</v>
      </c>
      <c r="R626" s="16">
        <v>42108.988900462966</v>
      </c>
      <c r="S626">
        <v>2015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P627" s="11" t="s">
        <v>8315</v>
      </c>
      <c r="Q627" t="s">
        <v>8333</v>
      </c>
      <c r="R627" s="16">
        <v>42790.895567129628</v>
      </c>
      <c r="S627">
        <v>2017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P628" s="11" t="s">
        <v>8315</v>
      </c>
      <c r="Q628" t="s">
        <v>8333</v>
      </c>
      <c r="R628" s="16">
        <v>42198.559479166666</v>
      </c>
      <c r="S628">
        <v>2015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P629" s="11" t="s">
        <v>8315</v>
      </c>
      <c r="Q629" t="s">
        <v>8333</v>
      </c>
      <c r="R629" s="16">
        <v>42384.306840277779</v>
      </c>
      <c r="S629">
        <v>2016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P630" s="11" t="s">
        <v>8315</v>
      </c>
      <c r="Q630" t="s">
        <v>8333</v>
      </c>
      <c r="R630" s="16">
        <v>41803.692789351851</v>
      </c>
      <c r="S630">
        <v>2014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P631" s="11" t="s">
        <v>8315</v>
      </c>
      <c r="Q631" t="s">
        <v>8333</v>
      </c>
      <c r="R631" s="16">
        <v>42474.637824074074</v>
      </c>
      <c r="S631">
        <v>2016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P632" s="11" t="s">
        <v>8315</v>
      </c>
      <c r="Q632" t="s">
        <v>8333</v>
      </c>
      <c r="R632" s="16">
        <v>42223.619456018518</v>
      </c>
      <c r="S632">
        <v>2015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P633" s="11" t="s">
        <v>8315</v>
      </c>
      <c r="Q633" t="s">
        <v>8333</v>
      </c>
      <c r="R633" s="16">
        <v>42489.772326388891</v>
      </c>
      <c r="S633">
        <v>2016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P634" s="11" t="s">
        <v>8315</v>
      </c>
      <c r="Q634" t="s">
        <v>8333</v>
      </c>
      <c r="R634" s="16">
        <v>42303.659317129626</v>
      </c>
      <c r="S634">
        <v>2015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P635" s="11" t="s">
        <v>8315</v>
      </c>
      <c r="Q635" t="s">
        <v>8333</v>
      </c>
      <c r="R635" s="16">
        <v>42507.29932870371</v>
      </c>
      <c r="S635">
        <v>2016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P636" s="11" t="s">
        <v>8315</v>
      </c>
      <c r="Q636" t="s">
        <v>8333</v>
      </c>
      <c r="R636" s="16">
        <v>42031.928576388891</v>
      </c>
      <c r="S636">
        <v>2015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P637" s="11" t="s">
        <v>8315</v>
      </c>
      <c r="Q637" t="s">
        <v>8333</v>
      </c>
      <c r="R637" s="16">
        <v>42076.092152777783</v>
      </c>
      <c r="S637">
        <v>2015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P638" s="11" t="s">
        <v>8315</v>
      </c>
      <c r="Q638" t="s">
        <v>8333</v>
      </c>
      <c r="R638" s="16">
        <v>42131.455439814818</v>
      </c>
      <c r="S638">
        <v>2015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P639" s="11" t="s">
        <v>8315</v>
      </c>
      <c r="Q639" t="s">
        <v>8333</v>
      </c>
      <c r="R639" s="16">
        <v>42762.962013888886</v>
      </c>
      <c r="S639">
        <v>2017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P640" s="11" t="s">
        <v>8315</v>
      </c>
      <c r="Q640" t="s">
        <v>8333</v>
      </c>
      <c r="R640" s="16">
        <v>42759.593310185184</v>
      </c>
      <c r="S640">
        <v>2017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P641" s="11" t="s">
        <v>8315</v>
      </c>
      <c r="Q641" t="s">
        <v>8333</v>
      </c>
      <c r="R641" s="16">
        <v>41865.583275462966</v>
      </c>
      <c r="S641">
        <v>2014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P642" s="11" t="s">
        <v>8315</v>
      </c>
      <c r="Q642" t="s">
        <v>8333</v>
      </c>
      <c r="R642" s="16">
        <v>42683.420312500006</v>
      </c>
      <c r="S642">
        <v>2016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P643" s="11" t="s">
        <v>8315</v>
      </c>
      <c r="Q643" t="s">
        <v>8333</v>
      </c>
      <c r="R643" s="16">
        <v>42199.57</v>
      </c>
      <c r="S643">
        <v>2015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P644" s="11" t="s">
        <v>8315</v>
      </c>
      <c r="Q644" t="s">
        <v>8333</v>
      </c>
      <c r="R644" s="16">
        <v>42199.651319444441</v>
      </c>
      <c r="S644">
        <v>2015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P645" s="11" t="s">
        <v>8315</v>
      </c>
      <c r="Q645" t="s">
        <v>8333</v>
      </c>
      <c r="R645" s="16">
        <v>42100.642071759255</v>
      </c>
      <c r="S645">
        <v>2015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P646" s="11" t="s">
        <v>8315</v>
      </c>
      <c r="Q646" t="s">
        <v>8333</v>
      </c>
      <c r="R646" s="16">
        <v>41898.665960648148</v>
      </c>
      <c r="S646">
        <v>2014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P647" s="11" t="s">
        <v>8315</v>
      </c>
      <c r="Q647" t="s">
        <v>8333</v>
      </c>
      <c r="R647" s="16">
        <v>42564.026319444441</v>
      </c>
      <c r="S647">
        <v>2016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P648" s="11" t="s">
        <v>8315</v>
      </c>
      <c r="Q648" t="s">
        <v>8333</v>
      </c>
      <c r="R648" s="16">
        <v>41832.852627314816</v>
      </c>
      <c r="S648">
        <v>2014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P649" s="11" t="s">
        <v>8315</v>
      </c>
      <c r="Q649" t="s">
        <v>8333</v>
      </c>
      <c r="R649" s="16">
        <v>42416.767928240741</v>
      </c>
      <c r="S649">
        <v>2016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P650" s="11" t="s">
        <v>8315</v>
      </c>
      <c r="Q650" t="s">
        <v>8333</v>
      </c>
      <c r="R650" s="16">
        <v>41891.693379629629</v>
      </c>
      <c r="S650">
        <v>2014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P651" s="11" t="s">
        <v>8315</v>
      </c>
      <c r="Q651" t="s">
        <v>8333</v>
      </c>
      <c r="R651" s="16">
        <v>41877.912187499998</v>
      </c>
      <c r="S651">
        <v>2014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P652" s="11" t="s">
        <v>8315</v>
      </c>
      <c r="Q652" t="s">
        <v>8333</v>
      </c>
      <c r="R652" s="16">
        <v>41932.036851851852</v>
      </c>
      <c r="S652">
        <v>2014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P653" s="11" t="s">
        <v>8315</v>
      </c>
      <c r="Q653" t="s">
        <v>8333</v>
      </c>
      <c r="R653" s="16">
        <v>41956.017488425925</v>
      </c>
      <c r="S653">
        <v>2014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P654" s="11" t="s">
        <v>8315</v>
      </c>
      <c r="Q654" t="s">
        <v>8333</v>
      </c>
      <c r="R654" s="16">
        <v>42675.690393518518</v>
      </c>
      <c r="S654">
        <v>2016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P655" s="11" t="s">
        <v>8315</v>
      </c>
      <c r="Q655" t="s">
        <v>8333</v>
      </c>
      <c r="R655" s="16">
        <v>42199.618518518517</v>
      </c>
      <c r="S655">
        <v>2015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P656" s="11" t="s">
        <v>8315</v>
      </c>
      <c r="Q656" t="s">
        <v>8333</v>
      </c>
      <c r="R656" s="16">
        <v>42163.957326388889</v>
      </c>
      <c r="S656">
        <v>2015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P657" s="11" t="s">
        <v>8315</v>
      </c>
      <c r="Q657" t="s">
        <v>8333</v>
      </c>
      <c r="R657" s="16">
        <v>42045.957314814819</v>
      </c>
      <c r="S657">
        <v>2015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P658" s="11" t="s">
        <v>8315</v>
      </c>
      <c r="Q658" t="s">
        <v>8333</v>
      </c>
      <c r="R658" s="16">
        <v>42417.804618055554</v>
      </c>
      <c r="S658">
        <v>2016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P659" s="11" t="s">
        <v>8315</v>
      </c>
      <c r="Q659" t="s">
        <v>8333</v>
      </c>
      <c r="R659" s="16">
        <v>42331.84574074074</v>
      </c>
      <c r="S659">
        <v>2015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P660" s="11" t="s">
        <v>8315</v>
      </c>
      <c r="Q660" t="s">
        <v>8333</v>
      </c>
      <c r="R660" s="16">
        <v>42179.160752314812</v>
      </c>
      <c r="S660">
        <v>2015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P661" s="11" t="s">
        <v>8315</v>
      </c>
      <c r="Q661" t="s">
        <v>8333</v>
      </c>
      <c r="R661" s="16">
        <v>42209.593692129631</v>
      </c>
      <c r="S661">
        <v>2015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P662" s="11" t="s">
        <v>8315</v>
      </c>
      <c r="Q662" t="s">
        <v>8333</v>
      </c>
      <c r="R662" s="16">
        <v>41922.741655092592</v>
      </c>
      <c r="S662">
        <v>2014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P663" s="11" t="s">
        <v>8315</v>
      </c>
      <c r="Q663" t="s">
        <v>8333</v>
      </c>
      <c r="R663" s="16">
        <v>42636.645358796297</v>
      </c>
      <c r="S663">
        <v>2016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P664" s="11" t="s">
        <v>8315</v>
      </c>
      <c r="Q664" t="s">
        <v>8333</v>
      </c>
      <c r="R664" s="16">
        <v>41990.438043981485</v>
      </c>
      <c r="S664">
        <v>2014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P665" s="11" t="s">
        <v>8315</v>
      </c>
      <c r="Q665" t="s">
        <v>8333</v>
      </c>
      <c r="R665" s="16">
        <v>42173.843240740738</v>
      </c>
      <c r="S665">
        <v>2015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P666" s="11" t="s">
        <v>8315</v>
      </c>
      <c r="Q666" t="s">
        <v>8333</v>
      </c>
      <c r="R666" s="16">
        <v>42077.666377314818</v>
      </c>
      <c r="S666">
        <v>2015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P667" s="11" t="s">
        <v>8315</v>
      </c>
      <c r="Q667" t="s">
        <v>8333</v>
      </c>
      <c r="R667" s="16">
        <v>42688.711354166662</v>
      </c>
      <c r="S667">
        <v>2016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P668" s="11" t="s">
        <v>8315</v>
      </c>
      <c r="Q668" t="s">
        <v>8333</v>
      </c>
      <c r="R668" s="16">
        <v>41838.832152777781</v>
      </c>
      <c r="S668">
        <v>2014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P669" s="11" t="s">
        <v>8315</v>
      </c>
      <c r="Q669" t="s">
        <v>8333</v>
      </c>
      <c r="R669" s="16">
        <v>42632.373414351852</v>
      </c>
      <c r="S669">
        <v>2016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P670" s="11" t="s">
        <v>8315</v>
      </c>
      <c r="Q670" t="s">
        <v>8333</v>
      </c>
      <c r="R670" s="16">
        <v>42090.831273148149</v>
      </c>
      <c r="S670">
        <v>2015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P671" s="11" t="s">
        <v>8315</v>
      </c>
      <c r="Q671" t="s">
        <v>8333</v>
      </c>
      <c r="R671" s="16">
        <v>42527.625671296293</v>
      </c>
      <c r="S671">
        <v>2016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P672" s="11" t="s">
        <v>8315</v>
      </c>
      <c r="Q672" t="s">
        <v>8333</v>
      </c>
      <c r="R672" s="16">
        <v>42506.709722222222</v>
      </c>
      <c r="S672">
        <v>2016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P673" s="11" t="s">
        <v>8315</v>
      </c>
      <c r="Q673" t="s">
        <v>8333</v>
      </c>
      <c r="R673" s="16">
        <v>41984.692731481482</v>
      </c>
      <c r="S673">
        <v>2014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P674" s="11" t="s">
        <v>8315</v>
      </c>
      <c r="Q674" t="s">
        <v>8333</v>
      </c>
      <c r="R674" s="16">
        <v>41974.219490740739</v>
      </c>
      <c r="S674">
        <v>2014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P675" s="11" t="s">
        <v>8315</v>
      </c>
      <c r="Q675" t="s">
        <v>8333</v>
      </c>
      <c r="R675" s="16">
        <v>41838.840474537035</v>
      </c>
      <c r="S675">
        <v>2014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P676" s="11" t="s">
        <v>8315</v>
      </c>
      <c r="Q676" t="s">
        <v>8333</v>
      </c>
      <c r="R676" s="16">
        <v>41803.116053240738</v>
      </c>
      <c r="S676">
        <v>2014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P677" s="11" t="s">
        <v>8315</v>
      </c>
      <c r="Q677" t="s">
        <v>8333</v>
      </c>
      <c r="R677" s="16">
        <v>41975.930601851855</v>
      </c>
      <c r="S677">
        <v>2014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P678" s="11" t="s">
        <v>8315</v>
      </c>
      <c r="Q678" t="s">
        <v>8333</v>
      </c>
      <c r="R678" s="16">
        <v>42012.768298611118</v>
      </c>
      <c r="S678">
        <v>2015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P679" s="11" t="s">
        <v>8315</v>
      </c>
      <c r="Q679" t="s">
        <v>8333</v>
      </c>
      <c r="R679" s="16">
        <v>42504.403877314813</v>
      </c>
      <c r="S679">
        <v>2016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P680" s="11" t="s">
        <v>8315</v>
      </c>
      <c r="Q680" t="s">
        <v>8333</v>
      </c>
      <c r="R680" s="16">
        <v>42481.376597222217</v>
      </c>
      <c r="S680">
        <v>2016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P681" s="11" t="s">
        <v>8315</v>
      </c>
      <c r="Q681" t="s">
        <v>8333</v>
      </c>
      <c r="R681" s="16">
        <v>42556.695706018523</v>
      </c>
      <c r="S681">
        <v>2016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P682" s="11" t="s">
        <v>8315</v>
      </c>
      <c r="Q682" t="s">
        <v>8333</v>
      </c>
      <c r="R682" s="16">
        <v>41864.501516203702</v>
      </c>
      <c r="S682">
        <v>2014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P683" s="11" t="s">
        <v>8315</v>
      </c>
      <c r="Q683" t="s">
        <v>8333</v>
      </c>
      <c r="R683" s="16">
        <v>42639.805601851855</v>
      </c>
      <c r="S683">
        <v>2016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P684" s="11" t="s">
        <v>8315</v>
      </c>
      <c r="Q684" t="s">
        <v>8333</v>
      </c>
      <c r="R684" s="16">
        <v>42778.765300925923</v>
      </c>
      <c r="S684">
        <v>2017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P685" s="11" t="s">
        <v>8315</v>
      </c>
      <c r="Q685" t="s">
        <v>8333</v>
      </c>
      <c r="R685" s="16">
        <v>42634.900046296301</v>
      </c>
      <c r="S685">
        <v>2016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P686" s="11" t="s">
        <v>8315</v>
      </c>
      <c r="Q686" t="s">
        <v>8333</v>
      </c>
      <c r="R686" s="16">
        <v>41809.473275462966</v>
      </c>
      <c r="S686">
        <v>2014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P687" s="11" t="s">
        <v>8315</v>
      </c>
      <c r="Q687" t="s">
        <v>8333</v>
      </c>
      <c r="R687" s="16">
        <v>41971.866574074069</v>
      </c>
      <c r="S687">
        <v>2014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P688" s="11" t="s">
        <v>8315</v>
      </c>
      <c r="Q688" t="s">
        <v>8333</v>
      </c>
      <c r="R688" s="16">
        <v>42189.673263888893</v>
      </c>
      <c r="S688">
        <v>2015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P689" s="11" t="s">
        <v>8315</v>
      </c>
      <c r="Q689" t="s">
        <v>8333</v>
      </c>
      <c r="R689" s="16">
        <v>42711.750613425931</v>
      </c>
      <c r="S689">
        <v>2016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P690" s="11" t="s">
        <v>8315</v>
      </c>
      <c r="Q690" t="s">
        <v>8333</v>
      </c>
      <c r="R690" s="16">
        <v>42262.104780092588</v>
      </c>
      <c r="S690">
        <v>2015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P691" s="11" t="s">
        <v>8315</v>
      </c>
      <c r="Q691" t="s">
        <v>8333</v>
      </c>
      <c r="R691" s="16">
        <v>42675.66778935185</v>
      </c>
      <c r="S691">
        <v>2016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P692" s="11" t="s">
        <v>8315</v>
      </c>
      <c r="Q692" t="s">
        <v>8333</v>
      </c>
      <c r="R692" s="16">
        <v>42579.634733796294</v>
      </c>
      <c r="S692">
        <v>2016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P693" s="11" t="s">
        <v>8315</v>
      </c>
      <c r="Q693" t="s">
        <v>8333</v>
      </c>
      <c r="R693" s="16">
        <v>42158.028310185182</v>
      </c>
      <c r="S693">
        <v>2015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P694" s="11" t="s">
        <v>8315</v>
      </c>
      <c r="Q694" t="s">
        <v>8333</v>
      </c>
      <c r="R694" s="16">
        <v>42696.37572916667</v>
      </c>
      <c r="S694">
        <v>2016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P695" s="11" t="s">
        <v>8315</v>
      </c>
      <c r="Q695" t="s">
        <v>8333</v>
      </c>
      <c r="R695" s="16">
        <v>42094.808182870373</v>
      </c>
      <c r="S695">
        <v>2015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P696" s="11" t="s">
        <v>8315</v>
      </c>
      <c r="Q696" t="s">
        <v>8333</v>
      </c>
      <c r="R696" s="16">
        <v>42737.663877314815</v>
      </c>
      <c r="S696">
        <v>2017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P697" s="11" t="s">
        <v>8315</v>
      </c>
      <c r="Q697" t="s">
        <v>8333</v>
      </c>
      <c r="R697" s="16">
        <v>41913.521064814813</v>
      </c>
      <c r="S697">
        <v>2014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P698" s="11" t="s">
        <v>8315</v>
      </c>
      <c r="Q698" t="s">
        <v>8333</v>
      </c>
      <c r="R698" s="16">
        <v>41815.927106481482</v>
      </c>
      <c r="S698">
        <v>2014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P699" s="11" t="s">
        <v>8315</v>
      </c>
      <c r="Q699" t="s">
        <v>8333</v>
      </c>
      <c r="R699" s="16">
        <v>42388.523020833338</v>
      </c>
      <c r="S699">
        <v>2016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P700" s="11" t="s">
        <v>8315</v>
      </c>
      <c r="Q700" t="s">
        <v>8333</v>
      </c>
      <c r="R700" s="16">
        <v>41866.931076388886</v>
      </c>
      <c r="S700">
        <v>2014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P701" s="11" t="s">
        <v>8315</v>
      </c>
      <c r="Q701" t="s">
        <v>8333</v>
      </c>
      <c r="R701" s="16">
        <v>41563.485509259262</v>
      </c>
      <c r="S701">
        <v>2013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P702" s="11" t="s">
        <v>8315</v>
      </c>
      <c r="Q702" t="s">
        <v>8333</v>
      </c>
      <c r="R702" s="16">
        <v>42715.688437500001</v>
      </c>
      <c r="S702">
        <v>2016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P703" s="11" t="s">
        <v>8315</v>
      </c>
      <c r="Q703" t="s">
        <v>8333</v>
      </c>
      <c r="R703" s="16">
        <v>41813.662962962961</v>
      </c>
      <c r="S703">
        <v>2014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P704" s="11" t="s">
        <v>8315</v>
      </c>
      <c r="Q704" t="s">
        <v>8333</v>
      </c>
      <c r="R704" s="16">
        <v>42668.726701388892</v>
      </c>
      <c r="S704">
        <v>2016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P705" s="11" t="s">
        <v>8315</v>
      </c>
      <c r="Q705" t="s">
        <v>8333</v>
      </c>
      <c r="R705" s="16">
        <v>42711.950798611113</v>
      </c>
      <c r="S705">
        <v>2016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P706" s="11" t="s">
        <v>8315</v>
      </c>
      <c r="Q706" t="s">
        <v>8333</v>
      </c>
      <c r="R706" s="16">
        <v>42726.192916666667</v>
      </c>
      <c r="S706">
        <v>2016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P707" s="11" t="s">
        <v>8315</v>
      </c>
      <c r="Q707" t="s">
        <v>8333</v>
      </c>
      <c r="R707" s="16">
        <v>42726.491643518515</v>
      </c>
      <c r="S707">
        <v>2016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P708" s="11" t="s">
        <v>8315</v>
      </c>
      <c r="Q708" t="s">
        <v>8333</v>
      </c>
      <c r="R708" s="16">
        <v>42676.995173611111</v>
      </c>
      <c r="S708">
        <v>2016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P709" s="11" t="s">
        <v>8315</v>
      </c>
      <c r="Q709" t="s">
        <v>8333</v>
      </c>
      <c r="R709" s="16">
        <v>42696.663506944446</v>
      </c>
      <c r="S709">
        <v>2016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P710" s="11" t="s">
        <v>8315</v>
      </c>
      <c r="Q710" t="s">
        <v>8333</v>
      </c>
      <c r="R710" s="16">
        <v>41835.581018518518</v>
      </c>
      <c r="S710">
        <v>2014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P711" s="11" t="s">
        <v>8315</v>
      </c>
      <c r="Q711" t="s">
        <v>8333</v>
      </c>
      <c r="R711" s="16">
        <v>41948.041192129633</v>
      </c>
      <c r="S711">
        <v>2014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P712" s="11" t="s">
        <v>8315</v>
      </c>
      <c r="Q712" t="s">
        <v>8333</v>
      </c>
      <c r="R712" s="16">
        <v>41837.984976851854</v>
      </c>
      <c r="S712">
        <v>2014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P713" s="11" t="s">
        <v>8315</v>
      </c>
      <c r="Q713" t="s">
        <v>8333</v>
      </c>
      <c r="R713" s="16">
        <v>42678.459120370375</v>
      </c>
      <c r="S713">
        <v>2016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P714" s="11" t="s">
        <v>8315</v>
      </c>
      <c r="Q714" t="s">
        <v>8333</v>
      </c>
      <c r="R714" s="16">
        <v>42384.680925925932</v>
      </c>
      <c r="S714">
        <v>2016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P715" s="11" t="s">
        <v>8315</v>
      </c>
      <c r="Q715" t="s">
        <v>8333</v>
      </c>
      <c r="R715" s="16">
        <v>42496.529305555552</v>
      </c>
      <c r="S715">
        <v>2016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P716" s="11" t="s">
        <v>8315</v>
      </c>
      <c r="Q716" t="s">
        <v>8333</v>
      </c>
      <c r="R716" s="16">
        <v>42734.787986111114</v>
      </c>
      <c r="S716">
        <v>2016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P717" s="11" t="s">
        <v>8315</v>
      </c>
      <c r="Q717" t="s">
        <v>8333</v>
      </c>
      <c r="R717" s="16">
        <v>42273.090740740736</v>
      </c>
      <c r="S717">
        <v>2015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P718" s="11" t="s">
        <v>8315</v>
      </c>
      <c r="Q718" t="s">
        <v>8333</v>
      </c>
      <c r="R718" s="16">
        <v>41940.658645833333</v>
      </c>
      <c r="S718">
        <v>2014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P719" s="11" t="s">
        <v>8315</v>
      </c>
      <c r="Q719" t="s">
        <v>8333</v>
      </c>
      <c r="R719" s="16">
        <v>41857.854189814818</v>
      </c>
      <c r="S719">
        <v>2014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P720" s="11" t="s">
        <v>8315</v>
      </c>
      <c r="Q720" t="s">
        <v>8333</v>
      </c>
      <c r="R720" s="16">
        <v>42752.845451388886</v>
      </c>
      <c r="S720">
        <v>2017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P721" s="11" t="s">
        <v>8315</v>
      </c>
      <c r="Q721" t="s">
        <v>8333</v>
      </c>
      <c r="R721" s="16">
        <v>42409.040231481486</v>
      </c>
      <c r="S721">
        <v>2016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P722" s="11" t="s">
        <v>8318</v>
      </c>
      <c r="Q722" t="s">
        <v>8333</v>
      </c>
      <c r="R722" s="16">
        <v>40909.649201388893</v>
      </c>
      <c r="S722">
        <v>2012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P723" s="11" t="s">
        <v>8318</v>
      </c>
      <c r="Q723" t="s">
        <v>8333</v>
      </c>
      <c r="R723" s="16">
        <v>41807.571840277778</v>
      </c>
      <c r="S723">
        <v>2014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P724" s="11" t="s">
        <v>8318</v>
      </c>
      <c r="Q724" t="s">
        <v>8333</v>
      </c>
      <c r="R724" s="16">
        <v>40977.805300925924</v>
      </c>
      <c r="S724">
        <v>2012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P725" s="11" t="s">
        <v>8318</v>
      </c>
      <c r="Q725" t="s">
        <v>8333</v>
      </c>
      <c r="R725" s="16">
        <v>42184.816539351858</v>
      </c>
      <c r="S725">
        <v>2015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P726" s="11" t="s">
        <v>8318</v>
      </c>
      <c r="Q726" t="s">
        <v>8333</v>
      </c>
      <c r="R726" s="16">
        <v>40694.638460648144</v>
      </c>
      <c r="S726">
        <v>2011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P727" s="11" t="s">
        <v>8318</v>
      </c>
      <c r="Q727" t="s">
        <v>8333</v>
      </c>
      <c r="R727" s="16">
        <v>42321.626296296294</v>
      </c>
      <c r="S727">
        <v>2015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P728" s="11" t="s">
        <v>8318</v>
      </c>
      <c r="Q728" t="s">
        <v>8333</v>
      </c>
      <c r="R728" s="16">
        <v>41346.042673611111</v>
      </c>
      <c r="S728">
        <v>2013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P729" s="11" t="s">
        <v>8318</v>
      </c>
      <c r="Q729" t="s">
        <v>8333</v>
      </c>
      <c r="R729" s="16">
        <v>41247.020243055551</v>
      </c>
      <c r="S729">
        <v>2012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P730" s="11" t="s">
        <v>8318</v>
      </c>
      <c r="Q730" t="s">
        <v>8333</v>
      </c>
      <c r="R730" s="16">
        <v>40731.837465277778</v>
      </c>
      <c r="S730">
        <v>2011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P731" s="11" t="s">
        <v>8318</v>
      </c>
      <c r="Q731" t="s">
        <v>8333</v>
      </c>
      <c r="R731" s="16">
        <v>41111.185891203706</v>
      </c>
      <c r="S731">
        <v>2012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P732" s="11" t="s">
        <v>8318</v>
      </c>
      <c r="Q732" t="s">
        <v>8333</v>
      </c>
      <c r="R732" s="16">
        <v>40854.745266203703</v>
      </c>
      <c r="S732">
        <v>2011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P733" s="11" t="s">
        <v>8318</v>
      </c>
      <c r="Q733" t="s">
        <v>8333</v>
      </c>
      <c r="R733" s="16">
        <v>40879.795682870368</v>
      </c>
      <c r="S733">
        <v>2011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P734" s="11" t="s">
        <v>8318</v>
      </c>
      <c r="Q734" t="s">
        <v>8333</v>
      </c>
      <c r="R734" s="16">
        <v>41486.424317129626</v>
      </c>
      <c r="S734">
        <v>2013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P735" s="11" t="s">
        <v>8318</v>
      </c>
      <c r="Q735" t="s">
        <v>8333</v>
      </c>
      <c r="R735" s="16">
        <v>41598.420046296298</v>
      </c>
      <c r="S735">
        <v>2013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P736" s="11" t="s">
        <v>8318</v>
      </c>
      <c r="Q736" t="s">
        <v>8333</v>
      </c>
      <c r="R736" s="16">
        <v>42102.164583333331</v>
      </c>
      <c r="S736">
        <v>2015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P737" s="11" t="s">
        <v>8318</v>
      </c>
      <c r="Q737" t="s">
        <v>8333</v>
      </c>
      <c r="R737" s="16">
        <v>41946.029467592591</v>
      </c>
      <c r="S737">
        <v>2014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P738" s="11" t="s">
        <v>8318</v>
      </c>
      <c r="Q738" t="s">
        <v>8333</v>
      </c>
      <c r="R738" s="16">
        <v>41579.734259259261</v>
      </c>
      <c r="S738">
        <v>2013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P739" s="11" t="s">
        <v>8318</v>
      </c>
      <c r="Q739" t="s">
        <v>8333</v>
      </c>
      <c r="R739" s="16">
        <v>41667.275312500002</v>
      </c>
      <c r="S739">
        <v>2014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P740" s="11" t="s">
        <v>8318</v>
      </c>
      <c r="Q740" t="s">
        <v>8333</v>
      </c>
      <c r="R740" s="16">
        <v>41943.604097222218</v>
      </c>
      <c r="S740">
        <v>2014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P741" s="11" t="s">
        <v>8318</v>
      </c>
      <c r="Q741" t="s">
        <v>8333</v>
      </c>
      <c r="R741" s="16">
        <v>41829.502650462964</v>
      </c>
      <c r="S741">
        <v>2014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P742" s="11" t="s">
        <v>8318</v>
      </c>
      <c r="Q742" t="s">
        <v>8333</v>
      </c>
      <c r="R742" s="16">
        <v>42162.146782407406</v>
      </c>
      <c r="S742">
        <v>2015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P743" s="11" t="s">
        <v>8318</v>
      </c>
      <c r="Q743" t="s">
        <v>8333</v>
      </c>
      <c r="R743" s="16">
        <v>41401.648217592592</v>
      </c>
      <c r="S743">
        <v>2013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P744" s="11" t="s">
        <v>8318</v>
      </c>
      <c r="Q744" t="s">
        <v>8333</v>
      </c>
      <c r="R744" s="16">
        <v>41689.917962962965</v>
      </c>
      <c r="S744">
        <v>2014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P745" s="11" t="s">
        <v>8318</v>
      </c>
      <c r="Q745" t="s">
        <v>8333</v>
      </c>
      <c r="R745" s="16">
        <v>40990.709317129629</v>
      </c>
      <c r="S745">
        <v>2012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P746" s="11" t="s">
        <v>8318</v>
      </c>
      <c r="Q746" t="s">
        <v>8333</v>
      </c>
      <c r="R746" s="16">
        <v>41226.95721064815</v>
      </c>
      <c r="S746">
        <v>2012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P747" s="11" t="s">
        <v>8318</v>
      </c>
      <c r="Q747" t="s">
        <v>8333</v>
      </c>
      <c r="R747" s="16">
        <v>41367.572280092594</v>
      </c>
      <c r="S747">
        <v>2013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P748" s="11" t="s">
        <v>8318</v>
      </c>
      <c r="Q748" t="s">
        <v>8333</v>
      </c>
      <c r="R748" s="16">
        <v>41157.042928240742</v>
      </c>
      <c r="S748">
        <v>2012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P749" s="11" t="s">
        <v>8318</v>
      </c>
      <c r="Q749" t="s">
        <v>8333</v>
      </c>
      <c r="R749" s="16">
        <v>41988.548831018517</v>
      </c>
      <c r="S749">
        <v>2014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P750" s="11" t="s">
        <v>8318</v>
      </c>
      <c r="Q750" t="s">
        <v>8333</v>
      </c>
      <c r="R750" s="16">
        <v>41831.846828703703</v>
      </c>
      <c r="S750">
        <v>2014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P751" s="11" t="s">
        <v>8318</v>
      </c>
      <c r="Q751" t="s">
        <v>8333</v>
      </c>
      <c r="R751" s="16">
        <v>42733.94131944445</v>
      </c>
      <c r="S751">
        <v>2016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P752" s="11" t="s">
        <v>8318</v>
      </c>
      <c r="Q752" t="s">
        <v>8333</v>
      </c>
      <c r="R752" s="16">
        <v>41299.878148148149</v>
      </c>
      <c r="S752">
        <v>2013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P753" s="11" t="s">
        <v>8318</v>
      </c>
      <c r="Q753" t="s">
        <v>8333</v>
      </c>
      <c r="R753" s="16">
        <v>40713.630497685182</v>
      </c>
      <c r="S753">
        <v>2011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P754" s="11" t="s">
        <v>8318</v>
      </c>
      <c r="Q754" t="s">
        <v>8333</v>
      </c>
      <c r="R754" s="16">
        <v>42639.421493055561</v>
      </c>
      <c r="S754">
        <v>2016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P755" s="11" t="s">
        <v>8318</v>
      </c>
      <c r="Q755" t="s">
        <v>8333</v>
      </c>
      <c r="R755" s="16">
        <v>42019.590173611112</v>
      </c>
      <c r="S755">
        <v>2015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P756" s="11" t="s">
        <v>8318</v>
      </c>
      <c r="Q756" t="s">
        <v>8333</v>
      </c>
      <c r="R756" s="16">
        <v>41249.749085648145</v>
      </c>
      <c r="S756">
        <v>2012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P757" s="11" t="s">
        <v>8318</v>
      </c>
      <c r="Q757" t="s">
        <v>8333</v>
      </c>
      <c r="R757" s="16">
        <v>41383.605057870373</v>
      </c>
      <c r="S757">
        <v>2013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P758" s="11" t="s">
        <v>8318</v>
      </c>
      <c r="Q758" t="s">
        <v>8333</v>
      </c>
      <c r="R758" s="16">
        <v>40590.766886574071</v>
      </c>
      <c r="S758">
        <v>2011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P759" s="11" t="s">
        <v>8318</v>
      </c>
      <c r="Q759" t="s">
        <v>8333</v>
      </c>
      <c r="R759" s="16">
        <v>41235.054560185185</v>
      </c>
      <c r="S759">
        <v>2012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P760" s="11" t="s">
        <v>8318</v>
      </c>
      <c r="Q760" t="s">
        <v>8333</v>
      </c>
      <c r="R760" s="16">
        <v>40429.836435185185</v>
      </c>
      <c r="S760">
        <v>2010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P761" s="11" t="s">
        <v>8318</v>
      </c>
      <c r="Q761" t="s">
        <v>8333</v>
      </c>
      <c r="R761" s="16">
        <v>41789.330312500002</v>
      </c>
      <c r="S761">
        <v>2014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P762" s="11" t="s">
        <v>8318</v>
      </c>
      <c r="Q762" t="s">
        <v>8333</v>
      </c>
      <c r="R762" s="16">
        <v>42670.764039351852</v>
      </c>
      <c r="S762">
        <v>2016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P763" s="11" t="s">
        <v>8318</v>
      </c>
      <c r="Q763" t="s">
        <v>8333</v>
      </c>
      <c r="R763" s="16">
        <v>41642.751458333332</v>
      </c>
      <c r="S763">
        <v>2014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P764" s="11" t="s">
        <v>8318</v>
      </c>
      <c r="Q764" t="s">
        <v>8333</v>
      </c>
      <c r="R764" s="16">
        <v>42690.858449074076</v>
      </c>
      <c r="S764">
        <v>2016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P765" s="11" t="s">
        <v>8318</v>
      </c>
      <c r="Q765" t="s">
        <v>8333</v>
      </c>
      <c r="R765" s="16">
        <v>41471.446851851848</v>
      </c>
      <c r="S765">
        <v>2013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P766" s="11" t="s">
        <v>8318</v>
      </c>
      <c r="Q766" t="s">
        <v>8344</v>
      </c>
      <c r="R766" s="16">
        <v>42227.173159722224</v>
      </c>
      <c r="S766">
        <v>2015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P767" s="11" t="s">
        <v>8318</v>
      </c>
      <c r="Q767" t="s">
        <v>8344</v>
      </c>
      <c r="R767" s="16">
        <v>41901.542638888888</v>
      </c>
      <c r="S767">
        <v>2014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P768" s="11" t="s">
        <v>8318</v>
      </c>
      <c r="Q768" t="s">
        <v>8344</v>
      </c>
      <c r="R768" s="16">
        <v>42021.783368055556</v>
      </c>
      <c r="S768">
        <v>2015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P769" s="11" t="s">
        <v>8318</v>
      </c>
      <c r="Q769" t="s">
        <v>8344</v>
      </c>
      <c r="R769" s="16">
        <v>42115.143634259264</v>
      </c>
      <c r="S769">
        <v>2015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P770" s="11" t="s">
        <v>8318</v>
      </c>
      <c r="Q770" t="s">
        <v>8344</v>
      </c>
      <c r="R770" s="16">
        <v>41594.207060185188</v>
      </c>
      <c r="S770">
        <v>2013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P771" s="11" t="s">
        <v>8318</v>
      </c>
      <c r="Q771" t="s">
        <v>8344</v>
      </c>
      <c r="R771" s="16">
        <v>41604.996458333335</v>
      </c>
      <c r="S771">
        <v>2013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P772" s="11" t="s">
        <v>8318</v>
      </c>
      <c r="Q772" t="s">
        <v>8344</v>
      </c>
      <c r="R772" s="16">
        <v>41289.999641203707</v>
      </c>
      <c r="S772">
        <v>2013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P773" s="11" t="s">
        <v>8318</v>
      </c>
      <c r="Q773" t="s">
        <v>8344</v>
      </c>
      <c r="R773" s="16">
        <v>42349.824097222227</v>
      </c>
      <c r="S773">
        <v>2015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P774" s="11" t="s">
        <v>8318</v>
      </c>
      <c r="Q774" t="s">
        <v>8344</v>
      </c>
      <c r="R774" s="16">
        <v>40068.056932870371</v>
      </c>
      <c r="S774">
        <v>2009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P775" s="11" t="s">
        <v>8318</v>
      </c>
      <c r="Q775" t="s">
        <v>8344</v>
      </c>
      <c r="R775" s="16">
        <v>42100.735937499994</v>
      </c>
      <c r="S775">
        <v>2015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P776" s="11" t="s">
        <v>8318</v>
      </c>
      <c r="Q776" t="s">
        <v>8344</v>
      </c>
      <c r="R776" s="16">
        <v>41663.780300925922</v>
      </c>
      <c r="S776">
        <v>2014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P777" s="11" t="s">
        <v>8318</v>
      </c>
      <c r="Q777" t="s">
        <v>8344</v>
      </c>
      <c r="R777" s="16">
        <v>40863.060127314813</v>
      </c>
      <c r="S777">
        <v>2011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P778" s="11" t="s">
        <v>8318</v>
      </c>
      <c r="Q778" t="s">
        <v>8344</v>
      </c>
      <c r="R778" s="16">
        <v>42250.685706018514</v>
      </c>
      <c r="S778">
        <v>2015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P779" s="11" t="s">
        <v>8318</v>
      </c>
      <c r="Q779" t="s">
        <v>8344</v>
      </c>
      <c r="R779" s="16">
        <v>41456.981215277774</v>
      </c>
      <c r="S779">
        <v>2013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P780" s="11" t="s">
        <v>8318</v>
      </c>
      <c r="Q780" t="s">
        <v>8344</v>
      </c>
      <c r="R780" s="16">
        <v>41729.702314814815</v>
      </c>
      <c r="S780">
        <v>2014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P781" s="11" t="s">
        <v>8318</v>
      </c>
      <c r="Q781" t="s">
        <v>8344</v>
      </c>
      <c r="R781" s="16">
        <v>40436.68408564815</v>
      </c>
      <c r="S781">
        <v>2010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P782" s="11" t="s">
        <v>8321</v>
      </c>
      <c r="Q782" t="s">
        <v>8344</v>
      </c>
      <c r="R782" s="16">
        <v>40636.673900462964</v>
      </c>
      <c r="S782">
        <v>2011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P783" s="11" t="s">
        <v>8321</v>
      </c>
      <c r="Q783" t="s">
        <v>8344</v>
      </c>
      <c r="R783" s="16">
        <v>41403.000856481485</v>
      </c>
      <c r="S783">
        <v>2013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P784" s="11" t="s">
        <v>8321</v>
      </c>
      <c r="Q784" t="s">
        <v>8344</v>
      </c>
      <c r="R784" s="16">
        <v>41116.758125</v>
      </c>
      <c r="S784">
        <v>2012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P785" s="11" t="s">
        <v>8321</v>
      </c>
      <c r="Q785" t="s">
        <v>8344</v>
      </c>
      <c r="R785" s="16">
        <v>40987.773715277777</v>
      </c>
      <c r="S785">
        <v>2012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P786" s="11" t="s">
        <v>8321</v>
      </c>
      <c r="Q786" t="s">
        <v>8345</v>
      </c>
      <c r="R786" s="16">
        <v>41675.149525462963</v>
      </c>
      <c r="S786">
        <v>2014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P787" s="11" t="s">
        <v>8321</v>
      </c>
      <c r="Q787" t="s">
        <v>8345</v>
      </c>
      <c r="R787" s="16">
        <v>41303.593923611108</v>
      </c>
      <c r="S787">
        <v>2013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P788" s="11" t="s">
        <v>8321</v>
      </c>
      <c r="Q788" t="s">
        <v>8345</v>
      </c>
      <c r="R788" s="16">
        <v>40983.055949074071</v>
      </c>
      <c r="S788">
        <v>2012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P789" s="11" t="s">
        <v>8321</v>
      </c>
      <c r="Q789" t="s">
        <v>8345</v>
      </c>
      <c r="R789" s="16">
        <v>41549.627615740741</v>
      </c>
      <c r="S789">
        <v>2013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P790" s="11" t="s">
        <v>8321</v>
      </c>
      <c r="Q790" t="s">
        <v>8345</v>
      </c>
      <c r="R790" s="16">
        <v>41059.006805555553</v>
      </c>
      <c r="S790">
        <v>2012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P791" s="11" t="s">
        <v>8321</v>
      </c>
      <c r="Q791" t="s">
        <v>8345</v>
      </c>
      <c r="R791" s="16">
        <v>41277.186111111114</v>
      </c>
      <c r="S791">
        <v>2013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P792" s="11" t="s">
        <v>8321</v>
      </c>
      <c r="Q792" t="s">
        <v>8345</v>
      </c>
      <c r="R792" s="16">
        <v>41276.047905092593</v>
      </c>
      <c r="S792">
        <v>2013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P793" s="11" t="s">
        <v>8321</v>
      </c>
      <c r="Q793" t="s">
        <v>8345</v>
      </c>
      <c r="R793" s="16">
        <v>41557.780624999999</v>
      </c>
      <c r="S793">
        <v>2013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P794" s="11" t="s">
        <v>8321</v>
      </c>
      <c r="Q794" t="s">
        <v>8345</v>
      </c>
      <c r="R794" s="16">
        <v>41555.873645833337</v>
      </c>
      <c r="S794">
        <v>2013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P795" s="11" t="s">
        <v>8321</v>
      </c>
      <c r="Q795" t="s">
        <v>8345</v>
      </c>
      <c r="R795" s="16">
        <v>41442.741249999999</v>
      </c>
      <c r="S795">
        <v>2013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P796" s="11" t="s">
        <v>8321</v>
      </c>
      <c r="Q796" t="s">
        <v>8345</v>
      </c>
      <c r="R796" s="16">
        <v>40736.115011574075</v>
      </c>
      <c r="S796">
        <v>2011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P797" s="11" t="s">
        <v>8321</v>
      </c>
      <c r="Q797" t="s">
        <v>8345</v>
      </c>
      <c r="R797" s="16">
        <v>40963.613032407404</v>
      </c>
      <c r="S797">
        <v>2012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P798" s="11" t="s">
        <v>8321</v>
      </c>
      <c r="Q798" t="s">
        <v>8345</v>
      </c>
      <c r="R798" s="16">
        <v>41502.882928240739</v>
      </c>
      <c r="S798">
        <v>2013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P799" s="11" t="s">
        <v>8321</v>
      </c>
      <c r="Q799" t="s">
        <v>8345</v>
      </c>
      <c r="R799" s="16">
        <v>40996.994074074071</v>
      </c>
      <c r="S799">
        <v>2012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P800" s="11" t="s">
        <v>8321</v>
      </c>
      <c r="Q800" t="s">
        <v>8345</v>
      </c>
      <c r="R800" s="16">
        <v>41882.590127314819</v>
      </c>
      <c r="S800">
        <v>2014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P801" s="11" t="s">
        <v>8321</v>
      </c>
      <c r="Q801" t="s">
        <v>8345</v>
      </c>
      <c r="R801" s="16">
        <v>40996.667199074072</v>
      </c>
      <c r="S801">
        <v>2012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P802" s="11" t="s">
        <v>8321</v>
      </c>
      <c r="Q802" t="s">
        <v>8345</v>
      </c>
      <c r="R802" s="16">
        <v>41863.433495370373</v>
      </c>
      <c r="S802">
        <v>2014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P803" s="11" t="s">
        <v>8321</v>
      </c>
      <c r="Q803" t="s">
        <v>8345</v>
      </c>
      <c r="R803" s="16">
        <v>40695.795370370368</v>
      </c>
      <c r="S803">
        <v>2011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P804" s="11" t="s">
        <v>8321</v>
      </c>
      <c r="Q804" t="s">
        <v>8345</v>
      </c>
      <c r="R804" s="16">
        <v>41123.022268518522</v>
      </c>
      <c r="S804">
        <v>2012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P805" s="11" t="s">
        <v>8321</v>
      </c>
      <c r="Q805" t="s">
        <v>8345</v>
      </c>
      <c r="R805" s="16">
        <v>40665.949976851851</v>
      </c>
      <c r="S805">
        <v>2011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P806" s="11" t="s">
        <v>8321</v>
      </c>
      <c r="Q806" t="s">
        <v>8345</v>
      </c>
      <c r="R806" s="16">
        <v>40730.105625000004</v>
      </c>
      <c r="S806">
        <v>2011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P807" s="11" t="s">
        <v>8321</v>
      </c>
      <c r="Q807" t="s">
        <v>8345</v>
      </c>
      <c r="R807" s="16">
        <v>40690.823055555556</v>
      </c>
      <c r="S807">
        <v>2011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P808" s="11" t="s">
        <v>8321</v>
      </c>
      <c r="Q808" t="s">
        <v>8345</v>
      </c>
      <c r="R808" s="16">
        <v>40763.691423611112</v>
      </c>
      <c r="S808">
        <v>2011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P809" s="11" t="s">
        <v>8321</v>
      </c>
      <c r="Q809" t="s">
        <v>8345</v>
      </c>
      <c r="R809" s="16">
        <v>42759.628599537042</v>
      </c>
      <c r="S809">
        <v>2017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P810" s="11" t="s">
        <v>8321</v>
      </c>
      <c r="Q810" t="s">
        <v>8345</v>
      </c>
      <c r="R810" s="16">
        <v>41962.100532407407</v>
      </c>
      <c r="S810">
        <v>2014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P811" s="11" t="s">
        <v>8321</v>
      </c>
      <c r="Q811" t="s">
        <v>8345</v>
      </c>
      <c r="R811" s="16">
        <v>41628.833680555559</v>
      </c>
      <c r="S811">
        <v>2013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P812" s="11" t="s">
        <v>8321</v>
      </c>
      <c r="Q812" t="s">
        <v>8345</v>
      </c>
      <c r="R812" s="16">
        <v>41123.056273148148</v>
      </c>
      <c r="S812">
        <v>2012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P813" s="11" t="s">
        <v>8321</v>
      </c>
      <c r="Q813" t="s">
        <v>8345</v>
      </c>
      <c r="R813" s="16">
        <v>41443.643541666665</v>
      </c>
      <c r="S813">
        <v>2013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P814" s="11" t="s">
        <v>8321</v>
      </c>
      <c r="Q814" t="s">
        <v>8345</v>
      </c>
      <c r="R814" s="16">
        <v>41282.017962962964</v>
      </c>
      <c r="S814">
        <v>2013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P815" s="11" t="s">
        <v>8321</v>
      </c>
      <c r="Q815" t="s">
        <v>8345</v>
      </c>
      <c r="R815" s="16">
        <v>41080.960243055553</v>
      </c>
      <c r="S815">
        <v>2012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P816" s="11" t="s">
        <v>8321</v>
      </c>
      <c r="Q816" t="s">
        <v>8345</v>
      </c>
      <c r="R816" s="16">
        <v>40679.743067129632</v>
      </c>
      <c r="S816">
        <v>2011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P817" s="11" t="s">
        <v>8321</v>
      </c>
      <c r="Q817" t="s">
        <v>8345</v>
      </c>
      <c r="R817" s="16">
        <v>41914.917858796296</v>
      </c>
      <c r="S817">
        <v>2014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P818" s="11" t="s">
        <v>8321</v>
      </c>
      <c r="Q818" t="s">
        <v>8345</v>
      </c>
      <c r="R818" s="16">
        <v>41341.870868055557</v>
      </c>
      <c r="S818">
        <v>2013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P819" s="11" t="s">
        <v>8321</v>
      </c>
      <c r="Q819" t="s">
        <v>8345</v>
      </c>
      <c r="R819" s="16">
        <v>40925.599664351852</v>
      </c>
      <c r="S819">
        <v>2012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P820" s="11" t="s">
        <v>8321</v>
      </c>
      <c r="Q820" t="s">
        <v>8345</v>
      </c>
      <c r="R820" s="16">
        <v>41120.882881944446</v>
      </c>
      <c r="S820">
        <v>2012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P821" s="11" t="s">
        <v>8321</v>
      </c>
      <c r="Q821" t="s">
        <v>8345</v>
      </c>
      <c r="R821" s="16">
        <v>41619.998310185183</v>
      </c>
      <c r="S821">
        <v>2013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P822" s="11" t="s">
        <v>8321</v>
      </c>
      <c r="Q822" t="s">
        <v>8345</v>
      </c>
      <c r="R822" s="16">
        <v>41768.841921296298</v>
      </c>
      <c r="S822">
        <v>2014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P823" s="11" t="s">
        <v>8321</v>
      </c>
      <c r="Q823" t="s">
        <v>8345</v>
      </c>
      <c r="R823" s="16">
        <v>42093.922048611115</v>
      </c>
      <c r="S823">
        <v>2015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P824" s="11" t="s">
        <v>8321</v>
      </c>
      <c r="Q824" t="s">
        <v>8345</v>
      </c>
      <c r="R824" s="16">
        <v>41157.947337962964</v>
      </c>
      <c r="S824">
        <v>2012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P825" s="11" t="s">
        <v>8321</v>
      </c>
      <c r="Q825" t="s">
        <v>8345</v>
      </c>
      <c r="R825" s="16">
        <v>42055.972824074073</v>
      </c>
      <c r="S825">
        <v>2015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P826" s="11" t="s">
        <v>8321</v>
      </c>
      <c r="Q826" t="s">
        <v>8345</v>
      </c>
      <c r="R826" s="16">
        <v>40250.242106481484</v>
      </c>
      <c r="S826">
        <v>2010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P827" s="11" t="s">
        <v>8321</v>
      </c>
      <c r="Q827" t="s">
        <v>8345</v>
      </c>
      <c r="R827" s="16">
        <v>41186.306527777779</v>
      </c>
      <c r="S827">
        <v>2012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P828" s="11" t="s">
        <v>8321</v>
      </c>
      <c r="Q828" t="s">
        <v>8345</v>
      </c>
      <c r="R828" s="16">
        <v>40973.038541666669</v>
      </c>
      <c r="S828">
        <v>2012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P829" s="11" t="s">
        <v>8321</v>
      </c>
      <c r="Q829" t="s">
        <v>8345</v>
      </c>
      <c r="R829" s="16">
        <v>40927.473460648151</v>
      </c>
      <c r="S829">
        <v>2012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P830" s="11" t="s">
        <v>8321</v>
      </c>
      <c r="Q830" t="s">
        <v>8345</v>
      </c>
      <c r="R830" s="16">
        <v>41073.050717592596</v>
      </c>
      <c r="S830">
        <v>2012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P831" s="11" t="s">
        <v>8321</v>
      </c>
      <c r="Q831" t="s">
        <v>8345</v>
      </c>
      <c r="R831" s="16">
        <v>42504.801388888889</v>
      </c>
      <c r="S831">
        <v>2016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P832" s="11" t="s">
        <v>8321</v>
      </c>
      <c r="Q832" t="s">
        <v>8345</v>
      </c>
      <c r="R832" s="16">
        <v>41325.525752314818</v>
      </c>
      <c r="S832">
        <v>2013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P833" s="11" t="s">
        <v>8321</v>
      </c>
      <c r="Q833" t="s">
        <v>8345</v>
      </c>
      <c r="R833" s="16">
        <v>40996.646921296298</v>
      </c>
      <c r="S833">
        <v>2012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P834" s="11" t="s">
        <v>8321</v>
      </c>
      <c r="Q834" t="s">
        <v>8345</v>
      </c>
      <c r="R834" s="16">
        <v>40869.675173611111</v>
      </c>
      <c r="S834">
        <v>2011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P835" s="11" t="s">
        <v>8321</v>
      </c>
      <c r="Q835" t="s">
        <v>8345</v>
      </c>
      <c r="R835" s="16">
        <v>41718.878182870372</v>
      </c>
      <c r="S835">
        <v>2014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P836" s="11" t="s">
        <v>8321</v>
      </c>
      <c r="Q836" t="s">
        <v>8345</v>
      </c>
      <c r="R836" s="16">
        <v>41422.822824074072</v>
      </c>
      <c r="S836">
        <v>2013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P837" s="11" t="s">
        <v>8321</v>
      </c>
      <c r="Q837" t="s">
        <v>8345</v>
      </c>
      <c r="R837" s="16">
        <v>41005.45784722222</v>
      </c>
      <c r="S837">
        <v>2012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P838" s="11" t="s">
        <v>8321</v>
      </c>
      <c r="Q838" t="s">
        <v>8345</v>
      </c>
      <c r="R838" s="16">
        <v>41524.056921296295</v>
      </c>
      <c r="S838">
        <v>2013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P839" s="11" t="s">
        <v>8321</v>
      </c>
      <c r="Q839" t="s">
        <v>8345</v>
      </c>
      <c r="R839" s="16">
        <v>41730.998402777775</v>
      </c>
      <c r="S839">
        <v>2014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P840" s="11" t="s">
        <v>8321</v>
      </c>
      <c r="Q840" t="s">
        <v>8345</v>
      </c>
      <c r="R840" s="16">
        <v>40895.897974537038</v>
      </c>
      <c r="S840">
        <v>2011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P841" s="11" t="s">
        <v>8321</v>
      </c>
      <c r="Q841" t="s">
        <v>8345</v>
      </c>
      <c r="R841" s="16">
        <v>41144.763379629629</v>
      </c>
      <c r="S841">
        <v>2012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P842" s="11" t="s">
        <v>8321</v>
      </c>
      <c r="Q842" t="s">
        <v>8345</v>
      </c>
      <c r="R842" s="16">
        <v>42607.226701388892</v>
      </c>
      <c r="S842">
        <v>2016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P843" s="11" t="s">
        <v>8321</v>
      </c>
      <c r="Q843" t="s">
        <v>8345</v>
      </c>
      <c r="R843" s="16">
        <v>41923.838692129626</v>
      </c>
      <c r="S843">
        <v>2014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P844" s="11" t="s">
        <v>8321</v>
      </c>
      <c r="Q844" t="s">
        <v>8345</v>
      </c>
      <c r="R844" s="16">
        <v>41526.592395833337</v>
      </c>
      <c r="S844">
        <v>2013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P845" s="11" t="s">
        <v>8321</v>
      </c>
      <c r="Q845" t="s">
        <v>8345</v>
      </c>
      <c r="R845" s="16">
        <v>42695.257870370369</v>
      </c>
      <c r="S845">
        <v>2016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P846" s="11" t="s">
        <v>8321</v>
      </c>
      <c r="Q846" t="s">
        <v>8345</v>
      </c>
      <c r="R846" s="16">
        <v>41905.684629629628</v>
      </c>
      <c r="S846">
        <v>2014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P847" s="11" t="s">
        <v>8321</v>
      </c>
      <c r="Q847" t="s">
        <v>8345</v>
      </c>
      <c r="R847" s="16">
        <v>42578.205972222218</v>
      </c>
      <c r="S847">
        <v>2016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P848" s="11" t="s">
        <v>8321</v>
      </c>
      <c r="Q848" t="s">
        <v>8345</v>
      </c>
      <c r="R848" s="16">
        <v>41694.391840277778</v>
      </c>
      <c r="S848">
        <v>2014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P849" s="11" t="s">
        <v>8321</v>
      </c>
      <c r="Q849" t="s">
        <v>8345</v>
      </c>
      <c r="R849" s="16">
        <v>42165.79833333334</v>
      </c>
      <c r="S849">
        <v>2015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P850" s="11" t="s">
        <v>8321</v>
      </c>
      <c r="Q850" t="s">
        <v>8345</v>
      </c>
      <c r="R850" s="16">
        <v>42078.792048611111</v>
      </c>
      <c r="S850">
        <v>2015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P851" s="11" t="s">
        <v>8321</v>
      </c>
      <c r="Q851" t="s">
        <v>8345</v>
      </c>
      <c r="R851" s="16">
        <v>42051.148888888885</v>
      </c>
      <c r="S851">
        <v>2015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P852" s="11" t="s">
        <v>8321</v>
      </c>
      <c r="Q852" t="s">
        <v>8345</v>
      </c>
      <c r="R852" s="16">
        <v>42452.827743055561</v>
      </c>
      <c r="S852">
        <v>2016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P853" s="11" t="s">
        <v>8321</v>
      </c>
      <c r="Q853" t="s">
        <v>8345</v>
      </c>
      <c r="R853" s="16">
        <v>42522.880243055552</v>
      </c>
      <c r="S853">
        <v>2016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P854" s="11" t="s">
        <v>8321</v>
      </c>
      <c r="Q854" t="s">
        <v>8345</v>
      </c>
      <c r="R854" s="16">
        <v>42656.805497685185</v>
      </c>
      <c r="S854">
        <v>2016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P855" s="11" t="s">
        <v>8321</v>
      </c>
      <c r="Q855" t="s">
        <v>8345</v>
      </c>
      <c r="R855" s="16">
        <v>42021.832280092596</v>
      </c>
      <c r="S855">
        <v>2015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P856" s="11" t="s">
        <v>8321</v>
      </c>
      <c r="Q856" t="s">
        <v>8345</v>
      </c>
      <c r="R856" s="16">
        <v>42702.212337962963</v>
      </c>
      <c r="S856">
        <v>2016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P857" s="11" t="s">
        <v>8321</v>
      </c>
      <c r="Q857" t="s">
        <v>8345</v>
      </c>
      <c r="R857" s="16">
        <v>42545.125196759262</v>
      </c>
      <c r="S857">
        <v>2016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P858" s="11" t="s">
        <v>8321</v>
      </c>
      <c r="Q858" t="s">
        <v>8345</v>
      </c>
      <c r="R858" s="16">
        <v>42609.311990740738</v>
      </c>
      <c r="S858">
        <v>2016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P859" s="11" t="s">
        <v>8321</v>
      </c>
      <c r="Q859" t="s">
        <v>8345</v>
      </c>
      <c r="R859" s="16">
        <v>42291.581377314811</v>
      </c>
      <c r="S859">
        <v>2015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P860" s="11" t="s">
        <v>8321</v>
      </c>
      <c r="Q860" t="s">
        <v>8345</v>
      </c>
      <c r="R860" s="16">
        <v>42079.745578703703</v>
      </c>
      <c r="S860">
        <v>2015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P861" s="11" t="s">
        <v>8321</v>
      </c>
      <c r="Q861" t="s">
        <v>8345</v>
      </c>
      <c r="R861" s="16">
        <v>42128.820231481484</v>
      </c>
      <c r="S861">
        <v>2015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P862" s="11" t="s">
        <v>8321</v>
      </c>
      <c r="Q862" t="s">
        <v>8345</v>
      </c>
      <c r="R862" s="16">
        <v>41570.482789351852</v>
      </c>
      <c r="S862">
        <v>2013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P863" s="11" t="s">
        <v>8321</v>
      </c>
      <c r="Q863" t="s">
        <v>8345</v>
      </c>
      <c r="R863" s="16">
        <v>42599.965324074074</v>
      </c>
      <c r="S863">
        <v>2016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P864" s="11" t="s">
        <v>8321</v>
      </c>
      <c r="Q864" t="s">
        <v>8345</v>
      </c>
      <c r="R864" s="16">
        <v>41559.5549537037</v>
      </c>
      <c r="S864">
        <v>2013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P865" s="11" t="s">
        <v>8321</v>
      </c>
      <c r="Q865" t="s">
        <v>8345</v>
      </c>
      <c r="R865" s="16">
        <v>40921.117662037039</v>
      </c>
      <c r="S865">
        <v>2012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P866" s="11" t="s">
        <v>8321</v>
      </c>
      <c r="Q866" t="s">
        <v>8345</v>
      </c>
      <c r="R866" s="16">
        <v>41541.106921296298</v>
      </c>
      <c r="S866">
        <v>2013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P867" s="11" t="s">
        <v>8321</v>
      </c>
      <c r="Q867" t="s">
        <v>8345</v>
      </c>
      <c r="R867" s="16">
        <v>41230.77311342593</v>
      </c>
      <c r="S867">
        <v>2012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P868" s="11" t="s">
        <v>8321</v>
      </c>
      <c r="Q868" t="s">
        <v>8345</v>
      </c>
      <c r="R868" s="16">
        <v>42025.637939814813</v>
      </c>
      <c r="S868">
        <v>2015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P869" s="11" t="s">
        <v>8321</v>
      </c>
      <c r="Q869" t="s">
        <v>8345</v>
      </c>
      <c r="R869" s="16">
        <v>40088.105393518519</v>
      </c>
      <c r="S869">
        <v>2009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P870" s="11" t="s">
        <v>8321</v>
      </c>
      <c r="Q870" t="s">
        <v>8345</v>
      </c>
      <c r="R870" s="16">
        <v>41616.027754629627</v>
      </c>
      <c r="S870">
        <v>2013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P871" s="11" t="s">
        <v>8321</v>
      </c>
      <c r="Q871" t="s">
        <v>8345</v>
      </c>
      <c r="R871" s="16">
        <v>41342.845567129632</v>
      </c>
      <c r="S871">
        <v>2013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P872" s="11" t="s">
        <v>8321</v>
      </c>
      <c r="Q872" t="s">
        <v>8345</v>
      </c>
      <c r="R872" s="16">
        <v>41488.022256944445</v>
      </c>
      <c r="S872">
        <v>2013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P873" s="11" t="s">
        <v>8321</v>
      </c>
      <c r="Q873" t="s">
        <v>8345</v>
      </c>
      <c r="R873" s="16">
        <v>41577.561284722222</v>
      </c>
      <c r="S873">
        <v>2013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P874" s="11" t="s">
        <v>8321</v>
      </c>
      <c r="Q874" t="s">
        <v>8345</v>
      </c>
      <c r="R874" s="16">
        <v>40567.825543981482</v>
      </c>
      <c r="S874">
        <v>2011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P875" s="11" t="s">
        <v>8321</v>
      </c>
      <c r="Q875" t="s">
        <v>8345</v>
      </c>
      <c r="R875" s="16">
        <v>41184.167129629634</v>
      </c>
      <c r="S875">
        <v>2012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P876" s="11" t="s">
        <v>8321</v>
      </c>
      <c r="Q876" t="s">
        <v>8345</v>
      </c>
      <c r="R876" s="16">
        <v>41368.583726851852</v>
      </c>
      <c r="S876">
        <v>2013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P877" s="11" t="s">
        <v>8321</v>
      </c>
      <c r="Q877" t="s">
        <v>8345</v>
      </c>
      <c r="R877" s="16">
        <v>42248.723738425921</v>
      </c>
      <c r="S877">
        <v>2015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P878" s="11" t="s">
        <v>8321</v>
      </c>
      <c r="Q878" t="s">
        <v>8345</v>
      </c>
      <c r="R878" s="16">
        <v>41276.496840277774</v>
      </c>
      <c r="S878">
        <v>2013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P879" s="11" t="s">
        <v>8321</v>
      </c>
      <c r="Q879" t="s">
        <v>8345</v>
      </c>
      <c r="R879" s="16">
        <v>41597.788888888892</v>
      </c>
      <c r="S879">
        <v>2013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P880" s="11" t="s">
        <v>8321</v>
      </c>
      <c r="Q880" t="s">
        <v>8345</v>
      </c>
      <c r="R880" s="16">
        <v>40505.232916666668</v>
      </c>
      <c r="S880">
        <v>2010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P881" s="11" t="s">
        <v>8321</v>
      </c>
      <c r="Q881" t="s">
        <v>8345</v>
      </c>
      <c r="R881" s="16">
        <v>41037.829918981479</v>
      </c>
      <c r="S881">
        <v>2012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P882" s="11" t="s">
        <v>8321</v>
      </c>
      <c r="Q882" t="s">
        <v>8345</v>
      </c>
      <c r="R882" s="16">
        <v>41179.32104166667</v>
      </c>
      <c r="S882">
        <v>2012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P883" s="11" t="s">
        <v>8321</v>
      </c>
      <c r="Q883" t="s">
        <v>8345</v>
      </c>
      <c r="R883" s="16">
        <v>40877.25099537037</v>
      </c>
      <c r="S883">
        <v>2011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P884" s="11" t="s">
        <v>8321</v>
      </c>
      <c r="Q884" t="s">
        <v>8345</v>
      </c>
      <c r="R884" s="16">
        <v>40759.860532407409</v>
      </c>
      <c r="S884">
        <v>2011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P885" s="11" t="s">
        <v>8321</v>
      </c>
      <c r="Q885" t="s">
        <v>8345</v>
      </c>
      <c r="R885" s="16">
        <v>42371.935590277775</v>
      </c>
      <c r="S885">
        <v>2016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P886" s="11" t="s">
        <v>8321</v>
      </c>
      <c r="Q886" t="s">
        <v>8345</v>
      </c>
      <c r="R886" s="16">
        <v>40981.802615740737</v>
      </c>
      <c r="S886">
        <v>2012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P887" s="11" t="s">
        <v>8321</v>
      </c>
      <c r="Q887" t="s">
        <v>8345</v>
      </c>
      <c r="R887" s="16">
        <v>42713.941099537042</v>
      </c>
      <c r="S887">
        <v>2016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P888" s="11" t="s">
        <v>8321</v>
      </c>
      <c r="Q888" t="s">
        <v>8345</v>
      </c>
      <c r="R888" s="16">
        <v>42603.870520833334</v>
      </c>
      <c r="S888">
        <v>2016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P889" s="11" t="s">
        <v>8321</v>
      </c>
      <c r="Q889" t="s">
        <v>8345</v>
      </c>
      <c r="R889" s="16">
        <v>41026.958969907406</v>
      </c>
      <c r="S889">
        <v>2012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P890" s="11" t="s">
        <v>8321</v>
      </c>
      <c r="Q890" t="s">
        <v>8345</v>
      </c>
      <c r="R890" s="16">
        <v>40751.753298611111</v>
      </c>
      <c r="S890">
        <v>2011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P891" s="11" t="s">
        <v>8321</v>
      </c>
      <c r="Q891" t="s">
        <v>8345</v>
      </c>
      <c r="R891" s="16">
        <v>41887.784062500003</v>
      </c>
      <c r="S891">
        <v>2014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P892" s="11" t="s">
        <v>8321</v>
      </c>
      <c r="Q892" t="s">
        <v>8345</v>
      </c>
      <c r="R892" s="16">
        <v>41569.698831018519</v>
      </c>
      <c r="S892">
        <v>2013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P893" s="11" t="s">
        <v>8321</v>
      </c>
      <c r="Q893" t="s">
        <v>8345</v>
      </c>
      <c r="R893" s="16">
        <v>41842.031597222223</v>
      </c>
      <c r="S893">
        <v>2014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P894" s="11" t="s">
        <v>8321</v>
      </c>
      <c r="Q894" t="s">
        <v>8345</v>
      </c>
      <c r="R894" s="16">
        <v>40304.20003472222</v>
      </c>
      <c r="S894">
        <v>2010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P895" s="11" t="s">
        <v>8321</v>
      </c>
      <c r="Q895" t="s">
        <v>8345</v>
      </c>
      <c r="R895" s="16">
        <v>42065.897719907407</v>
      </c>
      <c r="S895">
        <v>2015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P896" s="11" t="s">
        <v>8321</v>
      </c>
      <c r="Q896" t="s">
        <v>8345</v>
      </c>
      <c r="R896" s="16">
        <v>42496.981597222228</v>
      </c>
      <c r="S896">
        <v>2016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P897" s="11" t="s">
        <v>8321</v>
      </c>
      <c r="Q897" t="s">
        <v>8345</v>
      </c>
      <c r="R897" s="16">
        <v>40431.127650462964</v>
      </c>
      <c r="S897">
        <v>2010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P898" s="11" t="s">
        <v>8321</v>
      </c>
      <c r="Q898" t="s">
        <v>8345</v>
      </c>
      <c r="R898" s="16">
        <v>42218.872986111113</v>
      </c>
      <c r="S898">
        <v>2015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P899" s="11" t="s">
        <v>8321</v>
      </c>
      <c r="Q899" t="s">
        <v>8345</v>
      </c>
      <c r="R899" s="16">
        <v>41211.688750000001</v>
      </c>
      <c r="S899">
        <v>2012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P900" s="11" t="s">
        <v>8321</v>
      </c>
      <c r="Q900" t="s">
        <v>8345</v>
      </c>
      <c r="R900" s="16">
        <v>40878.758217592593</v>
      </c>
      <c r="S900">
        <v>2011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P901" s="11" t="s">
        <v>8321</v>
      </c>
      <c r="Q901" t="s">
        <v>8345</v>
      </c>
      <c r="R901" s="16">
        <v>40646.099097222221</v>
      </c>
      <c r="S901">
        <v>2011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P902" s="11" t="s">
        <v>8321</v>
      </c>
      <c r="Q902" t="s">
        <v>8345</v>
      </c>
      <c r="R902" s="16">
        <v>42429.84956018519</v>
      </c>
      <c r="S902">
        <v>2016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P903" s="11" t="s">
        <v>8321</v>
      </c>
      <c r="Q903" t="s">
        <v>8345</v>
      </c>
      <c r="R903" s="16">
        <v>40291.81150462963</v>
      </c>
      <c r="S903">
        <v>2010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P904" s="11" t="s">
        <v>8321</v>
      </c>
      <c r="Q904" t="s">
        <v>8345</v>
      </c>
      <c r="R904" s="16">
        <v>41829.965532407405</v>
      </c>
      <c r="S904">
        <v>2014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P905" s="11" t="s">
        <v>8321</v>
      </c>
      <c r="Q905" t="s">
        <v>8345</v>
      </c>
      <c r="R905" s="16">
        <v>41149.796064814815</v>
      </c>
      <c r="S905">
        <v>2012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P906" s="11" t="s">
        <v>8321</v>
      </c>
      <c r="Q906" t="s">
        <v>8345</v>
      </c>
      <c r="R906" s="16">
        <v>42342.080289351856</v>
      </c>
      <c r="S906">
        <v>2015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P907" s="11" t="s">
        <v>8321</v>
      </c>
      <c r="Q907" t="s">
        <v>8345</v>
      </c>
      <c r="R907" s="16">
        <v>40507.239884259259</v>
      </c>
      <c r="S907">
        <v>2010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P908" s="11" t="s">
        <v>8321</v>
      </c>
      <c r="Q908" t="s">
        <v>8345</v>
      </c>
      <c r="R908" s="16">
        <v>41681.189699074072</v>
      </c>
      <c r="S908">
        <v>2014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P909" s="11" t="s">
        <v>8321</v>
      </c>
      <c r="Q909" t="s">
        <v>8345</v>
      </c>
      <c r="R909" s="16">
        <v>40767.192395833335</v>
      </c>
      <c r="S909">
        <v>2011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P910" s="11" t="s">
        <v>8321</v>
      </c>
      <c r="Q910" t="s">
        <v>8345</v>
      </c>
      <c r="R910" s="16">
        <v>40340.801562499997</v>
      </c>
      <c r="S910">
        <v>2010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P911" s="11" t="s">
        <v>8321</v>
      </c>
      <c r="Q911" t="s">
        <v>8345</v>
      </c>
      <c r="R911" s="16">
        <v>41081.69027777778</v>
      </c>
      <c r="S911">
        <v>2012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P912" s="11" t="s">
        <v>8321</v>
      </c>
      <c r="Q912" t="s">
        <v>8345</v>
      </c>
      <c r="R912" s="16">
        <v>42737.545358796298</v>
      </c>
      <c r="S912">
        <v>2017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P913" s="11" t="s">
        <v>8321</v>
      </c>
      <c r="Q913" t="s">
        <v>8345</v>
      </c>
      <c r="R913" s="16">
        <v>41642.005150462966</v>
      </c>
      <c r="S913">
        <v>2014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P914" s="11" t="s">
        <v>8321</v>
      </c>
      <c r="Q914" t="s">
        <v>8345</v>
      </c>
      <c r="R914" s="16">
        <v>41194.109340277777</v>
      </c>
      <c r="S914">
        <v>2012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P915" s="11" t="s">
        <v>8321</v>
      </c>
      <c r="Q915" t="s">
        <v>8345</v>
      </c>
      <c r="R915" s="16">
        <v>41004.139108796298</v>
      </c>
      <c r="S915">
        <v>2012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P916" s="11" t="s">
        <v>8321</v>
      </c>
      <c r="Q916" t="s">
        <v>8345</v>
      </c>
      <c r="R916" s="16">
        <v>41116.763275462967</v>
      </c>
      <c r="S916">
        <v>2012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P917" s="11" t="s">
        <v>8321</v>
      </c>
      <c r="Q917" t="s">
        <v>8345</v>
      </c>
      <c r="R917" s="16">
        <v>40937.679560185185</v>
      </c>
      <c r="S917">
        <v>2012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P918" s="11" t="s">
        <v>8321</v>
      </c>
      <c r="Q918" t="s">
        <v>8345</v>
      </c>
      <c r="R918" s="16">
        <v>40434.853402777779</v>
      </c>
      <c r="S918">
        <v>2010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P919" s="11" t="s">
        <v>8321</v>
      </c>
      <c r="Q919" t="s">
        <v>8345</v>
      </c>
      <c r="R919" s="16">
        <v>41802.94363425926</v>
      </c>
      <c r="S919">
        <v>2014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P920" s="11" t="s">
        <v>8321</v>
      </c>
      <c r="Q920" t="s">
        <v>8345</v>
      </c>
      <c r="R920" s="16">
        <v>41944.916215277779</v>
      </c>
      <c r="S920">
        <v>2014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P921" s="11" t="s">
        <v>8321</v>
      </c>
      <c r="Q921" t="s">
        <v>8345</v>
      </c>
      <c r="R921" s="16">
        <v>41227.641724537039</v>
      </c>
      <c r="S921">
        <v>2012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P922" s="11" t="s">
        <v>8321</v>
      </c>
      <c r="Q922" t="s">
        <v>8345</v>
      </c>
      <c r="R922" s="16">
        <v>41562.67155092593</v>
      </c>
      <c r="S922">
        <v>2013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P923" s="11" t="s">
        <v>8321</v>
      </c>
      <c r="Q923" t="s">
        <v>8345</v>
      </c>
      <c r="R923" s="16">
        <v>40847.171018518515</v>
      </c>
      <c r="S923">
        <v>2011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P924" s="11" t="s">
        <v>8321</v>
      </c>
      <c r="Q924" t="s">
        <v>8345</v>
      </c>
      <c r="R924" s="16">
        <v>41878.530011574076</v>
      </c>
      <c r="S924">
        <v>2014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P925" s="11" t="s">
        <v>8321</v>
      </c>
      <c r="Q925" t="s">
        <v>8345</v>
      </c>
      <c r="R925" s="16">
        <v>41934.959756944445</v>
      </c>
      <c r="S925">
        <v>2014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P926" s="11" t="s">
        <v>8321</v>
      </c>
      <c r="Q926" t="s">
        <v>8325</v>
      </c>
      <c r="R926" s="16">
        <v>41288.942928240744</v>
      </c>
      <c r="S926">
        <v>2013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P927" s="11" t="s">
        <v>8321</v>
      </c>
      <c r="Q927" t="s">
        <v>8325</v>
      </c>
      <c r="R927" s="16">
        <v>41575.880914351852</v>
      </c>
      <c r="S927">
        <v>2013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P928" s="11" t="s">
        <v>8321</v>
      </c>
      <c r="Q928" t="s">
        <v>8325</v>
      </c>
      <c r="R928" s="16">
        <v>40338.02002314815</v>
      </c>
      <c r="S928">
        <v>2010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P929" s="11" t="s">
        <v>8321</v>
      </c>
      <c r="Q929" t="s">
        <v>8325</v>
      </c>
      <c r="R929" s="16">
        <v>41013.822858796295</v>
      </c>
      <c r="S929">
        <v>2012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P930" s="11" t="s">
        <v>8321</v>
      </c>
      <c r="Q930" t="s">
        <v>8325</v>
      </c>
      <c r="R930" s="16">
        <v>41180.86241898148</v>
      </c>
      <c r="S930">
        <v>2012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P931" s="11" t="s">
        <v>8321</v>
      </c>
      <c r="Q931" t="s">
        <v>8325</v>
      </c>
      <c r="R931" s="16">
        <v>40978.238067129627</v>
      </c>
      <c r="S931">
        <v>2012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P932" s="11" t="s">
        <v>8321</v>
      </c>
      <c r="Q932" t="s">
        <v>8325</v>
      </c>
      <c r="R932" s="16">
        <v>40312.915578703702</v>
      </c>
      <c r="S932">
        <v>2010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P933" s="11" t="s">
        <v>8321</v>
      </c>
      <c r="Q933" t="s">
        <v>8325</v>
      </c>
      <c r="R933" s="16">
        <v>41680.359976851854</v>
      </c>
      <c r="S933">
        <v>2014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P934" s="11" t="s">
        <v>8321</v>
      </c>
      <c r="Q934" t="s">
        <v>8325</v>
      </c>
      <c r="R934" s="16">
        <v>41310.969270833331</v>
      </c>
      <c r="S934">
        <v>2013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P935" s="11" t="s">
        <v>8321</v>
      </c>
      <c r="Q935" t="s">
        <v>8325</v>
      </c>
      <c r="R935" s="16">
        <v>41711.169085648151</v>
      </c>
      <c r="S935">
        <v>2014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P936" s="11" t="s">
        <v>8321</v>
      </c>
      <c r="Q936" t="s">
        <v>8325</v>
      </c>
      <c r="R936" s="16">
        <v>41733.737083333333</v>
      </c>
      <c r="S936">
        <v>2014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P937" s="11" t="s">
        <v>8321</v>
      </c>
      <c r="Q937" t="s">
        <v>8325</v>
      </c>
      <c r="R937" s="16">
        <v>42368.333668981482</v>
      </c>
      <c r="S937">
        <v>2015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P938" s="11" t="s">
        <v>8321</v>
      </c>
      <c r="Q938" t="s">
        <v>8325</v>
      </c>
      <c r="R938" s="16">
        <v>40883.024178240739</v>
      </c>
      <c r="S938">
        <v>2011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P939" s="11" t="s">
        <v>8321</v>
      </c>
      <c r="Q939" t="s">
        <v>8325</v>
      </c>
      <c r="R939" s="16">
        <v>41551.798113425924</v>
      </c>
      <c r="S939">
        <v>2013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P940" s="11" t="s">
        <v>8321</v>
      </c>
      <c r="Q940" t="s">
        <v>8325</v>
      </c>
      <c r="R940" s="16">
        <v>41124.479722222226</v>
      </c>
      <c r="S940">
        <v>2012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P941" s="11" t="s">
        <v>8321</v>
      </c>
      <c r="Q941" t="s">
        <v>8325</v>
      </c>
      <c r="R941" s="16">
        <v>41416.763171296298</v>
      </c>
      <c r="S941">
        <v>2013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P942" s="11" t="s">
        <v>8315</v>
      </c>
      <c r="Q942" t="s">
        <v>8325</v>
      </c>
      <c r="R942" s="16">
        <v>42182.008402777778</v>
      </c>
      <c r="S942">
        <v>2015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P943" s="11" t="s">
        <v>8315</v>
      </c>
      <c r="Q943" t="s">
        <v>8325</v>
      </c>
      <c r="R943" s="16">
        <v>42746.096585648149</v>
      </c>
      <c r="S943">
        <v>2017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P944" s="11" t="s">
        <v>8315</v>
      </c>
      <c r="Q944" t="s">
        <v>8325</v>
      </c>
      <c r="R944" s="16">
        <v>42382.843287037031</v>
      </c>
      <c r="S944">
        <v>2016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P945" s="11" t="s">
        <v>8315</v>
      </c>
      <c r="Q945" t="s">
        <v>8325</v>
      </c>
      <c r="R945" s="16">
        <v>42673.66788194445</v>
      </c>
      <c r="S945">
        <v>2016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P946" s="11" t="s">
        <v>8315</v>
      </c>
      <c r="Q946" t="s">
        <v>8325</v>
      </c>
      <c r="R946" s="16">
        <v>42444.583912037036</v>
      </c>
      <c r="S946">
        <v>2016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P947" s="11" t="s">
        <v>8315</v>
      </c>
      <c r="Q947" t="s">
        <v>8325</v>
      </c>
      <c r="R947" s="16">
        <v>42732.872986111113</v>
      </c>
      <c r="S947">
        <v>2016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P948" s="11" t="s">
        <v>8315</v>
      </c>
      <c r="Q948" t="s">
        <v>8325</v>
      </c>
      <c r="R948" s="16">
        <v>42592.750555555554</v>
      </c>
      <c r="S948">
        <v>2016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P949" s="11" t="s">
        <v>8315</v>
      </c>
      <c r="Q949" t="s">
        <v>8325</v>
      </c>
      <c r="R949" s="16">
        <v>42491.781319444446</v>
      </c>
      <c r="S949">
        <v>2016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P950" s="11" t="s">
        <v>8315</v>
      </c>
      <c r="Q950" t="s">
        <v>8325</v>
      </c>
      <c r="R950" s="16">
        <v>42411.828287037039</v>
      </c>
      <c r="S950">
        <v>2016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P951" s="11" t="s">
        <v>8315</v>
      </c>
      <c r="Q951" t="s">
        <v>8325</v>
      </c>
      <c r="R951" s="16">
        <v>42361.043703703705</v>
      </c>
      <c r="S951">
        <v>2015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P952" s="11" t="s">
        <v>8315</v>
      </c>
      <c r="Q952" t="s">
        <v>8325</v>
      </c>
      <c r="R952" s="16">
        <v>42356.750706018516</v>
      </c>
      <c r="S952">
        <v>2015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P953" s="11" t="s">
        <v>8315</v>
      </c>
      <c r="Q953" t="s">
        <v>8325</v>
      </c>
      <c r="R953" s="16">
        <v>42480.653611111105</v>
      </c>
      <c r="S953">
        <v>2016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P954" s="11" t="s">
        <v>8315</v>
      </c>
      <c r="Q954" t="s">
        <v>8325</v>
      </c>
      <c r="R954" s="16">
        <v>42662.613564814819</v>
      </c>
      <c r="S954">
        <v>2016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P955" s="11" t="s">
        <v>8315</v>
      </c>
      <c r="Q955" t="s">
        <v>8325</v>
      </c>
      <c r="R955" s="16">
        <v>41999.164340277777</v>
      </c>
      <c r="S955">
        <v>2014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P956" s="11" t="s">
        <v>8315</v>
      </c>
      <c r="Q956" t="s">
        <v>8325</v>
      </c>
      <c r="R956" s="16">
        <v>42194.833784722221</v>
      </c>
      <c r="S956">
        <v>2015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P957" s="11" t="s">
        <v>8315</v>
      </c>
      <c r="Q957" t="s">
        <v>8325</v>
      </c>
      <c r="R957" s="16">
        <v>42586.295138888891</v>
      </c>
      <c r="S957">
        <v>2016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P958" s="11" t="s">
        <v>8315</v>
      </c>
      <c r="Q958" t="s">
        <v>8325</v>
      </c>
      <c r="R958" s="16">
        <v>42060.913877314815</v>
      </c>
      <c r="S958">
        <v>2015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P959" s="11" t="s">
        <v>8315</v>
      </c>
      <c r="Q959" t="s">
        <v>8325</v>
      </c>
      <c r="R959" s="16">
        <v>42660.552465277782</v>
      </c>
      <c r="S959">
        <v>2016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P960" s="11" t="s">
        <v>8315</v>
      </c>
      <c r="Q960" t="s">
        <v>8325</v>
      </c>
      <c r="R960" s="16">
        <v>42082.802812499998</v>
      </c>
      <c r="S960">
        <v>2015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P961" s="11" t="s">
        <v>8315</v>
      </c>
      <c r="Q961" t="s">
        <v>8325</v>
      </c>
      <c r="R961" s="16">
        <v>41993.174363425926</v>
      </c>
      <c r="S961">
        <v>2014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P962" s="11" t="s">
        <v>8315</v>
      </c>
      <c r="Q962" t="s">
        <v>8325</v>
      </c>
      <c r="R962" s="16">
        <v>42766.626793981486</v>
      </c>
      <c r="S962">
        <v>2017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P963" s="11" t="s">
        <v>8315</v>
      </c>
      <c r="Q963" t="s">
        <v>8325</v>
      </c>
      <c r="R963" s="16">
        <v>42740.693692129629</v>
      </c>
      <c r="S963">
        <v>2017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P964" s="11" t="s">
        <v>8315</v>
      </c>
      <c r="Q964" t="s">
        <v>8325</v>
      </c>
      <c r="R964" s="16">
        <v>42373.712418981479</v>
      </c>
      <c r="S964">
        <v>2016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P965" s="11" t="s">
        <v>8315</v>
      </c>
      <c r="Q965" t="s">
        <v>8325</v>
      </c>
      <c r="R965" s="16">
        <v>42625.635636574079</v>
      </c>
      <c r="S965">
        <v>2016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P966" s="11" t="s">
        <v>8315</v>
      </c>
      <c r="Q966" t="s">
        <v>8325</v>
      </c>
      <c r="R966" s="16">
        <v>42208.628692129627</v>
      </c>
      <c r="S966">
        <v>2015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P967" s="11" t="s">
        <v>8315</v>
      </c>
      <c r="Q967" t="s">
        <v>8325</v>
      </c>
      <c r="R967" s="16">
        <v>42637.016736111109</v>
      </c>
      <c r="S967">
        <v>2016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P968" s="11" t="s">
        <v>8315</v>
      </c>
      <c r="Q968" t="s">
        <v>8325</v>
      </c>
      <c r="R968" s="16">
        <v>42619.635787037041</v>
      </c>
      <c r="S968">
        <v>2016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P969" s="11" t="s">
        <v>8315</v>
      </c>
      <c r="Q969" t="s">
        <v>8325</v>
      </c>
      <c r="R969" s="16">
        <v>42422.254328703704</v>
      </c>
      <c r="S969">
        <v>2016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P970" s="11" t="s">
        <v>8315</v>
      </c>
      <c r="Q970" t="s">
        <v>8325</v>
      </c>
      <c r="R970" s="16">
        <v>41836.847615740742</v>
      </c>
      <c r="S970">
        <v>2014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P971" s="11" t="s">
        <v>8315</v>
      </c>
      <c r="Q971" t="s">
        <v>8325</v>
      </c>
      <c r="R971" s="16">
        <v>42742.30332175926</v>
      </c>
      <c r="S971">
        <v>2017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P972" s="11" t="s">
        <v>8315</v>
      </c>
      <c r="Q972" t="s">
        <v>8325</v>
      </c>
      <c r="R972" s="16">
        <v>42721.220520833333</v>
      </c>
      <c r="S972">
        <v>2016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P973" s="11" t="s">
        <v>8315</v>
      </c>
      <c r="Q973" t="s">
        <v>8325</v>
      </c>
      <c r="R973" s="16">
        <v>42111.709027777775</v>
      </c>
      <c r="S973">
        <v>2015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P974" s="11" t="s">
        <v>8315</v>
      </c>
      <c r="Q974" t="s">
        <v>8325</v>
      </c>
      <c r="R974" s="16">
        <v>41856.865717592591</v>
      </c>
      <c r="S974">
        <v>2014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P975" s="11" t="s">
        <v>8315</v>
      </c>
      <c r="Q975" t="s">
        <v>8325</v>
      </c>
      <c r="R975" s="16">
        <v>42257.014965277776</v>
      </c>
      <c r="S975">
        <v>2015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P976" s="11" t="s">
        <v>8315</v>
      </c>
      <c r="Q976" t="s">
        <v>8325</v>
      </c>
      <c r="R976" s="16">
        <v>42424.749490740738</v>
      </c>
      <c r="S976">
        <v>2016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P977" s="11" t="s">
        <v>8315</v>
      </c>
      <c r="Q977" t="s">
        <v>8325</v>
      </c>
      <c r="R977" s="16">
        <v>42489.696585648147</v>
      </c>
      <c r="S977">
        <v>2016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P978" s="11" t="s">
        <v>8315</v>
      </c>
      <c r="Q978" t="s">
        <v>8325</v>
      </c>
      <c r="R978" s="16">
        <v>42185.058993055558</v>
      </c>
      <c r="S978">
        <v>2015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P979" s="11" t="s">
        <v>8315</v>
      </c>
      <c r="Q979" t="s">
        <v>8325</v>
      </c>
      <c r="R979" s="16">
        <v>42391.942094907412</v>
      </c>
      <c r="S979">
        <v>2016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P980" s="11" t="s">
        <v>8315</v>
      </c>
      <c r="Q980" t="s">
        <v>8325</v>
      </c>
      <c r="R980" s="16">
        <v>42395.309039351851</v>
      </c>
      <c r="S980">
        <v>2016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P981" s="11" t="s">
        <v>8315</v>
      </c>
      <c r="Q981" t="s">
        <v>8325</v>
      </c>
      <c r="R981" s="16">
        <v>42506.416990740734</v>
      </c>
      <c r="S981">
        <v>2016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P982" s="11" t="s">
        <v>8315</v>
      </c>
      <c r="Q982" t="s">
        <v>8325</v>
      </c>
      <c r="R982" s="16">
        <v>41928.904189814813</v>
      </c>
      <c r="S982">
        <v>2014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P983" s="11" t="s">
        <v>8315</v>
      </c>
      <c r="Q983" t="s">
        <v>8325</v>
      </c>
      <c r="R983" s="16">
        <v>41830.947013888886</v>
      </c>
      <c r="S983">
        <v>2014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P984" s="11" t="s">
        <v>8315</v>
      </c>
      <c r="Q984" t="s">
        <v>8325</v>
      </c>
      <c r="R984" s="16">
        <v>42615.753310185188</v>
      </c>
      <c r="S984">
        <v>2016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P985" s="11" t="s">
        <v>8315</v>
      </c>
      <c r="Q985" t="s">
        <v>8325</v>
      </c>
      <c r="R985" s="16">
        <v>42574.667650462965</v>
      </c>
      <c r="S985">
        <v>2016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P986" s="11" t="s">
        <v>8315</v>
      </c>
      <c r="Q986" t="s">
        <v>8325</v>
      </c>
      <c r="R986" s="16">
        <v>42061.11583333333</v>
      </c>
      <c r="S986">
        <v>2015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P987" s="11" t="s">
        <v>8315</v>
      </c>
      <c r="Q987" t="s">
        <v>8325</v>
      </c>
      <c r="R987" s="16">
        <v>42339.967708333337</v>
      </c>
      <c r="S987">
        <v>2015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P988" s="11" t="s">
        <v>8315</v>
      </c>
      <c r="Q988" t="s">
        <v>8325</v>
      </c>
      <c r="R988" s="16">
        <v>42324.767361111109</v>
      </c>
      <c r="S988">
        <v>2015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P989" s="11" t="s">
        <v>8315</v>
      </c>
      <c r="Q989" t="s">
        <v>8325</v>
      </c>
      <c r="R989" s="16">
        <v>41773.294560185182</v>
      </c>
      <c r="S989">
        <v>2014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P990" s="11" t="s">
        <v>8315</v>
      </c>
      <c r="Q990" t="s">
        <v>8325</v>
      </c>
      <c r="R990" s="16">
        <v>42614.356770833328</v>
      </c>
      <c r="S990">
        <v>2016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P991" s="11" t="s">
        <v>8315</v>
      </c>
      <c r="Q991" t="s">
        <v>8325</v>
      </c>
      <c r="R991" s="16">
        <v>42611.933969907404</v>
      </c>
      <c r="S991">
        <v>2016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P992" s="11" t="s">
        <v>8315</v>
      </c>
      <c r="Q992" t="s">
        <v>8325</v>
      </c>
      <c r="R992" s="16">
        <v>41855.784305555557</v>
      </c>
      <c r="S992">
        <v>2014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P993" s="11" t="s">
        <v>8315</v>
      </c>
      <c r="Q993" t="s">
        <v>8325</v>
      </c>
      <c r="R993" s="16">
        <v>42538.75680555556</v>
      </c>
      <c r="S993">
        <v>2016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P994" s="11" t="s">
        <v>8315</v>
      </c>
      <c r="Q994" t="s">
        <v>8325</v>
      </c>
      <c r="R994" s="16">
        <v>42437.924988425926</v>
      </c>
      <c r="S994">
        <v>2016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P995" s="11" t="s">
        <v>8315</v>
      </c>
      <c r="Q995" t="s">
        <v>8325</v>
      </c>
      <c r="R995" s="16">
        <v>42652.964907407411</v>
      </c>
      <c r="S995">
        <v>2016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P996" s="11" t="s">
        <v>8315</v>
      </c>
      <c r="Q996" t="s">
        <v>8325</v>
      </c>
      <c r="R996" s="16">
        <v>41921.263078703705</v>
      </c>
      <c r="S996">
        <v>2014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P997" s="11" t="s">
        <v>8315</v>
      </c>
      <c r="Q997" t="s">
        <v>8325</v>
      </c>
      <c r="R997" s="16">
        <v>41947.940740740742</v>
      </c>
      <c r="S997">
        <v>2014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P998" s="11" t="s">
        <v>8315</v>
      </c>
      <c r="Q998" t="s">
        <v>8325</v>
      </c>
      <c r="R998" s="16">
        <v>41817.866435185184</v>
      </c>
      <c r="S998">
        <v>2014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P999" s="11" t="s">
        <v>8315</v>
      </c>
      <c r="Q999" t="s">
        <v>8325</v>
      </c>
      <c r="R999" s="16">
        <v>41941.10297453704</v>
      </c>
      <c r="S999">
        <v>2014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P1000" s="11" t="s">
        <v>8315</v>
      </c>
      <c r="Q1000" t="s">
        <v>8325</v>
      </c>
      <c r="R1000" s="16">
        <v>42282.168993055559</v>
      </c>
      <c r="S1000">
        <v>2015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P1001" s="11" t="s">
        <v>8315</v>
      </c>
      <c r="Q1001" t="s">
        <v>8325</v>
      </c>
      <c r="R1001" s="16">
        <v>41926.29965277778</v>
      </c>
      <c r="S1001">
        <v>2014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P1002" s="11" t="s">
        <v>8315</v>
      </c>
      <c r="Q1002" t="s">
        <v>8325</v>
      </c>
      <c r="R1002" s="16">
        <v>42749.059722222228</v>
      </c>
      <c r="S1002">
        <v>2017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P1003" s="11" t="s">
        <v>8315</v>
      </c>
      <c r="Q1003" t="s">
        <v>8325</v>
      </c>
      <c r="R1003" s="16">
        <v>42720.720057870371</v>
      </c>
      <c r="S1003">
        <v>2016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P1004" s="11" t="s">
        <v>8315</v>
      </c>
      <c r="Q1004" t="s">
        <v>8325</v>
      </c>
      <c r="R1004" s="16">
        <v>42325.684189814812</v>
      </c>
      <c r="S1004">
        <v>2015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P1005" s="11" t="s">
        <v>8315</v>
      </c>
      <c r="Q1005" t="s">
        <v>8325</v>
      </c>
      <c r="R1005" s="16">
        <v>42780.709039351852</v>
      </c>
      <c r="S1005">
        <v>2017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P1006" s="11" t="s">
        <v>8315</v>
      </c>
      <c r="Q1006" t="s">
        <v>8325</v>
      </c>
      <c r="R1006" s="16">
        <v>42388.708645833336</v>
      </c>
      <c r="S1006">
        <v>2016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P1007" s="11" t="s">
        <v>8315</v>
      </c>
      <c r="Q1007" t="s">
        <v>8325</v>
      </c>
      <c r="R1007" s="16">
        <v>42276.624803240738</v>
      </c>
      <c r="S1007">
        <v>2015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P1008" s="11" t="s">
        <v>8315</v>
      </c>
      <c r="Q1008" t="s">
        <v>8325</v>
      </c>
      <c r="R1008" s="16">
        <v>41977.040185185186</v>
      </c>
      <c r="S1008">
        <v>2014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P1009" s="11" t="s">
        <v>8315</v>
      </c>
      <c r="Q1009" t="s">
        <v>8325</v>
      </c>
      <c r="R1009" s="16">
        <v>42676.583599537036</v>
      </c>
      <c r="S1009">
        <v>2016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P1010" s="11" t="s">
        <v>8315</v>
      </c>
      <c r="Q1010" t="s">
        <v>8325</v>
      </c>
      <c r="R1010" s="16">
        <v>42702.809201388889</v>
      </c>
      <c r="S1010">
        <v>2016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P1011" s="11" t="s">
        <v>8315</v>
      </c>
      <c r="Q1011" t="s">
        <v>8325</v>
      </c>
      <c r="R1011" s="16">
        <v>42510.604699074072</v>
      </c>
      <c r="S1011">
        <v>2016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P1012" s="11" t="s">
        <v>8315</v>
      </c>
      <c r="Q1012" t="s">
        <v>8325</v>
      </c>
      <c r="R1012" s="16">
        <v>42561.829421296294</v>
      </c>
      <c r="S1012">
        <v>2016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P1013" s="11" t="s">
        <v>8315</v>
      </c>
      <c r="Q1013" t="s">
        <v>8325</v>
      </c>
      <c r="R1013" s="16">
        <v>41946.898090277777</v>
      </c>
      <c r="S1013">
        <v>2014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P1014" s="11" t="s">
        <v>8315</v>
      </c>
      <c r="Q1014" t="s">
        <v>8325</v>
      </c>
      <c r="R1014" s="16">
        <v>42714.440416666665</v>
      </c>
      <c r="S1014">
        <v>2016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P1015" s="11" t="s">
        <v>8315</v>
      </c>
      <c r="Q1015" t="s">
        <v>8325</v>
      </c>
      <c r="R1015" s="16">
        <v>42339.833981481483</v>
      </c>
      <c r="S1015">
        <v>2015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P1016" s="11" t="s">
        <v>8315</v>
      </c>
      <c r="Q1016" t="s">
        <v>8325</v>
      </c>
      <c r="R1016" s="16">
        <v>41955.002488425926</v>
      </c>
      <c r="S1016">
        <v>2014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P1017" s="11" t="s">
        <v>8315</v>
      </c>
      <c r="Q1017" t="s">
        <v>8325</v>
      </c>
      <c r="R1017" s="16">
        <v>42303.878414351857</v>
      </c>
      <c r="S1017">
        <v>2015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P1018" s="11" t="s">
        <v>8315</v>
      </c>
      <c r="Q1018" t="s">
        <v>8325</v>
      </c>
      <c r="R1018" s="16">
        <v>42422.107129629629</v>
      </c>
      <c r="S1018">
        <v>2016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P1019" s="11" t="s">
        <v>8315</v>
      </c>
      <c r="Q1019" t="s">
        <v>8325</v>
      </c>
      <c r="R1019" s="16">
        <v>42289.675173611111</v>
      </c>
      <c r="S1019">
        <v>2015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P1020" s="11" t="s">
        <v>8315</v>
      </c>
      <c r="Q1020" t="s">
        <v>8325</v>
      </c>
      <c r="R1020" s="16">
        <v>42535.492280092592</v>
      </c>
      <c r="S1020">
        <v>2016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P1021" s="11" t="s">
        <v>8315</v>
      </c>
      <c r="Q1021" t="s">
        <v>8325</v>
      </c>
      <c r="R1021" s="16">
        <v>42009.973946759259</v>
      </c>
      <c r="S1021">
        <v>2015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P1022" s="11" t="s">
        <v>8321</v>
      </c>
      <c r="Q1022" t="s">
        <v>8325</v>
      </c>
      <c r="R1022" s="16">
        <v>42127.069548611107</v>
      </c>
      <c r="S1022">
        <v>2015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P1023" s="11" t="s">
        <v>8321</v>
      </c>
      <c r="Q1023" t="s">
        <v>8325</v>
      </c>
      <c r="R1023" s="16">
        <v>42271.251979166671</v>
      </c>
      <c r="S1023">
        <v>2015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P1024" s="11" t="s">
        <v>8321</v>
      </c>
      <c r="Q1024" t="s">
        <v>8325</v>
      </c>
      <c r="R1024" s="16">
        <v>42111.646724537044</v>
      </c>
      <c r="S1024">
        <v>2015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P1025" s="11" t="s">
        <v>8321</v>
      </c>
      <c r="Q1025" t="s">
        <v>8325</v>
      </c>
      <c r="R1025" s="16">
        <v>42145.919687500005</v>
      </c>
      <c r="S1025">
        <v>2015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P1026" s="11" t="s">
        <v>8321</v>
      </c>
      <c r="Q1026" t="s">
        <v>8325</v>
      </c>
      <c r="R1026" s="16">
        <v>42370.580590277779</v>
      </c>
      <c r="S1026">
        <v>2016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P1027" s="11" t="s">
        <v>8321</v>
      </c>
      <c r="Q1027" t="s">
        <v>8325</v>
      </c>
      <c r="R1027" s="16">
        <v>42049.833761574075</v>
      </c>
      <c r="S1027">
        <v>2015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P1028" s="11" t="s">
        <v>8321</v>
      </c>
      <c r="Q1028" t="s">
        <v>8325</v>
      </c>
      <c r="R1028" s="16">
        <v>42426.407592592594</v>
      </c>
      <c r="S1028">
        <v>2016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P1029" s="11" t="s">
        <v>8321</v>
      </c>
      <c r="Q1029" t="s">
        <v>8325</v>
      </c>
      <c r="R1029" s="16">
        <v>41905.034108796295</v>
      </c>
      <c r="S1029">
        <v>2014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P1030" s="11" t="s">
        <v>8321</v>
      </c>
      <c r="Q1030" t="s">
        <v>8325</v>
      </c>
      <c r="R1030" s="16">
        <v>42755.627372685187</v>
      </c>
      <c r="S1030">
        <v>2017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P1031" s="11" t="s">
        <v>8321</v>
      </c>
      <c r="Q1031" t="s">
        <v>8325</v>
      </c>
      <c r="R1031" s="16">
        <v>42044.711886574078</v>
      </c>
      <c r="S1031">
        <v>2015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P1032" s="11" t="s">
        <v>8321</v>
      </c>
      <c r="Q1032" t="s">
        <v>8325</v>
      </c>
      <c r="R1032" s="16">
        <v>42611.483206018514</v>
      </c>
      <c r="S1032">
        <v>2016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P1033" s="11" t="s">
        <v>8321</v>
      </c>
      <c r="Q1033" t="s">
        <v>8325</v>
      </c>
      <c r="R1033" s="16">
        <v>42324.764004629629</v>
      </c>
      <c r="S1033">
        <v>2015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P1034" s="11" t="s">
        <v>8321</v>
      </c>
      <c r="Q1034" t="s">
        <v>8325</v>
      </c>
      <c r="R1034" s="16">
        <v>42514.666956018518</v>
      </c>
      <c r="S1034">
        <v>2016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P1035" s="11" t="s">
        <v>8321</v>
      </c>
      <c r="Q1035" t="s">
        <v>8325</v>
      </c>
      <c r="R1035" s="16">
        <v>42688.732407407413</v>
      </c>
      <c r="S1035">
        <v>2016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P1036" s="11" t="s">
        <v>8321</v>
      </c>
      <c r="Q1036" t="s">
        <v>8325</v>
      </c>
      <c r="R1036" s="16">
        <v>42555.166712962964</v>
      </c>
      <c r="S1036">
        <v>2016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P1037" s="11" t="s">
        <v>8321</v>
      </c>
      <c r="Q1037" t="s">
        <v>8325</v>
      </c>
      <c r="R1037" s="16">
        <v>42016.641435185185</v>
      </c>
      <c r="S1037">
        <v>2015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P1038" s="11" t="s">
        <v>8321</v>
      </c>
      <c r="Q1038" t="s">
        <v>8325</v>
      </c>
      <c r="R1038" s="16">
        <v>41249.448958333334</v>
      </c>
      <c r="S1038">
        <v>2012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P1039" s="11" t="s">
        <v>8321</v>
      </c>
      <c r="Q1039" t="s">
        <v>8325</v>
      </c>
      <c r="R1039" s="16">
        <v>42119.822476851856</v>
      </c>
      <c r="S1039">
        <v>2015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P1040" s="11" t="s">
        <v>8321</v>
      </c>
      <c r="Q1040" t="s">
        <v>8325</v>
      </c>
      <c r="R1040" s="16">
        <v>42418.231747685189</v>
      </c>
      <c r="S1040">
        <v>2016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P1041" s="11" t="s">
        <v>8321</v>
      </c>
      <c r="Q1041" t="s">
        <v>8325</v>
      </c>
      <c r="R1041" s="16">
        <v>42692.109328703707</v>
      </c>
      <c r="S1041">
        <v>2016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P1042" s="11" t="s">
        <v>8327</v>
      </c>
      <c r="Q1042" t="s">
        <v>8325</v>
      </c>
      <c r="R1042" s="16">
        <v>42579.708437499998</v>
      </c>
      <c r="S1042">
        <v>2016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P1043" s="11" t="s">
        <v>8327</v>
      </c>
      <c r="Q1043" t="s">
        <v>8325</v>
      </c>
      <c r="R1043" s="16">
        <v>41831.060092592597</v>
      </c>
      <c r="S1043">
        <v>2014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P1044" s="11" t="s">
        <v>8327</v>
      </c>
      <c r="Q1044" t="s">
        <v>8325</v>
      </c>
      <c r="R1044" s="16">
        <v>41851.696157407408</v>
      </c>
      <c r="S1044">
        <v>2014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P1045" s="11" t="s">
        <v>8327</v>
      </c>
      <c r="Q1045" t="s">
        <v>8325</v>
      </c>
      <c r="R1045" s="16">
        <v>42114.252951388888</v>
      </c>
      <c r="S1045">
        <v>2015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P1046" s="11" t="s">
        <v>8327</v>
      </c>
      <c r="Q1046" t="s">
        <v>8325</v>
      </c>
      <c r="R1046" s="16">
        <v>42011.925937499997</v>
      </c>
      <c r="S1046">
        <v>2015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P1047" s="11" t="s">
        <v>8327</v>
      </c>
      <c r="Q1047" t="s">
        <v>8325</v>
      </c>
      <c r="R1047" s="16">
        <v>41844.874421296299</v>
      </c>
      <c r="S1047">
        <v>2014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P1048" s="11" t="s">
        <v>8327</v>
      </c>
      <c r="Q1048" t="s">
        <v>8325</v>
      </c>
      <c r="R1048" s="16">
        <v>42319.851388888885</v>
      </c>
      <c r="S1048">
        <v>2015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P1049" s="11" t="s">
        <v>8327</v>
      </c>
      <c r="Q1049" t="s">
        <v>8325</v>
      </c>
      <c r="R1049" s="16">
        <v>41918.818460648145</v>
      </c>
      <c r="S1049">
        <v>2014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P1050" s="11" t="s">
        <v>8327</v>
      </c>
      <c r="Q1050" t="s">
        <v>8325</v>
      </c>
      <c r="R1050" s="16">
        <v>42598.053113425922</v>
      </c>
      <c r="S1050">
        <v>2016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P1051" s="11" t="s">
        <v>8327</v>
      </c>
      <c r="Q1051" t="s">
        <v>8325</v>
      </c>
      <c r="R1051" s="16">
        <v>42382.431076388893</v>
      </c>
      <c r="S1051">
        <v>2016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P1052" s="11" t="s">
        <v>8327</v>
      </c>
      <c r="Q1052" t="s">
        <v>8325</v>
      </c>
      <c r="R1052" s="16">
        <v>42231.7971875</v>
      </c>
      <c r="S1052">
        <v>2015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P1053" s="11" t="s">
        <v>8327</v>
      </c>
      <c r="Q1053" t="s">
        <v>8325</v>
      </c>
      <c r="R1053" s="16">
        <v>41850.014178240745</v>
      </c>
      <c r="S1053">
        <v>2014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P1054" s="11" t="s">
        <v>8327</v>
      </c>
      <c r="Q1054" t="s">
        <v>8325</v>
      </c>
      <c r="R1054" s="16">
        <v>42483.797395833331</v>
      </c>
      <c r="S1054">
        <v>2016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P1055" s="11" t="s">
        <v>8327</v>
      </c>
      <c r="Q1055" t="s">
        <v>8325</v>
      </c>
      <c r="R1055" s="16">
        <v>42775.172824074078</v>
      </c>
      <c r="S1055">
        <v>2017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P1056" s="11" t="s">
        <v>8327</v>
      </c>
      <c r="Q1056" t="s">
        <v>8325</v>
      </c>
      <c r="R1056" s="16">
        <v>41831.851840277777</v>
      </c>
      <c r="S1056">
        <v>2014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P1057" s="11" t="s">
        <v>8327</v>
      </c>
      <c r="Q1057" t="s">
        <v>8325</v>
      </c>
      <c r="R1057" s="16">
        <v>42406.992418981477</v>
      </c>
      <c r="S1057">
        <v>2016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P1058" s="11" t="s">
        <v>8327</v>
      </c>
      <c r="Q1058" t="s">
        <v>8325</v>
      </c>
      <c r="R1058" s="16">
        <v>42058.719641203701</v>
      </c>
      <c r="S1058">
        <v>2015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P1059" s="11" t="s">
        <v>8327</v>
      </c>
      <c r="Q1059" t="s">
        <v>8325</v>
      </c>
      <c r="R1059" s="16">
        <v>42678.871331018512</v>
      </c>
      <c r="S1059">
        <v>2016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P1060" s="11" t="s">
        <v>8327</v>
      </c>
      <c r="Q1060" t="s">
        <v>8325</v>
      </c>
      <c r="R1060" s="16">
        <v>42047.900960648149</v>
      </c>
      <c r="S1060">
        <v>2015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P1061" s="11" t="s">
        <v>8327</v>
      </c>
      <c r="Q1061" t="s">
        <v>8325</v>
      </c>
      <c r="R1061" s="16">
        <v>42046.79</v>
      </c>
      <c r="S1061">
        <v>2015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P1062" s="11" t="s">
        <v>8327</v>
      </c>
      <c r="Q1062" t="s">
        <v>8325</v>
      </c>
      <c r="R1062" s="16">
        <v>42079.913113425922</v>
      </c>
      <c r="S1062">
        <v>2015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P1063" s="11" t="s">
        <v>8327</v>
      </c>
      <c r="Q1063" t="s">
        <v>8325</v>
      </c>
      <c r="R1063" s="16">
        <v>42432.276712962965</v>
      </c>
      <c r="S1063">
        <v>2016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P1064" s="11" t="s">
        <v>8327</v>
      </c>
      <c r="Q1064" t="s">
        <v>8325</v>
      </c>
      <c r="R1064" s="16">
        <v>42556.807187500002</v>
      </c>
      <c r="S1064">
        <v>2016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P1065" s="11" t="s">
        <v>8327</v>
      </c>
      <c r="Q1065" t="s">
        <v>8325</v>
      </c>
      <c r="R1065" s="16">
        <v>42583.030810185184</v>
      </c>
      <c r="S1065">
        <v>2016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P1066" s="11" t="s">
        <v>8329</v>
      </c>
      <c r="Q1066" t="s">
        <v>8325</v>
      </c>
      <c r="R1066" s="16">
        <v>41417.228043981479</v>
      </c>
      <c r="S1066">
        <v>2013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P1067" s="11" t="s">
        <v>8329</v>
      </c>
      <c r="Q1067" t="s">
        <v>8325</v>
      </c>
      <c r="R1067" s="16">
        <v>41661.381041666667</v>
      </c>
      <c r="S1067">
        <v>2014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P1068" s="11" t="s">
        <v>8329</v>
      </c>
      <c r="Q1068" t="s">
        <v>8325</v>
      </c>
      <c r="R1068" s="16">
        <v>41445.962754629632</v>
      </c>
      <c r="S1068">
        <v>2013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P1069" s="11" t="s">
        <v>8329</v>
      </c>
      <c r="Q1069" t="s">
        <v>8325</v>
      </c>
      <c r="R1069" s="16">
        <v>41599.855682870373</v>
      </c>
      <c r="S1069">
        <v>2013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P1070" s="11" t="s">
        <v>8329</v>
      </c>
      <c r="Q1070" t="s">
        <v>8325</v>
      </c>
      <c r="R1070" s="16">
        <v>42440.371111111104</v>
      </c>
      <c r="S1070">
        <v>2016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P1071" s="11" t="s">
        <v>8329</v>
      </c>
      <c r="Q1071" t="s">
        <v>8325</v>
      </c>
      <c r="R1071" s="16">
        <v>41572.229849537034</v>
      </c>
      <c r="S1071">
        <v>2013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P1072" s="11" t="s">
        <v>8329</v>
      </c>
      <c r="Q1072" t="s">
        <v>8325</v>
      </c>
      <c r="R1072" s="16">
        <v>41163.011828703704</v>
      </c>
      <c r="S1072">
        <v>2012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P1073" s="11" t="s">
        <v>8329</v>
      </c>
      <c r="Q1073" t="s">
        <v>8325</v>
      </c>
      <c r="R1073" s="16">
        <v>42295.753391203703</v>
      </c>
      <c r="S1073">
        <v>2015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P1074" s="11" t="s">
        <v>8329</v>
      </c>
      <c r="Q1074" t="s">
        <v>8325</v>
      </c>
      <c r="R1074" s="16">
        <v>41645.832141203704</v>
      </c>
      <c r="S1074">
        <v>2014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P1075" s="11" t="s">
        <v>8329</v>
      </c>
      <c r="Q1075" t="s">
        <v>8325</v>
      </c>
      <c r="R1075" s="16">
        <v>40802.964594907404</v>
      </c>
      <c r="S1075">
        <v>2011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P1076" s="11" t="s">
        <v>8329</v>
      </c>
      <c r="Q1076" t="s">
        <v>8325</v>
      </c>
      <c r="R1076" s="16">
        <v>41613.172974537039</v>
      </c>
      <c r="S1076">
        <v>2013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P1077" s="11" t="s">
        <v>8329</v>
      </c>
      <c r="Q1077" t="s">
        <v>8325</v>
      </c>
      <c r="R1077" s="16">
        <v>41005.904120370367</v>
      </c>
      <c r="S1077">
        <v>2012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P1078" s="11" t="s">
        <v>8329</v>
      </c>
      <c r="Q1078" t="s">
        <v>8325</v>
      </c>
      <c r="R1078" s="16">
        <v>41838.377893518518</v>
      </c>
      <c r="S1078">
        <v>2014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P1079" s="11" t="s">
        <v>8329</v>
      </c>
      <c r="Q1079" t="s">
        <v>8325</v>
      </c>
      <c r="R1079" s="16">
        <v>42353.16679398148</v>
      </c>
      <c r="S1079">
        <v>2015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P1080" s="11" t="s">
        <v>8329</v>
      </c>
      <c r="Q1080" t="s">
        <v>8325</v>
      </c>
      <c r="R1080" s="16">
        <v>40701.195844907408</v>
      </c>
      <c r="S1080">
        <v>2011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P1081" s="11" t="s">
        <v>8329</v>
      </c>
      <c r="Q1081" t="s">
        <v>8325</v>
      </c>
      <c r="R1081" s="16">
        <v>42479.566388888896</v>
      </c>
      <c r="S1081">
        <v>2016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P1082" s="11" t="s">
        <v>8329</v>
      </c>
      <c r="Q1082" t="s">
        <v>8325</v>
      </c>
      <c r="R1082" s="16">
        <v>41740.138113425928</v>
      </c>
      <c r="S1082">
        <v>2014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P1083" s="11" t="s">
        <v>8329</v>
      </c>
      <c r="Q1083" t="s">
        <v>8325</v>
      </c>
      <c r="R1083" s="16">
        <v>42002.926990740743</v>
      </c>
      <c r="S1083">
        <v>2014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P1084" s="11" t="s">
        <v>8329</v>
      </c>
      <c r="Q1084" t="s">
        <v>8325</v>
      </c>
      <c r="R1084" s="16">
        <v>41101.906111111115</v>
      </c>
      <c r="S1084">
        <v>2012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P1085" s="11" t="s">
        <v>8329</v>
      </c>
      <c r="Q1085" t="s">
        <v>8325</v>
      </c>
      <c r="R1085" s="16">
        <v>41793.659525462965</v>
      </c>
      <c r="S1085">
        <v>2014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P1086" s="11" t="s">
        <v>8329</v>
      </c>
      <c r="Q1086" t="s">
        <v>8324</v>
      </c>
      <c r="R1086" s="16">
        <v>41829.912083333329</v>
      </c>
      <c r="S1086">
        <v>2014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P1087" s="11" t="s">
        <v>8329</v>
      </c>
      <c r="Q1087" t="s">
        <v>8324</v>
      </c>
      <c r="R1087" s="16">
        <v>42413.671006944445</v>
      </c>
      <c r="S1087">
        <v>2016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P1088" s="11" t="s">
        <v>8329</v>
      </c>
      <c r="Q1088" t="s">
        <v>8324</v>
      </c>
      <c r="R1088" s="16">
        <v>41845.866793981484</v>
      </c>
      <c r="S1088">
        <v>2014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P1089" s="11" t="s">
        <v>8329</v>
      </c>
      <c r="Q1089" t="s">
        <v>8324</v>
      </c>
      <c r="R1089" s="16">
        <v>41775.713969907411</v>
      </c>
      <c r="S1089">
        <v>2014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P1090" s="11" t="s">
        <v>8329</v>
      </c>
      <c r="Q1090" t="s">
        <v>8324</v>
      </c>
      <c r="R1090" s="16">
        <v>41723.799386574072</v>
      </c>
      <c r="S1090">
        <v>2014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P1091" s="11" t="s">
        <v>8329</v>
      </c>
      <c r="Q1091" t="s">
        <v>8324</v>
      </c>
      <c r="R1091" s="16">
        <v>42151.189525462964</v>
      </c>
      <c r="S1091">
        <v>2015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P1092" s="11" t="s">
        <v>8329</v>
      </c>
      <c r="Q1092" t="s">
        <v>8324</v>
      </c>
      <c r="R1092" s="16">
        <v>42123.185798611114</v>
      </c>
      <c r="S1092">
        <v>2015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P1093" s="11" t="s">
        <v>8329</v>
      </c>
      <c r="Q1093" t="s">
        <v>8324</v>
      </c>
      <c r="R1093" s="16">
        <v>42440.820277777777</v>
      </c>
      <c r="S1093">
        <v>2016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P1094" s="11" t="s">
        <v>8329</v>
      </c>
      <c r="Q1094" t="s">
        <v>8324</v>
      </c>
      <c r="R1094" s="16">
        <v>41250.025902777779</v>
      </c>
      <c r="S1094">
        <v>2012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P1095" s="11" t="s">
        <v>8329</v>
      </c>
      <c r="Q1095" t="s">
        <v>8324</v>
      </c>
      <c r="R1095" s="16">
        <v>42396.973807870367</v>
      </c>
      <c r="S1095">
        <v>2016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P1096" s="11" t="s">
        <v>8329</v>
      </c>
      <c r="Q1096" t="s">
        <v>8324</v>
      </c>
      <c r="R1096" s="16">
        <v>40795.713344907403</v>
      </c>
      <c r="S1096">
        <v>2011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P1097" s="11" t="s">
        <v>8329</v>
      </c>
      <c r="Q1097" t="s">
        <v>8324</v>
      </c>
      <c r="R1097" s="16">
        <v>41486.537268518521</v>
      </c>
      <c r="S1097">
        <v>2013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P1098" s="11" t="s">
        <v>8329</v>
      </c>
      <c r="Q1098" t="s">
        <v>8324</v>
      </c>
      <c r="R1098" s="16">
        <v>41885.51798611111</v>
      </c>
      <c r="S1098">
        <v>2014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P1099" s="11" t="s">
        <v>8329</v>
      </c>
      <c r="Q1099" t="s">
        <v>8324</v>
      </c>
      <c r="R1099" s="16">
        <v>41660.792557870373</v>
      </c>
      <c r="S1099">
        <v>2014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P1100" s="11" t="s">
        <v>8329</v>
      </c>
      <c r="Q1100" t="s">
        <v>8324</v>
      </c>
      <c r="R1100" s="16">
        <v>41712.762673611112</v>
      </c>
      <c r="S1100">
        <v>2014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P1101" s="11" t="s">
        <v>8329</v>
      </c>
      <c r="Q1101" t="s">
        <v>8324</v>
      </c>
      <c r="R1101" s="16">
        <v>42107.836435185185</v>
      </c>
      <c r="S1101">
        <v>2015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P1102" s="11" t="s">
        <v>8329</v>
      </c>
      <c r="Q1102" t="s">
        <v>8324</v>
      </c>
      <c r="R1102" s="16">
        <v>42384.110775462963</v>
      </c>
      <c r="S1102">
        <v>2016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P1103" s="11" t="s">
        <v>8329</v>
      </c>
      <c r="Q1103" t="s">
        <v>8324</v>
      </c>
      <c r="R1103" s="16">
        <v>42538.77243055556</v>
      </c>
      <c r="S1103">
        <v>2016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P1104" s="11" t="s">
        <v>8329</v>
      </c>
      <c r="Q1104" t="s">
        <v>8324</v>
      </c>
      <c r="R1104" s="16">
        <v>41577.045428240745</v>
      </c>
      <c r="S1104">
        <v>2013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P1105" s="11" t="s">
        <v>8329</v>
      </c>
      <c r="Q1105" t="s">
        <v>8324</v>
      </c>
      <c r="R1105" s="16">
        <v>42479.22210648148</v>
      </c>
      <c r="S1105">
        <v>2016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P1106" s="11" t="s">
        <v>8329</v>
      </c>
      <c r="Q1106" t="s">
        <v>8324</v>
      </c>
      <c r="R1106" s="16">
        <v>41771.40996527778</v>
      </c>
      <c r="S1106">
        <v>2014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P1107" s="11" t="s">
        <v>8329</v>
      </c>
      <c r="Q1107" t="s">
        <v>8324</v>
      </c>
      <c r="R1107" s="16">
        <v>41692.135729166665</v>
      </c>
      <c r="S1107">
        <v>2014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P1108" s="11" t="s">
        <v>8329</v>
      </c>
      <c r="Q1108" t="s">
        <v>8324</v>
      </c>
      <c r="R1108" s="16">
        <v>40973.740451388891</v>
      </c>
      <c r="S1108">
        <v>2012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P1109" s="11" t="s">
        <v>8329</v>
      </c>
      <c r="Q1109" t="s">
        <v>8324</v>
      </c>
      <c r="R1109" s="16">
        <v>41813.861388888887</v>
      </c>
      <c r="S1109">
        <v>2014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P1110" s="11" t="s">
        <v>8329</v>
      </c>
      <c r="Q1110" t="s">
        <v>8324</v>
      </c>
      <c r="R1110" s="16">
        <v>40952.636979166666</v>
      </c>
      <c r="S1110">
        <v>2012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P1111" s="11" t="s">
        <v>8329</v>
      </c>
      <c r="Q1111" t="s">
        <v>8324</v>
      </c>
      <c r="R1111" s="16">
        <v>42662.752199074079</v>
      </c>
      <c r="S1111">
        <v>2016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P1112" s="11" t="s">
        <v>8329</v>
      </c>
      <c r="Q1112" t="s">
        <v>8324</v>
      </c>
      <c r="R1112" s="16">
        <v>41220.933124999996</v>
      </c>
      <c r="S1112">
        <v>2012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P1113" s="11" t="s">
        <v>8329</v>
      </c>
      <c r="Q1113" t="s">
        <v>8324</v>
      </c>
      <c r="R1113" s="16">
        <v>42347.203587962969</v>
      </c>
      <c r="S1113">
        <v>2015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P1114" s="11" t="s">
        <v>8329</v>
      </c>
      <c r="Q1114" t="s">
        <v>8324</v>
      </c>
      <c r="R1114" s="16">
        <v>41963.759386574078</v>
      </c>
      <c r="S1114">
        <v>2014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P1115" s="11" t="s">
        <v>8329</v>
      </c>
      <c r="Q1115" t="s">
        <v>8324</v>
      </c>
      <c r="R1115" s="16">
        <v>41835.977083333331</v>
      </c>
      <c r="S1115">
        <v>2014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P1116" s="11" t="s">
        <v>8329</v>
      </c>
      <c r="Q1116" t="s">
        <v>8324</v>
      </c>
      <c r="R1116" s="16">
        <v>41526.345914351856</v>
      </c>
      <c r="S1116">
        <v>2013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P1117" s="11" t="s">
        <v>8329</v>
      </c>
      <c r="Q1117" t="s">
        <v>8324</v>
      </c>
      <c r="R1117" s="16">
        <v>42429.695543981477</v>
      </c>
      <c r="S1117">
        <v>2016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P1118" s="11" t="s">
        <v>8329</v>
      </c>
      <c r="Q1118" t="s">
        <v>8324</v>
      </c>
      <c r="R1118" s="16">
        <v>41009.847314814811</v>
      </c>
      <c r="S1118">
        <v>2012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P1119" s="11" t="s">
        <v>8329</v>
      </c>
      <c r="Q1119" t="s">
        <v>8324</v>
      </c>
      <c r="R1119" s="16">
        <v>42333.598530092597</v>
      </c>
      <c r="S1119">
        <v>2015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P1120" s="11" t="s">
        <v>8329</v>
      </c>
      <c r="Q1120" t="s">
        <v>8324</v>
      </c>
      <c r="R1120" s="16">
        <v>41704.16642361111</v>
      </c>
      <c r="S1120">
        <v>2014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P1121" s="11" t="s">
        <v>8329</v>
      </c>
      <c r="Q1121" t="s">
        <v>8324</v>
      </c>
      <c r="R1121" s="16">
        <v>41722.792407407411</v>
      </c>
      <c r="S1121">
        <v>2014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P1122" s="11" t="s">
        <v>8329</v>
      </c>
      <c r="Q1122" t="s">
        <v>8324</v>
      </c>
      <c r="R1122" s="16">
        <v>40799.872685185182</v>
      </c>
      <c r="S1122">
        <v>2011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P1123" s="11" t="s">
        <v>8329</v>
      </c>
      <c r="Q1123" t="s">
        <v>8324</v>
      </c>
      <c r="R1123" s="16">
        <v>42412.934212962966</v>
      </c>
      <c r="S1123">
        <v>2016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P1124" s="11" t="s">
        <v>8329</v>
      </c>
      <c r="Q1124" t="s">
        <v>8324</v>
      </c>
      <c r="R1124" s="16">
        <v>41410.703993055555</v>
      </c>
      <c r="S1124">
        <v>2013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P1125" s="11" t="s">
        <v>8329</v>
      </c>
      <c r="Q1125" t="s">
        <v>8324</v>
      </c>
      <c r="R1125" s="16">
        <v>41718.5237037037</v>
      </c>
      <c r="S1125">
        <v>2014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P1126" s="11" t="s">
        <v>8329</v>
      </c>
      <c r="Q1126" t="s">
        <v>8324</v>
      </c>
      <c r="R1126" s="16">
        <v>42094.667256944449</v>
      </c>
      <c r="S1126">
        <v>2015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P1127" s="11" t="s">
        <v>8329</v>
      </c>
      <c r="Q1127" t="s">
        <v>8324</v>
      </c>
      <c r="R1127" s="16">
        <v>42212.624189814815</v>
      </c>
      <c r="S1127">
        <v>2015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P1128" s="11" t="s">
        <v>8329</v>
      </c>
      <c r="Q1128" t="s">
        <v>8324</v>
      </c>
      <c r="R1128" s="16">
        <v>42535.327476851846</v>
      </c>
      <c r="S1128">
        <v>2016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P1129" s="11" t="s">
        <v>8329</v>
      </c>
      <c r="Q1129" t="s">
        <v>8324</v>
      </c>
      <c r="R1129" s="16">
        <v>41926.854166666664</v>
      </c>
      <c r="S1129">
        <v>2014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P1130" s="11" t="s">
        <v>8329</v>
      </c>
      <c r="Q1130" t="s">
        <v>8324</v>
      </c>
      <c r="R1130" s="16">
        <v>41828.649502314816</v>
      </c>
      <c r="S1130">
        <v>2014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P1131" s="11" t="s">
        <v>8329</v>
      </c>
      <c r="Q1131" t="s">
        <v>8324</v>
      </c>
      <c r="R1131" s="16">
        <v>42496.264965277776</v>
      </c>
      <c r="S1131">
        <v>2016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P1132" s="11" t="s">
        <v>8329</v>
      </c>
      <c r="Q1132" t="s">
        <v>8324</v>
      </c>
      <c r="R1132" s="16">
        <v>41908.996527777781</v>
      </c>
      <c r="S1132">
        <v>2014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P1133" s="11" t="s">
        <v>8329</v>
      </c>
      <c r="Q1133" t="s">
        <v>8324</v>
      </c>
      <c r="R1133" s="16">
        <v>42332.908194444448</v>
      </c>
      <c r="S1133">
        <v>2015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P1134" s="11" t="s">
        <v>8329</v>
      </c>
      <c r="Q1134" t="s">
        <v>8324</v>
      </c>
      <c r="R1134" s="16">
        <v>42706.115405092598</v>
      </c>
      <c r="S1134">
        <v>2016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P1135" s="11" t="s">
        <v>8329</v>
      </c>
      <c r="Q1135" t="s">
        <v>8324</v>
      </c>
      <c r="R1135" s="16">
        <v>41821.407187500001</v>
      </c>
      <c r="S1135">
        <v>2014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P1136" s="11" t="s">
        <v>8329</v>
      </c>
      <c r="Q1136" t="s">
        <v>8324</v>
      </c>
      <c r="R1136" s="16">
        <v>41958.285046296296</v>
      </c>
      <c r="S1136">
        <v>2014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P1137" s="11" t="s">
        <v>8329</v>
      </c>
      <c r="Q1137" t="s">
        <v>8324</v>
      </c>
      <c r="R1137" s="16">
        <v>42558.989513888882</v>
      </c>
      <c r="S1137">
        <v>2016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P1138" s="11" t="s">
        <v>8329</v>
      </c>
      <c r="Q1138" t="s">
        <v>8324</v>
      </c>
      <c r="R1138" s="16">
        <v>42327.671631944439</v>
      </c>
      <c r="S1138">
        <v>2015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P1139" s="11" t="s">
        <v>8329</v>
      </c>
      <c r="Q1139" t="s">
        <v>8324</v>
      </c>
      <c r="R1139" s="16">
        <v>42453.819687499999</v>
      </c>
      <c r="S1139">
        <v>2016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P1140" s="11" t="s">
        <v>8329</v>
      </c>
      <c r="Q1140" t="s">
        <v>8324</v>
      </c>
      <c r="R1140" s="16">
        <v>42736.9066087963</v>
      </c>
      <c r="S1140">
        <v>2017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P1141" s="11" t="s">
        <v>8329</v>
      </c>
      <c r="Q1141" t="s">
        <v>8324</v>
      </c>
      <c r="R1141" s="16">
        <v>41975.347523148142</v>
      </c>
      <c r="S1141">
        <v>2014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P1142" s="11" t="s">
        <v>8329</v>
      </c>
      <c r="Q1142" t="s">
        <v>8324</v>
      </c>
      <c r="R1142" s="16">
        <v>42192.462048611109</v>
      </c>
      <c r="S1142">
        <v>2015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P1143" s="11" t="s">
        <v>8329</v>
      </c>
      <c r="Q1143" t="s">
        <v>8324</v>
      </c>
      <c r="R1143" s="16">
        <v>42164.699652777781</v>
      </c>
      <c r="S1143">
        <v>2015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P1144" s="11" t="s">
        <v>8329</v>
      </c>
      <c r="Q1144" t="s">
        <v>8324</v>
      </c>
      <c r="R1144" s="16">
        <v>42022.006099537044</v>
      </c>
      <c r="S1144">
        <v>2015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P1145" s="11" t="s">
        <v>8329</v>
      </c>
      <c r="Q1145" t="s">
        <v>8324</v>
      </c>
      <c r="R1145" s="16">
        <v>42325.19358796296</v>
      </c>
      <c r="S1145">
        <v>2015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P1146" s="11" t="s">
        <v>8332</v>
      </c>
      <c r="Q1146" t="s">
        <v>8352</v>
      </c>
      <c r="R1146" s="16">
        <v>42093.181944444441</v>
      </c>
      <c r="S1146">
        <v>2015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P1147" s="11" t="s">
        <v>8332</v>
      </c>
      <c r="Q1147" t="s">
        <v>8352</v>
      </c>
      <c r="R1147" s="16">
        <v>41854.747592592597</v>
      </c>
      <c r="S1147">
        <v>2014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P1148" s="11" t="s">
        <v>8332</v>
      </c>
      <c r="Q1148" t="s">
        <v>8352</v>
      </c>
      <c r="R1148" s="16">
        <v>41723.9533912037</v>
      </c>
      <c r="S1148">
        <v>2014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P1149" s="11" t="s">
        <v>8332</v>
      </c>
      <c r="Q1149" t="s">
        <v>8352</v>
      </c>
      <c r="R1149" s="16">
        <v>41871.972025462965</v>
      </c>
      <c r="S1149">
        <v>2014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P1150" s="11" t="s">
        <v>8332</v>
      </c>
      <c r="Q1150" t="s">
        <v>8352</v>
      </c>
      <c r="R1150" s="16">
        <v>42675.171076388884</v>
      </c>
      <c r="S1150">
        <v>2016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P1151" s="11" t="s">
        <v>8332</v>
      </c>
      <c r="Q1151" t="s">
        <v>8352</v>
      </c>
      <c r="R1151" s="16">
        <v>42507.71025462963</v>
      </c>
      <c r="S1151">
        <v>2016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P1152" s="11" t="s">
        <v>8332</v>
      </c>
      <c r="Q1152" t="s">
        <v>8352</v>
      </c>
      <c r="R1152" s="16">
        <v>42317.954571759255</v>
      </c>
      <c r="S1152">
        <v>2015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P1153" s="11" t="s">
        <v>8332</v>
      </c>
      <c r="Q1153" t="s">
        <v>8352</v>
      </c>
      <c r="R1153" s="16">
        <v>42224.102581018517</v>
      </c>
      <c r="S1153">
        <v>2015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P1154" s="11" t="s">
        <v>8332</v>
      </c>
      <c r="Q1154" t="s">
        <v>8352</v>
      </c>
      <c r="R1154" s="16">
        <v>42109.709629629629</v>
      </c>
      <c r="S1154">
        <v>2015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P1155" s="11" t="s">
        <v>8332</v>
      </c>
      <c r="Q1155" t="s">
        <v>8352</v>
      </c>
      <c r="R1155" s="16">
        <v>42143.714178240742</v>
      </c>
      <c r="S1155">
        <v>2015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P1156" s="11" t="s">
        <v>8332</v>
      </c>
      <c r="Q1156" t="s">
        <v>8352</v>
      </c>
      <c r="R1156" s="16">
        <v>42223.108865740738</v>
      </c>
      <c r="S1156">
        <v>2015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P1157" s="11" t="s">
        <v>8332</v>
      </c>
      <c r="Q1157" t="s">
        <v>8352</v>
      </c>
      <c r="R1157" s="16">
        <v>41835.763981481483</v>
      </c>
      <c r="S1157">
        <v>2014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P1158" s="11" t="s">
        <v>8332</v>
      </c>
      <c r="Q1158" t="s">
        <v>8352</v>
      </c>
      <c r="R1158" s="16">
        <v>42029.07131944444</v>
      </c>
      <c r="S1158">
        <v>2015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P1159" s="11" t="s">
        <v>8332</v>
      </c>
      <c r="Q1159" t="s">
        <v>8352</v>
      </c>
      <c r="R1159" s="16">
        <v>41918.628240740742</v>
      </c>
      <c r="S1159">
        <v>2014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P1160" s="11" t="s">
        <v>8332</v>
      </c>
      <c r="Q1160" t="s">
        <v>8352</v>
      </c>
      <c r="R1160" s="16">
        <v>41952.09175925926</v>
      </c>
      <c r="S1160">
        <v>2014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P1161" s="11" t="s">
        <v>8332</v>
      </c>
      <c r="Q1161" t="s">
        <v>8352</v>
      </c>
      <c r="R1161" s="16">
        <v>42154.726446759261</v>
      </c>
      <c r="S1161">
        <v>2015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P1162" s="11" t="s">
        <v>8332</v>
      </c>
      <c r="Q1162" t="s">
        <v>8352</v>
      </c>
      <c r="R1162" s="16">
        <v>42061.154930555553</v>
      </c>
      <c r="S1162">
        <v>2015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P1163" s="11" t="s">
        <v>8332</v>
      </c>
      <c r="Q1163" t="s">
        <v>8352</v>
      </c>
      <c r="R1163" s="16">
        <v>42122.629502314812</v>
      </c>
      <c r="S1163">
        <v>2015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P1164" s="11" t="s">
        <v>8332</v>
      </c>
      <c r="Q1164" t="s">
        <v>8352</v>
      </c>
      <c r="R1164" s="16">
        <v>41876.683611111112</v>
      </c>
      <c r="S1164">
        <v>2014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P1165" s="11" t="s">
        <v>8332</v>
      </c>
      <c r="Q1165" t="s">
        <v>8352</v>
      </c>
      <c r="R1165" s="16">
        <v>41830.723611111112</v>
      </c>
      <c r="S1165">
        <v>2014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P1166" s="11" t="s">
        <v>8332</v>
      </c>
      <c r="Q1166" t="s">
        <v>8323</v>
      </c>
      <c r="R1166" s="16">
        <v>42509.724328703705</v>
      </c>
      <c r="S1166">
        <v>2016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P1167" s="11" t="s">
        <v>8332</v>
      </c>
      <c r="Q1167" t="s">
        <v>8323</v>
      </c>
      <c r="R1167" s="16">
        <v>41792.214467592588</v>
      </c>
      <c r="S1167">
        <v>2014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P1168" s="11" t="s">
        <v>8332</v>
      </c>
      <c r="Q1168" t="s">
        <v>8323</v>
      </c>
      <c r="R1168" s="16">
        <v>42150.485439814816</v>
      </c>
      <c r="S1168">
        <v>2015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P1169" s="11" t="s">
        <v>8332</v>
      </c>
      <c r="Q1169" t="s">
        <v>8323</v>
      </c>
      <c r="R1169" s="16">
        <v>41863.734895833331</v>
      </c>
      <c r="S1169">
        <v>2014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P1170" s="11" t="s">
        <v>8332</v>
      </c>
      <c r="Q1170" t="s">
        <v>8323</v>
      </c>
      <c r="R1170" s="16">
        <v>42605.053993055553</v>
      </c>
      <c r="S1170">
        <v>2016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P1171" s="11" t="s">
        <v>8332</v>
      </c>
      <c r="Q1171" t="s">
        <v>8323</v>
      </c>
      <c r="R1171" s="16">
        <v>42027.353738425925</v>
      </c>
      <c r="S1171">
        <v>2015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P1172" s="11" t="s">
        <v>8332</v>
      </c>
      <c r="Q1172" t="s">
        <v>8323</v>
      </c>
      <c r="R1172" s="16">
        <v>42124.893182870372</v>
      </c>
      <c r="S1172">
        <v>2015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P1173" s="11" t="s">
        <v>8332</v>
      </c>
      <c r="Q1173" t="s">
        <v>8323</v>
      </c>
      <c r="R1173" s="16">
        <v>41938.804710648146</v>
      </c>
      <c r="S1173">
        <v>2014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P1174" s="11" t="s">
        <v>8332</v>
      </c>
      <c r="Q1174" t="s">
        <v>8323</v>
      </c>
      <c r="R1174" s="16">
        <v>41841.682314814818</v>
      </c>
      <c r="S1174">
        <v>2014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P1175" s="11" t="s">
        <v>8332</v>
      </c>
      <c r="Q1175" t="s">
        <v>8323</v>
      </c>
      <c r="R1175" s="16">
        <v>42184.185844907406</v>
      </c>
      <c r="S1175">
        <v>2015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P1176" s="11" t="s">
        <v>8332</v>
      </c>
      <c r="Q1176" t="s">
        <v>8323</v>
      </c>
      <c r="R1176" s="16">
        <v>42468.84174768519</v>
      </c>
      <c r="S1176">
        <v>2016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P1177" s="11" t="s">
        <v>8332</v>
      </c>
      <c r="Q1177" t="s">
        <v>8323</v>
      </c>
      <c r="R1177" s="16">
        <v>42170.728460648148</v>
      </c>
      <c r="S1177">
        <v>2015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P1178" s="11" t="s">
        <v>8332</v>
      </c>
      <c r="Q1178" t="s">
        <v>8323</v>
      </c>
      <c r="R1178" s="16">
        <v>42746.019652777773</v>
      </c>
      <c r="S1178">
        <v>2017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P1179" s="11" t="s">
        <v>8332</v>
      </c>
      <c r="Q1179" t="s">
        <v>8323</v>
      </c>
      <c r="R1179" s="16">
        <v>41897.660833333335</v>
      </c>
      <c r="S1179">
        <v>2014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P1180" s="11" t="s">
        <v>8332</v>
      </c>
      <c r="Q1180" t="s">
        <v>8323</v>
      </c>
      <c r="R1180" s="16">
        <v>41837.905694444446</v>
      </c>
      <c r="S1180">
        <v>2014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P1181" s="11" t="s">
        <v>8332</v>
      </c>
      <c r="Q1181" t="s">
        <v>8323</v>
      </c>
      <c r="R1181" s="16">
        <v>42275.720219907409</v>
      </c>
      <c r="S1181">
        <v>2015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P1182" s="11" t="s">
        <v>8332</v>
      </c>
      <c r="Q1182" t="s">
        <v>8323</v>
      </c>
      <c r="R1182" s="16">
        <v>41781.806875000002</v>
      </c>
      <c r="S1182">
        <v>2014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P1183" s="11" t="s">
        <v>8332</v>
      </c>
      <c r="Q1183" t="s">
        <v>8323</v>
      </c>
      <c r="R1183" s="16">
        <v>42034.339363425926</v>
      </c>
      <c r="S1183">
        <v>2015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P1184" s="11" t="s">
        <v>8332</v>
      </c>
      <c r="Q1184" t="s">
        <v>8323</v>
      </c>
      <c r="R1184" s="16">
        <v>42728.827407407407</v>
      </c>
      <c r="S1184">
        <v>2016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P1185" s="11" t="s">
        <v>8332</v>
      </c>
      <c r="Q1185" t="s">
        <v>8323</v>
      </c>
      <c r="R1185" s="16">
        <v>42656.86137731481</v>
      </c>
      <c r="S1185">
        <v>2016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P1186" s="11" t="s">
        <v>8334</v>
      </c>
      <c r="Q1186" t="s">
        <v>8331</v>
      </c>
      <c r="R1186" s="16">
        <v>42741.599664351852</v>
      </c>
      <c r="S1186">
        <v>2017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P1187" s="11" t="s">
        <v>8334</v>
      </c>
      <c r="Q1187" t="s">
        <v>8331</v>
      </c>
      <c r="R1187" s="16">
        <v>42130.865150462967</v>
      </c>
      <c r="S1187">
        <v>2015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P1188" s="11" t="s">
        <v>8334</v>
      </c>
      <c r="Q1188" t="s">
        <v>8331</v>
      </c>
      <c r="R1188" s="16">
        <v>42123.86336805555</v>
      </c>
      <c r="S1188">
        <v>2015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P1189" s="11" t="s">
        <v>8334</v>
      </c>
      <c r="Q1189" t="s">
        <v>8331</v>
      </c>
      <c r="R1189" s="16">
        <v>42109.894942129627</v>
      </c>
      <c r="S1189">
        <v>2015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P1190" s="11" t="s">
        <v>8334</v>
      </c>
      <c r="Q1190" t="s">
        <v>8331</v>
      </c>
      <c r="R1190" s="16">
        <v>42711.700694444444</v>
      </c>
      <c r="S1190">
        <v>2016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P1191" s="11" t="s">
        <v>8334</v>
      </c>
      <c r="Q1191" t="s">
        <v>8331</v>
      </c>
      <c r="R1191" s="16">
        <v>42529.979108796295</v>
      </c>
      <c r="S1191">
        <v>2016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P1192" s="11" t="s">
        <v>8334</v>
      </c>
      <c r="Q1192" t="s">
        <v>8331</v>
      </c>
      <c r="R1192" s="16">
        <v>41852.665798611109</v>
      </c>
      <c r="S1192">
        <v>2014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P1193" s="11" t="s">
        <v>8334</v>
      </c>
      <c r="Q1193" t="s">
        <v>8331</v>
      </c>
      <c r="R1193" s="16">
        <v>42419.603703703702</v>
      </c>
      <c r="S1193">
        <v>2016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P1194" s="11" t="s">
        <v>8334</v>
      </c>
      <c r="Q1194" t="s">
        <v>8331</v>
      </c>
      <c r="R1194" s="16">
        <v>42747.506689814814</v>
      </c>
      <c r="S1194">
        <v>2017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P1195" s="11" t="s">
        <v>8334</v>
      </c>
      <c r="Q1195" t="s">
        <v>8331</v>
      </c>
      <c r="R1195" s="16">
        <v>42409.776076388895</v>
      </c>
      <c r="S1195">
        <v>2016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P1196" s="11" t="s">
        <v>8334</v>
      </c>
      <c r="Q1196" t="s">
        <v>8331</v>
      </c>
      <c r="R1196" s="16">
        <v>42072.488182870366</v>
      </c>
      <c r="S1196">
        <v>2015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P1197" s="11" t="s">
        <v>8334</v>
      </c>
      <c r="Q1197" t="s">
        <v>8331</v>
      </c>
      <c r="R1197" s="16">
        <v>42298.34783564815</v>
      </c>
      <c r="S1197">
        <v>2015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P1198" s="11" t="s">
        <v>8334</v>
      </c>
      <c r="Q1198" t="s">
        <v>8331</v>
      </c>
      <c r="R1198" s="16">
        <v>42326.818738425922</v>
      </c>
      <c r="S1198">
        <v>2015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P1199" s="11" t="s">
        <v>8334</v>
      </c>
      <c r="Q1199" t="s">
        <v>8331</v>
      </c>
      <c r="R1199" s="16">
        <v>42503.66474537037</v>
      </c>
      <c r="S1199">
        <v>2016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P1200" s="11" t="s">
        <v>8334</v>
      </c>
      <c r="Q1200" t="s">
        <v>8331</v>
      </c>
      <c r="R1200" s="16">
        <v>42333.619050925925</v>
      </c>
      <c r="S1200">
        <v>2015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P1201" s="11" t="s">
        <v>8334</v>
      </c>
      <c r="Q1201" t="s">
        <v>8331</v>
      </c>
      <c r="R1201" s="16">
        <v>42161.770833333328</v>
      </c>
      <c r="S1201">
        <v>2015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P1202" s="11" t="s">
        <v>8334</v>
      </c>
      <c r="Q1202" t="s">
        <v>8331</v>
      </c>
      <c r="R1202" s="16">
        <v>42089.477500000001</v>
      </c>
      <c r="S1202">
        <v>2015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P1203" s="11" t="s">
        <v>8334</v>
      </c>
      <c r="Q1203" t="s">
        <v>8331</v>
      </c>
      <c r="R1203" s="16">
        <v>42536.60701388889</v>
      </c>
      <c r="S1203">
        <v>2016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P1204" s="11" t="s">
        <v>8334</v>
      </c>
      <c r="Q1204" t="s">
        <v>8331</v>
      </c>
      <c r="R1204" s="16">
        <v>42152.288819444439</v>
      </c>
      <c r="S1204">
        <v>2015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P1205" s="11" t="s">
        <v>8334</v>
      </c>
      <c r="Q1205" t="s">
        <v>8331</v>
      </c>
      <c r="R1205" s="16">
        <v>42125.614895833336</v>
      </c>
      <c r="S1205">
        <v>2015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P1206" s="11" t="s">
        <v>8334</v>
      </c>
      <c r="Q1206" t="s">
        <v>8331</v>
      </c>
      <c r="R1206" s="16">
        <v>42297.748067129629</v>
      </c>
      <c r="S1206">
        <v>2015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P1207" s="11" t="s">
        <v>8334</v>
      </c>
      <c r="Q1207" t="s">
        <v>8331</v>
      </c>
      <c r="R1207" s="16">
        <v>42138.506377314814</v>
      </c>
      <c r="S1207">
        <v>2015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P1208" s="11" t="s">
        <v>8334</v>
      </c>
      <c r="Q1208" t="s">
        <v>8331</v>
      </c>
      <c r="R1208" s="16">
        <v>42772.776076388895</v>
      </c>
      <c r="S1208">
        <v>2017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P1209" s="11" t="s">
        <v>8334</v>
      </c>
      <c r="Q1209" t="s">
        <v>8331</v>
      </c>
      <c r="R1209" s="16">
        <v>42430.430243055554</v>
      </c>
      <c r="S1209">
        <v>2016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P1210" s="11" t="s">
        <v>8334</v>
      </c>
      <c r="Q1210" t="s">
        <v>8331</v>
      </c>
      <c r="R1210" s="16">
        <v>42423.709074074075</v>
      </c>
      <c r="S1210">
        <v>2016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P1211" s="11" t="s">
        <v>8334</v>
      </c>
      <c r="Q1211" t="s">
        <v>8331</v>
      </c>
      <c r="R1211" s="16">
        <v>42761.846122685187</v>
      </c>
      <c r="S1211">
        <v>2017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P1212" s="11" t="s">
        <v>8334</v>
      </c>
      <c r="Q1212" t="s">
        <v>8331</v>
      </c>
      <c r="R1212" s="16">
        <v>42132.941805555558</v>
      </c>
      <c r="S1212">
        <v>2015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P1213" s="11" t="s">
        <v>8334</v>
      </c>
      <c r="Q1213" t="s">
        <v>8331</v>
      </c>
      <c r="R1213" s="16">
        <v>42515.866446759261</v>
      </c>
      <c r="S1213">
        <v>2016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P1214" s="11" t="s">
        <v>8334</v>
      </c>
      <c r="Q1214" t="s">
        <v>8331</v>
      </c>
      <c r="R1214" s="16">
        <v>42318.950173611112</v>
      </c>
      <c r="S1214">
        <v>2015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P1215" s="11" t="s">
        <v>8334</v>
      </c>
      <c r="Q1215" t="s">
        <v>8331</v>
      </c>
      <c r="R1215" s="16">
        <v>42731.755787037036</v>
      </c>
      <c r="S1215">
        <v>2016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P1216" s="11" t="s">
        <v>8334</v>
      </c>
      <c r="Q1216" t="s">
        <v>8331</v>
      </c>
      <c r="R1216" s="16">
        <v>42104.840335648143</v>
      </c>
      <c r="S1216">
        <v>2015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P1217" s="11" t="s">
        <v>8334</v>
      </c>
      <c r="Q1217" t="s">
        <v>8331</v>
      </c>
      <c r="R1217" s="16">
        <v>41759.923101851848</v>
      </c>
      <c r="S1217">
        <v>2014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P1218" s="11" t="s">
        <v>8334</v>
      </c>
      <c r="Q1218" t="s">
        <v>8331</v>
      </c>
      <c r="R1218" s="16">
        <v>42247.616400462968</v>
      </c>
      <c r="S1218">
        <v>2015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P1219" s="11" t="s">
        <v>8334</v>
      </c>
      <c r="Q1219" t="s">
        <v>8331</v>
      </c>
      <c r="R1219" s="16">
        <v>42535.809490740736</v>
      </c>
      <c r="S1219">
        <v>2016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P1220" s="11" t="s">
        <v>8334</v>
      </c>
      <c r="Q1220" t="s">
        <v>8331</v>
      </c>
      <c r="R1220" s="16">
        <v>42278.662037037036</v>
      </c>
      <c r="S1220">
        <v>2015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P1221" s="11" t="s">
        <v>8334</v>
      </c>
      <c r="Q1221" t="s">
        <v>8331</v>
      </c>
      <c r="R1221" s="16">
        <v>42633.461956018517</v>
      </c>
      <c r="S1221">
        <v>2016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P1222" s="11" t="s">
        <v>8334</v>
      </c>
      <c r="Q1222" t="s">
        <v>8331</v>
      </c>
      <c r="R1222" s="16">
        <v>42211.628611111111</v>
      </c>
      <c r="S1222">
        <v>2015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P1223" s="11" t="s">
        <v>8334</v>
      </c>
      <c r="Q1223" t="s">
        <v>8331</v>
      </c>
      <c r="R1223" s="16">
        <v>42680.47555555556</v>
      </c>
      <c r="S1223">
        <v>2016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P1224" s="11" t="s">
        <v>8334</v>
      </c>
      <c r="Q1224" t="s">
        <v>8331</v>
      </c>
      <c r="R1224" s="16">
        <v>42430.720451388886</v>
      </c>
      <c r="S1224">
        <v>2016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P1225" s="11" t="s">
        <v>8334</v>
      </c>
      <c r="Q1225" t="s">
        <v>8331</v>
      </c>
      <c r="R1225" s="16">
        <v>42654.177187499998</v>
      </c>
      <c r="S1225">
        <v>2016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P1226" s="11" t="s">
        <v>8321</v>
      </c>
      <c r="Q1226" t="s">
        <v>8355</v>
      </c>
      <c r="R1226" s="16">
        <v>41736.549791666665</v>
      </c>
      <c r="S1226">
        <v>2014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P1227" s="11" t="s">
        <v>8321</v>
      </c>
      <c r="Q1227" t="s">
        <v>8355</v>
      </c>
      <c r="R1227" s="16">
        <v>41509.905995370369</v>
      </c>
      <c r="S1227">
        <v>2013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P1228" s="11" t="s">
        <v>8321</v>
      </c>
      <c r="Q1228" t="s">
        <v>8355</v>
      </c>
      <c r="R1228" s="16">
        <v>41715.874780092592</v>
      </c>
      <c r="S1228">
        <v>2014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P1229" s="11" t="s">
        <v>8321</v>
      </c>
      <c r="Q1229" t="s">
        <v>8355</v>
      </c>
      <c r="R1229" s="16">
        <v>41827.919166666667</v>
      </c>
      <c r="S1229">
        <v>2014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P1230" s="11" t="s">
        <v>8321</v>
      </c>
      <c r="Q1230" t="s">
        <v>8355</v>
      </c>
      <c r="R1230" s="16">
        <v>40754.729259259257</v>
      </c>
      <c r="S1230">
        <v>2011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P1231" s="11" t="s">
        <v>8321</v>
      </c>
      <c r="Q1231" t="s">
        <v>8355</v>
      </c>
      <c r="R1231" s="16">
        <v>40985.459803240738</v>
      </c>
      <c r="S1231">
        <v>2012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P1232" s="11" t="s">
        <v>8321</v>
      </c>
      <c r="Q1232" t="s">
        <v>8355</v>
      </c>
      <c r="R1232" s="16">
        <v>40568.972569444442</v>
      </c>
      <c r="S1232">
        <v>2011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P1233" s="11" t="s">
        <v>8321</v>
      </c>
      <c r="Q1233" t="s">
        <v>8355</v>
      </c>
      <c r="R1233" s="16">
        <v>42193.941759259258</v>
      </c>
      <c r="S1233">
        <v>2015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P1234" s="11" t="s">
        <v>8321</v>
      </c>
      <c r="Q1234" t="s">
        <v>8355</v>
      </c>
      <c r="R1234" s="16">
        <v>41506.848032407412</v>
      </c>
      <c r="S1234">
        <v>2013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P1235" s="11" t="s">
        <v>8321</v>
      </c>
      <c r="Q1235" t="s">
        <v>8355</v>
      </c>
      <c r="R1235" s="16">
        <v>40939.948773148149</v>
      </c>
      <c r="S1235">
        <v>2012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P1236" s="11" t="s">
        <v>8321</v>
      </c>
      <c r="Q1236" t="s">
        <v>8355</v>
      </c>
      <c r="R1236" s="16">
        <v>42007.788680555561</v>
      </c>
      <c r="S1236">
        <v>2015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P1237" s="11" t="s">
        <v>8321</v>
      </c>
      <c r="Q1237" t="s">
        <v>8355</v>
      </c>
      <c r="R1237" s="16">
        <v>41583.135405092595</v>
      </c>
      <c r="S1237">
        <v>2013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P1238" s="11" t="s">
        <v>8321</v>
      </c>
      <c r="Q1238" t="s">
        <v>8355</v>
      </c>
      <c r="R1238" s="16">
        <v>41110.680138888885</v>
      </c>
      <c r="S1238">
        <v>2012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P1239" s="11" t="s">
        <v>8321</v>
      </c>
      <c r="Q1239" t="s">
        <v>8355</v>
      </c>
      <c r="R1239" s="16">
        <v>41125.283159722225</v>
      </c>
      <c r="S1239">
        <v>2012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P1240" s="11" t="s">
        <v>8321</v>
      </c>
      <c r="Q1240" t="s">
        <v>8355</v>
      </c>
      <c r="R1240" s="16">
        <v>40731.61037037037</v>
      </c>
      <c r="S1240">
        <v>2011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P1241" s="11" t="s">
        <v>8321</v>
      </c>
      <c r="Q1241" t="s">
        <v>8355</v>
      </c>
      <c r="R1241" s="16">
        <v>40883.962581018517</v>
      </c>
      <c r="S1241">
        <v>2011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P1242" s="11" t="s">
        <v>8321</v>
      </c>
      <c r="Q1242" t="s">
        <v>8355</v>
      </c>
      <c r="R1242" s="16">
        <v>41409.040011574078</v>
      </c>
      <c r="S1242">
        <v>2013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P1243" s="11" t="s">
        <v>8321</v>
      </c>
      <c r="Q1243" t="s">
        <v>8355</v>
      </c>
      <c r="R1243" s="16">
        <v>41923.837731481479</v>
      </c>
      <c r="S1243">
        <v>2014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P1244" s="11" t="s">
        <v>8321</v>
      </c>
      <c r="Q1244" t="s">
        <v>8355</v>
      </c>
      <c r="R1244" s="16">
        <v>40782.165532407409</v>
      </c>
      <c r="S1244">
        <v>2011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P1245" s="11" t="s">
        <v>8321</v>
      </c>
      <c r="Q1245" t="s">
        <v>8355</v>
      </c>
      <c r="R1245" s="16">
        <v>40671.879293981481</v>
      </c>
      <c r="S1245">
        <v>2011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P1246" s="11" t="s">
        <v>8321</v>
      </c>
      <c r="Q1246" t="s">
        <v>8355</v>
      </c>
      <c r="R1246" s="16">
        <v>41355.825497685182</v>
      </c>
      <c r="S1246">
        <v>2013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P1247" s="11" t="s">
        <v>8321</v>
      </c>
      <c r="Q1247" t="s">
        <v>8355</v>
      </c>
      <c r="R1247" s="16">
        <v>41774.599930555552</v>
      </c>
      <c r="S1247">
        <v>2014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P1248" s="11" t="s">
        <v>8321</v>
      </c>
      <c r="Q1248" t="s">
        <v>8355</v>
      </c>
      <c r="R1248" s="16">
        <v>40838.043391203704</v>
      </c>
      <c r="S1248">
        <v>2011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P1249" s="11" t="s">
        <v>8321</v>
      </c>
      <c r="Q1249" t="s">
        <v>8355</v>
      </c>
      <c r="R1249" s="16">
        <v>41370.292303240742</v>
      </c>
      <c r="S1249">
        <v>2013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P1250" s="11" t="s">
        <v>8321</v>
      </c>
      <c r="Q1250" t="s">
        <v>8355</v>
      </c>
      <c r="R1250" s="16">
        <v>41767.656863425924</v>
      </c>
      <c r="S1250">
        <v>2014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P1251" s="11" t="s">
        <v>8321</v>
      </c>
      <c r="Q1251" t="s">
        <v>8355</v>
      </c>
      <c r="R1251" s="16">
        <v>41067.74086805556</v>
      </c>
      <c r="S1251">
        <v>2012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P1252" s="11" t="s">
        <v>8321</v>
      </c>
      <c r="Q1252" t="s">
        <v>8355</v>
      </c>
      <c r="R1252" s="16">
        <v>41843.64271990741</v>
      </c>
      <c r="S1252">
        <v>2014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P1253" s="11" t="s">
        <v>8321</v>
      </c>
      <c r="Q1253" t="s">
        <v>8355</v>
      </c>
      <c r="R1253" s="16">
        <v>40751.814432870371</v>
      </c>
      <c r="S1253">
        <v>2011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P1254" s="11" t="s">
        <v>8321</v>
      </c>
      <c r="Q1254" t="s">
        <v>8355</v>
      </c>
      <c r="R1254" s="16">
        <v>41543.988067129627</v>
      </c>
      <c r="S1254">
        <v>2013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P1255" s="11" t="s">
        <v>8321</v>
      </c>
      <c r="Q1255" t="s">
        <v>8355</v>
      </c>
      <c r="R1255" s="16">
        <v>41855.783645833333</v>
      </c>
      <c r="S1255">
        <v>2014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P1256" s="11" t="s">
        <v>8321</v>
      </c>
      <c r="Q1256" t="s">
        <v>8355</v>
      </c>
      <c r="R1256" s="16">
        <v>40487.621365740742</v>
      </c>
      <c r="S1256">
        <v>2010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P1257" s="11" t="s">
        <v>8321</v>
      </c>
      <c r="Q1257" t="s">
        <v>8355</v>
      </c>
      <c r="R1257" s="16">
        <v>41579.845509259263</v>
      </c>
      <c r="S1257">
        <v>2013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P1258" s="11" t="s">
        <v>8321</v>
      </c>
      <c r="Q1258" t="s">
        <v>8355</v>
      </c>
      <c r="R1258" s="16">
        <v>40921.919340277782</v>
      </c>
      <c r="S1258">
        <v>2012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P1259" s="11" t="s">
        <v>8321</v>
      </c>
      <c r="Q1259" t="s">
        <v>8355</v>
      </c>
      <c r="R1259" s="16">
        <v>40587.085532407407</v>
      </c>
      <c r="S1259">
        <v>2011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P1260" s="11" t="s">
        <v>8321</v>
      </c>
      <c r="Q1260" t="s">
        <v>8355</v>
      </c>
      <c r="R1260" s="16">
        <v>41487.611250000002</v>
      </c>
      <c r="S1260">
        <v>2013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P1261" s="11" t="s">
        <v>8321</v>
      </c>
      <c r="Q1261" t="s">
        <v>8355</v>
      </c>
      <c r="R1261" s="16">
        <v>41766.970648148148</v>
      </c>
      <c r="S1261">
        <v>2014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P1262" s="11" t="s">
        <v>8321</v>
      </c>
      <c r="Q1262" t="s">
        <v>8355</v>
      </c>
      <c r="R1262" s="16">
        <v>41666.842824074076</v>
      </c>
      <c r="S1262">
        <v>2014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P1263" s="11" t="s">
        <v>8321</v>
      </c>
      <c r="Q1263" t="s">
        <v>8355</v>
      </c>
      <c r="R1263" s="16">
        <v>41638.342905092592</v>
      </c>
      <c r="S1263">
        <v>2013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P1264" s="11" t="s">
        <v>8321</v>
      </c>
      <c r="Q1264" t="s">
        <v>8355</v>
      </c>
      <c r="R1264" s="16">
        <v>41656.762638888889</v>
      </c>
      <c r="S1264">
        <v>2014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P1265" s="11" t="s">
        <v>8321</v>
      </c>
      <c r="Q1265" t="s">
        <v>8355</v>
      </c>
      <c r="R1265" s="16">
        <v>41692.084143518521</v>
      </c>
      <c r="S1265">
        <v>2014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P1266" s="11" t="s">
        <v>8321</v>
      </c>
      <c r="Q1266" t="s">
        <v>8355</v>
      </c>
      <c r="R1266" s="16">
        <v>41547.662997685184</v>
      </c>
      <c r="S1266">
        <v>2013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P1267" s="11" t="s">
        <v>8321</v>
      </c>
      <c r="Q1267" t="s">
        <v>8355</v>
      </c>
      <c r="R1267" s="16">
        <v>40465.655266203699</v>
      </c>
      <c r="S1267">
        <v>2010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P1268" s="11" t="s">
        <v>8321</v>
      </c>
      <c r="Q1268" t="s">
        <v>8355</v>
      </c>
      <c r="R1268" s="16">
        <v>41620.87667824074</v>
      </c>
      <c r="S1268">
        <v>2013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P1269" s="11" t="s">
        <v>8321</v>
      </c>
      <c r="Q1269" t="s">
        <v>8355</v>
      </c>
      <c r="R1269" s="16">
        <v>41449.585162037038</v>
      </c>
      <c r="S1269">
        <v>2013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P1270" s="11" t="s">
        <v>8321</v>
      </c>
      <c r="Q1270" t="s">
        <v>8355</v>
      </c>
      <c r="R1270" s="16">
        <v>41507.845451388886</v>
      </c>
      <c r="S1270">
        <v>2013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P1271" s="11" t="s">
        <v>8321</v>
      </c>
      <c r="Q1271" t="s">
        <v>8355</v>
      </c>
      <c r="R1271" s="16">
        <v>42445.823055555549</v>
      </c>
      <c r="S1271">
        <v>2016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P1272" s="11" t="s">
        <v>8321</v>
      </c>
      <c r="Q1272" t="s">
        <v>8355</v>
      </c>
      <c r="R1272" s="16">
        <v>40933.856967592597</v>
      </c>
      <c r="S1272">
        <v>2012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P1273" s="11" t="s">
        <v>8321</v>
      </c>
      <c r="Q1273" t="s">
        <v>8355</v>
      </c>
      <c r="R1273" s="16">
        <v>41561.683553240742</v>
      </c>
      <c r="S1273">
        <v>2013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P1274" s="11" t="s">
        <v>8321</v>
      </c>
      <c r="Q1274" t="s">
        <v>8355</v>
      </c>
      <c r="R1274" s="16">
        <v>40274.745127314818</v>
      </c>
      <c r="S1274">
        <v>2010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P1275" s="11" t="s">
        <v>8321</v>
      </c>
      <c r="Q1275" t="s">
        <v>8355</v>
      </c>
      <c r="R1275" s="16">
        <v>41852.730219907404</v>
      </c>
      <c r="S1275">
        <v>2014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P1276" s="11" t="s">
        <v>8321</v>
      </c>
      <c r="Q1276" t="s">
        <v>8355</v>
      </c>
      <c r="R1276" s="16">
        <v>41116.690104166664</v>
      </c>
      <c r="S1276">
        <v>2012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P1277" s="11" t="s">
        <v>8321</v>
      </c>
      <c r="Q1277" t="s">
        <v>8355</v>
      </c>
      <c r="R1277" s="16">
        <v>41458.867905092593</v>
      </c>
      <c r="S1277">
        <v>2013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P1278" s="11" t="s">
        <v>8321</v>
      </c>
      <c r="Q1278" t="s">
        <v>8355</v>
      </c>
      <c r="R1278" s="16">
        <v>40007.704247685186</v>
      </c>
      <c r="S1278">
        <v>2009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P1279" s="11" t="s">
        <v>8321</v>
      </c>
      <c r="Q1279" t="s">
        <v>8355</v>
      </c>
      <c r="R1279" s="16">
        <v>41121.561886574076</v>
      </c>
      <c r="S1279">
        <v>2012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P1280" s="11" t="s">
        <v>8321</v>
      </c>
      <c r="Q1280" t="s">
        <v>8355</v>
      </c>
      <c r="R1280" s="16">
        <v>41786.555162037039</v>
      </c>
      <c r="S1280">
        <v>2014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P1281" s="11" t="s">
        <v>8321</v>
      </c>
      <c r="Q1281" t="s">
        <v>8355</v>
      </c>
      <c r="R1281" s="16">
        <v>41682.099189814813</v>
      </c>
      <c r="S1281">
        <v>2014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P1282" s="11" t="s">
        <v>8321</v>
      </c>
      <c r="Q1282" t="s">
        <v>8355</v>
      </c>
      <c r="R1282" s="16">
        <v>40513.757569444446</v>
      </c>
      <c r="S1282">
        <v>2010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P1283" s="11" t="s">
        <v>8321</v>
      </c>
      <c r="Q1283" t="s">
        <v>8355</v>
      </c>
      <c r="R1283" s="16">
        <v>41463.743472222224</v>
      </c>
      <c r="S1283">
        <v>2013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P1284" s="11" t="s">
        <v>8321</v>
      </c>
      <c r="Q1284" t="s">
        <v>8355</v>
      </c>
      <c r="R1284" s="16">
        <v>41586.475173611114</v>
      </c>
      <c r="S1284">
        <v>2013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P1285" s="11" t="s">
        <v>8321</v>
      </c>
      <c r="Q1285" t="s">
        <v>8355</v>
      </c>
      <c r="R1285" s="16">
        <v>41320.717465277776</v>
      </c>
      <c r="S1285">
        <v>2013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P1286" s="11" t="s">
        <v>8313</v>
      </c>
      <c r="Q1286" t="s">
        <v>8355</v>
      </c>
      <c r="R1286" s="16">
        <v>42712.23474537037</v>
      </c>
      <c r="S1286">
        <v>2016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P1287" s="11" t="s">
        <v>8313</v>
      </c>
      <c r="Q1287" t="s">
        <v>8355</v>
      </c>
      <c r="R1287" s="16">
        <v>42160.583043981482</v>
      </c>
      <c r="S1287">
        <v>2015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P1288" s="11" t="s">
        <v>8313</v>
      </c>
      <c r="Q1288" t="s">
        <v>8355</v>
      </c>
      <c r="R1288" s="16">
        <v>42039.384571759263</v>
      </c>
      <c r="S1288">
        <v>2015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P1289" s="11" t="s">
        <v>8313</v>
      </c>
      <c r="Q1289" t="s">
        <v>8355</v>
      </c>
      <c r="R1289" s="16">
        <v>42107.621018518519</v>
      </c>
      <c r="S1289">
        <v>2015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P1290" s="11" t="s">
        <v>8313</v>
      </c>
      <c r="Q1290" t="s">
        <v>8355</v>
      </c>
      <c r="R1290" s="16">
        <v>42561.154664351852</v>
      </c>
      <c r="S1290">
        <v>2016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P1291" s="11" t="s">
        <v>8313</v>
      </c>
      <c r="Q1291" t="s">
        <v>8355</v>
      </c>
      <c r="R1291" s="16">
        <v>42709.134780092587</v>
      </c>
      <c r="S1291">
        <v>2016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P1292" s="11" t="s">
        <v>8313</v>
      </c>
      <c r="Q1292" t="s">
        <v>8355</v>
      </c>
      <c r="R1292" s="16">
        <v>42086.614942129629</v>
      </c>
      <c r="S1292">
        <v>2015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P1293" s="11" t="s">
        <v>8313</v>
      </c>
      <c r="Q1293" t="s">
        <v>8355</v>
      </c>
      <c r="R1293" s="16">
        <v>42064.652673611112</v>
      </c>
      <c r="S1293">
        <v>2015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P1294" s="11" t="s">
        <v>8313</v>
      </c>
      <c r="Q1294" t="s">
        <v>8355</v>
      </c>
      <c r="R1294" s="16">
        <v>42256.764212962968</v>
      </c>
      <c r="S1294">
        <v>2015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P1295" s="11" t="s">
        <v>8313</v>
      </c>
      <c r="Q1295" t="s">
        <v>8355</v>
      </c>
      <c r="R1295" s="16">
        <v>42292.701053240744</v>
      </c>
      <c r="S1295">
        <v>2015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P1296" s="11" t="s">
        <v>8313</v>
      </c>
      <c r="Q1296" t="s">
        <v>8355</v>
      </c>
      <c r="R1296" s="16">
        <v>42278.453668981485</v>
      </c>
      <c r="S1296">
        <v>2015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P1297" s="11" t="s">
        <v>8313</v>
      </c>
      <c r="Q1297" t="s">
        <v>8355</v>
      </c>
      <c r="R1297" s="16">
        <v>42184.572881944448</v>
      </c>
      <c r="S1297">
        <v>2015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P1298" s="11" t="s">
        <v>8313</v>
      </c>
      <c r="Q1298" t="s">
        <v>8355</v>
      </c>
      <c r="R1298" s="16">
        <v>42423.050613425927</v>
      </c>
      <c r="S1298">
        <v>2016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P1299" s="11" t="s">
        <v>8313</v>
      </c>
      <c r="Q1299" t="s">
        <v>8355</v>
      </c>
      <c r="R1299" s="16">
        <v>42461.747199074074</v>
      </c>
      <c r="S1299">
        <v>2016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P1300" s="11" t="s">
        <v>8313</v>
      </c>
      <c r="Q1300" t="s">
        <v>8355</v>
      </c>
      <c r="R1300" s="16">
        <v>42458.680925925932</v>
      </c>
      <c r="S1300">
        <v>2016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P1301" s="11" t="s">
        <v>8313</v>
      </c>
      <c r="Q1301" t="s">
        <v>8355</v>
      </c>
      <c r="R1301" s="16">
        <v>42169.814340277779</v>
      </c>
      <c r="S1301">
        <v>2015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P1302" s="11" t="s">
        <v>8313</v>
      </c>
      <c r="Q1302" t="s">
        <v>8355</v>
      </c>
      <c r="R1302" s="16">
        <v>42483.675208333334</v>
      </c>
      <c r="S1302">
        <v>2016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P1303" s="11" t="s">
        <v>8313</v>
      </c>
      <c r="Q1303" t="s">
        <v>8355</v>
      </c>
      <c r="R1303" s="16">
        <v>42195.749745370369</v>
      </c>
      <c r="S1303">
        <v>2015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P1304" s="11" t="s">
        <v>8313</v>
      </c>
      <c r="Q1304" t="s">
        <v>8355</v>
      </c>
      <c r="R1304" s="16">
        <v>42675.057997685188</v>
      </c>
      <c r="S1304">
        <v>2016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P1305" s="11" t="s">
        <v>8313</v>
      </c>
      <c r="Q1305" t="s">
        <v>8355</v>
      </c>
      <c r="R1305" s="16">
        <v>42566.441203703704</v>
      </c>
      <c r="S1305">
        <v>2016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P1306" s="11" t="s">
        <v>8315</v>
      </c>
      <c r="Q1306" t="s">
        <v>8355</v>
      </c>
      <c r="R1306" s="16">
        <v>42747.194502314815</v>
      </c>
      <c r="S1306">
        <v>2017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P1307" s="11" t="s">
        <v>8315</v>
      </c>
      <c r="Q1307" t="s">
        <v>8355</v>
      </c>
      <c r="R1307" s="16">
        <v>42543.665601851855</v>
      </c>
      <c r="S1307">
        <v>2016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P1308" s="11" t="s">
        <v>8315</v>
      </c>
      <c r="Q1308" t="s">
        <v>8355</v>
      </c>
      <c r="R1308" s="16">
        <v>41947.457569444443</v>
      </c>
      <c r="S1308">
        <v>2014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P1309" s="11" t="s">
        <v>8315</v>
      </c>
      <c r="Q1309" t="s">
        <v>8355</v>
      </c>
      <c r="R1309" s="16">
        <v>42387.503229166665</v>
      </c>
      <c r="S1309">
        <v>2016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P1310" s="11" t="s">
        <v>8315</v>
      </c>
      <c r="Q1310" t="s">
        <v>8355</v>
      </c>
      <c r="R1310" s="16">
        <v>42611.613564814819</v>
      </c>
      <c r="S1310">
        <v>2016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P1311" s="11" t="s">
        <v>8315</v>
      </c>
      <c r="Q1311" t="s">
        <v>8355</v>
      </c>
      <c r="R1311" s="16">
        <v>42257.882731481484</v>
      </c>
      <c r="S1311">
        <v>2015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P1312" s="11" t="s">
        <v>8315</v>
      </c>
      <c r="Q1312" t="s">
        <v>8355</v>
      </c>
      <c r="R1312" s="16">
        <v>42556.667245370365</v>
      </c>
      <c r="S1312">
        <v>2016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P1313" s="11" t="s">
        <v>8315</v>
      </c>
      <c r="Q1313" t="s">
        <v>8355</v>
      </c>
      <c r="R1313" s="16">
        <v>42669.802303240736</v>
      </c>
      <c r="S1313">
        <v>2016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P1314" s="11" t="s">
        <v>8315</v>
      </c>
      <c r="Q1314" t="s">
        <v>8355</v>
      </c>
      <c r="R1314" s="16">
        <v>42082.702800925923</v>
      </c>
      <c r="S1314">
        <v>2015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P1315" s="11" t="s">
        <v>8315</v>
      </c>
      <c r="Q1315" t="s">
        <v>8355</v>
      </c>
      <c r="R1315" s="16">
        <v>42402.709652777776</v>
      </c>
      <c r="S1315">
        <v>2016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P1316" s="11" t="s">
        <v>8315</v>
      </c>
      <c r="Q1316" t="s">
        <v>8355</v>
      </c>
      <c r="R1316" s="16">
        <v>42604.669675925921</v>
      </c>
      <c r="S1316">
        <v>2016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P1317" s="11" t="s">
        <v>8315</v>
      </c>
      <c r="Q1317" t="s">
        <v>8355</v>
      </c>
      <c r="R1317" s="16">
        <v>42278.498240740737</v>
      </c>
      <c r="S1317">
        <v>2015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P1318" s="11" t="s">
        <v>8315</v>
      </c>
      <c r="Q1318" t="s">
        <v>8355</v>
      </c>
      <c r="R1318" s="16">
        <v>42393.961909722217</v>
      </c>
      <c r="S1318">
        <v>2016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P1319" s="11" t="s">
        <v>8315</v>
      </c>
      <c r="Q1319" t="s">
        <v>8355</v>
      </c>
      <c r="R1319" s="16">
        <v>42520.235486111109</v>
      </c>
      <c r="S1319">
        <v>2016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P1320" s="11" t="s">
        <v>8315</v>
      </c>
      <c r="Q1320" t="s">
        <v>8355</v>
      </c>
      <c r="R1320" s="16">
        <v>41985.043657407412</v>
      </c>
      <c r="S1320">
        <v>2014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P1321" s="11" t="s">
        <v>8315</v>
      </c>
      <c r="Q1321" t="s">
        <v>8355</v>
      </c>
      <c r="R1321" s="16">
        <v>41816.812094907407</v>
      </c>
      <c r="S1321">
        <v>2014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P1322" s="11" t="s">
        <v>8315</v>
      </c>
      <c r="Q1322" t="s">
        <v>8355</v>
      </c>
      <c r="R1322" s="16">
        <v>42705.690347222218</v>
      </c>
      <c r="S1322">
        <v>2016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P1323" s="11" t="s">
        <v>8315</v>
      </c>
      <c r="Q1323" t="s">
        <v>8355</v>
      </c>
      <c r="R1323" s="16">
        <v>42697.74927083333</v>
      </c>
      <c r="S1323">
        <v>2016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P1324" s="11" t="s">
        <v>8315</v>
      </c>
      <c r="Q1324" t="s">
        <v>8355</v>
      </c>
      <c r="R1324" s="16">
        <v>42115.656539351854</v>
      </c>
      <c r="S1324">
        <v>2015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P1325" s="11" t="s">
        <v>8315</v>
      </c>
      <c r="Q1325" t="s">
        <v>8355</v>
      </c>
      <c r="R1325" s="16">
        <v>42451.698449074072</v>
      </c>
      <c r="S1325">
        <v>2016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P1326" s="11" t="s">
        <v>8315</v>
      </c>
      <c r="Q1326" t="s">
        <v>8355</v>
      </c>
      <c r="R1326" s="16">
        <v>42626.633703703701</v>
      </c>
      <c r="S1326">
        <v>2016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P1327" s="11" t="s">
        <v>8315</v>
      </c>
      <c r="Q1327" t="s">
        <v>8355</v>
      </c>
      <c r="R1327" s="16">
        <v>42704.086053240739</v>
      </c>
      <c r="S1327">
        <v>2016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P1328" s="11" t="s">
        <v>8315</v>
      </c>
      <c r="Q1328" t="s">
        <v>8355</v>
      </c>
      <c r="R1328" s="16">
        <v>41974.791990740734</v>
      </c>
      <c r="S1328">
        <v>2014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P1329" s="11" t="s">
        <v>8315</v>
      </c>
      <c r="Q1329" t="s">
        <v>8355</v>
      </c>
      <c r="R1329" s="16">
        <v>42123.678645833337</v>
      </c>
      <c r="S1329">
        <v>2015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P1330" s="11" t="s">
        <v>8315</v>
      </c>
      <c r="Q1330" t="s">
        <v>8355</v>
      </c>
      <c r="R1330" s="16">
        <v>42612.642754629633</v>
      </c>
      <c r="S1330">
        <v>2016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P1331" s="11" t="s">
        <v>8315</v>
      </c>
      <c r="Q1331" t="s">
        <v>8355</v>
      </c>
      <c r="R1331" s="16">
        <v>41935.221585648149</v>
      </c>
      <c r="S1331">
        <v>2014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P1332" s="11" t="s">
        <v>8315</v>
      </c>
      <c r="Q1332" t="s">
        <v>8355</v>
      </c>
      <c r="R1332" s="16">
        <v>42522.276724537034</v>
      </c>
      <c r="S1332">
        <v>2016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P1333" s="11" t="s">
        <v>8315</v>
      </c>
      <c r="Q1333" t="s">
        <v>8355</v>
      </c>
      <c r="R1333" s="16">
        <v>42569.50409722222</v>
      </c>
      <c r="S1333">
        <v>2016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P1334" s="11" t="s">
        <v>8315</v>
      </c>
      <c r="Q1334" t="s">
        <v>8355</v>
      </c>
      <c r="R1334" s="16">
        <v>42732.060277777782</v>
      </c>
      <c r="S1334">
        <v>2016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P1335" s="11" t="s">
        <v>8315</v>
      </c>
      <c r="Q1335" t="s">
        <v>8355</v>
      </c>
      <c r="R1335" s="16">
        <v>41806.106770833336</v>
      </c>
      <c r="S1335">
        <v>2014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P1336" s="11" t="s">
        <v>8315</v>
      </c>
      <c r="Q1336" t="s">
        <v>8355</v>
      </c>
      <c r="R1336" s="16">
        <v>42410.774155092593</v>
      </c>
      <c r="S1336">
        <v>2016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P1337" s="11" t="s">
        <v>8315</v>
      </c>
      <c r="Q1337" t="s">
        <v>8355</v>
      </c>
      <c r="R1337" s="16">
        <v>42313.936365740738</v>
      </c>
      <c r="S1337">
        <v>2015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P1338" s="11" t="s">
        <v>8315</v>
      </c>
      <c r="Q1338" t="s">
        <v>8355</v>
      </c>
      <c r="R1338" s="16">
        <v>41955.863750000004</v>
      </c>
      <c r="S1338">
        <v>2014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P1339" s="11" t="s">
        <v>8315</v>
      </c>
      <c r="Q1339" t="s">
        <v>8355</v>
      </c>
      <c r="R1339" s="16">
        <v>42767.577303240745</v>
      </c>
      <c r="S1339">
        <v>2017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P1340" s="11" t="s">
        <v>8315</v>
      </c>
      <c r="Q1340" t="s">
        <v>8355</v>
      </c>
      <c r="R1340" s="16">
        <v>42188.803622685184</v>
      </c>
      <c r="S1340">
        <v>2015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P1341" s="11" t="s">
        <v>8315</v>
      </c>
      <c r="Q1341" t="s">
        <v>8355</v>
      </c>
      <c r="R1341" s="16">
        <v>41936.647164351853</v>
      </c>
      <c r="S1341">
        <v>2014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P1342" s="11" t="s">
        <v>8315</v>
      </c>
      <c r="Q1342" t="s">
        <v>8355</v>
      </c>
      <c r="R1342" s="16">
        <v>41836.595520833333</v>
      </c>
      <c r="S1342">
        <v>2014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P1343" s="11" t="s">
        <v>8315</v>
      </c>
      <c r="Q1343" t="s">
        <v>8355</v>
      </c>
      <c r="R1343" s="16">
        <v>42612.624039351853</v>
      </c>
      <c r="S1343">
        <v>2016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P1344" s="11" t="s">
        <v>8315</v>
      </c>
      <c r="Q1344" t="s">
        <v>8355</v>
      </c>
      <c r="R1344" s="16">
        <v>42172.816423611104</v>
      </c>
      <c r="S1344">
        <v>2015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P1345" s="11" t="s">
        <v>8315</v>
      </c>
      <c r="Q1345" t="s">
        <v>8355</v>
      </c>
      <c r="R1345" s="16">
        <v>42542.526423611111</v>
      </c>
      <c r="S1345">
        <v>2016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P1346" s="11" t="s">
        <v>8318</v>
      </c>
      <c r="Q1346" t="s">
        <v>8355</v>
      </c>
      <c r="R1346" s="16">
        <v>42522.789803240739</v>
      </c>
      <c r="S1346">
        <v>2016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P1347" s="11" t="s">
        <v>8318</v>
      </c>
      <c r="Q1347" t="s">
        <v>8355</v>
      </c>
      <c r="R1347" s="16">
        <v>41799.814340277779</v>
      </c>
      <c r="S1347">
        <v>2014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P1348" s="11" t="s">
        <v>8318</v>
      </c>
      <c r="Q1348" t="s">
        <v>8355</v>
      </c>
      <c r="R1348" s="16">
        <v>41422.075821759259</v>
      </c>
      <c r="S1348">
        <v>2013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P1349" s="11" t="s">
        <v>8318</v>
      </c>
      <c r="Q1349" t="s">
        <v>8355</v>
      </c>
      <c r="R1349" s="16">
        <v>42040.638020833328</v>
      </c>
      <c r="S1349">
        <v>2015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P1350" s="11" t="s">
        <v>8318</v>
      </c>
      <c r="Q1350" t="s">
        <v>8355</v>
      </c>
      <c r="R1350" s="16">
        <v>41963.506168981476</v>
      </c>
      <c r="S1350">
        <v>2014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P1351" s="11" t="s">
        <v>8318</v>
      </c>
      <c r="Q1351" t="s">
        <v>8355</v>
      </c>
      <c r="R1351" s="16">
        <v>42317.33258101852</v>
      </c>
      <c r="S1351">
        <v>2015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P1352" s="11" t="s">
        <v>8318</v>
      </c>
      <c r="Q1352" t="s">
        <v>8355</v>
      </c>
      <c r="R1352" s="16">
        <v>42334.013124999998</v>
      </c>
      <c r="S1352">
        <v>2015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P1353" s="11" t="s">
        <v>8318</v>
      </c>
      <c r="Q1353" t="s">
        <v>8355</v>
      </c>
      <c r="R1353" s="16">
        <v>42382.74009259259</v>
      </c>
      <c r="S1353">
        <v>2016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P1354" s="11" t="s">
        <v>8318</v>
      </c>
      <c r="Q1354" t="s">
        <v>8355</v>
      </c>
      <c r="R1354" s="16">
        <v>42200.578310185185</v>
      </c>
      <c r="S1354">
        <v>2015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P1355" s="11" t="s">
        <v>8318</v>
      </c>
      <c r="Q1355" t="s">
        <v>8355</v>
      </c>
      <c r="R1355" s="16">
        <v>41309.11791666667</v>
      </c>
      <c r="S1355">
        <v>2013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P1356" s="11" t="s">
        <v>8318</v>
      </c>
      <c r="Q1356" t="s">
        <v>8355</v>
      </c>
      <c r="R1356" s="16">
        <v>42502.807627314818</v>
      </c>
      <c r="S1356">
        <v>2016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P1357" s="11" t="s">
        <v>8318</v>
      </c>
      <c r="Q1357" t="s">
        <v>8355</v>
      </c>
      <c r="R1357" s="16">
        <v>41213.254687499997</v>
      </c>
      <c r="S1357">
        <v>2012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P1358" s="11" t="s">
        <v>8318</v>
      </c>
      <c r="Q1358" t="s">
        <v>8355</v>
      </c>
      <c r="R1358" s="16">
        <v>41430.038888888892</v>
      </c>
      <c r="S1358">
        <v>2013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P1359" s="11" t="s">
        <v>8318</v>
      </c>
      <c r="Q1359" t="s">
        <v>8355</v>
      </c>
      <c r="R1359" s="16">
        <v>41304.962233796294</v>
      </c>
      <c r="S1359">
        <v>2013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P1360" s="11" t="s">
        <v>8318</v>
      </c>
      <c r="Q1360" t="s">
        <v>8355</v>
      </c>
      <c r="R1360" s="16">
        <v>40689.570868055554</v>
      </c>
      <c r="S1360">
        <v>2011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P1361" s="11" t="s">
        <v>8318</v>
      </c>
      <c r="Q1361" t="s">
        <v>8355</v>
      </c>
      <c r="R1361" s="16">
        <v>40668.814699074072</v>
      </c>
      <c r="S1361">
        <v>2011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P1362" s="11" t="s">
        <v>8318</v>
      </c>
      <c r="Q1362" t="s">
        <v>8355</v>
      </c>
      <c r="R1362" s="16">
        <v>41095.900694444441</v>
      </c>
      <c r="S1362">
        <v>2012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P1363" s="11" t="s">
        <v>8318</v>
      </c>
      <c r="Q1363" t="s">
        <v>8355</v>
      </c>
      <c r="R1363" s="16">
        <v>41781.717268518521</v>
      </c>
      <c r="S1363">
        <v>2014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P1364" s="11" t="s">
        <v>8318</v>
      </c>
      <c r="Q1364" t="s">
        <v>8355</v>
      </c>
      <c r="R1364" s="16">
        <v>41464.934386574074</v>
      </c>
      <c r="S1364">
        <v>2013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P1365" s="11" t="s">
        <v>8318</v>
      </c>
      <c r="Q1365" t="s">
        <v>8355</v>
      </c>
      <c r="R1365" s="16">
        <v>42396.8440625</v>
      </c>
      <c r="S1365">
        <v>2016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P1366" s="11" t="s">
        <v>8321</v>
      </c>
      <c r="Q1366" t="s">
        <v>8339</v>
      </c>
      <c r="R1366" s="16">
        <v>41951.695671296293</v>
      </c>
      <c r="S1366">
        <v>2014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P1367" s="11" t="s">
        <v>8321</v>
      </c>
      <c r="Q1367" t="s">
        <v>8339</v>
      </c>
      <c r="R1367" s="16">
        <v>42049.733240740738</v>
      </c>
      <c r="S1367">
        <v>2015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P1368" s="11" t="s">
        <v>8321</v>
      </c>
      <c r="Q1368" t="s">
        <v>8339</v>
      </c>
      <c r="R1368" s="16">
        <v>41924.996099537035</v>
      </c>
      <c r="S1368">
        <v>2014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P1369" s="11" t="s">
        <v>8321</v>
      </c>
      <c r="Q1369" t="s">
        <v>8339</v>
      </c>
      <c r="R1369" s="16">
        <v>42292.002893518518</v>
      </c>
      <c r="S1369">
        <v>2015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P1370" s="11" t="s">
        <v>8321</v>
      </c>
      <c r="Q1370" t="s">
        <v>8339</v>
      </c>
      <c r="R1370" s="16">
        <v>42146.190902777773</v>
      </c>
      <c r="S1370">
        <v>2015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P1371" s="11" t="s">
        <v>8321</v>
      </c>
      <c r="Q1371" t="s">
        <v>8339</v>
      </c>
      <c r="R1371" s="16">
        <v>41710.594282407408</v>
      </c>
      <c r="S1371">
        <v>2014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P1372" s="11" t="s">
        <v>8321</v>
      </c>
      <c r="Q1372" t="s">
        <v>8339</v>
      </c>
      <c r="R1372" s="16">
        <v>41548.00335648148</v>
      </c>
      <c r="S1372">
        <v>2013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P1373" s="11" t="s">
        <v>8321</v>
      </c>
      <c r="Q1373" t="s">
        <v>8339</v>
      </c>
      <c r="R1373" s="16">
        <v>42101.758587962962</v>
      </c>
      <c r="S1373">
        <v>2015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P1374" s="11" t="s">
        <v>8321</v>
      </c>
      <c r="Q1374" t="s">
        <v>8339</v>
      </c>
      <c r="R1374" s="16">
        <v>41072.739953703705</v>
      </c>
      <c r="S1374">
        <v>2012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P1375" s="11" t="s">
        <v>8321</v>
      </c>
      <c r="Q1375" t="s">
        <v>8339</v>
      </c>
      <c r="R1375" s="16">
        <v>42704.95177083333</v>
      </c>
      <c r="S1375">
        <v>2016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P1376" s="11" t="s">
        <v>8321</v>
      </c>
      <c r="Q1376" t="s">
        <v>8339</v>
      </c>
      <c r="R1376" s="16">
        <v>42424.161898148144</v>
      </c>
      <c r="S1376">
        <v>2016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P1377" s="11" t="s">
        <v>8321</v>
      </c>
      <c r="Q1377" t="s">
        <v>8339</v>
      </c>
      <c r="R1377" s="16">
        <v>42720.066192129627</v>
      </c>
      <c r="S1377">
        <v>2016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P1378" s="11" t="s">
        <v>8321</v>
      </c>
      <c r="Q1378" t="s">
        <v>8339</v>
      </c>
      <c r="R1378" s="16">
        <v>42677.669050925921</v>
      </c>
      <c r="S1378">
        <v>2016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P1379" s="11" t="s">
        <v>8321</v>
      </c>
      <c r="Q1379" t="s">
        <v>8339</v>
      </c>
      <c r="R1379" s="16">
        <v>42747.219560185185</v>
      </c>
      <c r="S1379">
        <v>2017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P1380" s="11" t="s">
        <v>8321</v>
      </c>
      <c r="Q1380" t="s">
        <v>8339</v>
      </c>
      <c r="R1380" s="16">
        <v>42568.759374999994</v>
      </c>
      <c r="S1380">
        <v>2016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P1381" s="11" t="s">
        <v>8321</v>
      </c>
      <c r="Q1381" t="s">
        <v>8339</v>
      </c>
      <c r="R1381" s="16">
        <v>42130.491620370376</v>
      </c>
      <c r="S1381">
        <v>2015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P1382" s="11" t="s">
        <v>8321</v>
      </c>
      <c r="Q1382" t="s">
        <v>8339</v>
      </c>
      <c r="R1382" s="16">
        <v>42141.762800925921</v>
      </c>
      <c r="S1382">
        <v>2015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P1383" s="11" t="s">
        <v>8321</v>
      </c>
      <c r="Q1383" t="s">
        <v>8339</v>
      </c>
      <c r="R1383" s="16">
        <v>42703.214409722219</v>
      </c>
      <c r="S1383">
        <v>2016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P1384" s="11" t="s">
        <v>8321</v>
      </c>
      <c r="Q1384" t="s">
        <v>8339</v>
      </c>
      <c r="R1384" s="16">
        <v>41370.800185185188</v>
      </c>
      <c r="S1384">
        <v>2013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P1385" s="11" t="s">
        <v>8321</v>
      </c>
      <c r="Q1385" t="s">
        <v>8339</v>
      </c>
      <c r="R1385" s="16">
        <v>42707.074976851851</v>
      </c>
      <c r="S1385">
        <v>2016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P1386" s="11" t="s">
        <v>8321</v>
      </c>
      <c r="Q1386" t="s">
        <v>8319</v>
      </c>
      <c r="R1386" s="16">
        <v>42160.735208333332</v>
      </c>
      <c r="S1386">
        <v>2015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P1387" s="11" t="s">
        <v>8321</v>
      </c>
      <c r="Q1387" t="s">
        <v>8319</v>
      </c>
      <c r="R1387" s="16">
        <v>42433.688900462963</v>
      </c>
      <c r="S1387">
        <v>2016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P1388" s="11" t="s">
        <v>8321</v>
      </c>
      <c r="Q1388" t="s">
        <v>8319</v>
      </c>
      <c r="R1388" s="16">
        <v>42184.646863425922</v>
      </c>
      <c r="S1388">
        <v>2015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P1389" s="11" t="s">
        <v>8321</v>
      </c>
      <c r="Q1389" t="s">
        <v>8319</v>
      </c>
      <c r="R1389" s="16">
        <v>42126.92123842593</v>
      </c>
      <c r="S1389">
        <v>2015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P1390" s="11" t="s">
        <v>8321</v>
      </c>
      <c r="Q1390" t="s">
        <v>8319</v>
      </c>
      <c r="R1390" s="16">
        <v>42634.614780092597</v>
      </c>
      <c r="S1390">
        <v>2016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P1391" s="11" t="s">
        <v>8321</v>
      </c>
      <c r="Q1391" t="s">
        <v>8319</v>
      </c>
      <c r="R1391" s="16">
        <v>42565.480983796297</v>
      </c>
      <c r="S1391">
        <v>2016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P1392" s="11" t="s">
        <v>8321</v>
      </c>
      <c r="Q1392" t="s">
        <v>8319</v>
      </c>
      <c r="R1392" s="16">
        <v>42087.803310185183</v>
      </c>
      <c r="S1392">
        <v>2015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P1393" s="11" t="s">
        <v>8321</v>
      </c>
      <c r="Q1393" t="s">
        <v>8319</v>
      </c>
      <c r="R1393" s="16">
        <v>42193.650671296295</v>
      </c>
      <c r="S1393">
        <v>2015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P1394" s="11" t="s">
        <v>8321</v>
      </c>
      <c r="Q1394" t="s">
        <v>8319</v>
      </c>
      <c r="R1394" s="16">
        <v>42401.154930555553</v>
      </c>
      <c r="S1394">
        <v>2016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P1395" s="11" t="s">
        <v>8321</v>
      </c>
      <c r="Q1395" t="s">
        <v>8319</v>
      </c>
      <c r="R1395" s="16">
        <v>42553.681979166664</v>
      </c>
      <c r="S1395">
        <v>2016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P1396" s="11" t="s">
        <v>8321</v>
      </c>
      <c r="Q1396" t="s">
        <v>8319</v>
      </c>
      <c r="R1396" s="16">
        <v>42752.144976851851</v>
      </c>
      <c r="S1396">
        <v>2017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P1397" s="11" t="s">
        <v>8321</v>
      </c>
      <c r="Q1397" t="s">
        <v>8319</v>
      </c>
      <c r="R1397" s="16">
        <v>42719.90834490741</v>
      </c>
      <c r="S1397">
        <v>2016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P1398" s="11" t="s">
        <v>8321</v>
      </c>
      <c r="Q1398" t="s">
        <v>8319</v>
      </c>
      <c r="R1398" s="16">
        <v>42018.99863425926</v>
      </c>
      <c r="S1398">
        <v>2015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P1399" s="11" t="s">
        <v>8321</v>
      </c>
      <c r="Q1399" t="s">
        <v>8319</v>
      </c>
      <c r="R1399" s="16">
        <v>42640.917939814812</v>
      </c>
      <c r="S1399">
        <v>2016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P1400" s="11" t="s">
        <v>8321</v>
      </c>
      <c r="Q1400" t="s">
        <v>8319</v>
      </c>
      <c r="R1400" s="16">
        <v>42526.874236111107</v>
      </c>
      <c r="S1400">
        <v>2016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P1401" s="11" t="s">
        <v>8321</v>
      </c>
      <c r="Q1401" t="s">
        <v>8319</v>
      </c>
      <c r="R1401" s="16">
        <v>41889.004317129627</v>
      </c>
      <c r="S1401">
        <v>2014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P1402" s="11" t="s">
        <v>8321</v>
      </c>
      <c r="Q1402" t="s">
        <v>8319</v>
      </c>
      <c r="R1402" s="16">
        <v>42498.341122685189</v>
      </c>
      <c r="S1402">
        <v>2016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P1403" s="11" t="s">
        <v>8321</v>
      </c>
      <c r="Q1403" t="s">
        <v>8319</v>
      </c>
      <c r="R1403" s="16">
        <v>41399.99622685185</v>
      </c>
      <c r="S1403">
        <v>2013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P1404" s="11" t="s">
        <v>8321</v>
      </c>
      <c r="Q1404" t="s">
        <v>8319</v>
      </c>
      <c r="R1404" s="16">
        <v>42065.053368055553</v>
      </c>
      <c r="S1404">
        <v>2015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P1405" s="11" t="s">
        <v>8321</v>
      </c>
      <c r="Q1405" t="s">
        <v>8319</v>
      </c>
      <c r="R1405" s="16">
        <v>41451.062905092593</v>
      </c>
      <c r="S1405">
        <v>2013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P1406" s="11" t="s">
        <v>8318</v>
      </c>
      <c r="Q1406" t="s">
        <v>8319</v>
      </c>
      <c r="R1406" s="16">
        <v>42032.510243055556</v>
      </c>
      <c r="S1406">
        <v>2015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P1407" s="11" t="s">
        <v>8318</v>
      </c>
      <c r="Q1407" t="s">
        <v>8319</v>
      </c>
      <c r="R1407" s="16">
        <v>41941.680567129632</v>
      </c>
      <c r="S1407">
        <v>2014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P1408" s="11" t="s">
        <v>8318</v>
      </c>
      <c r="Q1408" t="s">
        <v>8319</v>
      </c>
      <c r="R1408" s="16">
        <v>42297.432951388888</v>
      </c>
      <c r="S1408">
        <v>2015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P1409" s="11" t="s">
        <v>8318</v>
      </c>
      <c r="Q1409" t="s">
        <v>8319</v>
      </c>
      <c r="R1409" s="16">
        <v>41838.536782407406</v>
      </c>
      <c r="S1409">
        <v>2014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P1410" s="11" t="s">
        <v>8318</v>
      </c>
      <c r="Q1410" t="s">
        <v>8319</v>
      </c>
      <c r="R1410" s="16">
        <v>42291.872175925921</v>
      </c>
      <c r="S1410">
        <v>2015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P1411" s="11" t="s">
        <v>8318</v>
      </c>
      <c r="Q1411" t="s">
        <v>8319</v>
      </c>
      <c r="R1411" s="16">
        <v>41945.133506944447</v>
      </c>
      <c r="S1411">
        <v>2014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P1412" s="11" t="s">
        <v>8318</v>
      </c>
      <c r="Q1412" t="s">
        <v>8319</v>
      </c>
      <c r="R1412" s="16">
        <v>42479.318518518514</v>
      </c>
      <c r="S1412">
        <v>2016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P1413" s="11" t="s">
        <v>8318</v>
      </c>
      <c r="Q1413" t="s">
        <v>8319</v>
      </c>
      <c r="R1413" s="16">
        <v>42013.059027777781</v>
      </c>
      <c r="S1413">
        <v>2015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P1414" s="11" t="s">
        <v>8318</v>
      </c>
      <c r="Q1414" t="s">
        <v>8319</v>
      </c>
      <c r="R1414" s="16">
        <v>41947.063645833332</v>
      </c>
      <c r="S1414">
        <v>2014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P1415" s="11" t="s">
        <v>8318</v>
      </c>
      <c r="Q1415" t="s">
        <v>8319</v>
      </c>
      <c r="R1415" s="16">
        <v>42360.437152777777</v>
      </c>
      <c r="S1415">
        <v>2015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P1416" s="11" t="s">
        <v>8318</v>
      </c>
      <c r="Q1416" t="s">
        <v>8319</v>
      </c>
      <c r="R1416" s="16">
        <v>42708.25309027778</v>
      </c>
      <c r="S1416">
        <v>2016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P1417" s="11" t="s">
        <v>8318</v>
      </c>
      <c r="Q1417" t="s">
        <v>8319</v>
      </c>
      <c r="R1417" s="16">
        <v>42192.675821759258</v>
      </c>
      <c r="S1417">
        <v>2015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P1418" s="11" t="s">
        <v>8318</v>
      </c>
      <c r="Q1418" t="s">
        <v>8319</v>
      </c>
      <c r="R1418" s="16">
        <v>42299.926145833335</v>
      </c>
      <c r="S1418">
        <v>2015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P1419" s="11" t="s">
        <v>8318</v>
      </c>
      <c r="Q1419" t="s">
        <v>8319</v>
      </c>
      <c r="R1419" s="16">
        <v>42232.15016203704</v>
      </c>
      <c r="S1419">
        <v>2015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P1420" s="11" t="s">
        <v>8318</v>
      </c>
      <c r="Q1420" t="s">
        <v>8319</v>
      </c>
      <c r="R1420" s="16">
        <v>42395.456412037034</v>
      </c>
      <c r="S1420">
        <v>2016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P1421" s="11" t="s">
        <v>8318</v>
      </c>
      <c r="Q1421" t="s">
        <v>8319</v>
      </c>
      <c r="R1421" s="16">
        <v>42622.456238425926</v>
      </c>
      <c r="S1421">
        <v>2016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P1422" s="11" t="s">
        <v>8318</v>
      </c>
      <c r="Q1422" t="s">
        <v>8319</v>
      </c>
      <c r="R1422" s="16">
        <v>42524.667662037042</v>
      </c>
      <c r="S1422">
        <v>2016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P1423" s="11" t="s">
        <v>8318</v>
      </c>
      <c r="Q1423" t="s">
        <v>8319</v>
      </c>
      <c r="R1423" s="16">
        <v>42013.915613425925</v>
      </c>
      <c r="S1423">
        <v>2015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P1424" s="11" t="s">
        <v>8318</v>
      </c>
      <c r="Q1424" t="s">
        <v>8319</v>
      </c>
      <c r="R1424" s="16">
        <v>42604.239629629628</v>
      </c>
      <c r="S1424">
        <v>2016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P1425" s="11" t="s">
        <v>8318</v>
      </c>
      <c r="Q1425" t="s">
        <v>8319</v>
      </c>
      <c r="R1425" s="16">
        <v>42340.360312500001</v>
      </c>
      <c r="S1425">
        <v>2015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P1426" s="11" t="s">
        <v>8318</v>
      </c>
      <c r="Q1426" t="s">
        <v>8319</v>
      </c>
      <c r="R1426" s="16">
        <v>42676.717615740738</v>
      </c>
      <c r="S1426">
        <v>2016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P1427" s="11" t="s">
        <v>8318</v>
      </c>
      <c r="Q1427" t="s">
        <v>8319</v>
      </c>
      <c r="R1427" s="16">
        <v>42093.131469907406</v>
      </c>
      <c r="S1427">
        <v>2015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P1428" s="11" t="s">
        <v>8318</v>
      </c>
      <c r="Q1428" t="s">
        <v>8319</v>
      </c>
      <c r="R1428" s="16">
        <v>42180.390277777777</v>
      </c>
      <c r="S1428">
        <v>2015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P1429" s="11" t="s">
        <v>8318</v>
      </c>
      <c r="Q1429" t="s">
        <v>8319</v>
      </c>
      <c r="R1429" s="16">
        <v>42601.851678240739</v>
      </c>
      <c r="S1429">
        <v>2016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P1430" s="11" t="s">
        <v>8318</v>
      </c>
      <c r="Q1430" t="s">
        <v>8319</v>
      </c>
      <c r="R1430" s="16">
        <v>42432.379826388889</v>
      </c>
      <c r="S1430">
        <v>2016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P1431" s="11" t="s">
        <v>8318</v>
      </c>
      <c r="Q1431" t="s">
        <v>8319</v>
      </c>
      <c r="R1431" s="16">
        <v>42074.060671296291</v>
      </c>
      <c r="S1431">
        <v>2015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P1432" s="11" t="s">
        <v>8318</v>
      </c>
      <c r="Q1432" t="s">
        <v>8319</v>
      </c>
      <c r="R1432" s="16">
        <v>41961.813518518517</v>
      </c>
      <c r="S1432">
        <v>2014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P1433" s="11" t="s">
        <v>8318</v>
      </c>
      <c r="Q1433" t="s">
        <v>8319</v>
      </c>
      <c r="R1433" s="16">
        <v>42304.210833333331</v>
      </c>
      <c r="S1433">
        <v>2015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P1434" s="11" t="s">
        <v>8318</v>
      </c>
      <c r="Q1434" t="s">
        <v>8319</v>
      </c>
      <c r="R1434" s="16">
        <v>42175.780416666668</v>
      </c>
      <c r="S1434">
        <v>2015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P1435" s="11" t="s">
        <v>8318</v>
      </c>
      <c r="Q1435" t="s">
        <v>8319</v>
      </c>
      <c r="R1435" s="16">
        <v>42673.625868055555</v>
      </c>
      <c r="S1435">
        <v>2016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P1436" s="11" t="s">
        <v>8318</v>
      </c>
      <c r="Q1436" t="s">
        <v>8319</v>
      </c>
      <c r="R1436" s="16">
        <v>42142.767106481479</v>
      </c>
      <c r="S1436">
        <v>2015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P1437" s="11" t="s">
        <v>8318</v>
      </c>
      <c r="Q1437" t="s">
        <v>8319</v>
      </c>
      <c r="R1437" s="16">
        <v>42258.780324074076</v>
      </c>
      <c r="S1437">
        <v>2015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P1438" s="11" t="s">
        <v>8318</v>
      </c>
      <c r="Q1438" t="s">
        <v>8319</v>
      </c>
      <c r="R1438" s="16">
        <v>42391.35019675926</v>
      </c>
      <c r="S1438">
        <v>2016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P1439" s="11" t="s">
        <v>8318</v>
      </c>
      <c r="Q1439" t="s">
        <v>8319</v>
      </c>
      <c r="R1439" s="16">
        <v>41796.531701388885</v>
      </c>
      <c r="S1439">
        <v>2014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P1440" s="11" t="s">
        <v>8318</v>
      </c>
      <c r="Q1440" t="s">
        <v>8319</v>
      </c>
      <c r="R1440" s="16">
        <v>42457.871516203704</v>
      </c>
      <c r="S1440">
        <v>2016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P1441" s="11" t="s">
        <v>8318</v>
      </c>
      <c r="Q1441" t="s">
        <v>8319</v>
      </c>
      <c r="R1441" s="16">
        <v>42040.829872685179</v>
      </c>
      <c r="S1441">
        <v>2015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P1442" s="11" t="s">
        <v>8318</v>
      </c>
      <c r="Q1442" t="s">
        <v>8319</v>
      </c>
      <c r="R1442" s="16">
        <v>42486.748414351852</v>
      </c>
      <c r="S1442">
        <v>2016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P1443" s="11" t="s">
        <v>8318</v>
      </c>
      <c r="Q1443" t="s">
        <v>8319</v>
      </c>
      <c r="R1443" s="16">
        <v>42198.765844907408</v>
      </c>
      <c r="S1443">
        <v>2015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P1444" s="11" t="s">
        <v>8318</v>
      </c>
      <c r="Q1444" t="s">
        <v>8319</v>
      </c>
      <c r="R1444" s="16">
        <v>42485.64534722222</v>
      </c>
      <c r="S1444">
        <v>2016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P1445" s="11" t="s">
        <v>8318</v>
      </c>
      <c r="Q1445" t="s">
        <v>8319</v>
      </c>
      <c r="R1445" s="16">
        <v>42707.926030092596</v>
      </c>
      <c r="S1445">
        <v>2016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P1446" s="11" t="s">
        <v>8318</v>
      </c>
      <c r="Q1446" t="s">
        <v>8346</v>
      </c>
      <c r="R1446" s="16">
        <v>42199.873402777783</v>
      </c>
      <c r="S1446">
        <v>2015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P1447" s="11" t="s">
        <v>8318</v>
      </c>
      <c r="Q1447" t="s">
        <v>8346</v>
      </c>
      <c r="R1447" s="16">
        <v>42139.542303240742</v>
      </c>
      <c r="S1447">
        <v>2015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P1448" s="11" t="s">
        <v>8318</v>
      </c>
      <c r="Q1448" t="s">
        <v>8346</v>
      </c>
      <c r="R1448" s="16">
        <v>42461.447662037041</v>
      </c>
      <c r="S1448">
        <v>2016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P1449" s="11" t="s">
        <v>8318</v>
      </c>
      <c r="Q1449" t="s">
        <v>8346</v>
      </c>
      <c r="R1449" s="16">
        <v>42529.730717592596</v>
      </c>
      <c r="S1449">
        <v>2016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P1450" s="11" t="s">
        <v>8318</v>
      </c>
      <c r="Q1450" t="s">
        <v>8346</v>
      </c>
      <c r="R1450" s="16">
        <v>42115.936550925922</v>
      </c>
      <c r="S1450">
        <v>2015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P1451" s="11" t="s">
        <v>8318</v>
      </c>
      <c r="Q1451" t="s">
        <v>8346</v>
      </c>
      <c r="R1451" s="16">
        <v>42086.811400462961</v>
      </c>
      <c r="S1451">
        <v>2015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P1452" s="11" t="s">
        <v>8318</v>
      </c>
      <c r="Q1452" t="s">
        <v>8346</v>
      </c>
      <c r="R1452" s="16">
        <v>42390.171261574069</v>
      </c>
      <c r="S1452">
        <v>2016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P1453" s="11" t="s">
        <v>8318</v>
      </c>
      <c r="Q1453" t="s">
        <v>8346</v>
      </c>
      <c r="R1453" s="16">
        <v>41931.959016203706</v>
      </c>
      <c r="S1453">
        <v>2014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P1454" s="11" t="s">
        <v>8318</v>
      </c>
      <c r="Q1454" t="s">
        <v>8346</v>
      </c>
      <c r="R1454" s="16">
        <v>41818.703275462962</v>
      </c>
      <c r="S1454">
        <v>2014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P1455" s="11" t="s">
        <v>8318</v>
      </c>
      <c r="Q1455" t="s">
        <v>8346</v>
      </c>
      <c r="R1455" s="16">
        <v>42795.696145833332</v>
      </c>
      <c r="S1455">
        <v>2017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P1456" s="11" t="s">
        <v>8318</v>
      </c>
      <c r="Q1456" t="s">
        <v>8346</v>
      </c>
      <c r="R1456" s="16">
        <v>42463.866666666669</v>
      </c>
      <c r="S1456">
        <v>2016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P1457" s="11" t="s">
        <v>8318</v>
      </c>
      <c r="Q1457" t="s">
        <v>8346</v>
      </c>
      <c r="R1457" s="16">
        <v>41832.672685185185</v>
      </c>
      <c r="S1457">
        <v>2014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P1458" s="11" t="s">
        <v>8318</v>
      </c>
      <c r="Q1458" t="s">
        <v>8346</v>
      </c>
      <c r="R1458" s="16">
        <v>42708.668576388889</v>
      </c>
      <c r="S1458">
        <v>2016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P1459" s="11" t="s">
        <v>8318</v>
      </c>
      <c r="Q1459" t="s">
        <v>8346</v>
      </c>
      <c r="R1459" s="16">
        <v>42289.89634259259</v>
      </c>
      <c r="S1459">
        <v>2015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P1460" s="11" t="s">
        <v>8318</v>
      </c>
      <c r="Q1460" t="s">
        <v>8346</v>
      </c>
      <c r="R1460" s="16">
        <v>41831.705555555556</v>
      </c>
      <c r="S1460">
        <v>2014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P1461" s="11" t="s">
        <v>8318</v>
      </c>
      <c r="Q1461" t="s">
        <v>8346</v>
      </c>
      <c r="R1461" s="16">
        <v>42312.204814814817</v>
      </c>
      <c r="S1461">
        <v>2015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P1462" s="11" t="s">
        <v>8318</v>
      </c>
      <c r="Q1462" t="s">
        <v>8346</v>
      </c>
      <c r="R1462" s="16">
        <v>41915.896967592591</v>
      </c>
      <c r="S1462">
        <v>2014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P1463" s="11" t="s">
        <v>8318</v>
      </c>
      <c r="Q1463" t="s">
        <v>8346</v>
      </c>
      <c r="R1463" s="16">
        <v>41899.645300925928</v>
      </c>
      <c r="S1463">
        <v>2014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P1464" s="11" t="s">
        <v>8318</v>
      </c>
      <c r="Q1464" t="s">
        <v>8346</v>
      </c>
      <c r="R1464" s="16">
        <v>41344.662858796299</v>
      </c>
      <c r="S1464">
        <v>2013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P1465" s="11" t="s">
        <v>8318</v>
      </c>
      <c r="Q1465" t="s">
        <v>8346</v>
      </c>
      <c r="R1465" s="16">
        <v>41326.911319444444</v>
      </c>
      <c r="S1465">
        <v>2013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P1466" s="11" t="s">
        <v>8318</v>
      </c>
      <c r="Q1466" t="s">
        <v>8335</v>
      </c>
      <c r="R1466" s="16">
        <v>41291.661550925928</v>
      </c>
      <c r="S1466">
        <v>2013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P1467" s="11" t="s">
        <v>8318</v>
      </c>
      <c r="Q1467" t="s">
        <v>8335</v>
      </c>
      <c r="R1467" s="16">
        <v>40959.734398148146</v>
      </c>
      <c r="S1467">
        <v>2012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P1468" s="11" t="s">
        <v>8318</v>
      </c>
      <c r="Q1468" t="s">
        <v>8335</v>
      </c>
      <c r="R1468" s="16">
        <v>42340.172060185185</v>
      </c>
      <c r="S1468">
        <v>2015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P1469" s="11" t="s">
        <v>8318</v>
      </c>
      <c r="Q1469" t="s">
        <v>8335</v>
      </c>
      <c r="R1469" s="16">
        <v>40933.80190972222</v>
      </c>
      <c r="S1469">
        <v>2012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P1470" s="11" t="s">
        <v>8318</v>
      </c>
      <c r="Q1470" t="s">
        <v>8335</v>
      </c>
      <c r="R1470" s="16">
        <v>40646.014456018522</v>
      </c>
      <c r="S1470">
        <v>2011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P1471" s="11" t="s">
        <v>8318</v>
      </c>
      <c r="Q1471" t="s">
        <v>8335</v>
      </c>
      <c r="R1471" s="16">
        <v>41290.598483796297</v>
      </c>
      <c r="S1471">
        <v>2013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P1472" s="11" t="s">
        <v>8318</v>
      </c>
      <c r="Q1472" t="s">
        <v>8335</v>
      </c>
      <c r="R1472" s="16">
        <v>41250.827118055553</v>
      </c>
      <c r="S1472">
        <v>2012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P1473" s="11" t="s">
        <v>8318</v>
      </c>
      <c r="Q1473" t="s">
        <v>8335</v>
      </c>
      <c r="R1473" s="16">
        <v>42073.957569444443</v>
      </c>
      <c r="S1473">
        <v>2015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P1474" s="11" t="s">
        <v>8318</v>
      </c>
      <c r="Q1474" t="s">
        <v>8335</v>
      </c>
      <c r="R1474" s="16">
        <v>41533.542858796296</v>
      </c>
      <c r="S1474">
        <v>2013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P1475" s="11" t="s">
        <v>8318</v>
      </c>
      <c r="Q1475" t="s">
        <v>8335</v>
      </c>
      <c r="R1475" s="16">
        <v>40939.979618055557</v>
      </c>
      <c r="S1475">
        <v>2012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P1476" s="11" t="s">
        <v>8318</v>
      </c>
      <c r="Q1476" t="s">
        <v>8335</v>
      </c>
      <c r="R1476" s="16">
        <v>41500.727916666663</v>
      </c>
      <c r="S1476">
        <v>2013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P1477" s="11" t="s">
        <v>8318</v>
      </c>
      <c r="Q1477" t="s">
        <v>8335</v>
      </c>
      <c r="R1477" s="16">
        <v>41960.722951388889</v>
      </c>
      <c r="S1477">
        <v>2014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P1478" s="11" t="s">
        <v>8318</v>
      </c>
      <c r="Q1478" t="s">
        <v>8335</v>
      </c>
      <c r="R1478" s="16">
        <v>40766.041921296295</v>
      </c>
      <c r="S1478">
        <v>2011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P1479" s="11" t="s">
        <v>8318</v>
      </c>
      <c r="Q1479" t="s">
        <v>8335</v>
      </c>
      <c r="R1479" s="16">
        <v>40840.615787037037</v>
      </c>
      <c r="S1479">
        <v>2011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P1480" s="11" t="s">
        <v>8318</v>
      </c>
      <c r="Q1480" t="s">
        <v>8335</v>
      </c>
      <c r="R1480" s="16">
        <v>41394.871678240743</v>
      </c>
      <c r="S1480">
        <v>2013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P1481" s="11" t="s">
        <v>8318</v>
      </c>
      <c r="Q1481" t="s">
        <v>8335</v>
      </c>
      <c r="R1481" s="16">
        <v>41754.745243055557</v>
      </c>
      <c r="S1481">
        <v>2014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P1482" s="11" t="s">
        <v>8318</v>
      </c>
      <c r="Q1482" t="s">
        <v>8335</v>
      </c>
      <c r="R1482" s="16">
        <v>41464.934016203704</v>
      </c>
      <c r="S1482">
        <v>2013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P1483" s="11" t="s">
        <v>8318</v>
      </c>
      <c r="Q1483" t="s">
        <v>8335</v>
      </c>
      <c r="R1483" s="16">
        <v>41550.922974537039</v>
      </c>
      <c r="S1483">
        <v>2013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P1484" s="11" t="s">
        <v>8318</v>
      </c>
      <c r="Q1484" t="s">
        <v>8335</v>
      </c>
      <c r="R1484" s="16">
        <v>41136.85805555556</v>
      </c>
      <c r="S1484">
        <v>2012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P1485" s="11" t="s">
        <v>8318</v>
      </c>
      <c r="Q1485" t="s">
        <v>8335</v>
      </c>
      <c r="R1485" s="16">
        <v>42548.192997685182</v>
      </c>
      <c r="S1485">
        <v>2016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P1486" s="11" t="s">
        <v>8318</v>
      </c>
      <c r="Q1486" t="s">
        <v>8335</v>
      </c>
      <c r="R1486" s="16">
        <v>41053.200960648144</v>
      </c>
      <c r="S1486">
        <v>2012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P1487" s="11" t="s">
        <v>8318</v>
      </c>
      <c r="Q1487" t="s">
        <v>8335</v>
      </c>
      <c r="R1487" s="16">
        <v>42130.795983796299</v>
      </c>
      <c r="S1487">
        <v>2015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P1488" s="11" t="s">
        <v>8318</v>
      </c>
      <c r="Q1488" t="s">
        <v>8335</v>
      </c>
      <c r="R1488" s="16">
        <v>42032.168530092589</v>
      </c>
      <c r="S1488">
        <v>2015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P1489" s="11" t="s">
        <v>8318</v>
      </c>
      <c r="Q1489" t="s">
        <v>8335</v>
      </c>
      <c r="R1489" s="16">
        <v>42554.917488425926</v>
      </c>
      <c r="S1489">
        <v>2016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P1490" s="11" t="s">
        <v>8318</v>
      </c>
      <c r="Q1490" t="s">
        <v>8335</v>
      </c>
      <c r="R1490" s="16">
        <v>41614.563194444447</v>
      </c>
      <c r="S1490">
        <v>2013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P1491" s="11" t="s">
        <v>8318</v>
      </c>
      <c r="Q1491" t="s">
        <v>8335</v>
      </c>
      <c r="R1491" s="16">
        <v>41198.611712962964</v>
      </c>
      <c r="S1491">
        <v>2012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P1492" s="11" t="s">
        <v>8318</v>
      </c>
      <c r="Q1492" t="s">
        <v>8335</v>
      </c>
      <c r="R1492" s="16">
        <v>41520.561041666668</v>
      </c>
      <c r="S1492">
        <v>2013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P1493" s="11" t="s">
        <v>8318</v>
      </c>
      <c r="Q1493" t="s">
        <v>8335</v>
      </c>
      <c r="R1493" s="16">
        <v>41991.713460648149</v>
      </c>
      <c r="S1493">
        <v>2014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P1494" s="11" t="s">
        <v>8318</v>
      </c>
      <c r="Q1494" t="s">
        <v>8335</v>
      </c>
      <c r="R1494" s="16">
        <v>40682.884791666671</v>
      </c>
      <c r="S1494">
        <v>2011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P1495" s="11" t="s">
        <v>8318</v>
      </c>
      <c r="Q1495" t="s">
        <v>8335</v>
      </c>
      <c r="R1495" s="16">
        <v>41411.866608796299</v>
      </c>
      <c r="S1495">
        <v>2013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P1496" s="11" t="s">
        <v>8318</v>
      </c>
      <c r="Q1496" t="s">
        <v>8335</v>
      </c>
      <c r="R1496" s="16">
        <v>42067.722372685181</v>
      </c>
      <c r="S1496">
        <v>2015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P1497" s="11" t="s">
        <v>8318</v>
      </c>
      <c r="Q1497" t="s">
        <v>8335</v>
      </c>
      <c r="R1497" s="16">
        <v>40752.789710648147</v>
      </c>
      <c r="S1497">
        <v>2011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P1498" s="11" t="s">
        <v>8318</v>
      </c>
      <c r="Q1498" t="s">
        <v>8335</v>
      </c>
      <c r="R1498" s="16">
        <v>41838.475219907406</v>
      </c>
      <c r="S1498">
        <v>2014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P1499" s="11" t="s">
        <v>8318</v>
      </c>
      <c r="Q1499" t="s">
        <v>8335</v>
      </c>
      <c r="R1499" s="16">
        <v>41444.64261574074</v>
      </c>
      <c r="S1499">
        <v>2013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P1500" s="11" t="s">
        <v>8318</v>
      </c>
      <c r="Q1500" t="s">
        <v>8335</v>
      </c>
      <c r="R1500" s="16">
        <v>41840.983541666668</v>
      </c>
      <c r="S1500">
        <v>2014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P1501" s="11" t="s">
        <v>8318</v>
      </c>
      <c r="Q1501" t="s">
        <v>8335</v>
      </c>
      <c r="R1501" s="16">
        <v>42527.007326388892</v>
      </c>
      <c r="S1501">
        <v>2016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P1502" s="11" t="s">
        <v>8318</v>
      </c>
      <c r="Q1502" t="s">
        <v>8335</v>
      </c>
      <c r="R1502" s="16">
        <v>41365.904594907406</v>
      </c>
      <c r="S1502">
        <v>2013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P1503" s="11" t="s">
        <v>8334</v>
      </c>
      <c r="Q1503" t="s">
        <v>8335</v>
      </c>
      <c r="R1503" s="16">
        <v>42163.583599537036</v>
      </c>
      <c r="S1503">
        <v>2015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P1504" s="11" t="s">
        <v>8334</v>
      </c>
      <c r="Q1504" t="s">
        <v>8335</v>
      </c>
      <c r="R1504" s="16">
        <v>42426.542592592596</v>
      </c>
      <c r="S1504">
        <v>2016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P1505" s="11" t="s">
        <v>8334</v>
      </c>
      <c r="Q1505" t="s">
        <v>8335</v>
      </c>
      <c r="R1505" s="16">
        <v>42606.347233796296</v>
      </c>
      <c r="S1505">
        <v>2016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P1506" s="11" t="s">
        <v>8334</v>
      </c>
      <c r="Q1506" t="s">
        <v>8335</v>
      </c>
      <c r="R1506" s="16">
        <v>41772.657685185186</v>
      </c>
      <c r="S1506">
        <v>2014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P1507" s="11" t="s">
        <v>8334</v>
      </c>
      <c r="Q1507" t="s">
        <v>8335</v>
      </c>
      <c r="R1507" s="16">
        <v>42414.44332175926</v>
      </c>
      <c r="S1507">
        <v>2016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P1508" s="11" t="s">
        <v>8334</v>
      </c>
      <c r="Q1508" t="s">
        <v>8335</v>
      </c>
      <c r="R1508" s="16">
        <v>41814.785925925928</v>
      </c>
      <c r="S1508">
        <v>2014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P1509" s="11" t="s">
        <v>8334</v>
      </c>
      <c r="Q1509" t="s">
        <v>8335</v>
      </c>
      <c r="R1509" s="16">
        <v>40254.450335648151</v>
      </c>
      <c r="S1509">
        <v>2010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P1510" s="11" t="s">
        <v>8334</v>
      </c>
      <c r="Q1510" t="s">
        <v>8335</v>
      </c>
      <c r="R1510" s="16">
        <v>41786.614363425928</v>
      </c>
      <c r="S1510">
        <v>2014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P1511" s="11" t="s">
        <v>8334</v>
      </c>
      <c r="Q1511" t="s">
        <v>8335</v>
      </c>
      <c r="R1511" s="16">
        <v>42751.533391203702</v>
      </c>
      <c r="S1511">
        <v>2017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P1512" s="11" t="s">
        <v>8334</v>
      </c>
      <c r="Q1512" t="s">
        <v>8335</v>
      </c>
      <c r="R1512" s="16">
        <v>41809.385162037033</v>
      </c>
      <c r="S1512">
        <v>2014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P1513" s="11" t="s">
        <v>8334</v>
      </c>
      <c r="Q1513" t="s">
        <v>8335</v>
      </c>
      <c r="R1513" s="16">
        <v>42296.583379629628</v>
      </c>
      <c r="S1513">
        <v>2015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P1514" s="11" t="s">
        <v>8334</v>
      </c>
      <c r="Q1514" t="s">
        <v>8335</v>
      </c>
      <c r="R1514" s="16">
        <v>42741.684479166666</v>
      </c>
      <c r="S1514">
        <v>2017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P1515" s="11" t="s">
        <v>8334</v>
      </c>
      <c r="Q1515" t="s">
        <v>8335</v>
      </c>
      <c r="R1515" s="16">
        <v>41806.637337962966</v>
      </c>
      <c r="S1515">
        <v>2014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P1516" s="11" t="s">
        <v>8334</v>
      </c>
      <c r="Q1516" t="s">
        <v>8335</v>
      </c>
      <c r="R1516" s="16">
        <v>42234.597685185188</v>
      </c>
      <c r="S1516">
        <v>2015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P1517" s="11" t="s">
        <v>8334</v>
      </c>
      <c r="Q1517" t="s">
        <v>8335</v>
      </c>
      <c r="R1517" s="16">
        <v>42415.253437499996</v>
      </c>
      <c r="S1517">
        <v>2016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P1518" s="11" t="s">
        <v>8334</v>
      </c>
      <c r="Q1518" t="s">
        <v>8335</v>
      </c>
      <c r="R1518" s="16">
        <v>42619.466342592597</v>
      </c>
      <c r="S1518">
        <v>2016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P1519" s="11" t="s">
        <v>8334</v>
      </c>
      <c r="Q1519" t="s">
        <v>8335</v>
      </c>
      <c r="R1519" s="16">
        <v>41948.56658564815</v>
      </c>
      <c r="S1519">
        <v>2014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P1520" s="11" t="s">
        <v>8334</v>
      </c>
      <c r="Q1520" t="s">
        <v>8335</v>
      </c>
      <c r="R1520" s="16">
        <v>41760.8200462963</v>
      </c>
      <c r="S1520">
        <v>2014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P1521" s="11" t="s">
        <v>8334</v>
      </c>
      <c r="Q1521" t="s">
        <v>8335</v>
      </c>
      <c r="R1521" s="16">
        <v>41782.741701388892</v>
      </c>
      <c r="S1521">
        <v>2014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P1522" s="11" t="s">
        <v>8334</v>
      </c>
      <c r="Q1522" t="s">
        <v>8335</v>
      </c>
      <c r="R1522" s="16">
        <v>41955.857789351852</v>
      </c>
      <c r="S1522">
        <v>2014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P1523" s="11" t="s">
        <v>8334</v>
      </c>
      <c r="Q1523" t="s">
        <v>8335</v>
      </c>
      <c r="R1523" s="16">
        <v>42493.167719907404</v>
      </c>
      <c r="S1523">
        <v>2016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P1524" s="11" t="s">
        <v>8334</v>
      </c>
      <c r="Q1524" t="s">
        <v>8335</v>
      </c>
      <c r="R1524" s="16">
        <v>41899.830312500002</v>
      </c>
      <c r="S1524">
        <v>2014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P1525" s="11" t="s">
        <v>8334</v>
      </c>
      <c r="Q1525" t="s">
        <v>8335</v>
      </c>
      <c r="R1525" s="16">
        <v>41964.751342592594</v>
      </c>
      <c r="S1525">
        <v>2014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P1526" s="11" t="s">
        <v>8334</v>
      </c>
      <c r="Q1526" t="s">
        <v>8335</v>
      </c>
      <c r="R1526" s="16">
        <v>42756.501041666663</v>
      </c>
      <c r="S1526">
        <v>2017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P1527" s="11" t="s">
        <v>8334</v>
      </c>
      <c r="Q1527" t="s">
        <v>8335</v>
      </c>
      <c r="R1527" s="16">
        <v>42570.702986111108</v>
      </c>
      <c r="S1527">
        <v>2016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P1528" s="11" t="s">
        <v>8334</v>
      </c>
      <c r="Q1528" t="s">
        <v>8335</v>
      </c>
      <c r="R1528" s="16">
        <v>42339.276006944448</v>
      </c>
      <c r="S1528">
        <v>2015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P1529" s="11" t="s">
        <v>8334</v>
      </c>
      <c r="Q1529" t="s">
        <v>8335</v>
      </c>
      <c r="R1529" s="16">
        <v>42780.600532407407</v>
      </c>
      <c r="S1529">
        <v>2017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P1530" s="11" t="s">
        <v>8334</v>
      </c>
      <c r="Q1530" t="s">
        <v>8335</v>
      </c>
      <c r="R1530" s="16">
        <v>42736.732893518521</v>
      </c>
      <c r="S1530">
        <v>2017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P1531" s="11" t="s">
        <v>8334</v>
      </c>
      <c r="Q1531" t="s">
        <v>8335</v>
      </c>
      <c r="R1531" s="16">
        <v>42052.628703703704</v>
      </c>
      <c r="S1531">
        <v>2015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P1532" s="11" t="s">
        <v>8334</v>
      </c>
      <c r="Q1532" t="s">
        <v>8335</v>
      </c>
      <c r="R1532" s="16">
        <v>42275.767303240747</v>
      </c>
      <c r="S1532">
        <v>2015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P1533" s="11" t="s">
        <v>8334</v>
      </c>
      <c r="Q1533" t="s">
        <v>8335</v>
      </c>
      <c r="R1533" s="16">
        <v>41941.802384259259</v>
      </c>
      <c r="S1533">
        <v>2014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P1534" s="11" t="s">
        <v>8334</v>
      </c>
      <c r="Q1534" t="s">
        <v>8335</v>
      </c>
      <c r="R1534" s="16">
        <v>42391.475289351853</v>
      </c>
      <c r="S1534">
        <v>2016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P1535" s="11" t="s">
        <v>8334</v>
      </c>
      <c r="Q1535" t="s">
        <v>8335</v>
      </c>
      <c r="R1535" s="16">
        <v>42443.00204861111</v>
      </c>
      <c r="S1535">
        <v>2016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P1536" s="11" t="s">
        <v>8334</v>
      </c>
      <c r="Q1536" t="s">
        <v>8335</v>
      </c>
      <c r="R1536" s="16">
        <v>42221.67432870371</v>
      </c>
      <c r="S1536">
        <v>2015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P1537" s="11" t="s">
        <v>8334</v>
      </c>
      <c r="Q1537" t="s">
        <v>8335</v>
      </c>
      <c r="R1537" s="16">
        <v>42484.829062500001</v>
      </c>
      <c r="S1537">
        <v>2016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P1538" s="11" t="s">
        <v>8334</v>
      </c>
      <c r="Q1538" t="s">
        <v>8335</v>
      </c>
      <c r="R1538" s="16">
        <v>42213.802199074074</v>
      </c>
      <c r="S1538">
        <v>2015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P1539" s="11" t="s">
        <v>8334</v>
      </c>
      <c r="Q1539" t="s">
        <v>8335</v>
      </c>
      <c r="R1539" s="16">
        <v>42552.315127314811</v>
      </c>
      <c r="S1539">
        <v>2016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P1540" s="11" t="s">
        <v>8334</v>
      </c>
      <c r="Q1540" t="s">
        <v>8335</v>
      </c>
      <c r="R1540" s="16">
        <v>41981.782060185185</v>
      </c>
      <c r="S1540">
        <v>2014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P1541" s="11" t="s">
        <v>8334</v>
      </c>
      <c r="Q1541" t="s">
        <v>8335</v>
      </c>
      <c r="R1541" s="16">
        <v>42705.919201388882</v>
      </c>
      <c r="S1541">
        <v>2016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P1542" s="11" t="s">
        <v>8334</v>
      </c>
      <c r="Q1542" t="s">
        <v>8335</v>
      </c>
      <c r="R1542" s="16">
        <v>41939.00712962963</v>
      </c>
      <c r="S1542">
        <v>2014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P1543" s="11" t="s">
        <v>8334</v>
      </c>
      <c r="Q1543" t="s">
        <v>8335</v>
      </c>
      <c r="R1543" s="16">
        <v>41974.712245370371</v>
      </c>
      <c r="S1543">
        <v>2014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P1544" s="11" t="s">
        <v>8334</v>
      </c>
      <c r="Q1544" t="s">
        <v>8335</v>
      </c>
      <c r="R1544" s="16">
        <v>42170.996527777781</v>
      </c>
      <c r="S1544">
        <v>2015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P1545" s="11" t="s">
        <v>8334</v>
      </c>
      <c r="Q1545" t="s">
        <v>8335</v>
      </c>
      <c r="R1545" s="16">
        <v>41935.509652777779</v>
      </c>
      <c r="S1545">
        <v>2014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P1546" s="11" t="s">
        <v>8334</v>
      </c>
      <c r="Q1546" t="s">
        <v>8335</v>
      </c>
      <c r="R1546" s="16">
        <v>42053.051203703704</v>
      </c>
      <c r="S1546">
        <v>2015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P1547" s="11" t="s">
        <v>8334</v>
      </c>
      <c r="Q1547" t="s">
        <v>8335</v>
      </c>
      <c r="R1547" s="16">
        <v>42031.884652777779</v>
      </c>
      <c r="S1547">
        <v>2015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P1548" s="11" t="s">
        <v>8334</v>
      </c>
      <c r="Q1548" t="s">
        <v>8335</v>
      </c>
      <c r="R1548" s="16">
        <v>41839.212951388887</v>
      </c>
      <c r="S1548">
        <v>2014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P1549" s="11" t="s">
        <v>8334</v>
      </c>
      <c r="Q1549" t="s">
        <v>8335</v>
      </c>
      <c r="R1549" s="16">
        <v>42782.426875000005</v>
      </c>
      <c r="S1549">
        <v>2017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P1550" s="11" t="s">
        <v>8334</v>
      </c>
      <c r="Q1550" t="s">
        <v>8335</v>
      </c>
      <c r="R1550" s="16">
        <v>42286.88217592593</v>
      </c>
      <c r="S1550">
        <v>2015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P1551" s="11" t="s">
        <v>8334</v>
      </c>
      <c r="Q1551" t="s">
        <v>8335</v>
      </c>
      <c r="R1551" s="16">
        <v>42281.136099537034</v>
      </c>
      <c r="S1551">
        <v>2015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P1552" s="11" t="s">
        <v>8334</v>
      </c>
      <c r="Q1552" t="s">
        <v>8335</v>
      </c>
      <c r="R1552" s="16">
        <v>42472.449467592596</v>
      </c>
      <c r="S1552">
        <v>2016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P1553" s="11" t="s">
        <v>8334</v>
      </c>
      <c r="Q1553" t="s">
        <v>8335</v>
      </c>
      <c r="R1553" s="16">
        <v>42121.824525462958</v>
      </c>
      <c r="S1553">
        <v>2015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P1554" s="11" t="s">
        <v>8334</v>
      </c>
      <c r="Q1554" t="s">
        <v>8335</v>
      </c>
      <c r="R1554" s="16">
        <v>41892.688750000001</v>
      </c>
      <c r="S1554">
        <v>2014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P1555" s="11" t="s">
        <v>8334</v>
      </c>
      <c r="Q1555" t="s">
        <v>8335</v>
      </c>
      <c r="R1555" s="16">
        <v>42219.282951388886</v>
      </c>
      <c r="S1555">
        <v>2015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P1556" s="11" t="s">
        <v>8334</v>
      </c>
      <c r="Q1556" t="s">
        <v>8335</v>
      </c>
      <c r="R1556" s="16">
        <v>42188.252199074079</v>
      </c>
      <c r="S1556">
        <v>2015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P1557" s="11" t="s">
        <v>8334</v>
      </c>
      <c r="Q1557" t="s">
        <v>8335</v>
      </c>
      <c r="R1557" s="16">
        <v>42241.613796296297</v>
      </c>
      <c r="S1557">
        <v>2015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P1558" s="11" t="s">
        <v>8334</v>
      </c>
      <c r="Q1558" t="s">
        <v>8335</v>
      </c>
      <c r="R1558" s="16">
        <v>42525.153055555551</v>
      </c>
      <c r="S1558">
        <v>2016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P1559" s="11" t="s">
        <v>8334</v>
      </c>
      <c r="Q1559" t="s">
        <v>8335</v>
      </c>
      <c r="R1559" s="16">
        <v>41871.65315972222</v>
      </c>
      <c r="S1559">
        <v>2014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P1560" s="11" t="s">
        <v>8334</v>
      </c>
      <c r="Q1560" t="s">
        <v>8335</v>
      </c>
      <c r="R1560" s="16">
        <v>42185.397673611107</v>
      </c>
      <c r="S1560">
        <v>2015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P1561" s="11" t="s">
        <v>8334</v>
      </c>
      <c r="Q1561" t="s">
        <v>8335</v>
      </c>
      <c r="R1561" s="16">
        <v>42108.05322916666</v>
      </c>
      <c r="S1561">
        <v>2015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P1562" s="11" t="s">
        <v>8334</v>
      </c>
      <c r="Q1562" t="s">
        <v>8335</v>
      </c>
      <c r="R1562" s="16">
        <v>41936.020752314813</v>
      </c>
      <c r="S1562">
        <v>2014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P1563" s="11" t="s">
        <v>8318</v>
      </c>
      <c r="Q1563" t="s">
        <v>8335</v>
      </c>
      <c r="R1563" s="16">
        <v>41555.041701388887</v>
      </c>
      <c r="S1563">
        <v>2013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P1564" s="11" t="s">
        <v>8318</v>
      </c>
      <c r="Q1564" t="s">
        <v>8335</v>
      </c>
      <c r="R1564" s="16">
        <v>40079.566157407404</v>
      </c>
      <c r="S1564">
        <v>2009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P1565" s="11" t="s">
        <v>8318</v>
      </c>
      <c r="Q1565" t="s">
        <v>8335</v>
      </c>
      <c r="R1565" s="16">
        <v>41652.742488425924</v>
      </c>
      <c r="S1565">
        <v>2014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P1566" s="11" t="s">
        <v>8318</v>
      </c>
      <c r="Q1566" t="s">
        <v>8335</v>
      </c>
      <c r="R1566" s="16">
        <v>42121.367002314815</v>
      </c>
      <c r="S1566">
        <v>2015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P1567" s="11" t="s">
        <v>8318</v>
      </c>
      <c r="Q1567" t="s">
        <v>8335</v>
      </c>
      <c r="R1567" s="16">
        <v>40672.729872685188</v>
      </c>
      <c r="S1567">
        <v>2011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P1568" s="11" t="s">
        <v>8318</v>
      </c>
      <c r="Q1568" t="s">
        <v>8335</v>
      </c>
      <c r="R1568" s="16">
        <v>42549.916712962964</v>
      </c>
      <c r="S1568">
        <v>2016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P1569" s="11" t="s">
        <v>8318</v>
      </c>
      <c r="Q1569" t="s">
        <v>8335</v>
      </c>
      <c r="R1569" s="16">
        <v>41671.936863425923</v>
      </c>
      <c r="S1569">
        <v>2014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P1570" s="11" t="s">
        <v>8318</v>
      </c>
      <c r="Q1570" t="s">
        <v>8335</v>
      </c>
      <c r="R1570" s="16">
        <v>41962.062326388885</v>
      </c>
      <c r="S1570">
        <v>2014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P1571" s="11" t="s">
        <v>8318</v>
      </c>
      <c r="Q1571" t="s">
        <v>8335</v>
      </c>
      <c r="R1571" s="16">
        <v>41389.679560185185</v>
      </c>
      <c r="S1571">
        <v>2013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P1572" s="11" t="s">
        <v>8318</v>
      </c>
      <c r="Q1572" t="s">
        <v>8335</v>
      </c>
      <c r="R1572" s="16">
        <v>42438.813449074078</v>
      </c>
      <c r="S1572">
        <v>2016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P1573" s="11" t="s">
        <v>8318</v>
      </c>
      <c r="Q1573" t="s">
        <v>8335</v>
      </c>
      <c r="R1573" s="16">
        <v>42144.769479166673</v>
      </c>
      <c r="S1573">
        <v>2015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P1574" s="11" t="s">
        <v>8318</v>
      </c>
      <c r="Q1574" t="s">
        <v>8335</v>
      </c>
      <c r="R1574" s="16">
        <v>42404.033090277779</v>
      </c>
      <c r="S1574">
        <v>2016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P1575" s="11" t="s">
        <v>8318</v>
      </c>
      <c r="Q1575" t="s">
        <v>8335</v>
      </c>
      <c r="R1575" s="16">
        <v>42786.000023148154</v>
      </c>
      <c r="S1575">
        <v>2017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P1576" s="11" t="s">
        <v>8318</v>
      </c>
      <c r="Q1576" t="s">
        <v>8335</v>
      </c>
      <c r="R1576" s="16">
        <v>42017.927418981482</v>
      </c>
      <c r="S1576">
        <v>2015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P1577" s="11" t="s">
        <v>8318</v>
      </c>
      <c r="Q1577" t="s">
        <v>8335</v>
      </c>
      <c r="R1577" s="16">
        <v>41799.524259259262</v>
      </c>
      <c r="S1577">
        <v>2014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P1578" s="11" t="s">
        <v>8318</v>
      </c>
      <c r="Q1578" t="s">
        <v>8335</v>
      </c>
      <c r="R1578" s="16">
        <v>42140.879259259258</v>
      </c>
      <c r="S1578">
        <v>2015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P1579" s="11" t="s">
        <v>8318</v>
      </c>
      <c r="Q1579" t="s">
        <v>8335</v>
      </c>
      <c r="R1579" s="16">
        <v>41054.847777777781</v>
      </c>
      <c r="S1579">
        <v>2012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P1580" s="11" t="s">
        <v>8318</v>
      </c>
      <c r="Q1580" t="s">
        <v>8335</v>
      </c>
      <c r="R1580" s="16">
        <v>40399.065868055557</v>
      </c>
      <c r="S1580">
        <v>2010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P1581" s="11" t="s">
        <v>8318</v>
      </c>
      <c r="Q1581" t="s">
        <v>8335</v>
      </c>
      <c r="R1581" s="16">
        <v>41481.996423611112</v>
      </c>
      <c r="S1581">
        <v>2013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P1582" s="11" t="s">
        <v>8318</v>
      </c>
      <c r="Q1582" t="s">
        <v>8335</v>
      </c>
      <c r="R1582" s="16">
        <v>40990.050069444449</v>
      </c>
      <c r="S1582">
        <v>2012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P1583" s="11" t="s">
        <v>8334</v>
      </c>
      <c r="Q1583" t="s">
        <v>8335</v>
      </c>
      <c r="R1583" s="16">
        <v>42325.448958333334</v>
      </c>
      <c r="S1583">
        <v>2015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P1584" s="11" t="s">
        <v>8334</v>
      </c>
      <c r="Q1584" t="s">
        <v>8335</v>
      </c>
      <c r="R1584" s="16">
        <v>42246.789965277778</v>
      </c>
      <c r="S1584">
        <v>2015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P1585" s="11" t="s">
        <v>8334</v>
      </c>
      <c r="Q1585" t="s">
        <v>8335</v>
      </c>
      <c r="R1585" s="16">
        <v>41877.904988425929</v>
      </c>
      <c r="S1585">
        <v>2014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P1586" s="11" t="s">
        <v>8334</v>
      </c>
      <c r="Q1586" t="s">
        <v>8335</v>
      </c>
      <c r="R1586" s="16">
        <v>41779.649317129632</v>
      </c>
      <c r="S1586">
        <v>2014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P1587" s="11" t="s">
        <v>8334</v>
      </c>
      <c r="Q1587" t="s">
        <v>8335</v>
      </c>
      <c r="R1587" s="16">
        <v>42707.895462962959</v>
      </c>
      <c r="S1587">
        <v>2016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P1588" s="11" t="s">
        <v>8334</v>
      </c>
      <c r="Q1588" t="s">
        <v>8335</v>
      </c>
      <c r="R1588" s="16">
        <v>42069.104421296302</v>
      </c>
      <c r="S1588">
        <v>2015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P1589" s="11" t="s">
        <v>8334</v>
      </c>
      <c r="Q1589" t="s">
        <v>8335</v>
      </c>
      <c r="R1589" s="16">
        <v>41956.950983796298</v>
      </c>
      <c r="S1589">
        <v>2014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P1590" s="11" t="s">
        <v>8334</v>
      </c>
      <c r="Q1590" t="s">
        <v>8335</v>
      </c>
      <c r="R1590" s="16">
        <v>42005.24998842593</v>
      </c>
      <c r="S1590">
        <v>2015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P1591" s="11" t="s">
        <v>8334</v>
      </c>
      <c r="Q1591" t="s">
        <v>8335</v>
      </c>
      <c r="R1591" s="16">
        <v>42256.984791666662</v>
      </c>
      <c r="S1591">
        <v>2015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P1592" s="11" t="s">
        <v>8334</v>
      </c>
      <c r="Q1592" t="s">
        <v>8335</v>
      </c>
      <c r="R1592" s="16">
        <v>42240.857222222221</v>
      </c>
      <c r="S1592">
        <v>2015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P1593" s="11" t="s">
        <v>8334</v>
      </c>
      <c r="Q1593" t="s">
        <v>8335</v>
      </c>
      <c r="R1593" s="16">
        <v>42433.726168981477</v>
      </c>
      <c r="S1593">
        <v>2016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P1594" s="11" t="s">
        <v>8334</v>
      </c>
      <c r="Q1594" t="s">
        <v>8335</v>
      </c>
      <c r="R1594" s="16">
        <v>42046.072743055556</v>
      </c>
      <c r="S1594">
        <v>2015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P1595" s="11" t="s">
        <v>8334</v>
      </c>
      <c r="Q1595" t="s">
        <v>8335</v>
      </c>
      <c r="R1595" s="16">
        <v>42033.845543981486</v>
      </c>
      <c r="S1595">
        <v>2015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P1596" s="11" t="s">
        <v>8334</v>
      </c>
      <c r="Q1596" t="s">
        <v>8335</v>
      </c>
      <c r="R1596" s="16">
        <v>42445.712754629625</v>
      </c>
      <c r="S1596">
        <v>2016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P1597" s="11" t="s">
        <v>8334</v>
      </c>
      <c r="Q1597" t="s">
        <v>8335</v>
      </c>
      <c r="R1597" s="16">
        <v>41780.050092592595</v>
      </c>
      <c r="S1597">
        <v>2014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P1598" s="11" t="s">
        <v>8334</v>
      </c>
      <c r="Q1598" t="s">
        <v>8335</v>
      </c>
      <c r="R1598" s="16">
        <v>41941.430196759262</v>
      </c>
      <c r="S1598">
        <v>2014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P1599" s="11" t="s">
        <v>8334</v>
      </c>
      <c r="Q1599" t="s">
        <v>8335</v>
      </c>
      <c r="R1599" s="16">
        <v>42603.354131944448</v>
      </c>
      <c r="S1599">
        <v>2016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P1600" s="11" t="s">
        <v>8334</v>
      </c>
      <c r="Q1600" t="s">
        <v>8335</v>
      </c>
      <c r="R1600" s="16">
        <v>42151.667337962965</v>
      </c>
      <c r="S1600">
        <v>2015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P1601" s="11" t="s">
        <v>8334</v>
      </c>
      <c r="Q1601" t="s">
        <v>8335</v>
      </c>
      <c r="R1601" s="16">
        <v>42438.53907407407</v>
      </c>
      <c r="S1601">
        <v>2016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P1602" s="11" t="s">
        <v>8334</v>
      </c>
      <c r="Q1602" t="s">
        <v>8335</v>
      </c>
      <c r="R1602" s="16">
        <v>41791.057314814818</v>
      </c>
      <c r="S1602">
        <v>2014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P1603" s="11" t="s">
        <v>8321</v>
      </c>
      <c r="Q1603" t="s">
        <v>8335</v>
      </c>
      <c r="R1603" s="16">
        <v>40638.092974537038</v>
      </c>
      <c r="S1603">
        <v>2011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P1604" s="11" t="s">
        <v>8321</v>
      </c>
      <c r="Q1604" t="s">
        <v>8335</v>
      </c>
      <c r="R1604" s="16">
        <v>40788.297650462962</v>
      </c>
      <c r="S1604">
        <v>2011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P1605" s="11" t="s">
        <v>8321</v>
      </c>
      <c r="Q1605" t="s">
        <v>8335</v>
      </c>
      <c r="R1605" s="16">
        <v>40876.169664351852</v>
      </c>
      <c r="S1605">
        <v>2011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P1606" s="11" t="s">
        <v>8321</v>
      </c>
      <c r="Q1606" t="s">
        <v>8335</v>
      </c>
      <c r="R1606" s="16">
        <v>40945.845312500001</v>
      </c>
      <c r="S1606">
        <v>2012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P1607" s="11" t="s">
        <v>8321</v>
      </c>
      <c r="Q1607" t="s">
        <v>8335</v>
      </c>
      <c r="R1607" s="16">
        <v>40747.012881944444</v>
      </c>
      <c r="S1607">
        <v>2011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P1608" s="11" t="s">
        <v>8321</v>
      </c>
      <c r="Q1608" t="s">
        <v>8335</v>
      </c>
      <c r="R1608" s="16">
        <v>40536.111550925925</v>
      </c>
      <c r="S1608">
        <v>2010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P1609" s="11" t="s">
        <v>8321</v>
      </c>
      <c r="Q1609" t="s">
        <v>8335</v>
      </c>
      <c r="R1609" s="16">
        <v>41053.80846064815</v>
      </c>
      <c r="S1609">
        <v>2012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P1610" s="11" t="s">
        <v>8321</v>
      </c>
      <c r="Q1610" t="s">
        <v>8335</v>
      </c>
      <c r="R1610" s="16">
        <v>41607.83085648148</v>
      </c>
      <c r="S1610">
        <v>2013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P1611" s="11" t="s">
        <v>8321</v>
      </c>
      <c r="Q1611" t="s">
        <v>8335</v>
      </c>
      <c r="R1611" s="16">
        <v>40796.001261574071</v>
      </c>
      <c r="S1611">
        <v>2011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P1612" s="11" t="s">
        <v>8321</v>
      </c>
      <c r="Q1612" t="s">
        <v>8335</v>
      </c>
      <c r="R1612" s="16">
        <v>41228.924884259257</v>
      </c>
      <c r="S1612">
        <v>2012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P1613" s="11" t="s">
        <v>8321</v>
      </c>
      <c r="Q1613" t="s">
        <v>8335</v>
      </c>
      <c r="R1613" s="16">
        <v>41409.00037037037</v>
      </c>
      <c r="S1613">
        <v>2013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P1614" s="11" t="s">
        <v>8321</v>
      </c>
      <c r="Q1614" t="s">
        <v>8335</v>
      </c>
      <c r="R1614" s="16">
        <v>41246.874814814815</v>
      </c>
      <c r="S1614">
        <v>2012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P1615" s="11" t="s">
        <v>8321</v>
      </c>
      <c r="Q1615" t="s">
        <v>8335</v>
      </c>
      <c r="R1615" s="16">
        <v>41082.069467592592</v>
      </c>
      <c r="S1615">
        <v>2012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P1616" s="11" t="s">
        <v>8321</v>
      </c>
      <c r="Q1616" t="s">
        <v>8335</v>
      </c>
      <c r="R1616" s="16">
        <v>41794.981122685182</v>
      </c>
      <c r="S1616">
        <v>2014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P1617" s="11" t="s">
        <v>8321</v>
      </c>
      <c r="Q1617" t="s">
        <v>8335</v>
      </c>
      <c r="R1617" s="16">
        <v>40845.050879629627</v>
      </c>
      <c r="S1617">
        <v>2011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P1618" s="11" t="s">
        <v>8321</v>
      </c>
      <c r="Q1618" t="s">
        <v>8335</v>
      </c>
      <c r="R1618" s="16">
        <v>41194.715520833335</v>
      </c>
      <c r="S1618">
        <v>2012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P1619" s="11" t="s">
        <v>8321</v>
      </c>
      <c r="Q1619" t="s">
        <v>8335</v>
      </c>
      <c r="R1619" s="16">
        <v>41546.664212962962</v>
      </c>
      <c r="S1619">
        <v>2013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P1620" s="11" t="s">
        <v>8321</v>
      </c>
      <c r="Q1620" t="s">
        <v>8335</v>
      </c>
      <c r="R1620" s="16">
        <v>41301.654340277775</v>
      </c>
      <c r="S1620">
        <v>2013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P1621" s="11" t="s">
        <v>8321</v>
      </c>
      <c r="Q1621" t="s">
        <v>8335</v>
      </c>
      <c r="R1621" s="16">
        <v>41876.18618055556</v>
      </c>
      <c r="S1621">
        <v>2014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P1622" s="11" t="s">
        <v>8321</v>
      </c>
      <c r="Q1622" t="s">
        <v>8335</v>
      </c>
      <c r="R1622" s="16">
        <v>41321.339583333334</v>
      </c>
      <c r="S1622">
        <v>2013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P1623" s="11" t="s">
        <v>8321</v>
      </c>
      <c r="Q1623" t="s">
        <v>8335</v>
      </c>
      <c r="R1623" s="16">
        <v>41003.60665509259</v>
      </c>
      <c r="S1623">
        <v>2012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P1624" s="11" t="s">
        <v>8321</v>
      </c>
      <c r="Q1624" t="s">
        <v>8335</v>
      </c>
      <c r="R1624" s="16">
        <v>41950.29483796296</v>
      </c>
      <c r="S1624">
        <v>2014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P1625" s="11" t="s">
        <v>8321</v>
      </c>
      <c r="Q1625" t="s">
        <v>8335</v>
      </c>
      <c r="R1625" s="16">
        <v>41453.688530092593</v>
      </c>
      <c r="S1625">
        <v>2013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P1626" s="11" t="s">
        <v>8321</v>
      </c>
      <c r="Q1626" t="s">
        <v>8341</v>
      </c>
      <c r="R1626" s="16">
        <v>41243.367303240739</v>
      </c>
      <c r="S1626">
        <v>2012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P1627" s="11" t="s">
        <v>8321</v>
      </c>
      <c r="Q1627" t="s">
        <v>8341</v>
      </c>
      <c r="R1627" s="16">
        <v>41135.699687500004</v>
      </c>
      <c r="S1627">
        <v>2012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P1628" s="11" t="s">
        <v>8321</v>
      </c>
      <c r="Q1628" t="s">
        <v>8341</v>
      </c>
      <c r="R1628" s="16">
        <v>41579.847997685189</v>
      </c>
      <c r="S1628">
        <v>2013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P1629" s="11" t="s">
        <v>8321</v>
      </c>
      <c r="Q1629" t="s">
        <v>8341</v>
      </c>
      <c r="R1629" s="16">
        <v>41205.707048611112</v>
      </c>
      <c r="S1629">
        <v>2012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P1630" s="11" t="s">
        <v>8321</v>
      </c>
      <c r="Q1630" t="s">
        <v>8341</v>
      </c>
      <c r="R1630" s="16">
        <v>41774.737060185187</v>
      </c>
      <c r="S1630">
        <v>2014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P1631" s="11" t="s">
        <v>8321</v>
      </c>
      <c r="Q1631" t="s">
        <v>8341</v>
      </c>
      <c r="R1631" s="16">
        <v>41645.867280092592</v>
      </c>
      <c r="S1631">
        <v>2014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P1632" s="11" t="s">
        <v>8321</v>
      </c>
      <c r="Q1632" t="s">
        <v>8341</v>
      </c>
      <c r="R1632" s="16">
        <v>40939.837673611109</v>
      </c>
      <c r="S1632">
        <v>2012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P1633" s="11" t="s">
        <v>8321</v>
      </c>
      <c r="Q1633" t="s">
        <v>8341</v>
      </c>
      <c r="R1633" s="16">
        <v>41164.859502314815</v>
      </c>
      <c r="S1633">
        <v>2012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P1634" s="11" t="s">
        <v>8321</v>
      </c>
      <c r="Q1634" t="s">
        <v>8341</v>
      </c>
      <c r="R1634" s="16">
        <v>40750.340902777774</v>
      </c>
      <c r="S1634">
        <v>2011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P1635" s="11" t="s">
        <v>8321</v>
      </c>
      <c r="Q1635" t="s">
        <v>8341</v>
      </c>
      <c r="R1635" s="16">
        <v>40896.883750000001</v>
      </c>
      <c r="S1635">
        <v>2011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P1636" s="11" t="s">
        <v>8321</v>
      </c>
      <c r="Q1636" t="s">
        <v>8341</v>
      </c>
      <c r="R1636" s="16">
        <v>40658.189826388887</v>
      </c>
      <c r="S1636">
        <v>2011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P1637" s="11" t="s">
        <v>8321</v>
      </c>
      <c r="Q1637" t="s">
        <v>8341</v>
      </c>
      <c r="R1637" s="16">
        <v>42502.868761574078</v>
      </c>
      <c r="S1637">
        <v>2016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P1638" s="11" t="s">
        <v>8321</v>
      </c>
      <c r="Q1638" t="s">
        <v>8341</v>
      </c>
      <c r="R1638" s="16">
        <v>40663.08666666667</v>
      </c>
      <c r="S1638">
        <v>2011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P1639" s="11" t="s">
        <v>8321</v>
      </c>
      <c r="Q1639" t="s">
        <v>8341</v>
      </c>
      <c r="R1639" s="16">
        <v>40122.751620370371</v>
      </c>
      <c r="S1639">
        <v>2009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P1640" s="11" t="s">
        <v>8321</v>
      </c>
      <c r="Q1640" t="s">
        <v>8341</v>
      </c>
      <c r="R1640" s="16">
        <v>41288.68712962963</v>
      </c>
      <c r="S1640">
        <v>2013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P1641" s="11" t="s">
        <v>8321</v>
      </c>
      <c r="Q1641" t="s">
        <v>8341</v>
      </c>
      <c r="R1641" s="16">
        <v>40941.652372685188</v>
      </c>
      <c r="S1641">
        <v>2012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P1642" s="11" t="s">
        <v>8321</v>
      </c>
      <c r="Q1642" t="s">
        <v>8341</v>
      </c>
      <c r="R1642" s="16">
        <v>40379.23096064815</v>
      </c>
      <c r="S1642">
        <v>2010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P1643" s="11" t="s">
        <v>8321</v>
      </c>
      <c r="Q1643" t="s">
        <v>8341</v>
      </c>
      <c r="R1643" s="16">
        <v>41962.596574074079</v>
      </c>
      <c r="S1643">
        <v>2014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P1644" s="11" t="s">
        <v>8321</v>
      </c>
      <c r="Q1644" t="s">
        <v>8341</v>
      </c>
      <c r="R1644" s="16">
        <v>40688.024618055555</v>
      </c>
      <c r="S1644">
        <v>2011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P1645" s="11" t="s">
        <v>8321</v>
      </c>
      <c r="Q1645" t="s">
        <v>8341</v>
      </c>
      <c r="R1645" s="16">
        <v>41146.824212962965</v>
      </c>
      <c r="S1645">
        <v>2012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P1646" s="11" t="s">
        <v>8321</v>
      </c>
      <c r="Q1646" t="s">
        <v>8314</v>
      </c>
      <c r="R1646" s="16">
        <v>41175.05972222222</v>
      </c>
      <c r="S1646">
        <v>2012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P1647" s="11" t="s">
        <v>8321</v>
      </c>
      <c r="Q1647" t="s">
        <v>8314</v>
      </c>
      <c r="R1647" s="16">
        <v>41521.617361111108</v>
      </c>
      <c r="S1647">
        <v>2013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P1648" s="11" t="s">
        <v>8321</v>
      </c>
      <c r="Q1648" t="s">
        <v>8314</v>
      </c>
      <c r="R1648" s="16">
        <v>41833.450266203705</v>
      </c>
      <c r="S1648">
        <v>2014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P1649" s="11" t="s">
        <v>8321</v>
      </c>
      <c r="Q1649" t="s">
        <v>8314</v>
      </c>
      <c r="R1649" s="16">
        <v>41039.409456018519</v>
      </c>
      <c r="S1649">
        <v>2012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P1650" s="11" t="s">
        <v>8321</v>
      </c>
      <c r="Q1650" t="s">
        <v>8314</v>
      </c>
      <c r="R1650" s="16">
        <v>40592.704652777778</v>
      </c>
      <c r="S1650">
        <v>2011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P1651" s="11" t="s">
        <v>8321</v>
      </c>
      <c r="Q1651" t="s">
        <v>8314</v>
      </c>
      <c r="R1651" s="16">
        <v>41737.684664351851</v>
      </c>
      <c r="S1651">
        <v>2014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P1652" s="11" t="s">
        <v>8321</v>
      </c>
      <c r="Q1652" t="s">
        <v>8314</v>
      </c>
      <c r="R1652" s="16">
        <v>41526.435613425929</v>
      </c>
      <c r="S1652">
        <v>2013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P1653" s="11" t="s">
        <v>8321</v>
      </c>
      <c r="Q1653" t="s">
        <v>8314</v>
      </c>
      <c r="R1653" s="16">
        <v>40625.900694444441</v>
      </c>
      <c r="S1653">
        <v>2011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P1654" s="11" t="s">
        <v>8321</v>
      </c>
      <c r="Q1654" t="s">
        <v>8314</v>
      </c>
      <c r="R1654" s="16">
        <v>41572.492974537039</v>
      </c>
      <c r="S1654">
        <v>2013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P1655" s="11" t="s">
        <v>8321</v>
      </c>
      <c r="Q1655" t="s">
        <v>8314</v>
      </c>
      <c r="R1655" s="16">
        <v>40626.834444444445</v>
      </c>
      <c r="S1655">
        <v>2011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P1656" s="11" t="s">
        <v>8321</v>
      </c>
      <c r="Q1656" t="s">
        <v>8314</v>
      </c>
      <c r="R1656" s="16">
        <v>40987.890740740739</v>
      </c>
      <c r="S1656">
        <v>2012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P1657" s="11" t="s">
        <v>8321</v>
      </c>
      <c r="Q1657" t="s">
        <v>8314</v>
      </c>
      <c r="R1657" s="16">
        <v>40974.791898148149</v>
      </c>
      <c r="S1657">
        <v>2012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P1658" s="11" t="s">
        <v>8321</v>
      </c>
      <c r="Q1658" t="s">
        <v>8314</v>
      </c>
      <c r="R1658" s="16">
        <v>41226.928842592592</v>
      </c>
      <c r="S1658">
        <v>2012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P1659" s="11" t="s">
        <v>8321</v>
      </c>
      <c r="Q1659" t="s">
        <v>8314</v>
      </c>
      <c r="R1659" s="16">
        <v>41023.782037037039</v>
      </c>
      <c r="S1659">
        <v>2012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P1660" s="11" t="s">
        <v>8321</v>
      </c>
      <c r="Q1660" t="s">
        <v>8314</v>
      </c>
      <c r="R1660" s="16">
        <v>41223.22184027778</v>
      </c>
      <c r="S1660">
        <v>2012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P1661" s="11" t="s">
        <v>8321</v>
      </c>
      <c r="Q1661" t="s">
        <v>8314</v>
      </c>
      <c r="R1661" s="16">
        <v>41596.913437499999</v>
      </c>
      <c r="S1661">
        <v>2013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P1662" s="11" t="s">
        <v>8321</v>
      </c>
      <c r="Q1662" t="s">
        <v>8314</v>
      </c>
      <c r="R1662" s="16">
        <v>42459.693865740745</v>
      </c>
      <c r="S1662">
        <v>2016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P1663" s="11" t="s">
        <v>8321</v>
      </c>
      <c r="Q1663" t="s">
        <v>8314</v>
      </c>
      <c r="R1663" s="16">
        <v>42343.998043981483</v>
      </c>
      <c r="S1663">
        <v>2015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P1664" s="11" t="s">
        <v>8321</v>
      </c>
      <c r="Q1664" t="s">
        <v>8314</v>
      </c>
      <c r="R1664" s="16">
        <v>40848.198333333334</v>
      </c>
      <c r="S1664">
        <v>2011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P1665" s="11" t="s">
        <v>8321</v>
      </c>
      <c r="Q1665" t="s">
        <v>8314</v>
      </c>
      <c r="R1665" s="16">
        <v>42006.02207175926</v>
      </c>
      <c r="S1665">
        <v>2015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P1666" s="11" t="s">
        <v>8321</v>
      </c>
      <c r="Q1666" t="s">
        <v>8314</v>
      </c>
      <c r="R1666" s="16">
        <v>40939.761782407404</v>
      </c>
      <c r="S1666">
        <v>2012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P1667" s="11" t="s">
        <v>8321</v>
      </c>
      <c r="Q1667" t="s">
        <v>8314</v>
      </c>
      <c r="R1667" s="16">
        <v>40564.649456018517</v>
      </c>
      <c r="S1667">
        <v>2011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P1668" s="11" t="s">
        <v>8321</v>
      </c>
      <c r="Q1668" t="s">
        <v>8314</v>
      </c>
      <c r="R1668" s="16">
        <v>41331.253159722226</v>
      </c>
      <c r="S1668">
        <v>2013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P1669" s="11" t="s">
        <v>8321</v>
      </c>
      <c r="Q1669" t="s">
        <v>8314</v>
      </c>
      <c r="R1669" s="16">
        <v>41682.0705787037</v>
      </c>
      <c r="S1669">
        <v>2014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P1670" s="11" t="s">
        <v>8321</v>
      </c>
      <c r="Q1670" t="s">
        <v>8314</v>
      </c>
      <c r="R1670" s="16">
        <v>40845.14975694444</v>
      </c>
      <c r="S1670">
        <v>2011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P1671" s="11" t="s">
        <v>8321</v>
      </c>
      <c r="Q1671" t="s">
        <v>8314</v>
      </c>
      <c r="R1671" s="16">
        <v>42461.885138888887</v>
      </c>
      <c r="S1671">
        <v>2016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P1672" s="11" t="s">
        <v>8321</v>
      </c>
      <c r="Q1672" t="s">
        <v>8314</v>
      </c>
      <c r="R1672" s="16">
        <v>40313.930543981485</v>
      </c>
      <c r="S1672">
        <v>2010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P1673" s="11" t="s">
        <v>8321</v>
      </c>
      <c r="Q1673" t="s">
        <v>8314</v>
      </c>
      <c r="R1673" s="16">
        <v>42553.54414351852</v>
      </c>
      <c r="S1673">
        <v>2016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P1674" s="11" t="s">
        <v>8321</v>
      </c>
      <c r="Q1674" t="s">
        <v>8314</v>
      </c>
      <c r="R1674" s="16">
        <v>41034.656597222223</v>
      </c>
      <c r="S1674">
        <v>2012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P1675" s="11" t="s">
        <v>8321</v>
      </c>
      <c r="Q1675" t="s">
        <v>8314</v>
      </c>
      <c r="R1675" s="16">
        <v>42039.878379629634</v>
      </c>
      <c r="S1675">
        <v>2015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P1676" s="11" t="s">
        <v>8321</v>
      </c>
      <c r="Q1676" t="s">
        <v>8314</v>
      </c>
      <c r="R1676" s="16">
        <v>42569.605393518519</v>
      </c>
      <c r="S1676">
        <v>2016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P1677" s="11" t="s">
        <v>8321</v>
      </c>
      <c r="Q1677" t="s">
        <v>8314</v>
      </c>
      <c r="R1677" s="16">
        <v>40802.733101851853</v>
      </c>
      <c r="S1677">
        <v>2011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P1678" s="11" t="s">
        <v>8321</v>
      </c>
      <c r="Q1678" t="s">
        <v>8314</v>
      </c>
      <c r="R1678" s="16">
        <v>40973.72623842593</v>
      </c>
      <c r="S1678">
        <v>2012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P1679" s="11" t="s">
        <v>8321</v>
      </c>
      <c r="Q1679" t="s">
        <v>8314</v>
      </c>
      <c r="R1679" s="16">
        <v>42416.407129629632</v>
      </c>
      <c r="S1679">
        <v>2016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P1680" s="11" t="s">
        <v>8321</v>
      </c>
      <c r="Q1680" t="s">
        <v>8314</v>
      </c>
      <c r="R1680" s="16">
        <v>41662.854988425926</v>
      </c>
      <c r="S1680">
        <v>2014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P1681" s="11" t="s">
        <v>8321</v>
      </c>
      <c r="Q1681" t="s">
        <v>8314</v>
      </c>
      <c r="R1681" s="16">
        <v>40723.068807870368</v>
      </c>
      <c r="S1681">
        <v>2011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P1682" s="11" t="s">
        <v>8321</v>
      </c>
      <c r="Q1682" t="s">
        <v>8314</v>
      </c>
      <c r="R1682" s="16">
        <v>41802.757719907408</v>
      </c>
      <c r="S1682">
        <v>2014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P1683" s="11" t="s">
        <v>8321</v>
      </c>
      <c r="Q1683" t="s">
        <v>8314</v>
      </c>
      <c r="R1683" s="16">
        <v>42774.121342592596</v>
      </c>
      <c r="S1683">
        <v>2017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P1684" s="11" t="s">
        <v>8321</v>
      </c>
      <c r="Q1684" t="s">
        <v>8314</v>
      </c>
      <c r="R1684" s="16">
        <v>42779.21365740741</v>
      </c>
      <c r="S1684">
        <v>2017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P1685" s="11" t="s">
        <v>8321</v>
      </c>
      <c r="Q1685" t="s">
        <v>8314</v>
      </c>
      <c r="R1685" s="16">
        <v>42808.781689814816</v>
      </c>
      <c r="S1685">
        <v>2017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P1686" s="11" t="s">
        <v>8321</v>
      </c>
      <c r="Q1686" t="s">
        <v>8314</v>
      </c>
      <c r="R1686" s="16">
        <v>42783.815289351856</v>
      </c>
      <c r="S1686">
        <v>2017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P1687" s="11" t="s">
        <v>8321</v>
      </c>
      <c r="Q1687" t="s">
        <v>8314</v>
      </c>
      <c r="R1687" s="16">
        <v>42788.2502662037</v>
      </c>
      <c r="S1687">
        <v>2017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P1688" s="11" t="s">
        <v>8321</v>
      </c>
      <c r="Q1688" t="s">
        <v>8314</v>
      </c>
      <c r="R1688" s="16">
        <v>42792.843969907408</v>
      </c>
      <c r="S1688">
        <v>2017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P1689" s="11" t="s">
        <v>8321</v>
      </c>
      <c r="Q1689" t="s">
        <v>8314</v>
      </c>
      <c r="R1689" s="16">
        <v>42802.046817129631</v>
      </c>
      <c r="S1689">
        <v>2017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P1690" s="11" t="s">
        <v>8321</v>
      </c>
      <c r="Q1690" t="s">
        <v>8314</v>
      </c>
      <c r="R1690" s="16">
        <v>42804.534652777773</v>
      </c>
      <c r="S1690">
        <v>2017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P1691" s="11" t="s">
        <v>8321</v>
      </c>
      <c r="Q1691" t="s">
        <v>8314</v>
      </c>
      <c r="R1691" s="16">
        <v>42780.942476851851</v>
      </c>
      <c r="S1691">
        <v>2017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P1692" s="11" t="s">
        <v>8321</v>
      </c>
      <c r="Q1692" t="s">
        <v>8314</v>
      </c>
      <c r="R1692" s="16">
        <v>42801.43104166667</v>
      </c>
      <c r="S1692">
        <v>2017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P1693" s="11" t="s">
        <v>8321</v>
      </c>
      <c r="Q1693" t="s">
        <v>8314</v>
      </c>
      <c r="R1693" s="16">
        <v>42795.701481481476</v>
      </c>
      <c r="S1693">
        <v>2017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P1694" s="11" t="s">
        <v>8321</v>
      </c>
      <c r="Q1694" t="s">
        <v>8314</v>
      </c>
      <c r="R1694" s="16">
        <v>42788.151238425926</v>
      </c>
      <c r="S1694">
        <v>2017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P1695" s="11" t="s">
        <v>8321</v>
      </c>
      <c r="Q1695" t="s">
        <v>8314</v>
      </c>
      <c r="R1695" s="16">
        <v>42803.920277777783</v>
      </c>
      <c r="S1695">
        <v>2017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P1696" s="11" t="s">
        <v>8321</v>
      </c>
      <c r="Q1696" t="s">
        <v>8314</v>
      </c>
      <c r="R1696" s="16">
        <v>42791.669837962967</v>
      </c>
      <c r="S1696">
        <v>2017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P1697" s="11" t="s">
        <v>8321</v>
      </c>
      <c r="Q1697" t="s">
        <v>8314</v>
      </c>
      <c r="R1697" s="16">
        <v>42801.031412037039</v>
      </c>
      <c r="S1697">
        <v>2017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P1698" s="11" t="s">
        <v>8321</v>
      </c>
      <c r="Q1698" t="s">
        <v>8314</v>
      </c>
      <c r="R1698" s="16">
        <v>42796.069571759261</v>
      </c>
      <c r="S1698">
        <v>2017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P1699" s="11" t="s">
        <v>8321</v>
      </c>
      <c r="Q1699" t="s">
        <v>8314</v>
      </c>
      <c r="R1699" s="16">
        <v>42805.032962962956</v>
      </c>
      <c r="S1699">
        <v>2017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P1700" s="11" t="s">
        <v>8321</v>
      </c>
      <c r="Q1700" t="s">
        <v>8314</v>
      </c>
      <c r="R1700" s="16">
        <v>42796.207870370374</v>
      </c>
      <c r="S1700">
        <v>2017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P1701" s="11" t="s">
        <v>8321</v>
      </c>
      <c r="Q1701" t="s">
        <v>8314</v>
      </c>
      <c r="R1701" s="16">
        <v>42806.863946759258</v>
      </c>
      <c r="S1701">
        <v>2017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P1702" s="11" t="s">
        <v>8321</v>
      </c>
      <c r="Q1702" t="s">
        <v>8314</v>
      </c>
      <c r="R1702" s="16">
        <v>42796.071643518517</v>
      </c>
      <c r="S1702">
        <v>2017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P1703" s="11" t="s">
        <v>8321</v>
      </c>
      <c r="Q1703" t="s">
        <v>8314</v>
      </c>
      <c r="R1703" s="16">
        <v>41989.664409722223</v>
      </c>
      <c r="S1703">
        <v>2014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P1704" s="11" t="s">
        <v>8321</v>
      </c>
      <c r="Q1704" t="s">
        <v>8314</v>
      </c>
      <c r="R1704" s="16">
        <v>42063.869791666672</v>
      </c>
      <c r="S1704">
        <v>2015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P1705" s="11" t="s">
        <v>8321</v>
      </c>
      <c r="Q1705" t="s">
        <v>8314</v>
      </c>
      <c r="R1705" s="16">
        <v>42187.281678240746</v>
      </c>
      <c r="S1705">
        <v>2015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P1706" s="11" t="s">
        <v>8321</v>
      </c>
      <c r="Q1706" t="s">
        <v>8314</v>
      </c>
      <c r="R1706" s="16">
        <v>42021.139733796299</v>
      </c>
      <c r="S1706">
        <v>2015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P1707" s="11" t="s">
        <v>8321</v>
      </c>
      <c r="Q1707" t="s">
        <v>8314</v>
      </c>
      <c r="R1707" s="16">
        <v>42245.016736111109</v>
      </c>
      <c r="S1707">
        <v>2015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P1708" s="11" t="s">
        <v>8321</v>
      </c>
      <c r="Q1708" t="s">
        <v>8314</v>
      </c>
      <c r="R1708" s="16">
        <v>42179.306388888886</v>
      </c>
      <c r="S1708">
        <v>2015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P1709" s="11" t="s">
        <v>8321</v>
      </c>
      <c r="Q1709" t="s">
        <v>8314</v>
      </c>
      <c r="R1709" s="16">
        <v>42427.721006944441</v>
      </c>
      <c r="S1709">
        <v>2016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P1710" s="11" t="s">
        <v>8321</v>
      </c>
      <c r="Q1710" t="s">
        <v>8314</v>
      </c>
      <c r="R1710" s="16">
        <v>42451.866967592592</v>
      </c>
      <c r="S1710">
        <v>2016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P1711" s="11" t="s">
        <v>8321</v>
      </c>
      <c r="Q1711" t="s">
        <v>8314</v>
      </c>
      <c r="R1711" s="16">
        <v>41841.56381944444</v>
      </c>
      <c r="S1711">
        <v>2014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P1712" s="11" t="s">
        <v>8321</v>
      </c>
      <c r="Q1712" t="s">
        <v>8314</v>
      </c>
      <c r="R1712" s="16">
        <v>42341.59129629629</v>
      </c>
      <c r="S1712">
        <v>2015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P1713" s="11" t="s">
        <v>8321</v>
      </c>
      <c r="Q1713" t="s">
        <v>8314</v>
      </c>
      <c r="R1713" s="16">
        <v>41852.646226851852</v>
      </c>
      <c r="S1713">
        <v>2014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P1714" s="11" t="s">
        <v>8321</v>
      </c>
      <c r="Q1714" t="s">
        <v>8314</v>
      </c>
      <c r="R1714" s="16">
        <v>42125.913807870369</v>
      </c>
      <c r="S1714">
        <v>2015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P1715" s="11" t="s">
        <v>8321</v>
      </c>
      <c r="Q1715" t="s">
        <v>8314</v>
      </c>
      <c r="R1715" s="16">
        <v>41887.801064814819</v>
      </c>
      <c r="S1715">
        <v>2014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P1716" s="11" t="s">
        <v>8321</v>
      </c>
      <c r="Q1716" t="s">
        <v>8314</v>
      </c>
      <c r="R1716" s="16">
        <v>42095.918530092589</v>
      </c>
      <c r="S1716">
        <v>2015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P1717" s="11" t="s">
        <v>8321</v>
      </c>
      <c r="Q1717" t="s">
        <v>8314</v>
      </c>
      <c r="R1717" s="16">
        <v>42064.217418981483</v>
      </c>
      <c r="S1717">
        <v>2015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P1718" s="11" t="s">
        <v>8321</v>
      </c>
      <c r="Q1718" t="s">
        <v>8314</v>
      </c>
      <c r="R1718" s="16">
        <v>42673.577534722222</v>
      </c>
      <c r="S1718">
        <v>2016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P1719" s="11" t="s">
        <v>8321</v>
      </c>
      <c r="Q1719" t="s">
        <v>8314</v>
      </c>
      <c r="R1719" s="16">
        <v>42460.98192129629</v>
      </c>
      <c r="S1719">
        <v>2016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P1720" s="11" t="s">
        <v>8321</v>
      </c>
      <c r="Q1720" t="s">
        <v>8314</v>
      </c>
      <c r="R1720" s="16">
        <v>42460.610520833332</v>
      </c>
      <c r="S1720">
        <v>2016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P1721" s="11" t="s">
        <v>8321</v>
      </c>
      <c r="Q1721" t="s">
        <v>8314</v>
      </c>
      <c r="R1721" s="16">
        <v>41869.534618055557</v>
      </c>
      <c r="S1721">
        <v>2014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P1722" s="11" t="s">
        <v>8321</v>
      </c>
      <c r="Q1722" t="s">
        <v>8314</v>
      </c>
      <c r="R1722" s="16">
        <v>41922.783229166671</v>
      </c>
      <c r="S1722">
        <v>2014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P1723" s="11" t="s">
        <v>8321</v>
      </c>
      <c r="Q1723" t="s">
        <v>8314</v>
      </c>
      <c r="R1723" s="16">
        <v>42319.461377314816</v>
      </c>
      <c r="S1723">
        <v>2015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P1724" s="11" t="s">
        <v>8321</v>
      </c>
      <c r="Q1724" t="s">
        <v>8314</v>
      </c>
      <c r="R1724" s="16">
        <v>42425.960983796293</v>
      </c>
      <c r="S1724">
        <v>2016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P1725" s="11" t="s">
        <v>8321</v>
      </c>
      <c r="Q1725" t="s">
        <v>8314</v>
      </c>
      <c r="R1725" s="16">
        <v>42129.82540509259</v>
      </c>
      <c r="S1725">
        <v>2015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P1726" s="11" t="s">
        <v>8321</v>
      </c>
      <c r="Q1726" t="s">
        <v>8314</v>
      </c>
      <c r="R1726" s="16">
        <v>41912.932430555556</v>
      </c>
      <c r="S1726">
        <v>2014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P1727" s="11" t="s">
        <v>8321</v>
      </c>
      <c r="Q1727" t="s">
        <v>8314</v>
      </c>
      <c r="R1727" s="16">
        <v>41845.968159722222</v>
      </c>
      <c r="S1727">
        <v>2014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P1728" s="11" t="s">
        <v>8321</v>
      </c>
      <c r="Q1728" t="s">
        <v>8314</v>
      </c>
      <c r="R1728" s="16">
        <v>41788.919722222221</v>
      </c>
      <c r="S1728">
        <v>2014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P1729" s="11" t="s">
        <v>8321</v>
      </c>
      <c r="Q1729" t="s">
        <v>8314</v>
      </c>
      <c r="R1729" s="16">
        <v>42044.927974537044</v>
      </c>
      <c r="S1729">
        <v>2015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P1730" s="11" t="s">
        <v>8321</v>
      </c>
      <c r="Q1730" t="s">
        <v>8314</v>
      </c>
      <c r="R1730" s="16">
        <v>42268.625856481478</v>
      </c>
      <c r="S1730">
        <v>2015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P1731" s="11" t="s">
        <v>8321</v>
      </c>
      <c r="Q1731" t="s">
        <v>8314</v>
      </c>
      <c r="R1731" s="16">
        <v>42471.052152777775</v>
      </c>
      <c r="S1731">
        <v>2016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P1732" s="11" t="s">
        <v>8321</v>
      </c>
      <c r="Q1732" t="s">
        <v>8314</v>
      </c>
      <c r="R1732" s="16">
        <v>42272.087766203709</v>
      </c>
      <c r="S1732">
        <v>2015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P1733" s="11" t="s">
        <v>8321</v>
      </c>
      <c r="Q1733" t="s">
        <v>8314</v>
      </c>
      <c r="R1733" s="16">
        <v>42152.906851851847</v>
      </c>
      <c r="S1733">
        <v>2015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P1734" s="11" t="s">
        <v>8321</v>
      </c>
      <c r="Q1734" t="s">
        <v>8314</v>
      </c>
      <c r="R1734" s="16">
        <v>42325.683807870373</v>
      </c>
      <c r="S1734">
        <v>2015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P1735" s="11" t="s">
        <v>8321</v>
      </c>
      <c r="Q1735" t="s">
        <v>8314</v>
      </c>
      <c r="R1735" s="16">
        <v>42614.675625000003</v>
      </c>
      <c r="S1735">
        <v>2016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P1736" s="11" t="s">
        <v>8321</v>
      </c>
      <c r="Q1736" t="s">
        <v>8314</v>
      </c>
      <c r="R1736" s="16">
        <v>42102.036527777775</v>
      </c>
      <c r="S1736">
        <v>2015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P1737" s="11" t="s">
        <v>8321</v>
      </c>
      <c r="Q1737" t="s">
        <v>8314</v>
      </c>
      <c r="R1737" s="16">
        <v>42559.814178240747</v>
      </c>
      <c r="S1737">
        <v>2016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P1738" s="11" t="s">
        <v>8321</v>
      </c>
      <c r="Q1738" t="s">
        <v>8314</v>
      </c>
      <c r="R1738" s="16">
        <v>42286.861493055556</v>
      </c>
      <c r="S1738">
        <v>2015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P1739" s="11" t="s">
        <v>8321</v>
      </c>
      <c r="Q1739" t="s">
        <v>8314</v>
      </c>
      <c r="R1739" s="16">
        <v>42175.948981481488</v>
      </c>
      <c r="S1739">
        <v>2015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P1740" s="11" t="s">
        <v>8321</v>
      </c>
      <c r="Q1740" t="s">
        <v>8314</v>
      </c>
      <c r="R1740" s="16">
        <v>41884.874328703707</v>
      </c>
      <c r="S1740">
        <v>2014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P1741" s="11" t="s">
        <v>8321</v>
      </c>
      <c r="Q1741" t="s">
        <v>8314</v>
      </c>
      <c r="R1741" s="16">
        <v>42435.874212962968</v>
      </c>
      <c r="S1741">
        <v>2016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P1742" s="11" t="s">
        <v>8321</v>
      </c>
      <c r="Q1742" t="s">
        <v>8314</v>
      </c>
      <c r="R1742" s="16">
        <v>42171.817384259266</v>
      </c>
      <c r="S1742">
        <v>2015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P1743" s="11" t="s">
        <v>8334</v>
      </c>
      <c r="Q1743" t="s">
        <v>8314</v>
      </c>
      <c r="R1743" s="16">
        <v>42120.628136574072</v>
      </c>
      <c r="S1743">
        <v>2015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P1744" s="11" t="s">
        <v>8334</v>
      </c>
      <c r="Q1744" t="s">
        <v>8314</v>
      </c>
      <c r="R1744" s="16">
        <v>42710.876967592587</v>
      </c>
      <c r="S1744">
        <v>2016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P1745" s="11" t="s">
        <v>8334</v>
      </c>
      <c r="Q1745" t="s">
        <v>8314</v>
      </c>
      <c r="R1745" s="16">
        <v>42586.925636574073</v>
      </c>
      <c r="S1745">
        <v>2016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P1746" s="11" t="s">
        <v>8334</v>
      </c>
      <c r="Q1746" t="s">
        <v>8314</v>
      </c>
      <c r="R1746" s="16">
        <v>42026.605057870373</v>
      </c>
      <c r="S1746">
        <v>2015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P1747" s="11" t="s">
        <v>8334</v>
      </c>
      <c r="Q1747" t="s">
        <v>8314</v>
      </c>
      <c r="R1747" s="16">
        <v>42690.259699074071</v>
      </c>
      <c r="S1747">
        <v>2016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P1748" s="11" t="s">
        <v>8334</v>
      </c>
      <c r="Q1748" t="s">
        <v>8314</v>
      </c>
      <c r="R1748" s="16">
        <v>42668.176701388889</v>
      </c>
      <c r="S1748">
        <v>2016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P1749" s="11" t="s">
        <v>8334</v>
      </c>
      <c r="Q1749" t="s">
        <v>8314</v>
      </c>
      <c r="R1749" s="16">
        <v>42292.435532407413</v>
      </c>
      <c r="S1749">
        <v>2015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P1750" s="11" t="s">
        <v>8334</v>
      </c>
      <c r="Q1750" t="s">
        <v>8314</v>
      </c>
      <c r="R1750" s="16">
        <v>42219.950729166667</v>
      </c>
      <c r="S1750">
        <v>2015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P1751" s="11" t="s">
        <v>8334</v>
      </c>
      <c r="Q1751" t="s">
        <v>8314</v>
      </c>
      <c r="R1751" s="16">
        <v>42758.975937499999</v>
      </c>
      <c r="S1751">
        <v>2017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P1752" s="11" t="s">
        <v>8334</v>
      </c>
      <c r="Q1752" t="s">
        <v>8314</v>
      </c>
      <c r="R1752" s="16">
        <v>42454.836851851855</v>
      </c>
      <c r="S1752">
        <v>2016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P1753" s="11" t="s">
        <v>8334</v>
      </c>
      <c r="Q1753" t="s">
        <v>8314</v>
      </c>
      <c r="R1753" s="16">
        <v>42052.7815162037</v>
      </c>
      <c r="S1753">
        <v>2015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P1754" s="11" t="s">
        <v>8334</v>
      </c>
      <c r="Q1754" t="s">
        <v>8314</v>
      </c>
      <c r="R1754" s="16">
        <v>42627.253263888888</v>
      </c>
      <c r="S1754">
        <v>2016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P1755" s="11" t="s">
        <v>8334</v>
      </c>
      <c r="Q1755" t="s">
        <v>8314</v>
      </c>
      <c r="R1755" s="16">
        <v>42420.74962962963</v>
      </c>
      <c r="S1755">
        <v>2016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P1756" s="11" t="s">
        <v>8334</v>
      </c>
      <c r="Q1756" t="s">
        <v>8314</v>
      </c>
      <c r="R1756" s="16">
        <v>42067.876770833333</v>
      </c>
      <c r="S1756">
        <v>2015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P1757" s="11" t="s">
        <v>8334</v>
      </c>
      <c r="Q1757" t="s">
        <v>8314</v>
      </c>
      <c r="R1757" s="16">
        <v>42252.788900462961</v>
      </c>
      <c r="S1757">
        <v>2015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P1758" s="11" t="s">
        <v>8334</v>
      </c>
      <c r="Q1758" t="s">
        <v>8314</v>
      </c>
      <c r="R1758" s="16">
        <v>42571.167465277773</v>
      </c>
      <c r="S1758">
        <v>2016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P1759" s="11" t="s">
        <v>8334</v>
      </c>
      <c r="Q1759" t="s">
        <v>8314</v>
      </c>
      <c r="R1759" s="16">
        <v>42733.827349537038</v>
      </c>
      <c r="S1759">
        <v>2016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P1760" s="11" t="s">
        <v>8334</v>
      </c>
      <c r="Q1760" t="s">
        <v>8314</v>
      </c>
      <c r="R1760" s="16">
        <v>42505.955925925926</v>
      </c>
      <c r="S1760">
        <v>2016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P1761" s="11" t="s">
        <v>8334</v>
      </c>
      <c r="Q1761" t="s">
        <v>8314</v>
      </c>
      <c r="R1761" s="16">
        <v>42068.829039351855</v>
      </c>
      <c r="S1761">
        <v>2015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P1762" s="11" t="s">
        <v>8334</v>
      </c>
      <c r="Q1762" t="s">
        <v>8314</v>
      </c>
      <c r="R1762" s="16">
        <v>42405.67260416667</v>
      </c>
      <c r="S1762">
        <v>2016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P1763" s="11" t="s">
        <v>8334</v>
      </c>
      <c r="Q1763" t="s">
        <v>8314</v>
      </c>
      <c r="R1763" s="16">
        <v>42209.567824074074</v>
      </c>
      <c r="S1763">
        <v>2015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P1764" s="11" t="s">
        <v>8334</v>
      </c>
      <c r="Q1764" t="s">
        <v>8314</v>
      </c>
      <c r="R1764" s="16">
        <v>42410.982002314813</v>
      </c>
      <c r="S1764">
        <v>2016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P1765" s="11" t="s">
        <v>8334</v>
      </c>
      <c r="Q1765" t="s">
        <v>8314</v>
      </c>
      <c r="R1765" s="16">
        <v>42636.868518518517</v>
      </c>
      <c r="S1765">
        <v>2016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P1766" s="11" t="s">
        <v>8334</v>
      </c>
      <c r="Q1766" t="s">
        <v>8314</v>
      </c>
      <c r="R1766" s="16">
        <v>41825.485868055555</v>
      </c>
      <c r="S1766">
        <v>2014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P1767" s="11" t="s">
        <v>8334</v>
      </c>
      <c r="Q1767" t="s">
        <v>8314</v>
      </c>
      <c r="R1767" s="16">
        <v>41834.980462962965</v>
      </c>
      <c r="S1767">
        <v>2014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P1768" s="11" t="s">
        <v>8334</v>
      </c>
      <c r="Q1768" t="s">
        <v>8314</v>
      </c>
      <c r="R1768" s="16">
        <v>41855.859814814816</v>
      </c>
      <c r="S1768">
        <v>2014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P1769" s="11" t="s">
        <v>8334</v>
      </c>
      <c r="Q1769" t="s">
        <v>8314</v>
      </c>
      <c r="R1769" s="16">
        <v>41824.658379629633</v>
      </c>
      <c r="S1769">
        <v>2014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P1770" s="11" t="s">
        <v>8334</v>
      </c>
      <c r="Q1770" t="s">
        <v>8314</v>
      </c>
      <c r="R1770" s="16">
        <v>41849.560694444444</v>
      </c>
      <c r="S1770">
        <v>2014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P1771" s="11" t="s">
        <v>8334</v>
      </c>
      <c r="Q1771" t="s">
        <v>8314</v>
      </c>
      <c r="R1771" s="16">
        <v>41987.818969907406</v>
      </c>
      <c r="S1771">
        <v>2014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P1772" s="11" t="s">
        <v>8334</v>
      </c>
      <c r="Q1772" t="s">
        <v>8314</v>
      </c>
      <c r="R1772" s="16">
        <v>41891.780023148152</v>
      </c>
      <c r="S1772">
        <v>2014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P1773" s="11" t="s">
        <v>8334</v>
      </c>
      <c r="Q1773" t="s">
        <v>8314</v>
      </c>
      <c r="R1773" s="16">
        <v>41905.979629629634</v>
      </c>
      <c r="S1773">
        <v>2014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P1774" s="11" t="s">
        <v>8334</v>
      </c>
      <c r="Q1774" t="s">
        <v>8314</v>
      </c>
      <c r="R1774" s="16">
        <v>41766.718009259261</v>
      </c>
      <c r="S1774">
        <v>2014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P1775" s="11" t="s">
        <v>8334</v>
      </c>
      <c r="Q1775" t="s">
        <v>8314</v>
      </c>
      <c r="R1775" s="16">
        <v>41978.760393518518</v>
      </c>
      <c r="S1775">
        <v>2014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P1776" s="11" t="s">
        <v>8334</v>
      </c>
      <c r="Q1776" t="s">
        <v>8314</v>
      </c>
      <c r="R1776" s="16">
        <v>41930.218657407408</v>
      </c>
      <c r="S1776">
        <v>2014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P1777" s="11" t="s">
        <v>8334</v>
      </c>
      <c r="Q1777" t="s">
        <v>8314</v>
      </c>
      <c r="R1777" s="16">
        <v>41891.976388888892</v>
      </c>
      <c r="S1777">
        <v>2014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P1778" s="11" t="s">
        <v>8334</v>
      </c>
      <c r="Q1778" t="s">
        <v>8314</v>
      </c>
      <c r="R1778" s="16">
        <v>41905.95684027778</v>
      </c>
      <c r="S1778">
        <v>2014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P1779" s="11" t="s">
        <v>8334</v>
      </c>
      <c r="Q1779" t="s">
        <v>8314</v>
      </c>
      <c r="R1779" s="16">
        <v>42025.357094907406</v>
      </c>
      <c r="S1779">
        <v>2015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P1780" s="11" t="s">
        <v>8334</v>
      </c>
      <c r="Q1780" t="s">
        <v>8314</v>
      </c>
      <c r="R1780" s="16">
        <v>42045.86336805555</v>
      </c>
      <c r="S1780">
        <v>2015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P1781" s="11" t="s">
        <v>8334</v>
      </c>
      <c r="Q1781" t="s">
        <v>8314</v>
      </c>
      <c r="R1781" s="16">
        <v>42585.691898148143</v>
      </c>
      <c r="S1781">
        <v>2016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P1782" s="11" t="s">
        <v>8334</v>
      </c>
      <c r="Q1782" t="s">
        <v>8314</v>
      </c>
      <c r="R1782" s="16">
        <v>42493.600810185191</v>
      </c>
      <c r="S1782">
        <v>2016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P1783" s="11" t="s">
        <v>8334</v>
      </c>
      <c r="Q1783" t="s">
        <v>8314</v>
      </c>
      <c r="R1783" s="16">
        <v>42597.617418981477</v>
      </c>
      <c r="S1783">
        <v>2016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P1784" s="11" t="s">
        <v>8334</v>
      </c>
      <c r="Q1784" t="s">
        <v>8314</v>
      </c>
      <c r="R1784" s="16">
        <v>42388.575104166666</v>
      </c>
      <c r="S1784">
        <v>2016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P1785" s="11" t="s">
        <v>8334</v>
      </c>
      <c r="Q1785" t="s">
        <v>8314</v>
      </c>
      <c r="R1785" s="16">
        <v>42115.949976851851</v>
      </c>
      <c r="S1785">
        <v>2015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P1786" s="11" t="s">
        <v>8334</v>
      </c>
      <c r="Q1786" t="s">
        <v>8314</v>
      </c>
      <c r="R1786" s="16">
        <v>42003.655555555553</v>
      </c>
      <c r="S1786">
        <v>2014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P1787" s="11" t="s">
        <v>8334</v>
      </c>
      <c r="Q1787" t="s">
        <v>8314</v>
      </c>
      <c r="R1787" s="16">
        <v>41897.134895833333</v>
      </c>
      <c r="S1787">
        <v>2014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P1788" s="11" t="s">
        <v>8334</v>
      </c>
      <c r="Q1788" t="s">
        <v>8314</v>
      </c>
      <c r="R1788" s="16">
        <v>41958.550659722227</v>
      </c>
      <c r="S1788">
        <v>2014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P1789" s="11" t="s">
        <v>8334</v>
      </c>
      <c r="Q1789" t="s">
        <v>8314</v>
      </c>
      <c r="R1789" s="16">
        <v>42068.65552083333</v>
      </c>
      <c r="S1789">
        <v>2015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P1790" s="11" t="s">
        <v>8334</v>
      </c>
      <c r="Q1790" t="s">
        <v>8314</v>
      </c>
      <c r="R1790" s="16">
        <v>41913.94840277778</v>
      </c>
      <c r="S1790">
        <v>2014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P1791" s="11" t="s">
        <v>8334</v>
      </c>
      <c r="Q1791" t="s">
        <v>8314</v>
      </c>
      <c r="R1791" s="16">
        <v>41956.250034722223</v>
      </c>
      <c r="S1791">
        <v>2014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P1792" s="11" t="s">
        <v>8334</v>
      </c>
      <c r="Q1792" t="s">
        <v>8314</v>
      </c>
      <c r="R1792" s="16">
        <v>42010.674513888895</v>
      </c>
      <c r="S1792">
        <v>2015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P1793" s="11" t="s">
        <v>8334</v>
      </c>
      <c r="Q1793" t="s">
        <v>8314</v>
      </c>
      <c r="R1793" s="16">
        <v>41973.740335648152</v>
      </c>
      <c r="S1793">
        <v>2014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P1794" s="11" t="s">
        <v>8334</v>
      </c>
      <c r="Q1794" t="s">
        <v>8314</v>
      </c>
      <c r="R1794" s="16">
        <v>42189.031041666662</v>
      </c>
      <c r="S1794">
        <v>2015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P1795" s="11" t="s">
        <v>8334</v>
      </c>
      <c r="Q1795" t="s">
        <v>8314</v>
      </c>
      <c r="R1795" s="16">
        <v>41940.89166666667</v>
      </c>
      <c r="S1795">
        <v>2014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P1796" s="11" t="s">
        <v>8334</v>
      </c>
      <c r="Q1796" t="s">
        <v>8314</v>
      </c>
      <c r="R1796" s="16">
        <v>42011.551180555558</v>
      </c>
      <c r="S1796">
        <v>2015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P1797" s="11" t="s">
        <v>8334</v>
      </c>
      <c r="Q1797" t="s">
        <v>8314</v>
      </c>
      <c r="R1797" s="16">
        <v>42628.288668981477</v>
      </c>
      <c r="S1797">
        <v>2016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P1798" s="11" t="s">
        <v>8334</v>
      </c>
      <c r="Q1798" t="s">
        <v>8314</v>
      </c>
      <c r="R1798" s="16">
        <v>42515.439421296294</v>
      </c>
      <c r="S1798">
        <v>2016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P1799" s="11" t="s">
        <v>8334</v>
      </c>
      <c r="Q1799" t="s">
        <v>8314</v>
      </c>
      <c r="R1799" s="16">
        <v>42689.56931712963</v>
      </c>
      <c r="S1799">
        <v>2016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P1800" s="11" t="s">
        <v>8334</v>
      </c>
      <c r="Q1800" t="s">
        <v>8314</v>
      </c>
      <c r="R1800" s="16">
        <v>42344.32677083333</v>
      </c>
      <c r="S1800">
        <v>2015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P1801" s="11" t="s">
        <v>8334</v>
      </c>
      <c r="Q1801" t="s">
        <v>8314</v>
      </c>
      <c r="R1801" s="16">
        <v>41934.842685185184</v>
      </c>
      <c r="S1801">
        <v>2014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P1802" s="11" t="s">
        <v>8334</v>
      </c>
      <c r="Q1802" t="s">
        <v>8314</v>
      </c>
      <c r="R1802" s="16">
        <v>42623.606134259258</v>
      </c>
      <c r="S1802">
        <v>2016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P1803" s="11" t="s">
        <v>8334</v>
      </c>
      <c r="Q1803" t="s">
        <v>8314</v>
      </c>
      <c r="R1803" s="16">
        <v>42321.660509259258</v>
      </c>
      <c r="S1803">
        <v>2015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P1804" s="11" t="s">
        <v>8334</v>
      </c>
      <c r="Q1804" t="s">
        <v>8314</v>
      </c>
      <c r="R1804" s="16">
        <v>42159.47256944445</v>
      </c>
      <c r="S1804">
        <v>2015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P1805" s="11" t="s">
        <v>8334</v>
      </c>
      <c r="Q1805" t="s">
        <v>8314</v>
      </c>
      <c r="R1805" s="16">
        <v>42018.071550925932</v>
      </c>
      <c r="S1805">
        <v>2015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P1806" s="11" t="s">
        <v>8334</v>
      </c>
      <c r="Q1806" t="s">
        <v>8314</v>
      </c>
      <c r="R1806" s="16">
        <v>42282.678287037037</v>
      </c>
      <c r="S1806">
        <v>2015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P1807" s="11" t="s">
        <v>8334</v>
      </c>
      <c r="Q1807" t="s">
        <v>8314</v>
      </c>
      <c r="R1807" s="16">
        <v>42247.803912037038</v>
      </c>
      <c r="S1807">
        <v>2015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P1808" s="11" t="s">
        <v>8334</v>
      </c>
      <c r="Q1808" t="s">
        <v>8314</v>
      </c>
      <c r="R1808" s="16">
        <v>41877.638298611113</v>
      </c>
      <c r="S1808">
        <v>2014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P1809" s="11" t="s">
        <v>8334</v>
      </c>
      <c r="Q1809" t="s">
        <v>8314</v>
      </c>
      <c r="R1809" s="16">
        <v>41880.068437499998</v>
      </c>
      <c r="S1809">
        <v>2014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P1810" s="11" t="s">
        <v>8334</v>
      </c>
      <c r="Q1810" t="s">
        <v>8314</v>
      </c>
      <c r="R1810" s="16">
        <v>42742.680902777778</v>
      </c>
      <c r="S1810">
        <v>2017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P1811" s="11" t="s">
        <v>8334</v>
      </c>
      <c r="Q1811" t="s">
        <v>8314</v>
      </c>
      <c r="R1811" s="16">
        <v>42029.907858796301</v>
      </c>
      <c r="S1811">
        <v>2015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P1812" s="11" t="s">
        <v>8334</v>
      </c>
      <c r="Q1812" t="s">
        <v>8314</v>
      </c>
      <c r="R1812" s="16">
        <v>41860.91002314815</v>
      </c>
      <c r="S1812">
        <v>2014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P1813" s="11" t="s">
        <v>8334</v>
      </c>
      <c r="Q1813" t="s">
        <v>8314</v>
      </c>
      <c r="R1813" s="16">
        <v>41876.433680555558</v>
      </c>
      <c r="S1813">
        <v>2014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P1814" s="11" t="s">
        <v>8334</v>
      </c>
      <c r="Q1814" t="s">
        <v>8314</v>
      </c>
      <c r="R1814" s="16">
        <v>42524.318703703699</v>
      </c>
      <c r="S1814">
        <v>2016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P1815" s="11" t="s">
        <v>8334</v>
      </c>
      <c r="Q1815" t="s">
        <v>8314</v>
      </c>
      <c r="R1815" s="16">
        <v>41829.889027777775</v>
      </c>
      <c r="S1815">
        <v>2014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P1816" s="11" t="s">
        <v>8334</v>
      </c>
      <c r="Q1816" t="s">
        <v>8314</v>
      </c>
      <c r="R1816" s="16">
        <v>42033.314074074078</v>
      </c>
      <c r="S1816">
        <v>2015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P1817" s="11" t="s">
        <v>8334</v>
      </c>
      <c r="Q1817" t="s">
        <v>8314</v>
      </c>
      <c r="R1817" s="16">
        <v>42172.906678240746</v>
      </c>
      <c r="S1817">
        <v>2015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P1818" s="11" t="s">
        <v>8334</v>
      </c>
      <c r="Q1818" t="s">
        <v>8314</v>
      </c>
      <c r="R1818" s="16">
        <v>42548.876192129625</v>
      </c>
      <c r="S1818">
        <v>2016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P1819" s="11" t="s">
        <v>8334</v>
      </c>
      <c r="Q1819" t="s">
        <v>8314</v>
      </c>
      <c r="R1819" s="16">
        <v>42705.662118055552</v>
      </c>
      <c r="S1819">
        <v>2016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P1820" s="11" t="s">
        <v>8334</v>
      </c>
      <c r="Q1820" t="s">
        <v>8314</v>
      </c>
      <c r="R1820" s="16">
        <v>42067.234375</v>
      </c>
      <c r="S1820">
        <v>2015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P1821" s="11" t="s">
        <v>8334</v>
      </c>
      <c r="Q1821" t="s">
        <v>8314</v>
      </c>
      <c r="R1821" s="16">
        <v>41820.752268518518</v>
      </c>
      <c r="S1821">
        <v>2014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P1822" s="11" t="s">
        <v>8334</v>
      </c>
      <c r="Q1822" t="s">
        <v>8314</v>
      </c>
      <c r="R1822" s="16">
        <v>42065.084375000006</v>
      </c>
      <c r="S1822">
        <v>2015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P1823" s="11" t="s">
        <v>8321</v>
      </c>
      <c r="Q1823" t="s">
        <v>8314</v>
      </c>
      <c r="R1823" s="16">
        <v>40926.319062499999</v>
      </c>
      <c r="S1823">
        <v>2012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P1824" s="11" t="s">
        <v>8321</v>
      </c>
      <c r="Q1824" t="s">
        <v>8314</v>
      </c>
      <c r="R1824" s="16">
        <v>41634.797013888885</v>
      </c>
      <c r="S1824">
        <v>2013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P1825" s="11" t="s">
        <v>8321</v>
      </c>
      <c r="Q1825" t="s">
        <v>8314</v>
      </c>
      <c r="R1825" s="16">
        <v>41176.684907407405</v>
      </c>
      <c r="S1825">
        <v>2012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P1826" s="11" t="s">
        <v>8321</v>
      </c>
      <c r="Q1826" t="s">
        <v>8314</v>
      </c>
      <c r="R1826" s="16">
        <v>41626.916284722225</v>
      </c>
      <c r="S1826">
        <v>2013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P1827" s="11" t="s">
        <v>8321</v>
      </c>
      <c r="Q1827" t="s">
        <v>8314</v>
      </c>
      <c r="R1827" s="16">
        <v>41443.83452546296</v>
      </c>
      <c r="S1827">
        <v>2013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P1828" s="11" t="s">
        <v>8321</v>
      </c>
      <c r="Q1828" t="s">
        <v>8314</v>
      </c>
      <c r="R1828" s="16">
        <v>41657.923807870371</v>
      </c>
      <c r="S1828">
        <v>2014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P1829" s="11" t="s">
        <v>8321</v>
      </c>
      <c r="Q1829" t="s">
        <v>8314</v>
      </c>
      <c r="R1829" s="16">
        <v>40555.325937499998</v>
      </c>
      <c r="S1829">
        <v>2011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P1830" s="11" t="s">
        <v>8321</v>
      </c>
      <c r="Q1830" t="s">
        <v>8314</v>
      </c>
      <c r="R1830" s="16">
        <v>41736.899652777778</v>
      </c>
      <c r="S1830">
        <v>2014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P1831" s="11" t="s">
        <v>8321</v>
      </c>
      <c r="Q1831" t="s">
        <v>8314</v>
      </c>
      <c r="R1831" s="16">
        <v>40516.087627314817</v>
      </c>
      <c r="S1831">
        <v>2010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P1832" s="11" t="s">
        <v>8321</v>
      </c>
      <c r="Q1832" t="s">
        <v>8314</v>
      </c>
      <c r="R1832" s="16">
        <v>41664.684108796297</v>
      </c>
      <c r="S1832">
        <v>2014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P1833" s="11" t="s">
        <v>8321</v>
      </c>
      <c r="Q1833" t="s">
        <v>8314</v>
      </c>
      <c r="R1833" s="16">
        <v>41026.996099537035</v>
      </c>
      <c r="S1833">
        <v>2012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P1834" s="11" t="s">
        <v>8321</v>
      </c>
      <c r="Q1834" t="s">
        <v>8314</v>
      </c>
      <c r="R1834" s="16">
        <v>40576.539664351854</v>
      </c>
      <c r="S1834">
        <v>2011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P1835" s="11" t="s">
        <v>8321</v>
      </c>
      <c r="Q1835" t="s">
        <v>8314</v>
      </c>
      <c r="R1835" s="16">
        <v>41303.044016203705</v>
      </c>
      <c r="S1835">
        <v>2013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P1836" s="11" t="s">
        <v>8321</v>
      </c>
      <c r="Q1836" t="s">
        <v>8314</v>
      </c>
      <c r="R1836" s="16">
        <v>41988.964062500003</v>
      </c>
      <c r="S1836">
        <v>2014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P1837" s="11" t="s">
        <v>8321</v>
      </c>
      <c r="Q1837" t="s">
        <v>8314</v>
      </c>
      <c r="R1837" s="16">
        <v>42430.702210648145</v>
      </c>
      <c r="S1837">
        <v>2016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P1838" s="11" t="s">
        <v>8321</v>
      </c>
      <c r="Q1838" t="s">
        <v>8314</v>
      </c>
      <c r="R1838" s="16">
        <v>41305.809363425928</v>
      </c>
      <c r="S1838">
        <v>2013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P1839" s="11" t="s">
        <v>8321</v>
      </c>
      <c r="Q1839" t="s">
        <v>8314</v>
      </c>
      <c r="R1839" s="16">
        <v>40926.047858796301</v>
      </c>
      <c r="S1839">
        <v>2012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P1840" s="11" t="s">
        <v>8321</v>
      </c>
      <c r="Q1840" t="s">
        <v>8314</v>
      </c>
      <c r="R1840" s="16">
        <v>40788.786539351851</v>
      </c>
      <c r="S1840">
        <v>2011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P1841" s="11" t="s">
        <v>8321</v>
      </c>
      <c r="Q1841" t="s">
        <v>8314</v>
      </c>
      <c r="R1841" s="16">
        <v>42614.722013888888</v>
      </c>
      <c r="S1841">
        <v>2016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P1842" s="11" t="s">
        <v>8321</v>
      </c>
      <c r="Q1842" t="s">
        <v>8314</v>
      </c>
      <c r="R1842" s="16">
        <v>41382.096180555556</v>
      </c>
      <c r="S1842">
        <v>2013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P1843" s="11" t="s">
        <v>8321</v>
      </c>
      <c r="Q1843" t="s">
        <v>8314</v>
      </c>
      <c r="R1843" s="16">
        <v>41745.84542824074</v>
      </c>
      <c r="S1843">
        <v>2014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P1844" s="11" t="s">
        <v>8321</v>
      </c>
      <c r="Q1844" t="s">
        <v>8314</v>
      </c>
      <c r="R1844" s="16">
        <v>42031.631724537037</v>
      </c>
      <c r="S1844">
        <v>2015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P1845" s="11" t="s">
        <v>8321</v>
      </c>
      <c r="Q1845" t="s">
        <v>8314</v>
      </c>
      <c r="R1845" s="16">
        <v>40564.994837962964</v>
      </c>
      <c r="S1845">
        <v>2011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P1846" s="11" t="s">
        <v>8321</v>
      </c>
      <c r="Q1846" t="s">
        <v>8314</v>
      </c>
      <c r="R1846" s="16">
        <v>40666.973541666666</v>
      </c>
      <c r="S1846">
        <v>2011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P1847" s="11" t="s">
        <v>8321</v>
      </c>
      <c r="Q1847" t="s">
        <v>8314</v>
      </c>
      <c r="R1847" s="16">
        <v>42523.333310185189</v>
      </c>
      <c r="S1847">
        <v>2016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P1848" s="11" t="s">
        <v>8321</v>
      </c>
      <c r="Q1848" t="s">
        <v>8314</v>
      </c>
      <c r="R1848" s="16">
        <v>41228.650196759263</v>
      </c>
      <c r="S1848">
        <v>2012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P1849" s="11" t="s">
        <v>8321</v>
      </c>
      <c r="Q1849" t="s">
        <v>8314</v>
      </c>
      <c r="R1849" s="16">
        <v>42094.236481481479</v>
      </c>
      <c r="S1849">
        <v>2015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P1850" s="11" t="s">
        <v>8321</v>
      </c>
      <c r="Q1850" t="s">
        <v>8314</v>
      </c>
      <c r="R1850" s="16">
        <v>40691.788055555553</v>
      </c>
      <c r="S1850">
        <v>2011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P1851" s="11" t="s">
        <v>8321</v>
      </c>
      <c r="Q1851" t="s">
        <v>8314</v>
      </c>
      <c r="R1851" s="16">
        <v>41169.845590277779</v>
      </c>
      <c r="S1851">
        <v>2012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P1852" s="11" t="s">
        <v>8321</v>
      </c>
      <c r="Q1852" t="s">
        <v>8314</v>
      </c>
      <c r="R1852" s="16">
        <v>41800.959490740745</v>
      </c>
      <c r="S1852">
        <v>2014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P1853" s="11" t="s">
        <v>8321</v>
      </c>
      <c r="Q1853" t="s">
        <v>8314</v>
      </c>
      <c r="R1853" s="16">
        <v>41827.906689814816</v>
      </c>
      <c r="S1853">
        <v>2014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P1854" s="11" t="s">
        <v>8321</v>
      </c>
      <c r="Q1854" t="s">
        <v>8314</v>
      </c>
      <c r="R1854" s="16">
        <v>42081.77143518519</v>
      </c>
      <c r="S1854">
        <v>2015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P1855" s="11" t="s">
        <v>8321</v>
      </c>
      <c r="Q1855" t="s">
        <v>8314</v>
      </c>
      <c r="R1855" s="16">
        <v>41177.060381944444</v>
      </c>
      <c r="S1855">
        <v>2012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P1856" s="11" t="s">
        <v>8321</v>
      </c>
      <c r="Q1856" t="s">
        <v>8314</v>
      </c>
      <c r="R1856" s="16">
        <v>41388.021261574075</v>
      </c>
      <c r="S1856">
        <v>2013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P1857" s="11" t="s">
        <v>8321</v>
      </c>
      <c r="Q1857" t="s">
        <v>8314</v>
      </c>
      <c r="R1857" s="16">
        <v>41600.538657407407</v>
      </c>
      <c r="S1857">
        <v>2013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P1858" s="11" t="s">
        <v>8321</v>
      </c>
      <c r="Q1858" t="s">
        <v>8314</v>
      </c>
      <c r="R1858" s="16">
        <v>41817.854999999996</v>
      </c>
      <c r="S1858">
        <v>2014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P1859" s="11" t="s">
        <v>8321</v>
      </c>
      <c r="Q1859" t="s">
        <v>8314</v>
      </c>
      <c r="R1859" s="16">
        <v>41864.76866898148</v>
      </c>
      <c r="S1859">
        <v>2014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P1860" s="11" t="s">
        <v>8321</v>
      </c>
      <c r="Q1860" t="s">
        <v>8314</v>
      </c>
      <c r="R1860" s="16">
        <v>40833.200474537036</v>
      </c>
      <c r="S1860">
        <v>2011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P1861" s="11" t="s">
        <v>8321</v>
      </c>
      <c r="Q1861" t="s">
        <v>8314</v>
      </c>
      <c r="R1861" s="16">
        <v>40778.770011574074</v>
      </c>
      <c r="S1861">
        <v>2011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P1862" s="11" t="s">
        <v>8321</v>
      </c>
      <c r="Q1862" t="s">
        <v>8314</v>
      </c>
      <c r="R1862" s="16">
        <v>41655.709305555552</v>
      </c>
      <c r="S1862">
        <v>2014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P1863" s="11" t="s">
        <v>8329</v>
      </c>
      <c r="Q1863" t="s">
        <v>8314</v>
      </c>
      <c r="R1863" s="16">
        <v>42000.300243055557</v>
      </c>
      <c r="S1863">
        <v>2014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P1864" s="11" t="s">
        <v>8329</v>
      </c>
      <c r="Q1864" t="s">
        <v>8314</v>
      </c>
      <c r="R1864" s="16">
        <v>42755.492754629624</v>
      </c>
      <c r="S1864">
        <v>2017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P1865" s="11" t="s">
        <v>8329</v>
      </c>
      <c r="Q1865" t="s">
        <v>8314</v>
      </c>
      <c r="R1865" s="16">
        <v>41772.797280092593</v>
      </c>
      <c r="S1865">
        <v>2014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P1866" s="11" t="s">
        <v>8329</v>
      </c>
      <c r="Q1866" t="s">
        <v>8314</v>
      </c>
      <c r="R1866" s="16">
        <v>41733.716435185182</v>
      </c>
      <c r="S1866">
        <v>2014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P1867" s="11" t="s">
        <v>8329</v>
      </c>
      <c r="Q1867" t="s">
        <v>8314</v>
      </c>
      <c r="R1867" s="16">
        <v>42645.367442129631</v>
      </c>
      <c r="S1867">
        <v>2016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P1868" s="11" t="s">
        <v>8329</v>
      </c>
      <c r="Q1868" t="s">
        <v>8314</v>
      </c>
      <c r="R1868" s="16">
        <v>42742.246493055558</v>
      </c>
      <c r="S1868">
        <v>2017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P1869" s="11" t="s">
        <v>8329</v>
      </c>
      <c r="Q1869" t="s">
        <v>8314</v>
      </c>
      <c r="R1869" s="16">
        <v>42649.924907407403</v>
      </c>
      <c r="S1869">
        <v>2016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P1870" s="11" t="s">
        <v>8329</v>
      </c>
      <c r="Q1870" t="s">
        <v>8314</v>
      </c>
      <c r="R1870" s="16">
        <v>42328.779224537036</v>
      </c>
      <c r="S1870">
        <v>2015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P1871" s="11" t="s">
        <v>8329</v>
      </c>
      <c r="Q1871" t="s">
        <v>8314</v>
      </c>
      <c r="R1871" s="16">
        <v>42709.002881944441</v>
      </c>
      <c r="S1871">
        <v>2016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P1872" s="11" t="s">
        <v>8329</v>
      </c>
      <c r="Q1872" t="s">
        <v>8314</v>
      </c>
      <c r="R1872" s="16">
        <v>42371.355729166666</v>
      </c>
      <c r="S1872">
        <v>2016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P1873" s="11" t="s">
        <v>8329</v>
      </c>
      <c r="Q1873" t="s">
        <v>8314</v>
      </c>
      <c r="R1873" s="16">
        <v>41923.783576388887</v>
      </c>
      <c r="S1873">
        <v>2014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P1874" s="11" t="s">
        <v>8329</v>
      </c>
      <c r="Q1874" t="s">
        <v>8314</v>
      </c>
      <c r="R1874" s="16">
        <v>42155.129652777774</v>
      </c>
      <c r="S1874">
        <v>2015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P1875" s="11" t="s">
        <v>8329</v>
      </c>
      <c r="Q1875" t="s">
        <v>8314</v>
      </c>
      <c r="R1875" s="16">
        <v>42164.615856481483</v>
      </c>
      <c r="S1875">
        <v>2015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P1876" s="11" t="s">
        <v>8329</v>
      </c>
      <c r="Q1876" t="s">
        <v>8314</v>
      </c>
      <c r="R1876" s="16">
        <v>42529.969131944439</v>
      </c>
      <c r="S1876">
        <v>2016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P1877" s="11" t="s">
        <v>8329</v>
      </c>
      <c r="Q1877" t="s">
        <v>8314</v>
      </c>
      <c r="R1877" s="16">
        <v>42528.899398148147</v>
      </c>
      <c r="S1877">
        <v>2016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P1878" s="11" t="s">
        <v>8329</v>
      </c>
      <c r="Q1878" t="s">
        <v>8314</v>
      </c>
      <c r="R1878" s="16">
        <v>41776.284780092588</v>
      </c>
      <c r="S1878">
        <v>2014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P1879" s="11" t="s">
        <v>8329</v>
      </c>
      <c r="Q1879" t="s">
        <v>8314</v>
      </c>
      <c r="R1879" s="16">
        <v>42035.029224537036</v>
      </c>
      <c r="S1879">
        <v>2015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P1880" s="11" t="s">
        <v>8329</v>
      </c>
      <c r="Q1880" t="s">
        <v>8314</v>
      </c>
      <c r="R1880" s="16">
        <v>41773.008738425924</v>
      </c>
      <c r="S1880">
        <v>2014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P1881" s="11" t="s">
        <v>8329</v>
      </c>
      <c r="Q1881" t="s">
        <v>8314</v>
      </c>
      <c r="R1881" s="16">
        <v>42413.649641203709</v>
      </c>
      <c r="S1881">
        <v>2016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P1882" s="11" t="s">
        <v>8329</v>
      </c>
      <c r="Q1882" t="s">
        <v>8314</v>
      </c>
      <c r="R1882" s="16">
        <v>42430.566898148143</v>
      </c>
      <c r="S1882">
        <v>2016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P1883" s="11" t="s">
        <v>8321</v>
      </c>
      <c r="Q1883" t="s">
        <v>8314</v>
      </c>
      <c r="R1883" s="16">
        <v>42043.152650462958</v>
      </c>
      <c r="S1883">
        <v>2015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P1884" s="11" t="s">
        <v>8321</v>
      </c>
      <c r="Q1884" t="s">
        <v>8314</v>
      </c>
      <c r="R1884" s="16">
        <v>41067.949212962965</v>
      </c>
      <c r="S1884">
        <v>2012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P1885" s="11" t="s">
        <v>8321</v>
      </c>
      <c r="Q1885" t="s">
        <v>8314</v>
      </c>
      <c r="R1885" s="16">
        <v>40977.948009259257</v>
      </c>
      <c r="S1885">
        <v>2012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P1886" s="11" t="s">
        <v>8321</v>
      </c>
      <c r="Q1886" t="s">
        <v>8314</v>
      </c>
      <c r="R1886" s="16">
        <v>41205.198321759257</v>
      </c>
      <c r="S1886">
        <v>2012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P1887" s="11" t="s">
        <v>8321</v>
      </c>
      <c r="Q1887" t="s">
        <v>8314</v>
      </c>
      <c r="R1887" s="16">
        <v>41099.093865740739</v>
      </c>
      <c r="S1887">
        <v>2012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P1888" s="11" t="s">
        <v>8321</v>
      </c>
      <c r="Q1888" t="s">
        <v>8314</v>
      </c>
      <c r="R1888" s="16">
        <v>41925.906689814816</v>
      </c>
      <c r="S1888">
        <v>2014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P1889" s="11" t="s">
        <v>8321</v>
      </c>
      <c r="Q1889" t="s">
        <v>8314</v>
      </c>
      <c r="R1889" s="16">
        <v>42323.800138888888</v>
      </c>
      <c r="S1889">
        <v>2015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P1890" s="11" t="s">
        <v>8321</v>
      </c>
      <c r="Q1890" t="s">
        <v>8314</v>
      </c>
      <c r="R1890" s="16">
        <v>40299.239953703705</v>
      </c>
      <c r="S1890">
        <v>2010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P1891" s="11" t="s">
        <v>8321</v>
      </c>
      <c r="Q1891" t="s">
        <v>8314</v>
      </c>
      <c r="R1891" s="16">
        <v>41299.793356481481</v>
      </c>
      <c r="S1891">
        <v>2013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P1892" s="11" t="s">
        <v>8321</v>
      </c>
      <c r="Q1892" t="s">
        <v>8314</v>
      </c>
      <c r="R1892" s="16">
        <v>41228.786203703705</v>
      </c>
      <c r="S1892">
        <v>2012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P1893" s="11" t="s">
        <v>8321</v>
      </c>
      <c r="Q1893" t="s">
        <v>8314</v>
      </c>
      <c r="R1893" s="16">
        <v>40335.798078703701</v>
      </c>
      <c r="S1893">
        <v>2010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P1894" s="11" t="s">
        <v>8321</v>
      </c>
      <c r="Q1894" t="s">
        <v>8314</v>
      </c>
      <c r="R1894" s="16">
        <v>40671.637511574074</v>
      </c>
      <c r="S1894">
        <v>2011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P1895" s="11" t="s">
        <v>8321</v>
      </c>
      <c r="Q1895" t="s">
        <v>8314</v>
      </c>
      <c r="R1895" s="16">
        <v>40632.94195601852</v>
      </c>
      <c r="S1895">
        <v>2011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P1896" s="11" t="s">
        <v>8321</v>
      </c>
      <c r="Q1896" t="s">
        <v>8314</v>
      </c>
      <c r="R1896" s="16">
        <v>40920.904895833337</v>
      </c>
      <c r="S1896">
        <v>2012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P1897" s="11" t="s">
        <v>8321</v>
      </c>
      <c r="Q1897" t="s">
        <v>8314</v>
      </c>
      <c r="R1897" s="16">
        <v>42267.746782407412</v>
      </c>
      <c r="S1897">
        <v>2015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P1898" s="11" t="s">
        <v>8321</v>
      </c>
      <c r="Q1898" t="s">
        <v>8314</v>
      </c>
      <c r="R1898" s="16">
        <v>40981.710243055553</v>
      </c>
      <c r="S1898">
        <v>2012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P1899" s="11" t="s">
        <v>8321</v>
      </c>
      <c r="Q1899" t="s">
        <v>8314</v>
      </c>
      <c r="R1899" s="16">
        <v>41680.583402777782</v>
      </c>
      <c r="S1899">
        <v>2014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P1900" s="11" t="s">
        <v>8321</v>
      </c>
      <c r="Q1900" t="s">
        <v>8314</v>
      </c>
      <c r="R1900" s="16">
        <v>42366.192974537036</v>
      </c>
      <c r="S1900">
        <v>2015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P1901" s="11" t="s">
        <v>8321</v>
      </c>
      <c r="Q1901" t="s">
        <v>8314</v>
      </c>
      <c r="R1901" s="16">
        <v>42058.941736111112</v>
      </c>
      <c r="S1901">
        <v>2015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P1902" s="11" t="s">
        <v>8321</v>
      </c>
      <c r="Q1902" t="s">
        <v>8314</v>
      </c>
      <c r="R1902" s="16">
        <v>41160.871886574074</v>
      </c>
      <c r="S1902">
        <v>2012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P1903" s="11" t="s">
        <v>8315</v>
      </c>
      <c r="Q1903" t="s">
        <v>8314</v>
      </c>
      <c r="R1903" s="16">
        <v>42116.54315972222</v>
      </c>
      <c r="S1903">
        <v>2015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P1904" s="11" t="s">
        <v>8315</v>
      </c>
      <c r="Q1904" t="s">
        <v>8314</v>
      </c>
      <c r="R1904" s="16">
        <v>42037.789895833332</v>
      </c>
      <c r="S1904">
        <v>2015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P1905" s="11" t="s">
        <v>8315</v>
      </c>
      <c r="Q1905" t="s">
        <v>8314</v>
      </c>
      <c r="R1905" s="16">
        <v>42702.770729166667</v>
      </c>
      <c r="S1905">
        <v>2016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P1906" s="11" t="s">
        <v>8315</v>
      </c>
      <c r="Q1906" t="s">
        <v>8314</v>
      </c>
      <c r="R1906" s="16">
        <v>42326.685428240744</v>
      </c>
      <c r="S1906">
        <v>2015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P1907" s="11" t="s">
        <v>8315</v>
      </c>
      <c r="Q1907" t="s">
        <v>8314</v>
      </c>
      <c r="R1907" s="16">
        <v>41859.925856481481</v>
      </c>
      <c r="S1907">
        <v>2014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P1908" s="11" t="s">
        <v>8315</v>
      </c>
      <c r="Q1908" t="s">
        <v>8314</v>
      </c>
      <c r="R1908" s="16">
        <v>42514.671099537038</v>
      </c>
      <c r="S1908">
        <v>2016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P1909" s="11" t="s">
        <v>8315</v>
      </c>
      <c r="Q1909" t="s">
        <v>8314</v>
      </c>
      <c r="R1909" s="16">
        <v>41767.587094907409</v>
      </c>
      <c r="S1909">
        <v>2014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P1910" s="11" t="s">
        <v>8315</v>
      </c>
      <c r="Q1910" t="s">
        <v>8314</v>
      </c>
      <c r="R1910" s="16">
        <v>42703.917824074073</v>
      </c>
      <c r="S1910">
        <v>2016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P1911" s="11" t="s">
        <v>8315</v>
      </c>
      <c r="Q1911" t="s">
        <v>8314</v>
      </c>
      <c r="R1911" s="16">
        <v>41905.429155092592</v>
      </c>
      <c r="S1911">
        <v>2014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P1912" s="11" t="s">
        <v>8315</v>
      </c>
      <c r="Q1912" t="s">
        <v>8314</v>
      </c>
      <c r="R1912" s="16">
        <v>42264.963159722218</v>
      </c>
      <c r="S1912">
        <v>2015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P1913" s="11" t="s">
        <v>8315</v>
      </c>
      <c r="Q1913" t="s">
        <v>8314</v>
      </c>
      <c r="R1913" s="16">
        <v>41830.033958333333</v>
      </c>
      <c r="S1913">
        <v>2014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P1914" s="11" t="s">
        <v>8315</v>
      </c>
      <c r="Q1914" t="s">
        <v>8314</v>
      </c>
      <c r="R1914" s="16">
        <v>42129.226388888885</v>
      </c>
      <c r="S1914">
        <v>2015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P1915" s="11" t="s">
        <v>8315</v>
      </c>
      <c r="Q1915" t="s">
        <v>8314</v>
      </c>
      <c r="R1915" s="16">
        <v>41890.511319444442</v>
      </c>
      <c r="S1915">
        <v>2014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P1916" s="11" t="s">
        <v>8315</v>
      </c>
      <c r="Q1916" t="s">
        <v>8314</v>
      </c>
      <c r="R1916" s="16">
        <v>41929.174456018518</v>
      </c>
      <c r="S1916">
        <v>2014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P1917" s="11" t="s">
        <v>8315</v>
      </c>
      <c r="Q1917" t="s">
        <v>8314</v>
      </c>
      <c r="R1917" s="16">
        <v>41864.04886574074</v>
      </c>
      <c r="S1917">
        <v>2014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P1918" s="11" t="s">
        <v>8315</v>
      </c>
      <c r="Q1918" t="s">
        <v>8314</v>
      </c>
      <c r="R1918" s="16">
        <v>42656.717303240745</v>
      </c>
      <c r="S1918">
        <v>2016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P1919" s="11" t="s">
        <v>8315</v>
      </c>
      <c r="Q1919" t="s">
        <v>8314</v>
      </c>
      <c r="R1919" s="16">
        <v>42746.270057870366</v>
      </c>
      <c r="S1919">
        <v>2017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P1920" s="11" t="s">
        <v>8315</v>
      </c>
      <c r="Q1920" t="s">
        <v>8314</v>
      </c>
      <c r="R1920" s="16">
        <v>41828.789942129632</v>
      </c>
      <c r="S1920">
        <v>2014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P1921" s="11" t="s">
        <v>8315</v>
      </c>
      <c r="Q1921" t="s">
        <v>8314</v>
      </c>
      <c r="R1921" s="16">
        <v>42113.875567129624</v>
      </c>
      <c r="S1921">
        <v>2015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P1922" s="11" t="s">
        <v>8315</v>
      </c>
      <c r="Q1922" t="s">
        <v>8314</v>
      </c>
      <c r="R1922" s="16">
        <v>42270.875706018516</v>
      </c>
      <c r="S1922">
        <v>2015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P1923" s="11" t="s">
        <v>8321</v>
      </c>
      <c r="Q1923" t="s">
        <v>8314</v>
      </c>
      <c r="R1923" s="16">
        <v>41074.221562500003</v>
      </c>
      <c r="S1923">
        <v>2012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P1924" s="11" t="s">
        <v>8321</v>
      </c>
      <c r="Q1924" t="s">
        <v>8314</v>
      </c>
      <c r="R1924" s="16">
        <v>41590.255868055552</v>
      </c>
      <c r="S1924">
        <v>2013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P1925" s="11" t="s">
        <v>8321</v>
      </c>
      <c r="Q1925" t="s">
        <v>8314</v>
      </c>
      <c r="R1925" s="16">
        <v>40772.848749999997</v>
      </c>
      <c r="S1925">
        <v>2011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P1926" s="11" t="s">
        <v>8321</v>
      </c>
      <c r="Q1926" t="s">
        <v>8314</v>
      </c>
      <c r="R1926" s="16">
        <v>41626.761053240742</v>
      </c>
      <c r="S1926">
        <v>2013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P1927" s="11" t="s">
        <v>8321</v>
      </c>
      <c r="Q1927" t="s">
        <v>8314</v>
      </c>
      <c r="R1927" s="16">
        <v>41535.90148148148</v>
      </c>
      <c r="S1927">
        <v>2013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P1928" s="11" t="s">
        <v>8321</v>
      </c>
      <c r="Q1928" t="s">
        <v>8314</v>
      </c>
      <c r="R1928" s="16">
        <v>40456.954351851848</v>
      </c>
      <c r="S1928">
        <v>2010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P1929" s="11" t="s">
        <v>8321</v>
      </c>
      <c r="Q1929" t="s">
        <v>8314</v>
      </c>
      <c r="R1929" s="16">
        <v>40960.861562500002</v>
      </c>
      <c r="S1929">
        <v>2012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P1930" s="11" t="s">
        <v>8321</v>
      </c>
      <c r="Q1930" t="s">
        <v>8314</v>
      </c>
      <c r="R1930" s="16">
        <v>41371.648078703707</v>
      </c>
      <c r="S1930">
        <v>2013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P1931" s="11" t="s">
        <v>8321</v>
      </c>
      <c r="Q1931" t="s">
        <v>8314</v>
      </c>
      <c r="R1931" s="16">
        <v>40687.021597222221</v>
      </c>
      <c r="S1931">
        <v>2011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P1932" s="11" t="s">
        <v>8321</v>
      </c>
      <c r="Q1932" t="s">
        <v>8314</v>
      </c>
      <c r="R1932" s="16">
        <v>41402.558819444443</v>
      </c>
      <c r="S1932">
        <v>2013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P1933" s="11" t="s">
        <v>8321</v>
      </c>
      <c r="Q1933" t="s">
        <v>8314</v>
      </c>
      <c r="R1933" s="16">
        <v>41037.892465277779</v>
      </c>
      <c r="S1933">
        <v>2012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P1934" s="11" t="s">
        <v>8321</v>
      </c>
      <c r="Q1934" t="s">
        <v>8314</v>
      </c>
      <c r="R1934" s="16">
        <v>40911.809872685182</v>
      </c>
      <c r="S1934">
        <v>2012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P1935" s="11" t="s">
        <v>8321</v>
      </c>
      <c r="Q1935" t="s">
        <v>8314</v>
      </c>
      <c r="R1935" s="16">
        <v>41879.130868055552</v>
      </c>
      <c r="S1935">
        <v>2014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P1936" s="11" t="s">
        <v>8321</v>
      </c>
      <c r="Q1936" t="s">
        <v>8314</v>
      </c>
      <c r="R1936" s="16">
        <v>40865.867141203707</v>
      </c>
      <c r="S1936">
        <v>2011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P1937" s="11" t="s">
        <v>8321</v>
      </c>
      <c r="Q1937" t="s">
        <v>8314</v>
      </c>
      <c r="R1937" s="16">
        <v>41773.932534722226</v>
      </c>
      <c r="S1937">
        <v>2014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P1938" s="11" t="s">
        <v>8321</v>
      </c>
      <c r="Q1938" t="s">
        <v>8314</v>
      </c>
      <c r="R1938" s="16">
        <v>40852.889699074076</v>
      </c>
      <c r="S1938">
        <v>2011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P1939" s="11" t="s">
        <v>8321</v>
      </c>
      <c r="Q1939" t="s">
        <v>8314</v>
      </c>
      <c r="R1939" s="16">
        <v>41059.118993055556</v>
      </c>
      <c r="S1939">
        <v>2012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P1940" s="11" t="s">
        <v>8321</v>
      </c>
      <c r="Q1940" t="s">
        <v>8314</v>
      </c>
      <c r="R1940" s="16">
        <v>41426.259618055556</v>
      </c>
      <c r="S1940">
        <v>2013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P1941" s="11" t="s">
        <v>8321</v>
      </c>
      <c r="Q1941" t="s">
        <v>8314</v>
      </c>
      <c r="R1941" s="16">
        <v>41313.985046296293</v>
      </c>
      <c r="S1941">
        <v>2013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P1942" s="11" t="s">
        <v>8321</v>
      </c>
      <c r="Q1942" t="s">
        <v>8314</v>
      </c>
      <c r="R1942" s="16">
        <v>40670.507326388892</v>
      </c>
      <c r="S1942">
        <v>2011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P1943" s="11" t="s">
        <v>8315</v>
      </c>
      <c r="Q1943" t="s">
        <v>8314</v>
      </c>
      <c r="R1943" s="16">
        <v>41744.290868055556</v>
      </c>
      <c r="S1943">
        <v>2014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P1944" s="11" t="s">
        <v>8315</v>
      </c>
      <c r="Q1944" t="s">
        <v>8314</v>
      </c>
      <c r="R1944" s="16">
        <v>40638.828009259261</v>
      </c>
      <c r="S1944">
        <v>2011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P1945" s="11" t="s">
        <v>8315</v>
      </c>
      <c r="Q1945" t="s">
        <v>8314</v>
      </c>
      <c r="R1945" s="16">
        <v>42548.269861111112</v>
      </c>
      <c r="S1945">
        <v>2016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P1946" s="11" t="s">
        <v>8315</v>
      </c>
      <c r="Q1946" t="s">
        <v>8314</v>
      </c>
      <c r="R1946" s="16">
        <v>41730.584374999999</v>
      </c>
      <c r="S1946">
        <v>2014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P1947" s="11" t="s">
        <v>8315</v>
      </c>
      <c r="Q1947" t="s">
        <v>8314</v>
      </c>
      <c r="R1947" s="16">
        <v>42157.251828703709</v>
      </c>
      <c r="S1947">
        <v>2015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P1948" s="11" t="s">
        <v>8315</v>
      </c>
      <c r="Q1948" t="s">
        <v>8314</v>
      </c>
      <c r="R1948" s="16">
        <v>41689.150011574071</v>
      </c>
      <c r="S1948">
        <v>2014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P1949" s="11" t="s">
        <v>8315</v>
      </c>
      <c r="Q1949" t="s">
        <v>8314</v>
      </c>
      <c r="R1949" s="16">
        <v>40102.918055555558</v>
      </c>
      <c r="S1949">
        <v>2009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P1950" s="11" t="s">
        <v>8315</v>
      </c>
      <c r="Q1950" t="s">
        <v>8314</v>
      </c>
      <c r="R1950" s="16">
        <v>42473.604270833333</v>
      </c>
      <c r="S1950">
        <v>2016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P1951" s="11" t="s">
        <v>8315</v>
      </c>
      <c r="Q1951" t="s">
        <v>8314</v>
      </c>
      <c r="R1951" s="16">
        <v>41800.423043981478</v>
      </c>
      <c r="S1951">
        <v>2014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P1952" s="11" t="s">
        <v>8315</v>
      </c>
      <c r="Q1952" t="s">
        <v>8314</v>
      </c>
      <c r="R1952" s="16">
        <v>40624.181400462963</v>
      </c>
      <c r="S1952">
        <v>2011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P1953" s="11" t="s">
        <v>8315</v>
      </c>
      <c r="Q1953" t="s">
        <v>8314</v>
      </c>
      <c r="R1953" s="16">
        <v>42651.420567129629</v>
      </c>
      <c r="S1953">
        <v>2016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P1954" s="11" t="s">
        <v>8315</v>
      </c>
      <c r="Q1954" t="s">
        <v>8314</v>
      </c>
      <c r="R1954" s="16">
        <v>41526.60665509259</v>
      </c>
      <c r="S1954">
        <v>2013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P1955" s="11" t="s">
        <v>8315</v>
      </c>
      <c r="Q1955" t="s">
        <v>8314</v>
      </c>
      <c r="R1955" s="16">
        <v>40941.199826388889</v>
      </c>
      <c r="S1955">
        <v>2012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P1956" s="11" t="s">
        <v>8315</v>
      </c>
      <c r="Q1956" t="s">
        <v>8314</v>
      </c>
      <c r="R1956" s="16">
        <v>42394.580740740741</v>
      </c>
      <c r="S1956">
        <v>2016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P1957" s="11" t="s">
        <v>8315</v>
      </c>
      <c r="Q1957" t="s">
        <v>8314</v>
      </c>
      <c r="R1957" s="16">
        <v>41020.271770833337</v>
      </c>
      <c r="S1957">
        <v>2012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P1958" s="11" t="s">
        <v>8315</v>
      </c>
      <c r="Q1958" t="s">
        <v>8314</v>
      </c>
      <c r="R1958" s="16">
        <v>42067.923668981486</v>
      </c>
      <c r="S1958">
        <v>2015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P1959" s="11" t="s">
        <v>8315</v>
      </c>
      <c r="Q1959" t="s">
        <v>8314</v>
      </c>
      <c r="R1959" s="16">
        <v>41179.098530092589</v>
      </c>
      <c r="S1959">
        <v>2012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P1960" s="11" t="s">
        <v>8315</v>
      </c>
      <c r="Q1960" t="s">
        <v>8314</v>
      </c>
      <c r="R1960" s="16">
        <v>41326.987974537034</v>
      </c>
      <c r="S1960">
        <v>2013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P1961" s="11" t="s">
        <v>8315</v>
      </c>
      <c r="Q1961" t="s">
        <v>8314</v>
      </c>
      <c r="R1961" s="16">
        <v>41871.845601851855</v>
      </c>
      <c r="S1961">
        <v>2014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P1962" s="11" t="s">
        <v>8315</v>
      </c>
      <c r="Q1962" t="s">
        <v>8314</v>
      </c>
      <c r="R1962" s="16">
        <v>41964.362743055557</v>
      </c>
      <c r="S1962">
        <v>2014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P1963" s="11" t="s">
        <v>8315</v>
      </c>
      <c r="Q1963" t="s">
        <v>8314</v>
      </c>
      <c r="R1963" s="16">
        <v>41148.194641203707</v>
      </c>
      <c r="S1963">
        <v>2012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P1964" s="11" t="s">
        <v>8315</v>
      </c>
      <c r="Q1964" t="s">
        <v>8314</v>
      </c>
      <c r="R1964" s="16">
        <v>41742.780509259261</v>
      </c>
      <c r="S1964">
        <v>2014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P1965" s="11" t="s">
        <v>8315</v>
      </c>
      <c r="Q1965" t="s">
        <v>8314</v>
      </c>
      <c r="R1965" s="16">
        <v>41863.429791666669</v>
      </c>
      <c r="S1965">
        <v>2014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P1966" s="11" t="s">
        <v>8315</v>
      </c>
      <c r="Q1966" t="s">
        <v>8314</v>
      </c>
      <c r="R1966" s="16">
        <v>42452.272824074069</v>
      </c>
      <c r="S1966">
        <v>2016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P1967" s="11" t="s">
        <v>8315</v>
      </c>
      <c r="Q1967" t="s">
        <v>8314</v>
      </c>
      <c r="R1967" s="16">
        <v>40898.089236111111</v>
      </c>
      <c r="S1967">
        <v>2011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P1968" s="11" t="s">
        <v>8315</v>
      </c>
      <c r="Q1968" t="s">
        <v>8314</v>
      </c>
      <c r="R1968" s="16">
        <v>41835.540486111109</v>
      </c>
      <c r="S1968">
        <v>2014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P1969" s="11" t="s">
        <v>8315</v>
      </c>
      <c r="Q1969" t="s">
        <v>8314</v>
      </c>
      <c r="R1969" s="16">
        <v>41730.663530092592</v>
      </c>
      <c r="S1969">
        <v>2014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P1970" s="11" t="s">
        <v>8315</v>
      </c>
      <c r="Q1970" t="s">
        <v>8314</v>
      </c>
      <c r="R1970" s="16">
        <v>42676.586979166663</v>
      </c>
      <c r="S1970">
        <v>2016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P1971" s="11" t="s">
        <v>8315</v>
      </c>
      <c r="Q1971" t="s">
        <v>8314</v>
      </c>
      <c r="R1971" s="16">
        <v>42557.792453703703</v>
      </c>
      <c r="S1971">
        <v>2016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P1972" s="11" t="s">
        <v>8315</v>
      </c>
      <c r="Q1972" t="s">
        <v>8314</v>
      </c>
      <c r="R1972" s="16">
        <v>41324.193298611113</v>
      </c>
      <c r="S1972">
        <v>2013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P1973" s="11" t="s">
        <v>8315</v>
      </c>
      <c r="Q1973" t="s">
        <v>8314</v>
      </c>
      <c r="R1973" s="16">
        <v>41561.500706018516</v>
      </c>
      <c r="S1973">
        <v>2013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P1974" s="11" t="s">
        <v>8315</v>
      </c>
      <c r="Q1974" t="s">
        <v>8314</v>
      </c>
      <c r="R1974" s="16">
        <v>41201.012083333335</v>
      </c>
      <c r="S1974">
        <v>2012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P1975" s="11" t="s">
        <v>8315</v>
      </c>
      <c r="Q1975" t="s">
        <v>8314</v>
      </c>
      <c r="R1975" s="16">
        <v>42549.722962962958</v>
      </c>
      <c r="S1975">
        <v>2016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P1976" s="11" t="s">
        <v>8315</v>
      </c>
      <c r="Q1976" t="s">
        <v>8314</v>
      </c>
      <c r="R1976" s="16">
        <v>41445.334131944444</v>
      </c>
      <c r="S1976">
        <v>2013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P1977" s="11" t="s">
        <v>8315</v>
      </c>
      <c r="Q1977" t="s">
        <v>8314</v>
      </c>
      <c r="R1977" s="16">
        <v>41313.755219907405</v>
      </c>
      <c r="S1977">
        <v>2013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P1978" s="11" t="s">
        <v>8315</v>
      </c>
      <c r="Q1978" t="s">
        <v>8314</v>
      </c>
      <c r="R1978" s="16">
        <v>41438.899594907409</v>
      </c>
      <c r="S1978">
        <v>2013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P1979" s="11" t="s">
        <v>8315</v>
      </c>
      <c r="Q1979" t="s">
        <v>8314</v>
      </c>
      <c r="R1979" s="16">
        <v>42311.216898148152</v>
      </c>
      <c r="S1979">
        <v>2015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P1980" s="11" t="s">
        <v>8315</v>
      </c>
      <c r="Q1980" t="s">
        <v>8314</v>
      </c>
      <c r="R1980" s="16">
        <v>41039.225601851853</v>
      </c>
      <c r="S1980">
        <v>2012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P1981" s="11" t="s">
        <v>8315</v>
      </c>
      <c r="Q1981" t="s">
        <v>8314</v>
      </c>
      <c r="R1981" s="16">
        <v>42290.460023148145</v>
      </c>
      <c r="S1981">
        <v>2015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P1982" s="11" t="s">
        <v>8315</v>
      </c>
      <c r="Q1982" t="s">
        <v>8314</v>
      </c>
      <c r="R1982" s="16">
        <v>42423.542384259257</v>
      </c>
      <c r="S1982">
        <v>2016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P1983" s="11" t="s">
        <v>8334</v>
      </c>
      <c r="Q1983" t="s">
        <v>8314</v>
      </c>
      <c r="R1983" s="16">
        <v>41799.725289351853</v>
      </c>
      <c r="S1983">
        <v>2014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P1984" s="11" t="s">
        <v>8334</v>
      </c>
      <c r="Q1984" t="s">
        <v>8314</v>
      </c>
      <c r="R1984" s="16">
        <v>42678.586655092593</v>
      </c>
      <c r="S1984">
        <v>2016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P1985" s="11" t="s">
        <v>8334</v>
      </c>
      <c r="Q1985" t="s">
        <v>8314</v>
      </c>
      <c r="R1985" s="16">
        <v>42593.011782407411</v>
      </c>
      <c r="S1985">
        <v>2016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P1986" s="11" t="s">
        <v>8334</v>
      </c>
      <c r="Q1986" t="s">
        <v>8314</v>
      </c>
      <c r="R1986" s="16">
        <v>41913.790289351848</v>
      </c>
      <c r="S1986">
        <v>2014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P1987" s="11" t="s">
        <v>8334</v>
      </c>
      <c r="Q1987" t="s">
        <v>8314</v>
      </c>
      <c r="R1987" s="16">
        <v>42555.698738425926</v>
      </c>
      <c r="S1987">
        <v>2016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P1988" s="11" t="s">
        <v>8334</v>
      </c>
      <c r="Q1988" t="s">
        <v>8314</v>
      </c>
      <c r="R1988" s="16">
        <v>42413.433831018512</v>
      </c>
      <c r="S1988">
        <v>2016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P1989" s="11" t="s">
        <v>8334</v>
      </c>
      <c r="Q1989" t="s">
        <v>8314</v>
      </c>
      <c r="R1989" s="16">
        <v>42034.639768518522</v>
      </c>
      <c r="S1989">
        <v>2015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P1990" s="11" t="s">
        <v>8334</v>
      </c>
      <c r="Q1990" t="s">
        <v>8314</v>
      </c>
      <c r="R1990" s="16">
        <v>42206.763217592597</v>
      </c>
      <c r="S1990">
        <v>2015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P1991" s="11" t="s">
        <v>8334</v>
      </c>
      <c r="Q1991" t="s">
        <v>8314</v>
      </c>
      <c r="R1991" s="16">
        <v>42685.680648148147</v>
      </c>
      <c r="S1991">
        <v>2016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P1992" s="11" t="s">
        <v>8334</v>
      </c>
      <c r="Q1992" t="s">
        <v>8314</v>
      </c>
      <c r="R1992" s="16">
        <v>42398.195972222224</v>
      </c>
      <c r="S1992">
        <v>2016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P1993" s="11" t="s">
        <v>8334</v>
      </c>
      <c r="Q1993" t="s">
        <v>8314</v>
      </c>
      <c r="R1993" s="16">
        <v>42167.89335648148</v>
      </c>
      <c r="S1993">
        <v>2015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P1994" s="11" t="s">
        <v>8334</v>
      </c>
      <c r="Q1994" t="s">
        <v>8314</v>
      </c>
      <c r="R1994" s="16">
        <v>42023.143414351856</v>
      </c>
      <c r="S1994">
        <v>2015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P1995" s="11" t="s">
        <v>8334</v>
      </c>
      <c r="Q1995" t="s">
        <v>8314</v>
      </c>
      <c r="R1995" s="16">
        <v>42329.58839120371</v>
      </c>
      <c r="S1995">
        <v>2015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P1996" s="11" t="s">
        <v>8334</v>
      </c>
      <c r="Q1996" t="s">
        <v>8314</v>
      </c>
      <c r="R1996" s="16">
        <v>42651.006273148145</v>
      </c>
      <c r="S1996">
        <v>2016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P1997" s="11" t="s">
        <v>8334</v>
      </c>
      <c r="Q1997" t="s">
        <v>8314</v>
      </c>
      <c r="R1997" s="16">
        <v>42181.902037037042</v>
      </c>
      <c r="S1997">
        <v>2015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P1998" s="11" t="s">
        <v>8334</v>
      </c>
      <c r="Q1998" t="s">
        <v>8314</v>
      </c>
      <c r="R1998" s="16">
        <v>41800.819571759261</v>
      </c>
      <c r="S1998">
        <v>2014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P1999" s="11" t="s">
        <v>8334</v>
      </c>
      <c r="Q1999" t="s">
        <v>8314</v>
      </c>
      <c r="R1999" s="16">
        <v>41847.930694444447</v>
      </c>
      <c r="S1999">
        <v>2014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P2000" s="11" t="s">
        <v>8334</v>
      </c>
      <c r="Q2000" t="s">
        <v>8314</v>
      </c>
      <c r="R2000" s="16">
        <v>41807.118495370371</v>
      </c>
      <c r="S2000">
        <v>2014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P2001" s="11" t="s">
        <v>8334</v>
      </c>
      <c r="Q2001" t="s">
        <v>8314</v>
      </c>
      <c r="R2001" s="16">
        <v>41926.482731481483</v>
      </c>
      <c r="S2001">
        <v>2014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P2002" s="11" t="s">
        <v>8334</v>
      </c>
      <c r="Q2002" t="s">
        <v>8314</v>
      </c>
      <c r="R2002" s="16">
        <v>42345.951539351852</v>
      </c>
      <c r="S2002">
        <v>2015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P2003" s="11" t="s">
        <v>8315</v>
      </c>
      <c r="Q2003" t="s">
        <v>8314</v>
      </c>
      <c r="R2003" s="16">
        <v>42136.209675925929</v>
      </c>
      <c r="S2003">
        <v>2015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P2004" s="11" t="s">
        <v>8315</v>
      </c>
      <c r="Q2004" t="s">
        <v>8314</v>
      </c>
      <c r="R2004" s="16">
        <v>42728.71230324074</v>
      </c>
      <c r="S2004">
        <v>2016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P2005" s="11" t="s">
        <v>8315</v>
      </c>
      <c r="Q2005" t="s">
        <v>8314</v>
      </c>
      <c r="R2005" s="16">
        <v>40347.125601851854</v>
      </c>
      <c r="S2005">
        <v>2010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P2006" s="11" t="s">
        <v>8315</v>
      </c>
      <c r="Q2006" t="s">
        <v>8314</v>
      </c>
      <c r="R2006" s="16">
        <v>41800.604895833334</v>
      </c>
      <c r="S2006">
        <v>2014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P2007" s="11" t="s">
        <v>8315</v>
      </c>
      <c r="Q2007" t="s">
        <v>8314</v>
      </c>
      <c r="R2007" s="16">
        <v>41535.812708333331</v>
      </c>
      <c r="S2007">
        <v>2013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P2008" s="11" t="s">
        <v>8315</v>
      </c>
      <c r="Q2008" t="s">
        <v>8314</v>
      </c>
      <c r="R2008" s="16">
        <v>41941.500520833331</v>
      </c>
      <c r="S2008">
        <v>2014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P2009" s="11" t="s">
        <v>8315</v>
      </c>
      <c r="Q2009" t="s">
        <v>8314</v>
      </c>
      <c r="R2009" s="16">
        <v>40347.837800925925</v>
      </c>
      <c r="S2009">
        <v>2010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P2010" s="11" t="s">
        <v>8315</v>
      </c>
      <c r="Q2010" t="s">
        <v>8314</v>
      </c>
      <c r="R2010" s="16">
        <v>40761.604421296295</v>
      </c>
      <c r="S2010">
        <v>2011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P2011" s="11" t="s">
        <v>8315</v>
      </c>
      <c r="Q2011" t="s">
        <v>8314</v>
      </c>
      <c r="R2011" s="16">
        <v>42661.323414351849</v>
      </c>
      <c r="S2011">
        <v>2016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P2012" s="11" t="s">
        <v>8315</v>
      </c>
      <c r="Q2012" t="s">
        <v>8314</v>
      </c>
      <c r="R2012" s="16">
        <v>42570.996423611112</v>
      </c>
      <c r="S2012">
        <v>2016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P2013" s="11" t="s">
        <v>8315</v>
      </c>
      <c r="Q2013" t="s">
        <v>8314</v>
      </c>
      <c r="R2013" s="16">
        <v>42347.358483796299</v>
      </c>
      <c r="S2013">
        <v>2015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P2014" s="11" t="s">
        <v>8315</v>
      </c>
      <c r="Q2014" t="s">
        <v>8314</v>
      </c>
      <c r="R2014" s="16">
        <v>42010.822233796294</v>
      </c>
      <c r="S2014">
        <v>2015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P2015" s="11" t="s">
        <v>8315</v>
      </c>
      <c r="Q2015" t="s">
        <v>8314</v>
      </c>
      <c r="R2015" s="16">
        <v>42499.960810185185</v>
      </c>
      <c r="S2015">
        <v>2016</v>
      </c>
    </row>
    <row r="2016" spans="1:19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>
        <f>ROUND(E2016/D2016*100,0)</f>
        <v>7814</v>
      </c>
      <c r="P2016" s="11" t="s">
        <v>8315</v>
      </c>
      <c r="Q2016" t="s">
        <v>8314</v>
      </c>
      <c r="R2016" s="16">
        <v>41324.214571759258</v>
      </c>
      <c r="S2016">
        <v>2013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P2017" s="11" t="s">
        <v>8315</v>
      </c>
      <c r="Q2017" t="s">
        <v>8314</v>
      </c>
      <c r="R2017" s="16">
        <v>40765.876886574071</v>
      </c>
      <c r="S2017">
        <v>2011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P2018" s="11" t="s">
        <v>8315</v>
      </c>
      <c r="Q2018" t="s">
        <v>8314</v>
      </c>
      <c r="R2018" s="16">
        <v>41312.88077546296</v>
      </c>
      <c r="S2018">
        <v>2013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P2019" s="11" t="s">
        <v>8315</v>
      </c>
      <c r="Q2019" t="s">
        <v>8314</v>
      </c>
      <c r="R2019" s="16">
        <v>40961.057349537034</v>
      </c>
      <c r="S2019">
        <v>2012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P2020" s="11" t="s">
        <v>8315</v>
      </c>
      <c r="Q2020" t="s">
        <v>8314</v>
      </c>
      <c r="R2020" s="16">
        <v>42199.365844907406</v>
      </c>
      <c r="S2020">
        <v>2015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P2021" s="11" t="s">
        <v>8315</v>
      </c>
      <c r="Q2021" t="s">
        <v>8314</v>
      </c>
      <c r="R2021" s="16">
        <v>42605.70857638889</v>
      </c>
      <c r="S2021">
        <v>2016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P2022" s="11" t="s">
        <v>8315</v>
      </c>
      <c r="Q2022" t="s">
        <v>8314</v>
      </c>
      <c r="R2022" s="16">
        <v>41737.097499999996</v>
      </c>
      <c r="S2022">
        <v>2014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P2023" s="11" t="s">
        <v>8315</v>
      </c>
      <c r="Q2023" t="s">
        <v>8314</v>
      </c>
      <c r="R2023" s="16">
        <v>41861.070567129631</v>
      </c>
      <c r="S2023">
        <v>2014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P2024" s="11" t="s">
        <v>8315</v>
      </c>
      <c r="Q2024" t="s">
        <v>8314</v>
      </c>
      <c r="R2024" s="16">
        <v>42502.569120370375</v>
      </c>
      <c r="S2024">
        <v>2016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P2025" s="11" t="s">
        <v>8315</v>
      </c>
      <c r="Q2025" t="s">
        <v>8314</v>
      </c>
      <c r="R2025" s="16">
        <v>42136.420752314814</v>
      </c>
      <c r="S2025">
        <v>2015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P2026" s="11" t="s">
        <v>8315</v>
      </c>
      <c r="Q2026" t="s">
        <v>8314</v>
      </c>
      <c r="R2026" s="16">
        <v>41099.966944444444</v>
      </c>
      <c r="S2026">
        <v>2012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P2027" s="11" t="s">
        <v>8315</v>
      </c>
      <c r="Q2027" t="s">
        <v>8314</v>
      </c>
      <c r="R2027" s="16">
        <v>42136.184560185182</v>
      </c>
      <c r="S2027">
        <v>2015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P2028" s="11" t="s">
        <v>8315</v>
      </c>
      <c r="Q2028" t="s">
        <v>8314</v>
      </c>
      <c r="R2028" s="16">
        <v>41704.735937500001</v>
      </c>
      <c r="S2028">
        <v>2014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P2029" s="11" t="s">
        <v>8315</v>
      </c>
      <c r="Q2029" t="s">
        <v>8314</v>
      </c>
      <c r="R2029" s="16">
        <v>42048.813877314817</v>
      </c>
      <c r="S2029">
        <v>2015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P2030" s="11" t="s">
        <v>8315</v>
      </c>
      <c r="Q2030" t="s">
        <v>8314</v>
      </c>
      <c r="R2030" s="16">
        <v>40215.919050925928</v>
      </c>
      <c r="S2030">
        <v>2010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P2031" s="11" t="s">
        <v>8315</v>
      </c>
      <c r="Q2031" t="s">
        <v>8314</v>
      </c>
      <c r="R2031" s="16">
        <v>41848.021770833337</v>
      </c>
      <c r="S2031">
        <v>2014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P2032" s="11" t="s">
        <v>8315</v>
      </c>
      <c r="Q2032" t="s">
        <v>8314</v>
      </c>
      <c r="R2032" s="16">
        <v>41212.996481481481</v>
      </c>
      <c r="S2032">
        <v>2012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P2033" s="11" t="s">
        <v>8315</v>
      </c>
      <c r="Q2033" t="s">
        <v>8314</v>
      </c>
      <c r="R2033" s="16">
        <v>41975.329317129625</v>
      </c>
      <c r="S2033">
        <v>2014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P2034" s="11" t="s">
        <v>8315</v>
      </c>
      <c r="Q2034" t="s">
        <v>8314</v>
      </c>
      <c r="R2034" s="16">
        <v>42689.565671296295</v>
      </c>
      <c r="S2034">
        <v>2016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P2035" s="11" t="s">
        <v>8315</v>
      </c>
      <c r="Q2035" t="s">
        <v>8314</v>
      </c>
      <c r="R2035" s="16">
        <v>41725.082384259258</v>
      </c>
      <c r="S2035">
        <v>2014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P2036" s="11" t="s">
        <v>8315</v>
      </c>
      <c r="Q2036" t="s">
        <v>8314</v>
      </c>
      <c r="R2036" s="16">
        <v>42076.130011574074</v>
      </c>
      <c r="S2036">
        <v>2015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P2037" s="11" t="s">
        <v>8315</v>
      </c>
      <c r="Q2037" t="s">
        <v>8314</v>
      </c>
      <c r="R2037" s="16">
        <v>42311.625081018516</v>
      </c>
      <c r="S2037">
        <v>2015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P2038" s="11" t="s">
        <v>8315</v>
      </c>
      <c r="Q2038" t="s">
        <v>8314</v>
      </c>
      <c r="R2038" s="16">
        <v>41738.864803240744</v>
      </c>
      <c r="S2038">
        <v>2014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P2039" s="11" t="s">
        <v>8315</v>
      </c>
      <c r="Q2039" t="s">
        <v>8314</v>
      </c>
      <c r="R2039" s="16">
        <v>41578.210104166668</v>
      </c>
      <c r="S2039">
        <v>2013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P2040" s="11" t="s">
        <v>8315</v>
      </c>
      <c r="Q2040" t="s">
        <v>8314</v>
      </c>
      <c r="R2040" s="16">
        <v>41424.27107638889</v>
      </c>
      <c r="S2040">
        <v>2013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P2041" s="11" t="s">
        <v>8315</v>
      </c>
      <c r="Q2041" t="s">
        <v>8314</v>
      </c>
      <c r="R2041" s="16">
        <v>42675.438946759255</v>
      </c>
      <c r="S2041">
        <v>2016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P2042" s="11" t="s">
        <v>8315</v>
      </c>
      <c r="Q2042" t="s">
        <v>8314</v>
      </c>
      <c r="R2042" s="16">
        <v>41578.927118055559</v>
      </c>
      <c r="S2042">
        <v>2013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P2043" s="11" t="s">
        <v>8315</v>
      </c>
      <c r="Q2043" t="s">
        <v>8314</v>
      </c>
      <c r="R2043" s="16">
        <v>42654.525775462964</v>
      </c>
      <c r="S2043">
        <v>2016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P2044" s="11" t="s">
        <v>8315</v>
      </c>
      <c r="Q2044" t="s">
        <v>8314</v>
      </c>
      <c r="R2044" s="16">
        <v>42331.708032407405</v>
      </c>
      <c r="S2044">
        <v>2015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P2045" s="11" t="s">
        <v>8315</v>
      </c>
      <c r="Q2045" t="s">
        <v>8314</v>
      </c>
      <c r="R2045" s="16">
        <v>42661.176817129628</v>
      </c>
      <c r="S2045">
        <v>2016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P2046" s="11" t="s">
        <v>8315</v>
      </c>
      <c r="Q2046" t="s">
        <v>8314</v>
      </c>
      <c r="R2046" s="16">
        <v>42138.684189814812</v>
      </c>
      <c r="S2046">
        <v>2015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P2047" s="11" t="s">
        <v>8315</v>
      </c>
      <c r="Q2047" t="s">
        <v>8314</v>
      </c>
      <c r="R2047" s="16">
        <v>41069.088506944441</v>
      </c>
      <c r="S2047">
        <v>2012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P2048" s="11" t="s">
        <v>8315</v>
      </c>
      <c r="Q2048" t="s">
        <v>8314</v>
      </c>
      <c r="R2048" s="16">
        <v>41387.171805555554</v>
      </c>
      <c r="S2048">
        <v>2013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P2049" s="11" t="s">
        <v>8315</v>
      </c>
      <c r="Q2049" t="s">
        <v>8314</v>
      </c>
      <c r="R2049" s="16">
        <v>42081.903587962966</v>
      </c>
      <c r="S2049">
        <v>2015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P2050" s="11" t="s">
        <v>8315</v>
      </c>
      <c r="Q2050" t="s">
        <v>8314</v>
      </c>
      <c r="R2050" s="16">
        <v>41387.651516203703</v>
      </c>
      <c r="S2050">
        <v>2013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P2051" s="11" t="s">
        <v>8315</v>
      </c>
      <c r="Q2051" t="s">
        <v>8314</v>
      </c>
      <c r="R2051" s="16">
        <v>41575.527349537035</v>
      </c>
      <c r="S2051">
        <v>2013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P2052" s="11" t="s">
        <v>8315</v>
      </c>
      <c r="Q2052" t="s">
        <v>8314</v>
      </c>
      <c r="R2052" s="16">
        <v>42115.071504629625</v>
      </c>
      <c r="S2052">
        <v>2015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P2053" s="11" t="s">
        <v>8315</v>
      </c>
      <c r="Q2053" t="s">
        <v>8314</v>
      </c>
      <c r="R2053" s="16">
        <v>41604.022418981483</v>
      </c>
      <c r="S2053">
        <v>2013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P2054" s="11" t="s">
        <v>8315</v>
      </c>
      <c r="Q2054" t="s">
        <v>8314</v>
      </c>
      <c r="R2054" s="16">
        <v>42375.08394675926</v>
      </c>
      <c r="S2054">
        <v>2016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P2055" s="11" t="s">
        <v>8315</v>
      </c>
      <c r="Q2055" t="s">
        <v>8314</v>
      </c>
      <c r="R2055" s="16">
        <v>42303.617488425924</v>
      </c>
      <c r="S2055">
        <v>2015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P2056" s="11" t="s">
        <v>8315</v>
      </c>
      <c r="Q2056" t="s">
        <v>8314</v>
      </c>
      <c r="R2056" s="16">
        <v>41731.520949074074</v>
      </c>
      <c r="S2056">
        <v>2014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P2057" s="11" t="s">
        <v>8315</v>
      </c>
      <c r="Q2057" t="s">
        <v>8314</v>
      </c>
      <c r="R2057" s="16">
        <v>41946.674108796295</v>
      </c>
      <c r="S2057">
        <v>2014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P2058" s="11" t="s">
        <v>8315</v>
      </c>
      <c r="Q2058" t="s">
        <v>8314</v>
      </c>
      <c r="R2058" s="16">
        <v>41351.76090277778</v>
      </c>
      <c r="S2058">
        <v>2013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P2059" s="11" t="s">
        <v>8315</v>
      </c>
      <c r="Q2059" t="s">
        <v>8314</v>
      </c>
      <c r="R2059" s="16">
        <v>42396.494583333333</v>
      </c>
      <c r="S2059">
        <v>2016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P2060" s="11" t="s">
        <v>8315</v>
      </c>
      <c r="Q2060" t="s">
        <v>8314</v>
      </c>
      <c r="R2060" s="16">
        <v>42026.370717592596</v>
      </c>
      <c r="S2060">
        <v>2015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P2061" s="11" t="s">
        <v>8315</v>
      </c>
      <c r="Q2061" t="s">
        <v>8314</v>
      </c>
      <c r="R2061" s="16">
        <v>42361.602476851855</v>
      </c>
      <c r="S2061">
        <v>2015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P2062" s="11" t="s">
        <v>8315</v>
      </c>
      <c r="Q2062" t="s">
        <v>8314</v>
      </c>
      <c r="R2062" s="16">
        <v>41783.642939814818</v>
      </c>
      <c r="S2062">
        <v>2014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P2063" s="11" t="s">
        <v>8315</v>
      </c>
      <c r="Q2063" t="s">
        <v>8314</v>
      </c>
      <c r="R2063" s="16">
        <v>42705.764513888891</v>
      </c>
      <c r="S2063">
        <v>2016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P2064" s="11" t="s">
        <v>8315</v>
      </c>
      <c r="Q2064" t="s">
        <v>8314</v>
      </c>
      <c r="R2064" s="16">
        <v>42423.3830787037</v>
      </c>
      <c r="S2064">
        <v>2016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P2065" s="11" t="s">
        <v>8315</v>
      </c>
      <c r="Q2065" t="s">
        <v>8314</v>
      </c>
      <c r="R2065" s="16">
        <v>42472.73265046296</v>
      </c>
      <c r="S2065">
        <v>2016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P2066" s="11" t="s">
        <v>8315</v>
      </c>
      <c r="Q2066" t="s">
        <v>8314</v>
      </c>
      <c r="R2066" s="16">
        <v>41389.364849537036</v>
      </c>
      <c r="S2066">
        <v>2013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P2067" s="11" t="s">
        <v>8315</v>
      </c>
      <c r="Q2067" t="s">
        <v>8314</v>
      </c>
      <c r="R2067" s="16">
        <v>41603.333668981482</v>
      </c>
      <c r="S2067">
        <v>2013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P2068" s="11" t="s">
        <v>8315</v>
      </c>
      <c r="Q2068" t="s">
        <v>8314</v>
      </c>
      <c r="R2068" s="16">
        <v>41844.771793981483</v>
      </c>
      <c r="S2068">
        <v>2014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P2069" s="11" t="s">
        <v>8315</v>
      </c>
      <c r="Q2069" t="s">
        <v>8314</v>
      </c>
      <c r="R2069" s="16">
        <v>42115.853888888887</v>
      </c>
      <c r="S2069">
        <v>2015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P2070" s="11" t="s">
        <v>8315</v>
      </c>
      <c r="Q2070" t="s">
        <v>8314</v>
      </c>
      <c r="R2070" s="16">
        <v>42633.841608796298</v>
      </c>
      <c r="S2070">
        <v>2016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P2071" s="11" t="s">
        <v>8315</v>
      </c>
      <c r="Q2071" t="s">
        <v>8314</v>
      </c>
      <c r="R2071" s="16">
        <v>42340.972118055557</v>
      </c>
      <c r="S2071">
        <v>2015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P2072" s="11" t="s">
        <v>8315</v>
      </c>
      <c r="Q2072" t="s">
        <v>8314</v>
      </c>
      <c r="R2072" s="16">
        <v>42519.6565162037</v>
      </c>
      <c r="S2072">
        <v>2016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P2073" s="11" t="s">
        <v>8315</v>
      </c>
      <c r="Q2073" t="s">
        <v>8314</v>
      </c>
      <c r="R2073" s="16">
        <v>42600.278749999998</v>
      </c>
      <c r="S2073">
        <v>2016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P2074" s="11" t="s">
        <v>8315</v>
      </c>
      <c r="Q2074" t="s">
        <v>8314</v>
      </c>
      <c r="R2074" s="16">
        <v>42467.581388888888</v>
      </c>
      <c r="S2074">
        <v>2016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P2075" s="11" t="s">
        <v>8315</v>
      </c>
      <c r="Q2075" t="s">
        <v>8314</v>
      </c>
      <c r="R2075" s="16">
        <v>42087.668032407411</v>
      </c>
      <c r="S2075">
        <v>2015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P2076" s="11" t="s">
        <v>8315</v>
      </c>
      <c r="Q2076" t="s">
        <v>8314</v>
      </c>
      <c r="R2076" s="16">
        <v>42466.826180555552</v>
      </c>
      <c r="S2076">
        <v>2016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P2077" s="11" t="s">
        <v>8315</v>
      </c>
      <c r="Q2077" t="s">
        <v>8314</v>
      </c>
      <c r="R2077" s="16">
        <v>41450.681574074071</v>
      </c>
      <c r="S2077">
        <v>2013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P2078" s="11" t="s">
        <v>8315</v>
      </c>
      <c r="Q2078" t="s">
        <v>8314</v>
      </c>
      <c r="R2078" s="16">
        <v>41803.880659722221</v>
      </c>
      <c r="S2078">
        <v>2014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P2079" s="11" t="s">
        <v>8315</v>
      </c>
      <c r="Q2079" t="s">
        <v>8314</v>
      </c>
      <c r="R2079" s="16">
        <v>42103.042546296296</v>
      </c>
      <c r="S2079">
        <v>2015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P2080" s="11" t="s">
        <v>8315</v>
      </c>
      <c r="Q2080" t="s">
        <v>8314</v>
      </c>
      <c r="R2080" s="16">
        <v>42692.771493055552</v>
      </c>
      <c r="S2080">
        <v>2016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P2081" s="11" t="s">
        <v>8315</v>
      </c>
      <c r="Q2081" t="s">
        <v>8314</v>
      </c>
      <c r="R2081" s="16">
        <v>42150.71056712963</v>
      </c>
      <c r="S2081">
        <v>2015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P2082" s="11" t="s">
        <v>8315</v>
      </c>
      <c r="Q2082" t="s">
        <v>8314</v>
      </c>
      <c r="R2082" s="16">
        <v>42289.957175925927</v>
      </c>
      <c r="S2082">
        <v>2015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P2083" s="11" t="s">
        <v>8321</v>
      </c>
      <c r="Q2083" t="s">
        <v>8314</v>
      </c>
      <c r="R2083" s="16">
        <v>41004.156886574077</v>
      </c>
      <c r="S2083">
        <v>2012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P2084" s="11" t="s">
        <v>8321</v>
      </c>
      <c r="Q2084" t="s">
        <v>8314</v>
      </c>
      <c r="R2084" s="16">
        <v>40811.120324074072</v>
      </c>
      <c r="S2084">
        <v>2011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P2085" s="11" t="s">
        <v>8321</v>
      </c>
      <c r="Q2085" t="s">
        <v>8314</v>
      </c>
      <c r="R2085" s="16">
        <v>41034.72216435185</v>
      </c>
      <c r="S2085">
        <v>2012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P2086" s="11" t="s">
        <v>8321</v>
      </c>
      <c r="Q2086" t="s">
        <v>8314</v>
      </c>
      <c r="R2086" s="16">
        <v>41731.833124999997</v>
      </c>
      <c r="S2086">
        <v>2014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P2087" s="11" t="s">
        <v>8321</v>
      </c>
      <c r="Q2087" t="s">
        <v>8314</v>
      </c>
      <c r="R2087" s="16">
        <v>41075.835497685184</v>
      </c>
      <c r="S2087">
        <v>2012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P2088" s="11" t="s">
        <v>8321</v>
      </c>
      <c r="Q2088" t="s">
        <v>8314</v>
      </c>
      <c r="R2088" s="16">
        <v>40860.67050925926</v>
      </c>
      <c r="S2088">
        <v>2011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P2089" s="11" t="s">
        <v>8321</v>
      </c>
      <c r="Q2089" t="s">
        <v>8314</v>
      </c>
      <c r="R2089" s="16">
        <v>40764.204375000001</v>
      </c>
      <c r="S2089">
        <v>2011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P2090" s="11" t="s">
        <v>8321</v>
      </c>
      <c r="Q2090" t="s">
        <v>8314</v>
      </c>
      <c r="R2090" s="16">
        <v>40395.714722222219</v>
      </c>
      <c r="S2090">
        <v>2010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P2091" s="11" t="s">
        <v>8321</v>
      </c>
      <c r="Q2091" t="s">
        <v>8314</v>
      </c>
      <c r="R2091" s="16">
        <v>41453.076319444444</v>
      </c>
      <c r="S2091">
        <v>2013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P2092" s="11" t="s">
        <v>8321</v>
      </c>
      <c r="Q2092" t="s">
        <v>8314</v>
      </c>
      <c r="R2092" s="16">
        <v>41299.381423611114</v>
      </c>
      <c r="S2092">
        <v>2013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P2093" s="11" t="s">
        <v>8321</v>
      </c>
      <c r="Q2093" t="s">
        <v>8314</v>
      </c>
      <c r="R2093" s="16">
        <v>40555.322662037033</v>
      </c>
      <c r="S2093">
        <v>2011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P2094" s="11" t="s">
        <v>8321</v>
      </c>
      <c r="Q2094" t="s">
        <v>8314</v>
      </c>
      <c r="R2094" s="16">
        <v>40763.707546296297</v>
      </c>
      <c r="S2094">
        <v>2011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P2095" s="11" t="s">
        <v>8321</v>
      </c>
      <c r="Q2095" t="s">
        <v>8314</v>
      </c>
      <c r="R2095" s="16">
        <v>41205.854537037041</v>
      </c>
      <c r="S2095">
        <v>2012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P2096" s="11" t="s">
        <v>8321</v>
      </c>
      <c r="Q2096" t="s">
        <v>8314</v>
      </c>
      <c r="R2096" s="16">
        <v>40939.02002314815</v>
      </c>
      <c r="S2096">
        <v>2012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P2097" s="11" t="s">
        <v>8321</v>
      </c>
      <c r="Q2097" t="s">
        <v>8314</v>
      </c>
      <c r="R2097" s="16">
        <v>40758.733483796292</v>
      </c>
      <c r="S2097">
        <v>2011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P2098" s="11" t="s">
        <v>8321</v>
      </c>
      <c r="Q2098" t="s">
        <v>8314</v>
      </c>
      <c r="R2098" s="16">
        <v>41192.758506944447</v>
      </c>
      <c r="S2098">
        <v>2012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P2099" s="11" t="s">
        <v>8321</v>
      </c>
      <c r="Q2099" t="s">
        <v>8314</v>
      </c>
      <c r="R2099" s="16">
        <v>40818.58489583333</v>
      </c>
      <c r="S2099">
        <v>2011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P2100" s="11" t="s">
        <v>8321</v>
      </c>
      <c r="Q2100" t="s">
        <v>8314</v>
      </c>
      <c r="R2100" s="16">
        <v>40946.11383101852</v>
      </c>
      <c r="S2100">
        <v>2012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P2101" s="11" t="s">
        <v>8321</v>
      </c>
      <c r="Q2101" t="s">
        <v>8314</v>
      </c>
      <c r="R2101" s="16">
        <v>42173.746342592596</v>
      </c>
      <c r="S2101">
        <v>2015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P2102" s="11" t="s">
        <v>8321</v>
      </c>
      <c r="Q2102" t="s">
        <v>8314</v>
      </c>
      <c r="R2102" s="16">
        <v>41074.834965277776</v>
      </c>
      <c r="S2102">
        <v>2012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P2103" s="11" t="s">
        <v>8321</v>
      </c>
      <c r="Q2103" t="s">
        <v>8314</v>
      </c>
      <c r="R2103" s="16">
        <v>40892.149467592593</v>
      </c>
      <c r="S2103">
        <v>2011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P2104" s="11" t="s">
        <v>8321</v>
      </c>
      <c r="Q2104" t="s">
        <v>8314</v>
      </c>
      <c r="R2104" s="16">
        <v>40638.868611111109</v>
      </c>
      <c r="S2104">
        <v>2011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P2105" s="11" t="s">
        <v>8321</v>
      </c>
      <c r="Q2105" t="s">
        <v>8314</v>
      </c>
      <c r="R2105" s="16">
        <v>41192.754942129628</v>
      </c>
      <c r="S2105">
        <v>2012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P2106" s="11" t="s">
        <v>8321</v>
      </c>
      <c r="Q2106" t="s">
        <v>8314</v>
      </c>
      <c r="R2106" s="16">
        <v>41394.074467592596</v>
      </c>
      <c r="S2106">
        <v>2013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P2107" s="11" t="s">
        <v>8321</v>
      </c>
      <c r="Q2107" t="s">
        <v>8314</v>
      </c>
      <c r="R2107" s="16">
        <v>41951.788807870369</v>
      </c>
      <c r="S2107">
        <v>2014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P2108" s="11" t="s">
        <v>8321</v>
      </c>
      <c r="Q2108" t="s">
        <v>8314</v>
      </c>
      <c r="R2108" s="16">
        <v>41270.21497685185</v>
      </c>
      <c r="S2108">
        <v>2012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P2109" s="11" t="s">
        <v>8321</v>
      </c>
      <c r="Q2109" t="s">
        <v>8314</v>
      </c>
      <c r="R2109" s="16">
        <v>41934.71056712963</v>
      </c>
      <c r="S2109">
        <v>2014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P2110" s="11" t="s">
        <v>8321</v>
      </c>
      <c r="Q2110" t="s">
        <v>8314</v>
      </c>
      <c r="R2110" s="16">
        <v>41135.175694444442</v>
      </c>
      <c r="S2110">
        <v>2012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P2111" s="11" t="s">
        <v>8321</v>
      </c>
      <c r="Q2111" t="s">
        <v>8314</v>
      </c>
      <c r="R2111" s="16">
        <v>42160.708530092597</v>
      </c>
      <c r="S2111">
        <v>2015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P2112" s="11" t="s">
        <v>8321</v>
      </c>
      <c r="Q2112" t="s">
        <v>8314</v>
      </c>
      <c r="R2112" s="16">
        <v>41759.670937499999</v>
      </c>
      <c r="S2112">
        <v>2014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P2113" s="11" t="s">
        <v>8321</v>
      </c>
      <c r="Q2113" t="s">
        <v>8314</v>
      </c>
      <c r="R2113" s="16">
        <v>40703.197048611109</v>
      </c>
      <c r="S2113">
        <v>2011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P2114" s="11" t="s">
        <v>8321</v>
      </c>
      <c r="Q2114" t="s">
        <v>8314</v>
      </c>
      <c r="R2114" s="16">
        <v>41365.928159722222</v>
      </c>
      <c r="S2114">
        <v>2013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P2115" s="11" t="s">
        <v>8321</v>
      </c>
      <c r="Q2115" t="s">
        <v>8314</v>
      </c>
      <c r="R2115" s="16">
        <v>41870.86546296296</v>
      </c>
      <c r="S2115">
        <v>2014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P2116" s="11" t="s">
        <v>8321</v>
      </c>
      <c r="Q2116" t="s">
        <v>8314</v>
      </c>
      <c r="R2116" s="16">
        <v>40458.815625000003</v>
      </c>
      <c r="S2116">
        <v>2010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P2117" s="11" t="s">
        <v>8321</v>
      </c>
      <c r="Q2117" t="s">
        <v>8314</v>
      </c>
      <c r="R2117" s="16">
        <v>40564.081030092595</v>
      </c>
      <c r="S2117">
        <v>2011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P2118" s="11" t="s">
        <v>8321</v>
      </c>
      <c r="Q2118" t="s">
        <v>8314</v>
      </c>
      <c r="R2118" s="16">
        <v>41136.777812500004</v>
      </c>
      <c r="S2118">
        <v>2012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P2119" s="11" t="s">
        <v>8321</v>
      </c>
      <c r="Q2119" t="s">
        <v>8314</v>
      </c>
      <c r="R2119" s="16">
        <v>42290.059594907405</v>
      </c>
      <c r="S2119">
        <v>2015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P2120" s="11" t="s">
        <v>8321</v>
      </c>
      <c r="Q2120" t="s">
        <v>8314</v>
      </c>
      <c r="R2120" s="16">
        <v>40718.839537037034</v>
      </c>
      <c r="S2120">
        <v>2011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P2121" s="11" t="s">
        <v>8321</v>
      </c>
      <c r="Q2121" t="s">
        <v>8314</v>
      </c>
      <c r="R2121" s="16">
        <v>41107.130150462966</v>
      </c>
      <c r="S2121">
        <v>2012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P2122" s="11" t="s">
        <v>8321</v>
      </c>
      <c r="Q2122" t="s">
        <v>8314</v>
      </c>
      <c r="R2122" s="16">
        <v>41591.964537037034</v>
      </c>
      <c r="S2122">
        <v>2013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P2123" s="11" t="s">
        <v>8329</v>
      </c>
      <c r="Q2123" t="s">
        <v>8314</v>
      </c>
      <c r="R2123" s="16">
        <v>42716.7424537037</v>
      </c>
      <c r="S2123">
        <v>2016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P2124" s="11" t="s">
        <v>8329</v>
      </c>
      <c r="Q2124" t="s">
        <v>8314</v>
      </c>
      <c r="R2124" s="16">
        <v>42712.300567129627</v>
      </c>
      <c r="S2124">
        <v>2016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P2125" s="11" t="s">
        <v>8329</v>
      </c>
      <c r="Q2125" t="s">
        <v>8314</v>
      </c>
      <c r="R2125" s="16">
        <v>40198.424849537041</v>
      </c>
      <c r="S2125">
        <v>2010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P2126" s="11" t="s">
        <v>8329</v>
      </c>
      <c r="Q2126" t="s">
        <v>8314</v>
      </c>
      <c r="R2126" s="16">
        <v>40464.028182870366</v>
      </c>
      <c r="S2126">
        <v>2010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P2127" s="11" t="s">
        <v>8329</v>
      </c>
      <c r="Q2127" t="s">
        <v>8314</v>
      </c>
      <c r="R2127" s="16">
        <v>42191.023530092592</v>
      </c>
      <c r="S2127">
        <v>2015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P2128" s="11" t="s">
        <v>8329</v>
      </c>
      <c r="Q2128" t="s">
        <v>8314</v>
      </c>
      <c r="R2128" s="16">
        <v>41951.973229166666</v>
      </c>
      <c r="S2128">
        <v>2014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P2129" s="11" t="s">
        <v>8329</v>
      </c>
      <c r="Q2129" t="s">
        <v>8314</v>
      </c>
      <c r="R2129" s="16">
        <v>42045.50535879629</v>
      </c>
      <c r="S2129">
        <v>2015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P2130" s="11" t="s">
        <v>8329</v>
      </c>
      <c r="Q2130" t="s">
        <v>8314</v>
      </c>
      <c r="R2130" s="16">
        <v>41843.772789351853</v>
      </c>
      <c r="S2130">
        <v>2014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P2131" s="11" t="s">
        <v>8329</v>
      </c>
      <c r="Q2131" t="s">
        <v>8314</v>
      </c>
      <c r="R2131" s="16">
        <v>42409.024305555555</v>
      </c>
      <c r="S2131">
        <v>2016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P2132" s="11" t="s">
        <v>8329</v>
      </c>
      <c r="Q2132" t="s">
        <v>8314</v>
      </c>
      <c r="R2132" s="16">
        <v>41832.086377314816</v>
      </c>
      <c r="S2132">
        <v>2014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P2133" s="11" t="s">
        <v>8329</v>
      </c>
      <c r="Q2133" t="s">
        <v>8314</v>
      </c>
      <c r="R2133" s="16">
        <v>42167.207071759258</v>
      </c>
      <c r="S2133">
        <v>2015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P2134" s="11" t="s">
        <v>8329</v>
      </c>
      <c r="Q2134" t="s">
        <v>8314</v>
      </c>
      <c r="R2134" s="16">
        <v>41643.487175925926</v>
      </c>
      <c r="S2134">
        <v>2014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P2135" s="11" t="s">
        <v>8329</v>
      </c>
      <c r="Q2135" t="s">
        <v>8314</v>
      </c>
      <c r="R2135" s="16">
        <v>40619.097210648149</v>
      </c>
      <c r="S2135">
        <v>2011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P2136" s="11" t="s">
        <v>8329</v>
      </c>
      <c r="Q2136" t="s">
        <v>8314</v>
      </c>
      <c r="R2136" s="16">
        <v>41361.886469907404</v>
      </c>
      <c r="S2136">
        <v>2013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P2137" s="11" t="s">
        <v>8329</v>
      </c>
      <c r="Q2137" t="s">
        <v>8314</v>
      </c>
      <c r="R2137" s="16">
        <v>41156.963344907403</v>
      </c>
      <c r="S2137">
        <v>2012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P2138" s="11" t="s">
        <v>8329</v>
      </c>
      <c r="Q2138" t="s">
        <v>8314</v>
      </c>
      <c r="R2138" s="16">
        <v>41536.509097222224</v>
      </c>
      <c r="S2138">
        <v>2013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P2139" s="11" t="s">
        <v>8329</v>
      </c>
      <c r="Q2139" t="s">
        <v>8314</v>
      </c>
      <c r="R2139" s="16">
        <v>41948.771168981482</v>
      </c>
      <c r="S2139">
        <v>2014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P2140" s="11" t="s">
        <v>8329</v>
      </c>
      <c r="Q2140" t="s">
        <v>8314</v>
      </c>
      <c r="R2140" s="16">
        <v>41557.013182870374</v>
      </c>
      <c r="S2140">
        <v>2013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P2141" s="11" t="s">
        <v>8329</v>
      </c>
      <c r="Q2141" t="s">
        <v>8314</v>
      </c>
      <c r="R2141" s="16">
        <v>42647.750092592592</v>
      </c>
      <c r="S2141">
        <v>2016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P2142" s="11" t="s">
        <v>8329</v>
      </c>
      <c r="Q2142" t="s">
        <v>8314</v>
      </c>
      <c r="R2142" s="16">
        <v>41255.833611111113</v>
      </c>
      <c r="S2142">
        <v>2012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P2143" s="11" t="s">
        <v>8329</v>
      </c>
      <c r="Q2143" t="s">
        <v>8314</v>
      </c>
      <c r="R2143" s="16">
        <v>41927.235636574071</v>
      </c>
      <c r="S2143">
        <v>2014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P2144" s="11" t="s">
        <v>8329</v>
      </c>
      <c r="Q2144" t="s">
        <v>8314</v>
      </c>
      <c r="R2144" s="16">
        <v>42340.701504629629</v>
      </c>
      <c r="S2144">
        <v>2015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P2145" s="11" t="s">
        <v>8329</v>
      </c>
      <c r="Q2145" t="s">
        <v>8314</v>
      </c>
      <c r="R2145" s="16">
        <v>40332.886712962965</v>
      </c>
      <c r="S2145">
        <v>2010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P2146" s="11" t="s">
        <v>8329</v>
      </c>
      <c r="Q2146" t="s">
        <v>8314</v>
      </c>
      <c r="R2146" s="16">
        <v>41499.546759259261</v>
      </c>
      <c r="S2146">
        <v>2013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P2147" s="11" t="s">
        <v>8329</v>
      </c>
      <c r="Q2147" t="s">
        <v>8314</v>
      </c>
      <c r="R2147" s="16">
        <v>41575.237430555557</v>
      </c>
      <c r="S2147">
        <v>2013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P2148" s="11" t="s">
        <v>8329</v>
      </c>
      <c r="Q2148" t="s">
        <v>8314</v>
      </c>
      <c r="R2148" s="16">
        <v>42397.679513888885</v>
      </c>
      <c r="S2148">
        <v>2016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P2149" s="11" t="s">
        <v>8329</v>
      </c>
      <c r="Q2149" t="s">
        <v>8314</v>
      </c>
      <c r="R2149" s="16">
        <v>41927.295694444445</v>
      </c>
      <c r="S2149">
        <v>2014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P2150" s="11" t="s">
        <v>8329</v>
      </c>
      <c r="Q2150" t="s">
        <v>8314</v>
      </c>
      <c r="R2150" s="16">
        <v>42066.733587962968</v>
      </c>
      <c r="S2150">
        <v>2015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P2151" s="11" t="s">
        <v>8329</v>
      </c>
      <c r="Q2151" t="s">
        <v>8314</v>
      </c>
      <c r="R2151" s="16">
        <v>40355.024953703702</v>
      </c>
      <c r="S2151">
        <v>2010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P2152" s="11" t="s">
        <v>8329</v>
      </c>
      <c r="Q2152" t="s">
        <v>8314</v>
      </c>
      <c r="R2152" s="16">
        <v>42534.284710648149</v>
      </c>
      <c r="S2152">
        <v>2016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P2153" s="11" t="s">
        <v>8329</v>
      </c>
      <c r="Q2153" t="s">
        <v>8314</v>
      </c>
      <c r="R2153" s="16">
        <v>42520.847384259265</v>
      </c>
      <c r="S2153">
        <v>2016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P2154" s="11" t="s">
        <v>8329</v>
      </c>
      <c r="Q2154" t="s">
        <v>8314</v>
      </c>
      <c r="R2154" s="16">
        <v>41683.832280092596</v>
      </c>
      <c r="S2154">
        <v>2014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P2155" s="11" t="s">
        <v>8329</v>
      </c>
      <c r="Q2155" t="s">
        <v>8314</v>
      </c>
      <c r="R2155" s="16">
        <v>41974.911087962959</v>
      </c>
      <c r="S2155">
        <v>2014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P2156" s="11" t="s">
        <v>8329</v>
      </c>
      <c r="Q2156" t="s">
        <v>8314</v>
      </c>
      <c r="R2156" s="16">
        <v>41647.632256944446</v>
      </c>
      <c r="S2156">
        <v>2014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P2157" s="11" t="s">
        <v>8329</v>
      </c>
      <c r="Q2157" t="s">
        <v>8314</v>
      </c>
      <c r="R2157" s="16">
        <v>42430.747511574074</v>
      </c>
      <c r="S2157">
        <v>2016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P2158" s="11" t="s">
        <v>8329</v>
      </c>
      <c r="Q2158" t="s">
        <v>8314</v>
      </c>
      <c r="R2158" s="16">
        <v>41488.85423611111</v>
      </c>
      <c r="S2158">
        <v>2013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P2159" s="11" t="s">
        <v>8329</v>
      </c>
      <c r="Q2159" t="s">
        <v>8314</v>
      </c>
      <c r="R2159" s="16">
        <v>42694.98128472222</v>
      </c>
      <c r="S2159">
        <v>2016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P2160" s="11" t="s">
        <v>8329</v>
      </c>
      <c r="Q2160" t="s">
        <v>8314</v>
      </c>
      <c r="R2160" s="16">
        <v>41264.853865740741</v>
      </c>
      <c r="S2160">
        <v>2012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P2161" s="11" t="s">
        <v>8329</v>
      </c>
      <c r="Q2161" t="s">
        <v>8314</v>
      </c>
      <c r="R2161" s="16">
        <v>40710.731180555551</v>
      </c>
      <c r="S2161">
        <v>2011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P2162" s="11" t="s">
        <v>8329</v>
      </c>
      <c r="Q2162" t="s">
        <v>8314</v>
      </c>
      <c r="R2162" s="16">
        <v>41018.711863425924</v>
      </c>
      <c r="S2162">
        <v>2012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P2163" s="11" t="s">
        <v>8321</v>
      </c>
      <c r="Q2163" t="s">
        <v>8314</v>
      </c>
      <c r="R2163" s="16">
        <v>42240.852534722217</v>
      </c>
      <c r="S2163">
        <v>2015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P2164" s="11" t="s">
        <v>8321</v>
      </c>
      <c r="Q2164" t="s">
        <v>8314</v>
      </c>
      <c r="R2164" s="16">
        <v>41813.766099537039</v>
      </c>
      <c r="S2164">
        <v>2014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P2165" s="11" t="s">
        <v>8321</v>
      </c>
      <c r="Q2165" t="s">
        <v>8314</v>
      </c>
      <c r="R2165" s="16">
        <v>42111.899537037039</v>
      </c>
      <c r="S2165">
        <v>2015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P2166" s="11" t="s">
        <v>8321</v>
      </c>
      <c r="Q2166" t="s">
        <v>8314</v>
      </c>
      <c r="R2166" s="16">
        <v>42515.71775462963</v>
      </c>
      <c r="S2166">
        <v>2016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P2167" s="11" t="s">
        <v>8321</v>
      </c>
      <c r="Q2167" t="s">
        <v>8314</v>
      </c>
      <c r="R2167" s="16">
        <v>42438.667071759264</v>
      </c>
      <c r="S2167">
        <v>2016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P2168" s="11" t="s">
        <v>8321</v>
      </c>
      <c r="Q2168" t="s">
        <v>8314</v>
      </c>
      <c r="R2168" s="16">
        <v>41933.838171296295</v>
      </c>
      <c r="S2168">
        <v>2014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P2169" s="11" t="s">
        <v>8321</v>
      </c>
      <c r="Q2169" t="s">
        <v>8314</v>
      </c>
      <c r="R2169" s="16">
        <v>41153.066400462965</v>
      </c>
      <c r="S2169">
        <v>2012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P2170" s="11" t="s">
        <v>8321</v>
      </c>
      <c r="Q2170" t="s">
        <v>8314</v>
      </c>
      <c r="R2170" s="16">
        <v>42745.600243055553</v>
      </c>
      <c r="S2170">
        <v>2017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P2171" s="11" t="s">
        <v>8321</v>
      </c>
      <c r="Q2171" t="s">
        <v>8314</v>
      </c>
      <c r="R2171" s="16">
        <v>42793.700821759259</v>
      </c>
      <c r="S2171">
        <v>2017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P2172" s="11" t="s">
        <v>8321</v>
      </c>
      <c r="Q2172" t="s">
        <v>8314</v>
      </c>
      <c r="R2172" s="16">
        <v>42198.750254629631</v>
      </c>
      <c r="S2172">
        <v>2015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P2173" s="11" t="s">
        <v>8321</v>
      </c>
      <c r="Q2173" t="s">
        <v>8314</v>
      </c>
      <c r="R2173" s="16">
        <v>42141.95711805555</v>
      </c>
      <c r="S2173">
        <v>2015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P2174" s="11" t="s">
        <v>8321</v>
      </c>
      <c r="Q2174" t="s">
        <v>8314</v>
      </c>
      <c r="R2174" s="16">
        <v>42082.580092592587</v>
      </c>
      <c r="S2174">
        <v>2015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P2175" s="11" t="s">
        <v>8321</v>
      </c>
      <c r="Q2175" t="s">
        <v>8314</v>
      </c>
      <c r="R2175" s="16">
        <v>41495.692627314813</v>
      </c>
      <c r="S2175">
        <v>2013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P2176" s="11" t="s">
        <v>8321</v>
      </c>
      <c r="Q2176" t="s">
        <v>8314</v>
      </c>
      <c r="R2176" s="16">
        <v>42465.542905092589</v>
      </c>
      <c r="S2176">
        <v>2016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P2177" s="11" t="s">
        <v>8321</v>
      </c>
      <c r="Q2177" t="s">
        <v>8314</v>
      </c>
      <c r="R2177" s="16">
        <v>42565.009097222224</v>
      </c>
      <c r="S2177">
        <v>2016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P2178" s="11" t="s">
        <v>8321</v>
      </c>
      <c r="Q2178" t="s">
        <v>8314</v>
      </c>
      <c r="R2178" s="16">
        <v>42096.633206018523</v>
      </c>
      <c r="S2178">
        <v>2015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P2179" s="11" t="s">
        <v>8321</v>
      </c>
      <c r="Q2179" t="s">
        <v>8314</v>
      </c>
      <c r="R2179" s="16">
        <v>42502.250775462962</v>
      </c>
      <c r="S2179">
        <v>2016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P2180" s="11" t="s">
        <v>8321</v>
      </c>
      <c r="Q2180" t="s">
        <v>8314</v>
      </c>
      <c r="R2180" s="16">
        <v>42723.63653935185</v>
      </c>
      <c r="S2180">
        <v>2016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P2181" s="11" t="s">
        <v>8321</v>
      </c>
      <c r="Q2181" t="s">
        <v>8314</v>
      </c>
      <c r="R2181" s="16">
        <v>42075.171203703707</v>
      </c>
      <c r="S2181">
        <v>2015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P2182" s="11" t="s">
        <v>8321</v>
      </c>
      <c r="Q2182" t="s">
        <v>8314</v>
      </c>
      <c r="R2182" s="16">
        <v>42279.669768518521</v>
      </c>
      <c r="S2182">
        <v>2015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P2183" s="11" t="s">
        <v>8329</v>
      </c>
      <c r="Q2183" t="s">
        <v>8314</v>
      </c>
      <c r="R2183" s="16">
        <v>42773.005243055552</v>
      </c>
      <c r="S2183">
        <v>2017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P2184" s="11" t="s">
        <v>8329</v>
      </c>
      <c r="Q2184" t="s">
        <v>8314</v>
      </c>
      <c r="R2184" s="16">
        <v>41879.900752314818</v>
      </c>
      <c r="S2184">
        <v>2014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P2185" s="11" t="s">
        <v>8329</v>
      </c>
      <c r="Q2185" t="s">
        <v>8314</v>
      </c>
      <c r="R2185" s="16">
        <v>42745.365474537044</v>
      </c>
      <c r="S2185">
        <v>2017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P2186" s="11" t="s">
        <v>8329</v>
      </c>
      <c r="Q2186" t="s">
        <v>8314</v>
      </c>
      <c r="R2186" s="16">
        <v>42380.690289351856</v>
      </c>
      <c r="S2186">
        <v>2016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P2187" s="11" t="s">
        <v>8329</v>
      </c>
      <c r="Q2187" t="s">
        <v>8314</v>
      </c>
      <c r="R2187" s="16">
        <v>41319.349988425929</v>
      </c>
      <c r="S2187">
        <v>2013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P2188" s="11" t="s">
        <v>8329</v>
      </c>
      <c r="Q2188" t="s">
        <v>8314</v>
      </c>
      <c r="R2188" s="16">
        <v>42583.615081018521</v>
      </c>
      <c r="S2188">
        <v>2016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P2189" s="11" t="s">
        <v>8329</v>
      </c>
      <c r="Q2189" t="s">
        <v>8314</v>
      </c>
      <c r="R2189" s="16">
        <v>42068.209097222221</v>
      </c>
      <c r="S2189">
        <v>2015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P2190" s="11" t="s">
        <v>8329</v>
      </c>
      <c r="Q2190" t="s">
        <v>8314</v>
      </c>
      <c r="R2190" s="16">
        <v>42633.586122685185</v>
      </c>
      <c r="S2190">
        <v>2016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P2191" s="11" t="s">
        <v>8329</v>
      </c>
      <c r="Q2191" t="s">
        <v>8314</v>
      </c>
      <c r="R2191" s="16">
        <v>42467.788194444445</v>
      </c>
      <c r="S2191">
        <v>2016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P2192" s="11" t="s">
        <v>8329</v>
      </c>
      <c r="Q2192" t="s">
        <v>8314</v>
      </c>
      <c r="R2192" s="16">
        <v>42417.625046296293</v>
      </c>
      <c r="S2192">
        <v>2016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P2193" s="11" t="s">
        <v>8329</v>
      </c>
      <c r="Q2193" t="s">
        <v>8314</v>
      </c>
      <c r="R2193" s="16">
        <v>42768.833645833336</v>
      </c>
      <c r="S2193">
        <v>2017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P2194" s="11" t="s">
        <v>8329</v>
      </c>
      <c r="Q2194" t="s">
        <v>8314</v>
      </c>
      <c r="R2194" s="16">
        <v>42691.8512037037</v>
      </c>
      <c r="S2194">
        <v>2016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P2195" s="11" t="s">
        <v>8329</v>
      </c>
      <c r="Q2195" t="s">
        <v>8314</v>
      </c>
      <c r="R2195" s="16">
        <v>42664.405925925923</v>
      </c>
      <c r="S2195">
        <v>2016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P2196" s="11" t="s">
        <v>8329</v>
      </c>
      <c r="Q2196" t="s">
        <v>8314</v>
      </c>
      <c r="R2196" s="16">
        <v>42425.757986111115</v>
      </c>
      <c r="S2196">
        <v>2016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P2197" s="11" t="s">
        <v>8329</v>
      </c>
      <c r="Q2197" t="s">
        <v>8314</v>
      </c>
      <c r="R2197" s="16">
        <v>42197.771990740745</v>
      </c>
      <c r="S2197">
        <v>2015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P2198" s="11" t="s">
        <v>8329</v>
      </c>
      <c r="Q2198" t="s">
        <v>8314</v>
      </c>
      <c r="R2198" s="16">
        <v>42675.487291666665</v>
      </c>
      <c r="S2198">
        <v>2016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P2199" s="11" t="s">
        <v>8329</v>
      </c>
      <c r="Q2199" t="s">
        <v>8314</v>
      </c>
      <c r="R2199" s="16">
        <v>42033.584016203706</v>
      </c>
      <c r="S2199">
        <v>2015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P2200" s="11" t="s">
        <v>8329</v>
      </c>
      <c r="Q2200" t="s">
        <v>8314</v>
      </c>
      <c r="R2200" s="16">
        <v>42292.513888888891</v>
      </c>
      <c r="S2200">
        <v>2015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P2201" s="11" t="s">
        <v>8329</v>
      </c>
      <c r="Q2201" t="s">
        <v>8314</v>
      </c>
      <c r="R2201" s="16">
        <v>42262.416643518518</v>
      </c>
      <c r="S2201">
        <v>2015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P2202" s="11" t="s">
        <v>8329</v>
      </c>
      <c r="Q2202" t="s">
        <v>8314</v>
      </c>
      <c r="R2202" s="16">
        <v>42163.625787037032</v>
      </c>
      <c r="S2202">
        <v>2015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P2203" s="11" t="s">
        <v>8321</v>
      </c>
      <c r="Q2203" t="s">
        <v>8314</v>
      </c>
      <c r="R2203" s="16">
        <v>41276.846817129634</v>
      </c>
      <c r="S2203">
        <v>2013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P2204" s="11" t="s">
        <v>8321</v>
      </c>
      <c r="Q2204" t="s">
        <v>8314</v>
      </c>
      <c r="R2204" s="16">
        <v>41184.849166666667</v>
      </c>
      <c r="S2204">
        <v>2012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P2205" s="11" t="s">
        <v>8321</v>
      </c>
      <c r="Q2205" t="s">
        <v>8314</v>
      </c>
      <c r="R2205" s="16">
        <v>42241.85974537037</v>
      </c>
      <c r="S2205">
        <v>2015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P2206" s="11" t="s">
        <v>8321</v>
      </c>
      <c r="Q2206" t="s">
        <v>8314</v>
      </c>
      <c r="R2206" s="16">
        <v>41312.311562499999</v>
      </c>
      <c r="S2206">
        <v>2013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P2207" s="11" t="s">
        <v>8321</v>
      </c>
      <c r="Q2207" t="s">
        <v>8314</v>
      </c>
      <c r="R2207" s="16">
        <v>41031.82163194444</v>
      </c>
      <c r="S2207">
        <v>2012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P2208" s="11" t="s">
        <v>8321</v>
      </c>
      <c r="Q2208" t="s">
        <v>8314</v>
      </c>
      <c r="R2208" s="16">
        <v>40997.257222222222</v>
      </c>
      <c r="S2208">
        <v>2012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P2209" s="11" t="s">
        <v>8321</v>
      </c>
      <c r="Q2209" t="s">
        <v>8314</v>
      </c>
      <c r="R2209" s="16">
        <v>41564.194131944445</v>
      </c>
      <c r="S2209">
        <v>2013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P2210" s="11" t="s">
        <v>8321</v>
      </c>
      <c r="Q2210" t="s">
        <v>8314</v>
      </c>
      <c r="R2210" s="16">
        <v>40946.882245370369</v>
      </c>
      <c r="S2210">
        <v>2012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P2211" s="11" t="s">
        <v>8321</v>
      </c>
      <c r="Q2211" t="s">
        <v>8314</v>
      </c>
      <c r="R2211" s="16">
        <v>41732.479675925926</v>
      </c>
      <c r="S2211">
        <v>2014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P2212" s="11" t="s">
        <v>8321</v>
      </c>
      <c r="Q2212" t="s">
        <v>8314</v>
      </c>
      <c r="R2212" s="16">
        <v>40956.066087962965</v>
      </c>
      <c r="S2212">
        <v>2012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P2213" s="11" t="s">
        <v>8321</v>
      </c>
      <c r="Q2213" t="s">
        <v>8314</v>
      </c>
      <c r="R2213" s="16">
        <v>41716.785011574073</v>
      </c>
      <c r="S2213">
        <v>2014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P2214" s="11" t="s">
        <v>8321</v>
      </c>
      <c r="Q2214" t="s">
        <v>8314</v>
      </c>
      <c r="R2214" s="16">
        <v>41548.747418981482</v>
      </c>
      <c r="S2214">
        <v>2013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P2215" s="11" t="s">
        <v>8321</v>
      </c>
      <c r="Q2215" t="s">
        <v>8314</v>
      </c>
      <c r="R2215" s="16">
        <v>42109.826145833329</v>
      </c>
      <c r="S2215">
        <v>2015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P2216" s="11" t="s">
        <v>8321</v>
      </c>
      <c r="Q2216" t="s">
        <v>8314</v>
      </c>
      <c r="R2216" s="16">
        <v>41646.792222222226</v>
      </c>
      <c r="S2216">
        <v>2014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P2217" s="11" t="s">
        <v>8321</v>
      </c>
      <c r="Q2217" t="s">
        <v>8314</v>
      </c>
      <c r="R2217" s="16">
        <v>40958.717268518521</v>
      </c>
      <c r="S2217">
        <v>2012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P2218" s="11" t="s">
        <v>8321</v>
      </c>
      <c r="Q2218" t="s">
        <v>8314</v>
      </c>
      <c r="R2218" s="16">
        <v>42194.751678240747</v>
      </c>
      <c r="S2218">
        <v>2015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P2219" s="11" t="s">
        <v>8321</v>
      </c>
      <c r="Q2219" t="s">
        <v>8314</v>
      </c>
      <c r="R2219" s="16">
        <v>42299.776770833334</v>
      </c>
      <c r="S2219">
        <v>2015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P2220" s="11" t="s">
        <v>8321</v>
      </c>
      <c r="Q2220" t="s">
        <v>8314</v>
      </c>
      <c r="R2220" s="16">
        <v>41127.812303240738</v>
      </c>
      <c r="S2220">
        <v>2012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P2221" s="11" t="s">
        <v>8321</v>
      </c>
      <c r="Q2221" t="s">
        <v>8314</v>
      </c>
      <c r="R2221" s="16">
        <v>42205.718888888892</v>
      </c>
      <c r="S2221">
        <v>2015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P2222" s="11" t="s">
        <v>8321</v>
      </c>
      <c r="Q2222" t="s">
        <v>8314</v>
      </c>
      <c r="R2222" s="16">
        <v>41452.060601851852</v>
      </c>
      <c r="S2222">
        <v>2013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P2223" s="11" t="s">
        <v>8329</v>
      </c>
      <c r="Q2223" t="s">
        <v>8314</v>
      </c>
      <c r="R2223" s="16">
        <v>42452.666770833333</v>
      </c>
      <c r="S2223">
        <v>2016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P2224" s="11" t="s">
        <v>8329</v>
      </c>
      <c r="Q2224" t="s">
        <v>8314</v>
      </c>
      <c r="R2224" s="16">
        <v>40906.787581018521</v>
      </c>
      <c r="S2224">
        <v>2011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P2225" s="11" t="s">
        <v>8329</v>
      </c>
      <c r="Q2225" t="s">
        <v>8314</v>
      </c>
      <c r="R2225" s="16">
        <v>42152.640833333338</v>
      </c>
      <c r="S2225">
        <v>2015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P2226" s="11" t="s">
        <v>8329</v>
      </c>
      <c r="Q2226" t="s">
        <v>8314</v>
      </c>
      <c r="R2226" s="16">
        <v>42644.667534722219</v>
      </c>
      <c r="S2226">
        <v>2016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P2227" s="11" t="s">
        <v>8329</v>
      </c>
      <c r="Q2227" t="s">
        <v>8314</v>
      </c>
      <c r="R2227" s="16">
        <v>41873.79184027778</v>
      </c>
      <c r="S2227">
        <v>2014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P2228" s="11" t="s">
        <v>8329</v>
      </c>
      <c r="Q2228" t="s">
        <v>8314</v>
      </c>
      <c r="R2228" s="16">
        <v>42381.79886574074</v>
      </c>
      <c r="S2228">
        <v>2016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P2229" s="11" t="s">
        <v>8329</v>
      </c>
      <c r="Q2229" t="s">
        <v>8314</v>
      </c>
      <c r="R2229" s="16">
        <v>41561.807349537034</v>
      </c>
      <c r="S2229">
        <v>2013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P2230" s="11" t="s">
        <v>8329</v>
      </c>
      <c r="Q2230" t="s">
        <v>8314</v>
      </c>
      <c r="R2230" s="16">
        <v>42202.278194444443</v>
      </c>
      <c r="S2230">
        <v>2015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P2231" s="11" t="s">
        <v>8329</v>
      </c>
      <c r="Q2231" t="s">
        <v>8314</v>
      </c>
      <c r="R2231" s="16">
        <v>41484.664247685185</v>
      </c>
      <c r="S2231">
        <v>2013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P2232" s="11" t="s">
        <v>8329</v>
      </c>
      <c r="Q2232" t="s">
        <v>8314</v>
      </c>
      <c r="R2232" s="16">
        <v>41724.881099537037</v>
      </c>
      <c r="S2232">
        <v>2014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P2233" s="11" t="s">
        <v>8329</v>
      </c>
      <c r="Q2233" t="s">
        <v>8314</v>
      </c>
      <c r="R2233" s="16">
        <v>41423.910891203705</v>
      </c>
      <c r="S2233">
        <v>2013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P2234" s="11" t="s">
        <v>8329</v>
      </c>
      <c r="Q2234" t="s">
        <v>8314</v>
      </c>
      <c r="R2234" s="16">
        <v>41806.794074074074</v>
      </c>
      <c r="S2234">
        <v>2014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P2235" s="11" t="s">
        <v>8329</v>
      </c>
      <c r="Q2235" t="s">
        <v>8314</v>
      </c>
      <c r="R2235" s="16">
        <v>42331.378923611104</v>
      </c>
      <c r="S2235">
        <v>2015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P2236" s="11" t="s">
        <v>8329</v>
      </c>
      <c r="Q2236" t="s">
        <v>8314</v>
      </c>
      <c r="R2236" s="16">
        <v>42710.824618055558</v>
      </c>
      <c r="S2236">
        <v>2016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P2237" s="11" t="s">
        <v>8329</v>
      </c>
      <c r="Q2237" t="s">
        <v>8314</v>
      </c>
      <c r="R2237" s="16">
        <v>42062.022118055553</v>
      </c>
      <c r="S2237">
        <v>2015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P2238" s="11" t="s">
        <v>8329</v>
      </c>
      <c r="Q2238" t="s">
        <v>8314</v>
      </c>
      <c r="R2238" s="16">
        <v>42371.617164351846</v>
      </c>
      <c r="S2238">
        <v>2016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P2239" s="11" t="s">
        <v>8329</v>
      </c>
      <c r="Q2239" t="s">
        <v>8314</v>
      </c>
      <c r="R2239" s="16">
        <v>41915.003275462965</v>
      </c>
      <c r="S2239">
        <v>2014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P2240" s="11" t="s">
        <v>8329</v>
      </c>
      <c r="Q2240" t="s">
        <v>8314</v>
      </c>
      <c r="R2240" s="16">
        <v>42774.621712962966</v>
      </c>
      <c r="S2240">
        <v>2017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P2241" s="11" t="s">
        <v>8329</v>
      </c>
      <c r="Q2241" t="s">
        <v>8314</v>
      </c>
      <c r="R2241" s="16">
        <v>41572.958495370374</v>
      </c>
      <c r="S2241">
        <v>2013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P2242" s="11" t="s">
        <v>8329</v>
      </c>
      <c r="Q2242" t="s">
        <v>8314</v>
      </c>
      <c r="R2242" s="16">
        <v>42452.825740740736</v>
      </c>
      <c r="S2242">
        <v>2016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P2243" s="11" t="s">
        <v>8329</v>
      </c>
      <c r="Q2243" t="s">
        <v>8314</v>
      </c>
      <c r="R2243" s="16">
        <v>42766.827546296292</v>
      </c>
      <c r="S2243">
        <v>2017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P2244" s="11" t="s">
        <v>8329</v>
      </c>
      <c r="Q2244" t="s">
        <v>8314</v>
      </c>
      <c r="R2244" s="16">
        <v>41569.575613425928</v>
      </c>
      <c r="S2244">
        <v>2013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P2245" s="11" t="s">
        <v>8329</v>
      </c>
      <c r="Q2245" t="s">
        <v>8314</v>
      </c>
      <c r="R2245" s="16">
        <v>42800.751041666663</v>
      </c>
      <c r="S2245">
        <v>2017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P2246" s="11" t="s">
        <v>8329</v>
      </c>
      <c r="Q2246" t="s">
        <v>8314</v>
      </c>
      <c r="R2246" s="16">
        <v>42647.818819444445</v>
      </c>
      <c r="S2246">
        <v>2016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P2247" s="11" t="s">
        <v>8329</v>
      </c>
      <c r="Q2247" t="s">
        <v>8314</v>
      </c>
      <c r="R2247" s="16">
        <v>41660.708530092597</v>
      </c>
      <c r="S2247">
        <v>2014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P2248" s="11" t="s">
        <v>8329</v>
      </c>
      <c r="Q2248" t="s">
        <v>8314</v>
      </c>
      <c r="R2248" s="16">
        <v>42221.79178240741</v>
      </c>
      <c r="S2248">
        <v>2015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P2249" s="11" t="s">
        <v>8329</v>
      </c>
      <c r="Q2249" t="s">
        <v>8314</v>
      </c>
      <c r="R2249" s="16">
        <v>42200.666261574079</v>
      </c>
      <c r="S2249">
        <v>2015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P2250" s="11" t="s">
        <v>8329</v>
      </c>
      <c r="Q2250" t="s">
        <v>8314</v>
      </c>
      <c r="R2250" s="16">
        <v>42688.875902777778</v>
      </c>
      <c r="S2250">
        <v>2016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P2251" s="11" t="s">
        <v>8329</v>
      </c>
      <c r="Q2251" t="s">
        <v>8314</v>
      </c>
      <c r="R2251" s="16">
        <v>41336.703298611108</v>
      </c>
      <c r="S2251">
        <v>2013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P2252" s="11" t="s">
        <v>8329</v>
      </c>
      <c r="Q2252" t="s">
        <v>8314</v>
      </c>
      <c r="R2252" s="16">
        <v>42677.005474537036</v>
      </c>
      <c r="S2252">
        <v>2016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P2253" s="11" t="s">
        <v>8329</v>
      </c>
      <c r="Q2253" t="s">
        <v>8314</v>
      </c>
      <c r="R2253" s="16">
        <v>41846.34579861111</v>
      </c>
      <c r="S2253">
        <v>2014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P2254" s="11" t="s">
        <v>8329</v>
      </c>
      <c r="Q2254" t="s">
        <v>8314</v>
      </c>
      <c r="R2254" s="16">
        <v>42573.327986111108</v>
      </c>
      <c r="S2254">
        <v>2016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P2255" s="11" t="s">
        <v>8329</v>
      </c>
      <c r="Q2255" t="s">
        <v>8314</v>
      </c>
      <c r="R2255" s="16">
        <v>42296.631331018521</v>
      </c>
      <c r="S2255">
        <v>2015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P2256" s="11" t="s">
        <v>8329</v>
      </c>
      <c r="Q2256" t="s">
        <v>8314</v>
      </c>
      <c r="R2256" s="16">
        <v>42752.647777777776</v>
      </c>
      <c r="S2256">
        <v>2017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P2257" s="11" t="s">
        <v>8329</v>
      </c>
      <c r="Q2257" t="s">
        <v>8314</v>
      </c>
      <c r="R2257" s="16">
        <v>42467.951979166668</v>
      </c>
      <c r="S2257">
        <v>2016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P2258" s="11" t="s">
        <v>8329</v>
      </c>
      <c r="Q2258" t="s">
        <v>8314</v>
      </c>
      <c r="R2258" s="16">
        <v>42682.451921296291</v>
      </c>
      <c r="S2258">
        <v>2016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P2259" s="11" t="s">
        <v>8329</v>
      </c>
      <c r="Q2259" t="s">
        <v>8314</v>
      </c>
      <c r="R2259" s="16">
        <v>42505.936678240745</v>
      </c>
      <c r="S2259">
        <v>2016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P2260" s="11" t="s">
        <v>8329</v>
      </c>
      <c r="Q2260" t="s">
        <v>8314</v>
      </c>
      <c r="R2260" s="16">
        <v>42136.75100694444</v>
      </c>
      <c r="S2260">
        <v>2015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P2261" s="11" t="s">
        <v>8329</v>
      </c>
      <c r="Q2261" t="s">
        <v>8314</v>
      </c>
      <c r="R2261" s="16">
        <v>42702.804814814815</v>
      </c>
      <c r="S2261">
        <v>2016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P2262" s="11" t="s">
        <v>8329</v>
      </c>
      <c r="Q2262" t="s">
        <v>8314</v>
      </c>
      <c r="R2262" s="16">
        <v>41695.016782407409</v>
      </c>
      <c r="S2262">
        <v>2014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P2263" s="11" t="s">
        <v>8329</v>
      </c>
      <c r="Q2263" t="s">
        <v>8314</v>
      </c>
      <c r="R2263" s="16">
        <v>42759.724768518514</v>
      </c>
      <c r="S2263">
        <v>2017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P2264" s="11" t="s">
        <v>8329</v>
      </c>
      <c r="Q2264" t="s">
        <v>8314</v>
      </c>
      <c r="R2264" s="16">
        <v>41926.585162037038</v>
      </c>
      <c r="S2264">
        <v>2014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P2265" s="11" t="s">
        <v>8329</v>
      </c>
      <c r="Q2265" t="s">
        <v>8314</v>
      </c>
      <c r="R2265" s="16">
        <v>42014.832326388889</v>
      </c>
      <c r="S2265">
        <v>2015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P2266" s="11" t="s">
        <v>8329</v>
      </c>
      <c r="Q2266" t="s">
        <v>8314</v>
      </c>
      <c r="R2266" s="16">
        <v>42496.582337962958</v>
      </c>
      <c r="S2266">
        <v>2016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P2267" s="11" t="s">
        <v>8329</v>
      </c>
      <c r="Q2267" t="s">
        <v>8314</v>
      </c>
      <c r="R2267" s="16">
        <v>42689.853090277778</v>
      </c>
      <c r="S2267">
        <v>2016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P2268" s="11" t="s">
        <v>8329</v>
      </c>
      <c r="Q2268" t="s">
        <v>8314</v>
      </c>
      <c r="R2268" s="16">
        <v>42469.874907407408</v>
      </c>
      <c r="S2268">
        <v>2016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P2269" s="11" t="s">
        <v>8329</v>
      </c>
      <c r="Q2269" t="s">
        <v>8314</v>
      </c>
      <c r="R2269" s="16">
        <v>41968.829826388886</v>
      </c>
      <c r="S2269">
        <v>2014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P2270" s="11" t="s">
        <v>8329</v>
      </c>
      <c r="Q2270" t="s">
        <v>8314</v>
      </c>
      <c r="R2270" s="16">
        <v>42776.082349537035</v>
      </c>
      <c r="S2270">
        <v>2017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P2271" s="11" t="s">
        <v>8329</v>
      </c>
      <c r="Q2271" t="s">
        <v>8314</v>
      </c>
      <c r="R2271" s="16">
        <v>42776.704432870371</v>
      </c>
      <c r="S2271">
        <v>2017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P2272" s="11" t="s">
        <v>8329</v>
      </c>
      <c r="Q2272" t="s">
        <v>8314</v>
      </c>
      <c r="R2272" s="16">
        <v>42725.869363425925</v>
      </c>
      <c r="S2272">
        <v>2016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P2273" s="11" t="s">
        <v>8329</v>
      </c>
      <c r="Q2273" t="s">
        <v>8314</v>
      </c>
      <c r="R2273" s="16">
        <v>42684.000046296293</v>
      </c>
      <c r="S2273">
        <v>2016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P2274" s="11" t="s">
        <v>8329</v>
      </c>
      <c r="Q2274" t="s">
        <v>8314</v>
      </c>
      <c r="R2274" s="16">
        <v>42315.699490740735</v>
      </c>
      <c r="S2274">
        <v>2015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P2275" s="11" t="s">
        <v>8329</v>
      </c>
      <c r="Q2275" t="s">
        <v>8314</v>
      </c>
      <c r="R2275" s="16">
        <v>42781.549097222218</v>
      </c>
      <c r="S2275">
        <v>2017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P2276" s="11" t="s">
        <v>8329</v>
      </c>
      <c r="Q2276" t="s">
        <v>8314</v>
      </c>
      <c r="R2276" s="16">
        <v>41663.500659722224</v>
      </c>
      <c r="S2276">
        <v>2014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P2277" s="11" t="s">
        <v>8329</v>
      </c>
      <c r="Q2277" t="s">
        <v>8314</v>
      </c>
      <c r="R2277" s="16">
        <v>41965.616655092599</v>
      </c>
      <c r="S2277">
        <v>2014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P2278" s="11" t="s">
        <v>8329</v>
      </c>
      <c r="Q2278" t="s">
        <v>8314</v>
      </c>
      <c r="R2278" s="16">
        <v>41614.651493055557</v>
      </c>
      <c r="S2278">
        <v>2013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P2279" s="11" t="s">
        <v>8329</v>
      </c>
      <c r="Q2279" t="s">
        <v>8314</v>
      </c>
      <c r="R2279" s="16">
        <v>40936.678506944445</v>
      </c>
      <c r="S2279">
        <v>2012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P2280" s="11" t="s">
        <v>8329</v>
      </c>
      <c r="Q2280" t="s">
        <v>8314</v>
      </c>
      <c r="R2280" s="16">
        <v>42338.709108796291</v>
      </c>
      <c r="S2280">
        <v>2015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P2281" s="11" t="s">
        <v>8329</v>
      </c>
      <c r="Q2281" t="s">
        <v>8314</v>
      </c>
      <c r="R2281" s="16">
        <v>42020.806701388887</v>
      </c>
      <c r="S2281">
        <v>2015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P2282" s="11" t="s">
        <v>8329</v>
      </c>
      <c r="Q2282" t="s">
        <v>8314</v>
      </c>
      <c r="R2282" s="16">
        <v>42234.624895833331</v>
      </c>
      <c r="S2282">
        <v>2015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P2283" s="11" t="s">
        <v>8321</v>
      </c>
      <c r="Q2283" t="s">
        <v>8314</v>
      </c>
      <c r="R2283" s="16">
        <v>40687.285844907405</v>
      </c>
      <c r="S2283">
        <v>2011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P2284" s="11" t="s">
        <v>8321</v>
      </c>
      <c r="Q2284" t="s">
        <v>8314</v>
      </c>
      <c r="R2284" s="16">
        <v>42323.17460648148</v>
      </c>
      <c r="S2284">
        <v>2015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P2285" s="11" t="s">
        <v>8321</v>
      </c>
      <c r="Q2285" t="s">
        <v>8314</v>
      </c>
      <c r="R2285" s="16">
        <v>40978.125046296293</v>
      </c>
      <c r="S2285">
        <v>2012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P2286" s="11" t="s">
        <v>8321</v>
      </c>
      <c r="Q2286" t="s">
        <v>8314</v>
      </c>
      <c r="R2286" s="16">
        <v>40585.796817129631</v>
      </c>
      <c r="S2286">
        <v>2011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P2287" s="11" t="s">
        <v>8321</v>
      </c>
      <c r="Q2287" t="s">
        <v>8314</v>
      </c>
      <c r="R2287" s="16">
        <v>41059.185682870368</v>
      </c>
      <c r="S2287">
        <v>2012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P2288" s="11" t="s">
        <v>8321</v>
      </c>
      <c r="Q2288" t="s">
        <v>8314</v>
      </c>
      <c r="R2288" s="16">
        <v>41494.963587962964</v>
      </c>
      <c r="S2288">
        <v>2013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P2289" s="11" t="s">
        <v>8321</v>
      </c>
      <c r="Q2289" t="s">
        <v>8314</v>
      </c>
      <c r="R2289" s="16">
        <v>41792.667361111111</v>
      </c>
      <c r="S2289">
        <v>2014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P2290" s="11" t="s">
        <v>8321</v>
      </c>
      <c r="Q2290" t="s">
        <v>8314</v>
      </c>
      <c r="R2290" s="16">
        <v>41067.827418981484</v>
      </c>
      <c r="S2290">
        <v>2012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P2291" s="11" t="s">
        <v>8321</v>
      </c>
      <c r="Q2291" t="s">
        <v>8314</v>
      </c>
      <c r="R2291" s="16">
        <v>41571.998379629629</v>
      </c>
      <c r="S2291">
        <v>2013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P2292" s="11" t="s">
        <v>8321</v>
      </c>
      <c r="Q2292" t="s">
        <v>8314</v>
      </c>
      <c r="R2292" s="16">
        <v>40070.253819444442</v>
      </c>
      <c r="S2292">
        <v>2009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P2293" s="11" t="s">
        <v>8321</v>
      </c>
      <c r="Q2293" t="s">
        <v>8314</v>
      </c>
      <c r="R2293" s="16">
        <v>40987.977060185185</v>
      </c>
      <c r="S2293">
        <v>2012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P2294" s="11" t="s">
        <v>8321</v>
      </c>
      <c r="Q2294" t="s">
        <v>8314</v>
      </c>
      <c r="R2294" s="16">
        <v>40987.697638888887</v>
      </c>
      <c r="S2294">
        <v>2012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P2295" s="11" t="s">
        <v>8321</v>
      </c>
      <c r="Q2295" t="s">
        <v>8314</v>
      </c>
      <c r="R2295" s="16">
        <v>41151.708321759259</v>
      </c>
      <c r="S2295">
        <v>2012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P2296" s="11" t="s">
        <v>8321</v>
      </c>
      <c r="Q2296" t="s">
        <v>8314</v>
      </c>
      <c r="R2296" s="16">
        <v>41264.72314814815</v>
      </c>
      <c r="S2296">
        <v>2012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P2297" s="11" t="s">
        <v>8321</v>
      </c>
      <c r="Q2297" t="s">
        <v>8314</v>
      </c>
      <c r="R2297" s="16">
        <v>41270.954351851848</v>
      </c>
      <c r="S2297">
        <v>2012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P2298" s="11" t="s">
        <v>8321</v>
      </c>
      <c r="Q2298" t="s">
        <v>8314</v>
      </c>
      <c r="R2298" s="16">
        <v>40927.731782407405</v>
      </c>
      <c r="S2298">
        <v>2012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P2299" s="11" t="s">
        <v>8321</v>
      </c>
      <c r="Q2299" t="s">
        <v>8314</v>
      </c>
      <c r="R2299" s="16">
        <v>40948.042233796295</v>
      </c>
      <c r="S2299">
        <v>2012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P2300" s="11" t="s">
        <v>8321</v>
      </c>
      <c r="Q2300" t="s">
        <v>8314</v>
      </c>
      <c r="R2300" s="16">
        <v>41694.84065972222</v>
      </c>
      <c r="S2300">
        <v>2014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P2301" s="11" t="s">
        <v>8321</v>
      </c>
      <c r="Q2301" t="s">
        <v>8314</v>
      </c>
      <c r="R2301" s="16">
        <v>40565.032511574071</v>
      </c>
      <c r="S2301">
        <v>2011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P2302" s="11" t="s">
        <v>8321</v>
      </c>
      <c r="Q2302" t="s">
        <v>8314</v>
      </c>
      <c r="R2302" s="16">
        <v>41074.727037037039</v>
      </c>
      <c r="S2302">
        <v>2012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P2303" s="11" t="s">
        <v>8321</v>
      </c>
      <c r="Q2303" t="s">
        <v>8314</v>
      </c>
      <c r="R2303" s="16">
        <v>41416.146944444445</v>
      </c>
      <c r="S2303">
        <v>2013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P2304" s="11" t="s">
        <v>8321</v>
      </c>
      <c r="Q2304" t="s">
        <v>8314</v>
      </c>
      <c r="R2304" s="16">
        <v>41605.868449074071</v>
      </c>
      <c r="S2304">
        <v>2013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P2305" s="11" t="s">
        <v>8321</v>
      </c>
      <c r="Q2305" t="s">
        <v>8314</v>
      </c>
      <c r="R2305" s="16">
        <v>40850.111064814817</v>
      </c>
      <c r="S2305">
        <v>2011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P2306" s="11" t="s">
        <v>8321</v>
      </c>
      <c r="Q2306" t="s">
        <v>8314</v>
      </c>
      <c r="R2306" s="16">
        <v>40502.815868055557</v>
      </c>
      <c r="S2306">
        <v>2010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P2307" s="11" t="s">
        <v>8321</v>
      </c>
      <c r="Q2307" t="s">
        <v>8314</v>
      </c>
      <c r="R2307" s="16">
        <v>41834.695277777777</v>
      </c>
      <c r="S2307">
        <v>2014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P2308" s="11" t="s">
        <v>8321</v>
      </c>
      <c r="Q2308" t="s">
        <v>8314</v>
      </c>
      <c r="R2308" s="16">
        <v>40948.16815972222</v>
      </c>
      <c r="S2308">
        <v>2012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P2309" s="11" t="s">
        <v>8321</v>
      </c>
      <c r="Q2309" t="s">
        <v>8314</v>
      </c>
      <c r="R2309" s="16">
        <v>41004.802465277775</v>
      </c>
      <c r="S2309">
        <v>2012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P2310" s="11" t="s">
        <v>8321</v>
      </c>
      <c r="Q2310" t="s">
        <v>8314</v>
      </c>
      <c r="R2310" s="16">
        <v>41851.962916666671</v>
      </c>
      <c r="S2310">
        <v>2014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P2311" s="11" t="s">
        <v>8321</v>
      </c>
      <c r="Q2311" t="s">
        <v>8314</v>
      </c>
      <c r="R2311" s="16">
        <v>41307.987696759257</v>
      </c>
      <c r="S2311">
        <v>2013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P2312" s="11" t="s">
        <v>8321</v>
      </c>
      <c r="Q2312" t="s">
        <v>8314</v>
      </c>
      <c r="R2312" s="16">
        <v>41324.79415509259</v>
      </c>
      <c r="S2312">
        <v>2013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P2313" s="11" t="s">
        <v>8321</v>
      </c>
      <c r="Q2313" t="s">
        <v>8314</v>
      </c>
      <c r="R2313" s="16">
        <v>41736.004502314812</v>
      </c>
      <c r="S2313">
        <v>2014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P2314" s="11" t="s">
        <v>8321</v>
      </c>
      <c r="Q2314" t="s">
        <v>8314</v>
      </c>
      <c r="R2314" s="16">
        <v>41716.632847222223</v>
      </c>
      <c r="S2314">
        <v>2014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P2315" s="11" t="s">
        <v>8321</v>
      </c>
      <c r="Q2315" t="s">
        <v>8314</v>
      </c>
      <c r="R2315" s="16">
        <v>41002.958634259259</v>
      </c>
      <c r="S2315">
        <v>2012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P2316" s="11" t="s">
        <v>8321</v>
      </c>
      <c r="Q2316" t="s">
        <v>8314</v>
      </c>
      <c r="R2316" s="16">
        <v>41037.551585648151</v>
      </c>
      <c r="S2316">
        <v>2012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P2317" s="11" t="s">
        <v>8321</v>
      </c>
      <c r="Q2317" t="s">
        <v>8314</v>
      </c>
      <c r="R2317" s="16">
        <v>41004.72619212963</v>
      </c>
      <c r="S2317">
        <v>2012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P2318" s="11" t="s">
        <v>8321</v>
      </c>
      <c r="Q2318" t="s">
        <v>8314</v>
      </c>
      <c r="R2318" s="16">
        <v>40079.725115740745</v>
      </c>
      <c r="S2318">
        <v>2009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P2319" s="11" t="s">
        <v>8321</v>
      </c>
      <c r="Q2319" t="s">
        <v>8314</v>
      </c>
      <c r="R2319" s="16">
        <v>40192.542233796295</v>
      </c>
      <c r="S2319">
        <v>2010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P2320" s="11" t="s">
        <v>8321</v>
      </c>
      <c r="Q2320" t="s">
        <v>8314</v>
      </c>
      <c r="R2320" s="16">
        <v>40050.643680555557</v>
      </c>
      <c r="S2320">
        <v>2009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P2321" s="11" t="s">
        <v>8321</v>
      </c>
      <c r="Q2321" t="s">
        <v>8314</v>
      </c>
      <c r="R2321" s="16">
        <v>41593.082002314812</v>
      </c>
      <c r="S2321">
        <v>2013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P2322" s="11" t="s">
        <v>8321</v>
      </c>
      <c r="Q2322" t="s">
        <v>8314</v>
      </c>
      <c r="R2322" s="16">
        <v>41696.817129629628</v>
      </c>
      <c r="S2322">
        <v>2014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P2323" s="11" t="s">
        <v>8332</v>
      </c>
      <c r="Q2323" t="s">
        <v>8314</v>
      </c>
      <c r="R2323" s="16">
        <v>42799.260428240741</v>
      </c>
      <c r="S2323">
        <v>2017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P2324" s="11" t="s">
        <v>8332</v>
      </c>
      <c r="Q2324" t="s">
        <v>8314</v>
      </c>
      <c r="R2324" s="16">
        <v>42804.895474537043</v>
      </c>
      <c r="S2324">
        <v>2017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P2325" s="11" t="s">
        <v>8332</v>
      </c>
      <c r="Q2325" t="s">
        <v>8314</v>
      </c>
      <c r="R2325" s="16">
        <v>42807.755173611105</v>
      </c>
      <c r="S2325">
        <v>2017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P2326" s="11" t="s">
        <v>8332</v>
      </c>
      <c r="Q2326" t="s">
        <v>8314</v>
      </c>
      <c r="R2326" s="16">
        <v>42790.885243055556</v>
      </c>
      <c r="S2326">
        <v>2017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P2327" s="11" t="s">
        <v>8332</v>
      </c>
      <c r="Q2327" t="s">
        <v>8314</v>
      </c>
      <c r="R2327" s="16">
        <v>42794.022349537037</v>
      </c>
      <c r="S2327">
        <v>2017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P2328" s="11" t="s">
        <v>8332</v>
      </c>
      <c r="Q2328" t="s">
        <v>8314</v>
      </c>
      <c r="R2328" s="16">
        <v>42804.034120370372</v>
      </c>
      <c r="S2328">
        <v>2017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P2329" s="11" t="s">
        <v>8332</v>
      </c>
      <c r="Q2329" t="s">
        <v>8314</v>
      </c>
      <c r="R2329" s="16">
        <v>41842.917129629634</v>
      </c>
      <c r="S2329">
        <v>2014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P2330" s="11" t="s">
        <v>8332</v>
      </c>
      <c r="Q2330" t="s">
        <v>8314</v>
      </c>
      <c r="R2330" s="16">
        <v>42139.781678240746</v>
      </c>
      <c r="S2330">
        <v>2015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P2331" s="11" t="s">
        <v>8332</v>
      </c>
      <c r="Q2331" t="s">
        <v>8314</v>
      </c>
      <c r="R2331" s="16">
        <v>41807.624374999999</v>
      </c>
      <c r="S2331">
        <v>2014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P2332" s="11" t="s">
        <v>8332</v>
      </c>
      <c r="Q2332" t="s">
        <v>8314</v>
      </c>
      <c r="R2332" s="16">
        <v>42332.89980324074</v>
      </c>
      <c r="S2332">
        <v>2015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P2333" s="11" t="s">
        <v>8332</v>
      </c>
      <c r="Q2333" t="s">
        <v>8314</v>
      </c>
      <c r="R2333" s="16">
        <v>41839.005671296298</v>
      </c>
      <c r="S2333">
        <v>2014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P2334" s="11" t="s">
        <v>8332</v>
      </c>
      <c r="Q2334" t="s">
        <v>8314</v>
      </c>
      <c r="R2334" s="16">
        <v>42011.628136574072</v>
      </c>
      <c r="S2334">
        <v>2015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P2335" s="11" t="s">
        <v>8332</v>
      </c>
      <c r="Q2335" t="s">
        <v>8314</v>
      </c>
      <c r="R2335" s="16">
        <v>41767.650347222225</v>
      </c>
      <c r="S2335">
        <v>2014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P2336" s="11" t="s">
        <v>8332</v>
      </c>
      <c r="Q2336" t="s">
        <v>8314</v>
      </c>
      <c r="R2336" s="16">
        <v>41918.670115740737</v>
      </c>
      <c r="S2336">
        <v>2014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P2337" s="11" t="s">
        <v>8332</v>
      </c>
      <c r="Q2337" t="s">
        <v>8314</v>
      </c>
      <c r="R2337" s="16">
        <v>41771.572256944448</v>
      </c>
      <c r="S2337">
        <v>2014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P2338" s="11" t="s">
        <v>8332</v>
      </c>
      <c r="Q2338" t="s">
        <v>8314</v>
      </c>
      <c r="R2338" s="16">
        <v>41666.924710648149</v>
      </c>
      <c r="S2338">
        <v>2014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P2339" s="11" t="s">
        <v>8332</v>
      </c>
      <c r="Q2339" t="s">
        <v>8314</v>
      </c>
      <c r="R2339" s="16">
        <v>41786.640543981484</v>
      </c>
      <c r="S2339">
        <v>2014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P2340" s="11" t="s">
        <v>8332</v>
      </c>
      <c r="Q2340" t="s">
        <v>8314</v>
      </c>
      <c r="R2340" s="16">
        <v>41789.896805555552</v>
      </c>
      <c r="S2340">
        <v>2014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P2341" s="11" t="s">
        <v>8332</v>
      </c>
      <c r="Q2341" t="s">
        <v>8314</v>
      </c>
      <c r="R2341" s="16">
        <v>42692.79987268518</v>
      </c>
      <c r="S2341">
        <v>2016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P2342" s="11" t="s">
        <v>8332</v>
      </c>
      <c r="Q2342" t="s">
        <v>8314</v>
      </c>
      <c r="R2342" s="16">
        <v>42643.642800925925</v>
      </c>
      <c r="S2342">
        <v>2016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P2343" s="11" t="s">
        <v>8315</v>
      </c>
      <c r="Q2343" t="s">
        <v>8314</v>
      </c>
      <c r="R2343" s="16">
        <v>42167.813703703709</v>
      </c>
      <c r="S2343">
        <v>2015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P2344" s="11" t="s">
        <v>8315</v>
      </c>
      <c r="Q2344" t="s">
        <v>8314</v>
      </c>
      <c r="R2344" s="16">
        <v>41897.702199074076</v>
      </c>
      <c r="S2344">
        <v>2014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P2345" s="11" t="s">
        <v>8315</v>
      </c>
      <c r="Q2345" t="s">
        <v>8314</v>
      </c>
      <c r="R2345" s="16">
        <v>42327.825289351851</v>
      </c>
      <c r="S2345">
        <v>2015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P2346" s="11" t="s">
        <v>8315</v>
      </c>
      <c r="Q2346" t="s">
        <v>8314</v>
      </c>
      <c r="R2346" s="16">
        <v>42515.727650462963</v>
      </c>
      <c r="S2346">
        <v>2016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P2347" s="11" t="s">
        <v>8315</v>
      </c>
      <c r="Q2347" t="s">
        <v>8314</v>
      </c>
      <c r="R2347" s="16">
        <v>42060.001805555556</v>
      </c>
      <c r="S2347">
        <v>2015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P2348" s="11" t="s">
        <v>8315</v>
      </c>
      <c r="Q2348" t="s">
        <v>8314</v>
      </c>
      <c r="R2348" s="16">
        <v>42615.79896990741</v>
      </c>
      <c r="S2348">
        <v>2016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P2349" s="11" t="s">
        <v>8315</v>
      </c>
      <c r="Q2349" t="s">
        <v>8314</v>
      </c>
      <c r="R2349" s="16">
        <v>42577.607361111113</v>
      </c>
      <c r="S2349">
        <v>2016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P2350" s="11" t="s">
        <v>8315</v>
      </c>
      <c r="Q2350" t="s">
        <v>8314</v>
      </c>
      <c r="R2350" s="16">
        <v>42360.932152777779</v>
      </c>
      <c r="S2350">
        <v>2015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P2351" s="11" t="s">
        <v>8315</v>
      </c>
      <c r="Q2351" t="s">
        <v>8314</v>
      </c>
      <c r="R2351" s="16">
        <v>42198.775787037041</v>
      </c>
      <c r="S2351">
        <v>2015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P2352" s="11" t="s">
        <v>8315</v>
      </c>
      <c r="Q2352" t="s">
        <v>8314</v>
      </c>
      <c r="R2352" s="16">
        <v>42708.842245370368</v>
      </c>
      <c r="S2352">
        <v>2016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P2353" s="11" t="s">
        <v>8315</v>
      </c>
      <c r="Q2353" t="s">
        <v>8314</v>
      </c>
      <c r="R2353" s="16">
        <v>42094.101145833338</v>
      </c>
      <c r="S2353">
        <v>2015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P2354" s="11" t="s">
        <v>8315</v>
      </c>
      <c r="Q2354" t="s">
        <v>8314</v>
      </c>
      <c r="R2354" s="16">
        <v>42101.633703703701</v>
      </c>
      <c r="S2354">
        <v>2015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P2355" s="11" t="s">
        <v>8315</v>
      </c>
      <c r="Q2355" t="s">
        <v>8314</v>
      </c>
      <c r="R2355" s="16">
        <v>42103.676180555558</v>
      </c>
      <c r="S2355">
        <v>2015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P2356" s="11" t="s">
        <v>8315</v>
      </c>
      <c r="Q2356" t="s">
        <v>8314</v>
      </c>
      <c r="R2356" s="16">
        <v>41954.722916666666</v>
      </c>
      <c r="S2356">
        <v>2014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P2357" s="11" t="s">
        <v>8315</v>
      </c>
      <c r="Q2357" t="s">
        <v>8314</v>
      </c>
      <c r="R2357" s="16">
        <v>42096.918240740735</v>
      </c>
      <c r="S2357">
        <v>2015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P2358" s="11" t="s">
        <v>8315</v>
      </c>
      <c r="Q2358" t="s">
        <v>8314</v>
      </c>
      <c r="R2358" s="16">
        <v>42130.78361111111</v>
      </c>
      <c r="S2358">
        <v>2015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P2359" s="11" t="s">
        <v>8315</v>
      </c>
      <c r="Q2359" t="s">
        <v>8314</v>
      </c>
      <c r="R2359" s="16">
        <v>42264.620115740734</v>
      </c>
      <c r="S2359">
        <v>2015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P2360" s="11" t="s">
        <v>8315</v>
      </c>
      <c r="Q2360" t="s">
        <v>8314</v>
      </c>
      <c r="R2360" s="16">
        <v>41978.930972222224</v>
      </c>
      <c r="S2360">
        <v>2014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P2361" s="11" t="s">
        <v>8315</v>
      </c>
      <c r="Q2361" t="s">
        <v>8314</v>
      </c>
      <c r="R2361" s="16">
        <v>42159.649583333332</v>
      </c>
      <c r="S2361">
        <v>2015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P2362" s="11" t="s">
        <v>8315</v>
      </c>
      <c r="Q2362" t="s">
        <v>8314</v>
      </c>
      <c r="R2362" s="16">
        <v>42377.70694444445</v>
      </c>
      <c r="S2362">
        <v>2016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P2363" s="11" t="s">
        <v>8315</v>
      </c>
      <c r="Q2363" t="s">
        <v>8314</v>
      </c>
      <c r="R2363" s="16">
        <v>42466.858888888892</v>
      </c>
      <c r="S2363">
        <v>2016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P2364" s="11" t="s">
        <v>8315</v>
      </c>
      <c r="Q2364" t="s">
        <v>8314</v>
      </c>
      <c r="R2364" s="16">
        <v>41954.688310185185</v>
      </c>
      <c r="S2364">
        <v>2014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P2365" s="11" t="s">
        <v>8315</v>
      </c>
      <c r="Q2365" t="s">
        <v>8314</v>
      </c>
      <c r="R2365" s="16">
        <v>42322.011574074073</v>
      </c>
      <c r="S2365">
        <v>2015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P2366" s="11" t="s">
        <v>8315</v>
      </c>
      <c r="Q2366" t="s">
        <v>8314</v>
      </c>
      <c r="R2366" s="16">
        <v>42248.934675925921</v>
      </c>
      <c r="S2366">
        <v>2015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P2367" s="11" t="s">
        <v>8315</v>
      </c>
      <c r="Q2367" t="s">
        <v>8314</v>
      </c>
      <c r="R2367" s="16">
        <v>42346.736400462964</v>
      </c>
      <c r="S2367">
        <v>2015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P2368" s="11" t="s">
        <v>8315</v>
      </c>
      <c r="Q2368" t="s">
        <v>8314</v>
      </c>
      <c r="R2368" s="16">
        <v>42268.531631944439</v>
      </c>
      <c r="S2368">
        <v>2015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P2369" s="11" t="s">
        <v>8315</v>
      </c>
      <c r="Q2369" t="s">
        <v>8314</v>
      </c>
      <c r="R2369" s="16">
        <v>42425.970092592594</v>
      </c>
      <c r="S2369">
        <v>2016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P2370" s="11" t="s">
        <v>8315</v>
      </c>
      <c r="Q2370" t="s">
        <v>8314</v>
      </c>
      <c r="R2370" s="16">
        <v>42063.721817129626</v>
      </c>
      <c r="S2370">
        <v>2015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P2371" s="11" t="s">
        <v>8315</v>
      </c>
      <c r="Q2371" t="s">
        <v>8314</v>
      </c>
      <c r="R2371" s="16">
        <v>42380.812627314815</v>
      </c>
      <c r="S2371">
        <v>2016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P2372" s="11" t="s">
        <v>8315</v>
      </c>
      <c r="Q2372" t="s">
        <v>8314</v>
      </c>
      <c r="R2372" s="16">
        <v>41961.18913194444</v>
      </c>
      <c r="S2372">
        <v>2014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P2373" s="11" t="s">
        <v>8315</v>
      </c>
      <c r="Q2373" t="s">
        <v>8314</v>
      </c>
      <c r="R2373" s="16">
        <v>42150.777731481481</v>
      </c>
      <c r="S2373">
        <v>2015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P2374" s="11" t="s">
        <v>8315</v>
      </c>
      <c r="Q2374" t="s">
        <v>8314</v>
      </c>
      <c r="R2374" s="16">
        <v>42088.069108796291</v>
      </c>
      <c r="S2374">
        <v>2015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P2375" s="11" t="s">
        <v>8315</v>
      </c>
      <c r="Q2375" t="s">
        <v>8314</v>
      </c>
      <c r="R2375" s="16">
        <v>42215.662314814821</v>
      </c>
      <c r="S2375">
        <v>2015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P2376" s="11" t="s">
        <v>8315</v>
      </c>
      <c r="Q2376" t="s">
        <v>8314</v>
      </c>
      <c r="R2376" s="16">
        <v>42017.843287037031</v>
      </c>
      <c r="S2376">
        <v>2015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P2377" s="11" t="s">
        <v>8315</v>
      </c>
      <c r="Q2377" t="s">
        <v>8314</v>
      </c>
      <c r="R2377" s="16">
        <v>42592.836076388892</v>
      </c>
      <c r="S2377">
        <v>2016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P2378" s="11" t="s">
        <v>8315</v>
      </c>
      <c r="Q2378" t="s">
        <v>8314</v>
      </c>
      <c r="R2378" s="16">
        <v>42318.925532407404</v>
      </c>
      <c r="S2378">
        <v>2015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P2379" s="11" t="s">
        <v>8315</v>
      </c>
      <c r="Q2379" t="s">
        <v>8314</v>
      </c>
      <c r="R2379" s="16">
        <v>42669.870173611111</v>
      </c>
      <c r="S2379">
        <v>2016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P2380" s="11" t="s">
        <v>8315</v>
      </c>
      <c r="Q2380" t="s">
        <v>8314</v>
      </c>
      <c r="R2380" s="16">
        <v>42213.013078703705</v>
      </c>
      <c r="S2380">
        <v>2015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P2381" s="11" t="s">
        <v>8315</v>
      </c>
      <c r="Q2381" t="s">
        <v>8314</v>
      </c>
      <c r="R2381" s="16">
        <v>42237.016388888893</v>
      </c>
      <c r="S2381">
        <v>2015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P2382" s="11" t="s">
        <v>8315</v>
      </c>
      <c r="Q2382" t="s">
        <v>8314</v>
      </c>
      <c r="R2382" s="16">
        <v>42248.793310185181</v>
      </c>
      <c r="S2382">
        <v>2015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P2383" s="11" t="s">
        <v>8315</v>
      </c>
      <c r="Q2383" t="s">
        <v>8314</v>
      </c>
      <c r="R2383" s="16">
        <v>42074.935740740737</v>
      </c>
      <c r="S2383">
        <v>2015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P2384" s="11" t="s">
        <v>8315</v>
      </c>
      <c r="Q2384" t="s">
        <v>8314</v>
      </c>
      <c r="R2384" s="16">
        <v>42195.187534722223</v>
      </c>
      <c r="S2384">
        <v>2015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P2385" s="11" t="s">
        <v>8315</v>
      </c>
      <c r="Q2385" t="s">
        <v>8314</v>
      </c>
      <c r="R2385" s="16">
        <v>42027.056793981479</v>
      </c>
      <c r="S2385">
        <v>2015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P2386" s="11" t="s">
        <v>8315</v>
      </c>
      <c r="Q2386" t="s">
        <v>8314</v>
      </c>
      <c r="R2386" s="16">
        <v>41927.067627314813</v>
      </c>
      <c r="S2386">
        <v>2014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P2387" s="11" t="s">
        <v>8315</v>
      </c>
      <c r="Q2387" t="s">
        <v>8314</v>
      </c>
      <c r="R2387" s="16">
        <v>42191.70175925926</v>
      </c>
      <c r="S2387">
        <v>2015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P2388" s="11" t="s">
        <v>8315</v>
      </c>
      <c r="Q2388" t="s">
        <v>8314</v>
      </c>
      <c r="R2388" s="16">
        <v>41954.838240740741</v>
      </c>
      <c r="S2388">
        <v>2014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P2389" s="11" t="s">
        <v>8315</v>
      </c>
      <c r="Q2389" t="s">
        <v>8314</v>
      </c>
      <c r="R2389" s="16">
        <v>42528.626620370371</v>
      </c>
      <c r="S2389">
        <v>2016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P2390" s="11" t="s">
        <v>8315</v>
      </c>
      <c r="Q2390" t="s">
        <v>8314</v>
      </c>
      <c r="R2390" s="16">
        <v>41989.853692129633</v>
      </c>
      <c r="S2390">
        <v>2014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P2391" s="11" t="s">
        <v>8315</v>
      </c>
      <c r="Q2391" t="s">
        <v>8314</v>
      </c>
      <c r="R2391" s="16">
        <v>42179.653379629628</v>
      </c>
      <c r="S2391">
        <v>2015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P2392" s="11" t="s">
        <v>8315</v>
      </c>
      <c r="Q2392" t="s">
        <v>8314</v>
      </c>
      <c r="R2392" s="16">
        <v>41968.262314814812</v>
      </c>
      <c r="S2392">
        <v>2014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P2393" s="11" t="s">
        <v>8315</v>
      </c>
      <c r="Q2393" t="s">
        <v>8314</v>
      </c>
      <c r="R2393" s="16">
        <v>42064.794490740736</v>
      </c>
      <c r="S2393">
        <v>2015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P2394" s="11" t="s">
        <v>8315</v>
      </c>
      <c r="Q2394" t="s">
        <v>8314</v>
      </c>
      <c r="R2394" s="16">
        <v>42276.120636574073</v>
      </c>
      <c r="S2394">
        <v>2015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P2395" s="11" t="s">
        <v>8315</v>
      </c>
      <c r="Q2395" t="s">
        <v>8314</v>
      </c>
      <c r="R2395" s="16">
        <v>42194.648344907408</v>
      </c>
      <c r="S2395">
        <v>2015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P2396" s="11" t="s">
        <v>8315</v>
      </c>
      <c r="Q2396" t="s">
        <v>8314</v>
      </c>
      <c r="R2396" s="16">
        <v>42031.362187499995</v>
      </c>
      <c r="S2396">
        <v>2015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P2397" s="11" t="s">
        <v>8315</v>
      </c>
      <c r="Q2397" t="s">
        <v>8314</v>
      </c>
      <c r="R2397" s="16">
        <v>42717.121377314819</v>
      </c>
      <c r="S2397">
        <v>2016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P2398" s="11" t="s">
        <v>8315</v>
      </c>
      <c r="Q2398" t="s">
        <v>8314</v>
      </c>
      <c r="R2398" s="16">
        <v>42262.849050925928</v>
      </c>
      <c r="S2398">
        <v>2015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P2399" s="11" t="s">
        <v>8315</v>
      </c>
      <c r="Q2399" t="s">
        <v>8314</v>
      </c>
      <c r="R2399" s="16">
        <v>41976.88490740741</v>
      </c>
      <c r="S2399">
        <v>2014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P2400" s="11" t="s">
        <v>8315</v>
      </c>
      <c r="Q2400" t="s">
        <v>8314</v>
      </c>
      <c r="R2400" s="16">
        <v>42157.916481481487</v>
      </c>
      <c r="S2400">
        <v>2015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P2401" s="11" t="s">
        <v>8315</v>
      </c>
      <c r="Q2401" t="s">
        <v>8314</v>
      </c>
      <c r="R2401" s="16">
        <v>41956.853078703702</v>
      </c>
      <c r="S2401">
        <v>2014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P2402" s="11" t="s">
        <v>8315</v>
      </c>
      <c r="Q2402" t="s">
        <v>8314</v>
      </c>
      <c r="R2402" s="16">
        <v>42444.268101851849</v>
      </c>
      <c r="S2402">
        <v>2016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P2403" s="11" t="s">
        <v>8332</v>
      </c>
      <c r="Q2403" t="s">
        <v>8314</v>
      </c>
      <c r="R2403" s="16">
        <v>42374.822870370372</v>
      </c>
      <c r="S2403">
        <v>2016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P2404" s="11" t="s">
        <v>8332</v>
      </c>
      <c r="Q2404" t="s">
        <v>8314</v>
      </c>
      <c r="R2404" s="16">
        <v>42107.679756944446</v>
      </c>
      <c r="S2404">
        <v>2015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P2405" s="11" t="s">
        <v>8332</v>
      </c>
      <c r="Q2405" t="s">
        <v>8314</v>
      </c>
      <c r="R2405" s="16">
        <v>42399.882615740738</v>
      </c>
      <c r="S2405">
        <v>2016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P2406" s="11" t="s">
        <v>8332</v>
      </c>
      <c r="Q2406" t="s">
        <v>8314</v>
      </c>
      <c r="R2406" s="16">
        <v>42342.03943287037</v>
      </c>
      <c r="S2406">
        <v>2015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P2407" s="11" t="s">
        <v>8332</v>
      </c>
      <c r="Q2407" t="s">
        <v>8314</v>
      </c>
      <c r="R2407" s="16">
        <v>42595.585358796292</v>
      </c>
      <c r="S2407">
        <v>2016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P2408" s="11" t="s">
        <v>8332</v>
      </c>
      <c r="Q2408" t="s">
        <v>8314</v>
      </c>
      <c r="R2408" s="16">
        <v>41983.110995370371</v>
      </c>
      <c r="S2408">
        <v>2014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P2409" s="11" t="s">
        <v>8332</v>
      </c>
      <c r="Q2409" t="s">
        <v>8314</v>
      </c>
      <c r="R2409" s="16">
        <v>42082.575555555552</v>
      </c>
      <c r="S2409">
        <v>2015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P2410" s="11" t="s">
        <v>8332</v>
      </c>
      <c r="Q2410" t="s">
        <v>8314</v>
      </c>
      <c r="R2410" s="16">
        <v>41919.140706018516</v>
      </c>
      <c r="S2410">
        <v>2014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P2411" s="11" t="s">
        <v>8332</v>
      </c>
      <c r="Q2411" t="s">
        <v>8314</v>
      </c>
      <c r="R2411" s="16">
        <v>42204.875868055555</v>
      </c>
      <c r="S2411">
        <v>2015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P2412" s="11" t="s">
        <v>8332</v>
      </c>
      <c r="Q2412" t="s">
        <v>8314</v>
      </c>
      <c r="R2412" s="16">
        <v>42224.408275462964</v>
      </c>
      <c r="S2412">
        <v>2015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P2413" s="11" t="s">
        <v>8332</v>
      </c>
      <c r="Q2413" t="s">
        <v>8314</v>
      </c>
      <c r="R2413" s="16">
        <v>42211.732430555552</v>
      </c>
      <c r="S2413">
        <v>2015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P2414" s="11" t="s">
        <v>8332</v>
      </c>
      <c r="Q2414" t="s">
        <v>8314</v>
      </c>
      <c r="R2414" s="16">
        <v>42655.736956018518</v>
      </c>
      <c r="S2414">
        <v>2016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P2415" s="11" t="s">
        <v>8332</v>
      </c>
      <c r="Q2415" t="s">
        <v>8314</v>
      </c>
      <c r="R2415" s="16">
        <v>41760.10974537037</v>
      </c>
      <c r="S2415">
        <v>2014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P2416" s="11" t="s">
        <v>8332</v>
      </c>
      <c r="Q2416" t="s">
        <v>8314</v>
      </c>
      <c r="R2416" s="16">
        <v>42198.695138888885</v>
      </c>
      <c r="S2416">
        <v>2015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P2417" s="11" t="s">
        <v>8332</v>
      </c>
      <c r="Q2417" t="s">
        <v>8314</v>
      </c>
      <c r="R2417" s="16">
        <v>42536.862800925926</v>
      </c>
      <c r="S2417">
        <v>2016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P2418" s="11" t="s">
        <v>8332</v>
      </c>
      <c r="Q2418" t="s">
        <v>8314</v>
      </c>
      <c r="R2418" s="16">
        <v>42019.737766203703</v>
      </c>
      <c r="S2418">
        <v>2015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P2419" s="11" t="s">
        <v>8332</v>
      </c>
      <c r="Q2419" t="s">
        <v>8314</v>
      </c>
      <c r="R2419" s="16">
        <v>41831.884108796294</v>
      </c>
      <c r="S2419">
        <v>2014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P2420" s="11" t="s">
        <v>8332</v>
      </c>
      <c r="Q2420" t="s">
        <v>8314</v>
      </c>
      <c r="R2420" s="16">
        <v>42027.856990740736</v>
      </c>
      <c r="S2420">
        <v>2015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P2421" s="11" t="s">
        <v>8332</v>
      </c>
      <c r="Q2421" t="s">
        <v>8314</v>
      </c>
      <c r="R2421" s="16">
        <v>41993.738298611104</v>
      </c>
      <c r="S2421">
        <v>2014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P2422" s="11" t="s">
        <v>8332</v>
      </c>
      <c r="Q2422" t="s">
        <v>8314</v>
      </c>
      <c r="R2422" s="16">
        <v>41893.028877314813</v>
      </c>
      <c r="S2422">
        <v>2014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P2423" s="11" t="s">
        <v>8332</v>
      </c>
      <c r="Q2423" t="s">
        <v>8314</v>
      </c>
      <c r="R2423" s="16">
        <v>42026.687453703707</v>
      </c>
      <c r="S2423">
        <v>2015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P2424" s="11" t="s">
        <v>8332</v>
      </c>
      <c r="Q2424" t="s">
        <v>8314</v>
      </c>
      <c r="R2424" s="16">
        <v>42044.724953703699</v>
      </c>
      <c r="S2424">
        <v>2015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P2425" s="11" t="s">
        <v>8332</v>
      </c>
      <c r="Q2425" t="s">
        <v>8314</v>
      </c>
      <c r="R2425" s="16">
        <v>41974.704745370371</v>
      </c>
      <c r="S2425">
        <v>2014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P2426" s="11" t="s">
        <v>8332</v>
      </c>
      <c r="Q2426" t="s">
        <v>8314</v>
      </c>
      <c r="R2426" s="16">
        <v>41909.892453703702</v>
      </c>
      <c r="S2426">
        <v>2014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P2427" s="11" t="s">
        <v>8332</v>
      </c>
      <c r="Q2427" t="s">
        <v>8314</v>
      </c>
      <c r="R2427" s="16">
        <v>42502.913761574076</v>
      </c>
      <c r="S2427">
        <v>2016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P2428" s="11" t="s">
        <v>8332</v>
      </c>
      <c r="Q2428" t="s">
        <v>8314</v>
      </c>
      <c r="R2428" s="16">
        <v>42164.170046296291</v>
      </c>
      <c r="S2428">
        <v>2015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P2429" s="11" t="s">
        <v>8332</v>
      </c>
      <c r="Q2429" t="s">
        <v>8314</v>
      </c>
      <c r="R2429" s="16">
        <v>42412.318668981476</v>
      </c>
      <c r="S2429">
        <v>2016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P2430" s="11" t="s">
        <v>8332</v>
      </c>
      <c r="Q2430" t="s">
        <v>8314</v>
      </c>
      <c r="R2430" s="16">
        <v>42045.784155092595</v>
      </c>
      <c r="S2430">
        <v>2015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P2431" s="11" t="s">
        <v>8332</v>
      </c>
      <c r="Q2431" t="s">
        <v>8314</v>
      </c>
      <c r="R2431" s="16">
        <v>42734.879236111112</v>
      </c>
      <c r="S2431">
        <v>2016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P2432" s="11" t="s">
        <v>8332</v>
      </c>
      <c r="Q2432" t="s">
        <v>8314</v>
      </c>
      <c r="R2432" s="16">
        <v>42382.130833333329</v>
      </c>
      <c r="S2432">
        <v>2016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P2433" s="11" t="s">
        <v>8332</v>
      </c>
      <c r="Q2433" t="s">
        <v>8314</v>
      </c>
      <c r="R2433" s="16">
        <v>42489.099687499998</v>
      </c>
      <c r="S2433">
        <v>2016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P2434" s="11" t="s">
        <v>8332</v>
      </c>
      <c r="Q2434" t="s">
        <v>8314</v>
      </c>
      <c r="R2434" s="16">
        <v>42041.218715277777</v>
      </c>
      <c r="S2434">
        <v>2015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P2435" s="11" t="s">
        <v>8332</v>
      </c>
      <c r="Q2435" t="s">
        <v>8314</v>
      </c>
      <c r="R2435" s="16">
        <v>42397.89980324074</v>
      </c>
      <c r="S2435">
        <v>2016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P2436" s="11" t="s">
        <v>8332</v>
      </c>
      <c r="Q2436" t="s">
        <v>8314</v>
      </c>
      <c r="R2436" s="16">
        <v>42180.18604166666</v>
      </c>
      <c r="S2436">
        <v>2015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P2437" s="11" t="s">
        <v>8332</v>
      </c>
      <c r="Q2437" t="s">
        <v>8314</v>
      </c>
      <c r="R2437" s="16">
        <v>42252.277615740735</v>
      </c>
      <c r="S2437">
        <v>2015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P2438" s="11" t="s">
        <v>8332</v>
      </c>
      <c r="Q2438" t="s">
        <v>8314</v>
      </c>
      <c r="R2438" s="16">
        <v>42338.615393518514</v>
      </c>
      <c r="S2438">
        <v>2015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P2439" s="11" t="s">
        <v>8332</v>
      </c>
      <c r="Q2439" t="s">
        <v>8314</v>
      </c>
      <c r="R2439" s="16">
        <v>42031.965138888889</v>
      </c>
      <c r="S2439">
        <v>2015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P2440" s="11" t="s">
        <v>8332</v>
      </c>
      <c r="Q2440" t="s">
        <v>8314</v>
      </c>
      <c r="R2440" s="16">
        <v>42285.91506944444</v>
      </c>
      <c r="S2440">
        <v>2015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P2441" s="11" t="s">
        <v>8332</v>
      </c>
      <c r="Q2441" t="s">
        <v>8314</v>
      </c>
      <c r="R2441" s="16">
        <v>42265.818622685183</v>
      </c>
      <c r="S2441">
        <v>2015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P2442" s="11" t="s">
        <v>8332</v>
      </c>
      <c r="Q2442" t="s">
        <v>8314</v>
      </c>
      <c r="R2442" s="16">
        <v>42383.899456018517</v>
      </c>
      <c r="S2442">
        <v>2016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P2443" s="11" t="s">
        <v>8332</v>
      </c>
      <c r="Q2443" t="s">
        <v>8314</v>
      </c>
      <c r="R2443" s="16">
        <v>42187.125625000001</v>
      </c>
      <c r="S2443">
        <v>2015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P2444" s="11" t="s">
        <v>8332</v>
      </c>
      <c r="Q2444" t="s">
        <v>8314</v>
      </c>
      <c r="R2444" s="16">
        <v>42052.666990740734</v>
      </c>
      <c r="S2444">
        <v>2015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P2445" s="11" t="s">
        <v>8332</v>
      </c>
      <c r="Q2445" t="s">
        <v>8314</v>
      </c>
      <c r="R2445" s="16">
        <v>41836.625254629631</v>
      </c>
      <c r="S2445">
        <v>2014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P2446" s="11" t="s">
        <v>8332</v>
      </c>
      <c r="Q2446" t="s">
        <v>8314</v>
      </c>
      <c r="R2446" s="16">
        <v>42485.754525462966</v>
      </c>
      <c r="S2446">
        <v>2016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P2447" s="11" t="s">
        <v>8332</v>
      </c>
      <c r="Q2447" t="s">
        <v>8314</v>
      </c>
      <c r="R2447" s="16">
        <v>42243.190057870372</v>
      </c>
      <c r="S2447">
        <v>2015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P2448" s="11" t="s">
        <v>8332</v>
      </c>
      <c r="Q2448" t="s">
        <v>8314</v>
      </c>
      <c r="R2448" s="16">
        <v>42670.602673611109</v>
      </c>
      <c r="S2448">
        <v>2016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P2449" s="11" t="s">
        <v>8332</v>
      </c>
      <c r="Q2449" t="s">
        <v>8314</v>
      </c>
      <c r="R2449" s="16">
        <v>42654.469826388886</v>
      </c>
      <c r="S2449">
        <v>2016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P2450" s="11" t="s">
        <v>8332</v>
      </c>
      <c r="Q2450" t="s">
        <v>8314</v>
      </c>
      <c r="R2450" s="16">
        <v>42607.316122685181</v>
      </c>
      <c r="S2450">
        <v>2016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P2451" s="11" t="s">
        <v>8332</v>
      </c>
      <c r="Q2451" t="s">
        <v>8314</v>
      </c>
      <c r="R2451" s="16">
        <v>41943.142534722225</v>
      </c>
      <c r="S2451">
        <v>2014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P2452" s="11" t="s">
        <v>8332</v>
      </c>
      <c r="Q2452" t="s">
        <v>8314</v>
      </c>
      <c r="R2452" s="16">
        <v>41902.07240740741</v>
      </c>
      <c r="S2452">
        <v>2014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P2453" s="11" t="s">
        <v>8332</v>
      </c>
      <c r="Q2453" t="s">
        <v>8314</v>
      </c>
      <c r="R2453" s="16">
        <v>42779.908449074079</v>
      </c>
      <c r="S2453">
        <v>2017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P2454" s="11" t="s">
        <v>8332</v>
      </c>
      <c r="Q2454" t="s">
        <v>8314</v>
      </c>
      <c r="R2454" s="16">
        <v>42338.84375</v>
      </c>
      <c r="S2454">
        <v>2015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P2455" s="11" t="s">
        <v>8332</v>
      </c>
      <c r="Q2455" t="s">
        <v>8314</v>
      </c>
      <c r="R2455" s="16">
        <v>42738.692233796297</v>
      </c>
      <c r="S2455">
        <v>2017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P2456" s="11" t="s">
        <v>8332</v>
      </c>
      <c r="Q2456" t="s">
        <v>8314</v>
      </c>
      <c r="R2456" s="16">
        <v>42770.201481481476</v>
      </c>
      <c r="S2456">
        <v>2017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P2457" s="11" t="s">
        <v>8332</v>
      </c>
      <c r="Q2457" t="s">
        <v>8314</v>
      </c>
      <c r="R2457" s="16">
        <v>42452.781828703708</v>
      </c>
      <c r="S2457">
        <v>2016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P2458" s="11" t="s">
        <v>8332</v>
      </c>
      <c r="Q2458" t="s">
        <v>8314</v>
      </c>
      <c r="R2458" s="16">
        <v>42761.961099537039</v>
      </c>
      <c r="S2458">
        <v>2017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P2459" s="11" t="s">
        <v>8332</v>
      </c>
      <c r="Q2459" t="s">
        <v>8314</v>
      </c>
      <c r="R2459" s="16">
        <v>42423.602500000001</v>
      </c>
      <c r="S2459">
        <v>2016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P2460" s="11" t="s">
        <v>8332</v>
      </c>
      <c r="Q2460" t="s">
        <v>8314</v>
      </c>
      <c r="R2460" s="16">
        <v>42495.871736111112</v>
      </c>
      <c r="S2460">
        <v>2016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P2461" s="11" t="s">
        <v>8332</v>
      </c>
      <c r="Q2461" t="s">
        <v>8314</v>
      </c>
      <c r="R2461" s="16">
        <v>42407.637557870374</v>
      </c>
      <c r="S2461">
        <v>2016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P2462" s="11" t="s">
        <v>8332</v>
      </c>
      <c r="Q2462" t="s">
        <v>8314</v>
      </c>
      <c r="R2462" s="16">
        <v>42704.187118055561</v>
      </c>
      <c r="S2462">
        <v>2016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P2463" s="11" t="s">
        <v>8321</v>
      </c>
      <c r="Q2463" t="s">
        <v>8314</v>
      </c>
      <c r="R2463" s="16">
        <v>40784.012696759259</v>
      </c>
      <c r="S2463">
        <v>2011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P2464" s="11" t="s">
        <v>8321</v>
      </c>
      <c r="Q2464" t="s">
        <v>8314</v>
      </c>
      <c r="R2464" s="16">
        <v>41089.186296296299</v>
      </c>
      <c r="S2464">
        <v>2012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P2465" s="11" t="s">
        <v>8321</v>
      </c>
      <c r="Q2465" t="s">
        <v>8314</v>
      </c>
      <c r="R2465" s="16">
        <v>41341.111400462964</v>
      </c>
      <c r="S2465">
        <v>2013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P2466" s="11" t="s">
        <v>8321</v>
      </c>
      <c r="Q2466" t="s">
        <v>8314</v>
      </c>
      <c r="R2466" s="16">
        <v>42248.90042824074</v>
      </c>
      <c r="S2466">
        <v>2015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P2467" s="11" t="s">
        <v>8321</v>
      </c>
      <c r="Q2467" t="s">
        <v>8314</v>
      </c>
      <c r="R2467" s="16">
        <v>41145.719305555554</v>
      </c>
      <c r="S2467">
        <v>2012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P2468" s="11" t="s">
        <v>8321</v>
      </c>
      <c r="Q2468" t="s">
        <v>8314</v>
      </c>
      <c r="R2468" s="16">
        <v>41373.102465277778</v>
      </c>
      <c r="S2468">
        <v>2013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P2469" s="11" t="s">
        <v>8321</v>
      </c>
      <c r="Q2469" t="s">
        <v>8314</v>
      </c>
      <c r="R2469" s="16">
        <v>41025.874201388891</v>
      </c>
      <c r="S2469">
        <v>2012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P2470" s="11" t="s">
        <v>8321</v>
      </c>
      <c r="Q2470" t="s">
        <v>8314</v>
      </c>
      <c r="R2470" s="16">
        <v>41174.154178240737</v>
      </c>
      <c r="S2470">
        <v>2012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P2471" s="11" t="s">
        <v>8321</v>
      </c>
      <c r="Q2471" t="s">
        <v>8314</v>
      </c>
      <c r="R2471" s="16">
        <v>40557.429733796293</v>
      </c>
      <c r="S2471">
        <v>2011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P2472" s="11" t="s">
        <v>8321</v>
      </c>
      <c r="Q2472" t="s">
        <v>8314</v>
      </c>
      <c r="R2472" s="16">
        <v>41023.07471064815</v>
      </c>
      <c r="S2472">
        <v>2012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P2473" s="11" t="s">
        <v>8321</v>
      </c>
      <c r="Q2473" t="s">
        <v>8314</v>
      </c>
      <c r="R2473" s="16">
        <v>40893.992962962962</v>
      </c>
      <c r="S2473">
        <v>2011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P2474" s="11" t="s">
        <v>8321</v>
      </c>
      <c r="Q2474" t="s">
        <v>8314</v>
      </c>
      <c r="R2474" s="16">
        <v>40354.11550925926</v>
      </c>
      <c r="S2474">
        <v>2010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P2475" s="11" t="s">
        <v>8321</v>
      </c>
      <c r="Q2475" t="s">
        <v>8314</v>
      </c>
      <c r="R2475" s="16">
        <v>41193.748483796298</v>
      </c>
      <c r="S2475">
        <v>2012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P2476" s="11" t="s">
        <v>8321</v>
      </c>
      <c r="Q2476" t="s">
        <v>8314</v>
      </c>
      <c r="R2476" s="16">
        <v>40417.011296296296</v>
      </c>
      <c r="S2476">
        <v>2010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P2477" s="11" t="s">
        <v>8321</v>
      </c>
      <c r="Q2477" t="s">
        <v>8314</v>
      </c>
      <c r="R2477" s="16">
        <v>40310.287673611114</v>
      </c>
      <c r="S2477">
        <v>2010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P2478" s="11" t="s">
        <v>8321</v>
      </c>
      <c r="Q2478" t="s">
        <v>8314</v>
      </c>
      <c r="R2478" s="16">
        <v>41913.328356481477</v>
      </c>
      <c r="S2478">
        <v>2014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P2479" s="11" t="s">
        <v>8321</v>
      </c>
      <c r="Q2479" t="s">
        <v>8314</v>
      </c>
      <c r="R2479" s="16">
        <v>41088.691493055558</v>
      </c>
      <c r="S2479">
        <v>2012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P2480" s="11" t="s">
        <v>8321</v>
      </c>
      <c r="Q2480" t="s">
        <v>8314</v>
      </c>
      <c r="R2480" s="16">
        <v>41257.950381944444</v>
      </c>
      <c r="S2480">
        <v>2012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P2481" s="11" t="s">
        <v>8321</v>
      </c>
      <c r="Q2481" t="s">
        <v>8314</v>
      </c>
      <c r="R2481" s="16">
        <v>41107.726782407408</v>
      </c>
      <c r="S2481">
        <v>2012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P2482" s="11" t="s">
        <v>8321</v>
      </c>
      <c r="Q2482" t="s">
        <v>8314</v>
      </c>
      <c r="R2482" s="16">
        <v>42227.936157407406</v>
      </c>
      <c r="S2482">
        <v>2015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P2483" s="11" t="s">
        <v>8321</v>
      </c>
      <c r="Q2483" t="s">
        <v>8314</v>
      </c>
      <c r="R2483" s="16">
        <v>40999.645925925928</v>
      </c>
      <c r="S2483">
        <v>2012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P2484" s="11" t="s">
        <v>8321</v>
      </c>
      <c r="Q2484" t="s">
        <v>8314</v>
      </c>
      <c r="R2484" s="16">
        <v>40711.782210648147</v>
      </c>
      <c r="S2484">
        <v>2011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P2485" s="11" t="s">
        <v>8321</v>
      </c>
      <c r="Q2485" t="s">
        <v>8314</v>
      </c>
      <c r="R2485" s="16">
        <v>40970.750034722223</v>
      </c>
      <c r="S2485">
        <v>2012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P2486" s="11" t="s">
        <v>8321</v>
      </c>
      <c r="Q2486" t="s">
        <v>8314</v>
      </c>
      <c r="R2486" s="16">
        <v>40771.916701388887</v>
      </c>
      <c r="S2486">
        <v>2011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P2487" s="11" t="s">
        <v>8321</v>
      </c>
      <c r="Q2487" t="s">
        <v>8314</v>
      </c>
      <c r="R2487" s="16">
        <v>40793.998599537037</v>
      </c>
      <c r="S2487">
        <v>2011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P2488" s="11" t="s">
        <v>8321</v>
      </c>
      <c r="Q2488" t="s">
        <v>8314</v>
      </c>
      <c r="R2488" s="16">
        <v>40991.708055555559</v>
      </c>
      <c r="S2488">
        <v>2012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P2489" s="11" t="s">
        <v>8321</v>
      </c>
      <c r="Q2489" t="s">
        <v>8314</v>
      </c>
      <c r="R2489" s="16">
        <v>41026.083298611113</v>
      </c>
      <c r="S2489">
        <v>2012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P2490" s="11" t="s">
        <v>8321</v>
      </c>
      <c r="Q2490" t="s">
        <v>8314</v>
      </c>
      <c r="R2490" s="16">
        <v>40833.633194444446</v>
      </c>
      <c r="S2490">
        <v>2011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P2491" s="11" t="s">
        <v>8321</v>
      </c>
      <c r="Q2491" t="s">
        <v>8314</v>
      </c>
      <c r="R2491" s="16">
        <v>41373.690266203703</v>
      </c>
      <c r="S2491">
        <v>2013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P2492" s="11" t="s">
        <v>8321</v>
      </c>
      <c r="Q2492" t="s">
        <v>8314</v>
      </c>
      <c r="R2492" s="16">
        <v>41023.227731481478</v>
      </c>
      <c r="S2492">
        <v>2012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P2493" s="11" t="s">
        <v>8321</v>
      </c>
      <c r="Q2493" t="s">
        <v>8314</v>
      </c>
      <c r="R2493" s="16">
        <v>40542.839282407411</v>
      </c>
      <c r="S2493">
        <v>2010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P2494" s="11" t="s">
        <v>8321</v>
      </c>
      <c r="Q2494" t="s">
        <v>8314</v>
      </c>
      <c r="R2494" s="16">
        <v>41024.985972222225</v>
      </c>
      <c r="S2494">
        <v>2012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P2495" s="11" t="s">
        <v>8321</v>
      </c>
      <c r="Q2495" t="s">
        <v>8314</v>
      </c>
      <c r="R2495" s="16">
        <v>41348.168287037035</v>
      </c>
      <c r="S2495">
        <v>2013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P2496" s="11" t="s">
        <v>8321</v>
      </c>
      <c r="Q2496" t="s">
        <v>8314</v>
      </c>
      <c r="R2496" s="16">
        <v>41022.645185185182</v>
      </c>
      <c r="S2496">
        <v>2012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P2497" s="11" t="s">
        <v>8321</v>
      </c>
      <c r="Q2497" t="s">
        <v>8314</v>
      </c>
      <c r="R2497" s="16">
        <v>41036.946469907409</v>
      </c>
      <c r="S2497">
        <v>2012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P2498" s="11" t="s">
        <v>8321</v>
      </c>
      <c r="Q2498" t="s">
        <v>8314</v>
      </c>
      <c r="R2498" s="16">
        <v>41327.996435185189</v>
      </c>
      <c r="S2498">
        <v>2013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P2499" s="11" t="s">
        <v>8321</v>
      </c>
      <c r="Q2499" t="s">
        <v>8314</v>
      </c>
      <c r="R2499" s="16">
        <v>40730.878912037035</v>
      </c>
      <c r="S2499">
        <v>2011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P2500" s="11" t="s">
        <v>8321</v>
      </c>
      <c r="Q2500" t="s">
        <v>8314</v>
      </c>
      <c r="R2500" s="16">
        <v>42017.967442129629</v>
      </c>
      <c r="S2500">
        <v>2015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P2501" s="11" t="s">
        <v>8321</v>
      </c>
      <c r="Q2501" t="s">
        <v>8314</v>
      </c>
      <c r="R2501" s="16">
        <v>41226.648576388885</v>
      </c>
      <c r="S2501">
        <v>2012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P2502" s="11" t="s">
        <v>8321</v>
      </c>
      <c r="Q2502" t="s">
        <v>8314</v>
      </c>
      <c r="R2502" s="16">
        <v>41053.772858796299</v>
      </c>
      <c r="S2502">
        <v>2012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P2503" s="11" t="s">
        <v>8332</v>
      </c>
      <c r="Q2503" t="s">
        <v>8314</v>
      </c>
      <c r="R2503" s="16">
        <v>42244.776666666665</v>
      </c>
      <c r="S2503">
        <v>2015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P2504" s="11" t="s">
        <v>8332</v>
      </c>
      <c r="Q2504" t="s">
        <v>8314</v>
      </c>
      <c r="R2504" s="16">
        <v>41858.825439814813</v>
      </c>
      <c r="S2504">
        <v>2014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P2505" s="11" t="s">
        <v>8332</v>
      </c>
      <c r="Q2505" t="s">
        <v>8314</v>
      </c>
      <c r="R2505" s="16">
        <v>42498.899398148147</v>
      </c>
      <c r="S2505">
        <v>2016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P2506" s="11" t="s">
        <v>8332</v>
      </c>
      <c r="Q2506" t="s">
        <v>8314</v>
      </c>
      <c r="R2506" s="16">
        <v>41928.015439814815</v>
      </c>
      <c r="S2506">
        <v>2014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P2507" s="11" t="s">
        <v>8332</v>
      </c>
      <c r="Q2507" t="s">
        <v>8314</v>
      </c>
      <c r="R2507" s="16">
        <v>42047.05574074074</v>
      </c>
      <c r="S2507">
        <v>2015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P2508" s="11" t="s">
        <v>8332</v>
      </c>
      <c r="Q2508" t="s">
        <v>8314</v>
      </c>
      <c r="R2508" s="16">
        <v>42258.297094907408</v>
      </c>
      <c r="S2508">
        <v>2015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P2509" s="11" t="s">
        <v>8332</v>
      </c>
      <c r="Q2509" t="s">
        <v>8314</v>
      </c>
      <c r="R2509" s="16">
        <v>42105.072962962964</v>
      </c>
      <c r="S2509">
        <v>2015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P2510" s="11" t="s">
        <v>8332</v>
      </c>
      <c r="Q2510" t="s">
        <v>8314</v>
      </c>
      <c r="R2510" s="16">
        <v>41835.951782407406</v>
      </c>
      <c r="S2510">
        <v>2014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P2511" s="11" t="s">
        <v>8332</v>
      </c>
      <c r="Q2511" t="s">
        <v>8314</v>
      </c>
      <c r="R2511" s="16">
        <v>42058.809594907405</v>
      </c>
      <c r="S2511">
        <v>2015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P2512" s="11" t="s">
        <v>8332</v>
      </c>
      <c r="Q2512" t="s">
        <v>8314</v>
      </c>
      <c r="R2512" s="16">
        <v>42078.997361111105</v>
      </c>
      <c r="S2512">
        <v>2015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P2513" s="11" t="s">
        <v>8332</v>
      </c>
      <c r="Q2513" t="s">
        <v>8314</v>
      </c>
      <c r="R2513" s="16">
        <v>42371.446909722217</v>
      </c>
      <c r="S2513">
        <v>2016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P2514" s="11" t="s">
        <v>8332</v>
      </c>
      <c r="Q2514" t="s">
        <v>8314</v>
      </c>
      <c r="R2514" s="16">
        <v>41971.876863425925</v>
      </c>
      <c r="S2514">
        <v>2014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P2515" s="11" t="s">
        <v>8332</v>
      </c>
      <c r="Q2515" t="s">
        <v>8314</v>
      </c>
      <c r="R2515" s="16">
        <v>42732.00681712963</v>
      </c>
      <c r="S2515">
        <v>2016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P2516" s="11" t="s">
        <v>8332</v>
      </c>
      <c r="Q2516" t="s">
        <v>8314</v>
      </c>
      <c r="R2516" s="16">
        <v>41854.389780092592</v>
      </c>
      <c r="S2516">
        <v>2014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P2517" s="11" t="s">
        <v>8332</v>
      </c>
      <c r="Q2517" t="s">
        <v>8314</v>
      </c>
      <c r="R2517" s="16">
        <v>42027.839733796296</v>
      </c>
      <c r="S2517">
        <v>2015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P2518" s="11" t="s">
        <v>8332</v>
      </c>
      <c r="Q2518" t="s">
        <v>8314</v>
      </c>
      <c r="R2518" s="16">
        <v>41942.653379629628</v>
      </c>
      <c r="S2518">
        <v>2014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P2519" s="11" t="s">
        <v>8332</v>
      </c>
      <c r="Q2519" t="s">
        <v>8314</v>
      </c>
      <c r="R2519" s="16">
        <v>42052.802430555559</v>
      </c>
      <c r="S2519">
        <v>2015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P2520" s="11" t="s">
        <v>8332</v>
      </c>
      <c r="Q2520" t="s">
        <v>8314</v>
      </c>
      <c r="R2520" s="16">
        <v>41926.680879629632</v>
      </c>
      <c r="S2520">
        <v>2014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P2521" s="11" t="s">
        <v>8332</v>
      </c>
      <c r="Q2521" t="s">
        <v>8314</v>
      </c>
      <c r="R2521" s="16">
        <v>41809.155138888891</v>
      </c>
      <c r="S2521">
        <v>2014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P2522" s="11" t="s">
        <v>8332</v>
      </c>
      <c r="Q2522" t="s">
        <v>8314</v>
      </c>
      <c r="R2522" s="16">
        <v>42612.600520833337</v>
      </c>
      <c r="S2522">
        <v>2016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P2523" s="11" t="s">
        <v>8321</v>
      </c>
      <c r="Q2523" t="s">
        <v>8314</v>
      </c>
      <c r="R2523" s="16">
        <v>42269.967835648145</v>
      </c>
      <c r="S2523">
        <v>2015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P2524" s="11" t="s">
        <v>8321</v>
      </c>
      <c r="Q2524" t="s">
        <v>8314</v>
      </c>
      <c r="R2524" s="16">
        <v>42460.573611111111</v>
      </c>
      <c r="S2524">
        <v>2016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P2525" s="11" t="s">
        <v>8321</v>
      </c>
      <c r="Q2525" t="s">
        <v>8314</v>
      </c>
      <c r="R2525" s="16">
        <v>41930.975601851853</v>
      </c>
      <c r="S2525">
        <v>2014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P2526" s="11" t="s">
        <v>8321</v>
      </c>
      <c r="Q2526" t="s">
        <v>8314</v>
      </c>
      <c r="R2526" s="16">
        <v>41961.807372685187</v>
      </c>
      <c r="S2526">
        <v>2014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P2527" s="11" t="s">
        <v>8321</v>
      </c>
      <c r="Q2527" t="s">
        <v>8314</v>
      </c>
      <c r="R2527" s="16">
        <v>41058.844571759262</v>
      </c>
      <c r="S2527">
        <v>2012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P2528" s="11" t="s">
        <v>8321</v>
      </c>
      <c r="Q2528" t="s">
        <v>8314</v>
      </c>
      <c r="R2528" s="16">
        <v>41953.091134259259</v>
      </c>
      <c r="S2528">
        <v>2014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P2529" s="11" t="s">
        <v>8321</v>
      </c>
      <c r="Q2529" t="s">
        <v>8314</v>
      </c>
      <c r="R2529" s="16">
        <v>41546.75105324074</v>
      </c>
      <c r="S2529">
        <v>2013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P2530" s="11" t="s">
        <v>8321</v>
      </c>
      <c r="Q2530" t="s">
        <v>8314</v>
      </c>
      <c r="R2530" s="16">
        <v>42217.834525462968</v>
      </c>
      <c r="S2530">
        <v>2015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P2531" s="11" t="s">
        <v>8321</v>
      </c>
      <c r="Q2531" t="s">
        <v>8314</v>
      </c>
      <c r="R2531" s="16">
        <v>40948.080729166664</v>
      </c>
      <c r="S2531">
        <v>2012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P2532" s="11" t="s">
        <v>8321</v>
      </c>
      <c r="Q2532" t="s">
        <v>8314</v>
      </c>
      <c r="R2532" s="16">
        <v>42081.864641203705</v>
      </c>
      <c r="S2532">
        <v>2015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P2533" s="11" t="s">
        <v>8321</v>
      </c>
      <c r="Q2533" t="s">
        <v>8314</v>
      </c>
      <c r="R2533" s="16">
        <v>42208.680023148147</v>
      </c>
      <c r="S2533">
        <v>2015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P2534" s="11" t="s">
        <v>8321</v>
      </c>
      <c r="Q2534" t="s">
        <v>8314</v>
      </c>
      <c r="R2534" s="16">
        <v>41107.849143518521</v>
      </c>
      <c r="S2534">
        <v>2012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P2535" s="11" t="s">
        <v>8321</v>
      </c>
      <c r="Q2535" t="s">
        <v>8314</v>
      </c>
      <c r="R2535" s="16">
        <v>41304.751284722224</v>
      </c>
      <c r="S2535">
        <v>2013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P2536" s="11" t="s">
        <v>8321</v>
      </c>
      <c r="Q2536" t="s">
        <v>8314</v>
      </c>
      <c r="R2536" s="16">
        <v>40127.700370370374</v>
      </c>
      <c r="S2536">
        <v>2009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P2537" s="11" t="s">
        <v>8321</v>
      </c>
      <c r="Q2537" t="s">
        <v>8314</v>
      </c>
      <c r="R2537" s="16">
        <v>41943.791030092594</v>
      </c>
      <c r="S2537">
        <v>2014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P2538" s="11" t="s">
        <v>8321</v>
      </c>
      <c r="Q2538" t="s">
        <v>8314</v>
      </c>
      <c r="R2538" s="16">
        <v>41464.106087962966</v>
      </c>
      <c r="S2538">
        <v>2013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P2539" s="11" t="s">
        <v>8321</v>
      </c>
      <c r="Q2539" t="s">
        <v>8314</v>
      </c>
      <c r="R2539" s="16">
        <v>40696.648784722223</v>
      </c>
      <c r="S2539">
        <v>2011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P2540" s="11" t="s">
        <v>8321</v>
      </c>
      <c r="Q2540" t="s">
        <v>8314</v>
      </c>
      <c r="R2540" s="16">
        <v>41298.509965277779</v>
      </c>
      <c r="S2540">
        <v>2013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P2541" s="11" t="s">
        <v>8321</v>
      </c>
      <c r="Q2541" t="s">
        <v>8314</v>
      </c>
      <c r="R2541" s="16">
        <v>41977.902222222227</v>
      </c>
      <c r="S2541">
        <v>2014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P2542" s="11" t="s">
        <v>8321</v>
      </c>
      <c r="Q2542" t="s">
        <v>8314</v>
      </c>
      <c r="R2542" s="16">
        <v>40785.675011574072</v>
      </c>
      <c r="S2542">
        <v>2011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P2543" s="11" t="s">
        <v>8321</v>
      </c>
      <c r="Q2543" t="s">
        <v>8314</v>
      </c>
      <c r="R2543" s="16">
        <v>41483.449282407404</v>
      </c>
      <c r="S2543">
        <v>2013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P2544" s="11" t="s">
        <v>8321</v>
      </c>
      <c r="Q2544" t="s">
        <v>8314</v>
      </c>
      <c r="R2544" s="16">
        <v>41509.426585648151</v>
      </c>
      <c r="S2544">
        <v>2013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P2545" s="11" t="s">
        <v>8321</v>
      </c>
      <c r="Q2545" t="s">
        <v>8314</v>
      </c>
      <c r="R2545" s="16">
        <v>40514.107615740737</v>
      </c>
      <c r="S2545">
        <v>2010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P2546" s="11" t="s">
        <v>8321</v>
      </c>
      <c r="Q2546" t="s">
        <v>8314</v>
      </c>
      <c r="R2546" s="16">
        <v>41068.520474537036</v>
      </c>
      <c r="S2546">
        <v>2012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P2547" s="11" t="s">
        <v>8321</v>
      </c>
      <c r="Q2547" t="s">
        <v>8314</v>
      </c>
      <c r="R2547" s="16">
        <v>42027.13817129629</v>
      </c>
      <c r="S2547">
        <v>2015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P2548" s="11" t="s">
        <v>8321</v>
      </c>
      <c r="Q2548" t="s">
        <v>8314</v>
      </c>
      <c r="R2548" s="16">
        <v>41524.858553240738</v>
      </c>
      <c r="S2548">
        <v>2013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P2549" s="11" t="s">
        <v>8321</v>
      </c>
      <c r="Q2549" t="s">
        <v>8314</v>
      </c>
      <c r="R2549" s="16">
        <v>40973.773182870369</v>
      </c>
      <c r="S2549">
        <v>2012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P2550" s="11" t="s">
        <v>8321</v>
      </c>
      <c r="Q2550" t="s">
        <v>8314</v>
      </c>
      <c r="R2550" s="16">
        <v>42618.625428240746</v>
      </c>
      <c r="S2550">
        <v>2016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P2551" s="11" t="s">
        <v>8321</v>
      </c>
      <c r="Q2551" t="s">
        <v>8314</v>
      </c>
      <c r="R2551" s="16">
        <v>41390.757754629631</v>
      </c>
      <c r="S2551">
        <v>2013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P2552" s="11" t="s">
        <v>8321</v>
      </c>
      <c r="Q2552" t="s">
        <v>8314</v>
      </c>
      <c r="R2552" s="16">
        <v>42228.634328703702</v>
      </c>
      <c r="S2552">
        <v>2015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P2553" s="11" t="s">
        <v>8321</v>
      </c>
      <c r="Q2553" t="s">
        <v>8314</v>
      </c>
      <c r="R2553" s="16">
        <v>40961.252141203702</v>
      </c>
      <c r="S2553">
        <v>2012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P2554" s="11" t="s">
        <v>8321</v>
      </c>
      <c r="Q2554" t="s">
        <v>8314</v>
      </c>
      <c r="R2554" s="16">
        <v>42769.809965277775</v>
      </c>
      <c r="S2554">
        <v>2017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P2555" s="11" t="s">
        <v>8321</v>
      </c>
      <c r="Q2555" t="s">
        <v>8314</v>
      </c>
      <c r="R2555" s="16">
        <v>41113.199155092596</v>
      </c>
      <c r="S2555">
        <v>2012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P2556" s="11" t="s">
        <v>8321</v>
      </c>
      <c r="Q2556" t="s">
        <v>8314</v>
      </c>
      <c r="R2556" s="16">
        <v>42125.078275462962</v>
      </c>
      <c r="S2556">
        <v>2015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P2557" s="11" t="s">
        <v>8321</v>
      </c>
      <c r="Q2557" t="s">
        <v>8314</v>
      </c>
      <c r="R2557" s="16">
        <v>41026.655011574076</v>
      </c>
      <c r="S2557">
        <v>2012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P2558" s="11" t="s">
        <v>8321</v>
      </c>
      <c r="Q2558" t="s">
        <v>8314</v>
      </c>
      <c r="R2558" s="16">
        <v>41222.991400462961</v>
      </c>
      <c r="S2558">
        <v>2012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P2559" s="11" t="s">
        <v>8321</v>
      </c>
      <c r="Q2559" t="s">
        <v>8314</v>
      </c>
      <c r="R2559" s="16">
        <v>41744.745208333334</v>
      </c>
      <c r="S2559">
        <v>2014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P2560" s="11" t="s">
        <v>8321</v>
      </c>
      <c r="Q2560" t="s">
        <v>8314</v>
      </c>
      <c r="R2560" s="16">
        <v>42093.860023148154</v>
      </c>
      <c r="S2560">
        <v>2015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P2561" s="11" t="s">
        <v>8321</v>
      </c>
      <c r="Q2561" t="s">
        <v>8314</v>
      </c>
      <c r="R2561" s="16">
        <v>40829.873657407406</v>
      </c>
      <c r="S2561">
        <v>2011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P2562" s="11" t="s">
        <v>8321</v>
      </c>
      <c r="Q2562" t="s">
        <v>8314</v>
      </c>
      <c r="R2562" s="16">
        <v>42039.951087962967</v>
      </c>
      <c r="S2562">
        <v>2015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P2563" s="11" t="s">
        <v>8332</v>
      </c>
      <c r="Q2563" t="s">
        <v>8314</v>
      </c>
      <c r="R2563" s="16">
        <v>42260.528807870374</v>
      </c>
      <c r="S2563">
        <v>2015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P2564" s="11" t="s">
        <v>8332</v>
      </c>
      <c r="Q2564" t="s">
        <v>8314</v>
      </c>
      <c r="R2564" s="16">
        <v>42594.524756944447</v>
      </c>
      <c r="S2564">
        <v>2016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P2565" s="11" t="s">
        <v>8332</v>
      </c>
      <c r="Q2565" t="s">
        <v>8314</v>
      </c>
      <c r="R2565" s="16">
        <v>42155.139479166668</v>
      </c>
      <c r="S2565">
        <v>2015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P2566" s="11" t="s">
        <v>8332</v>
      </c>
      <c r="Q2566" t="s">
        <v>8314</v>
      </c>
      <c r="R2566" s="16">
        <v>41822.040497685186</v>
      </c>
      <c r="S2566">
        <v>2014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P2567" s="11" t="s">
        <v>8332</v>
      </c>
      <c r="Q2567" t="s">
        <v>8314</v>
      </c>
      <c r="R2567" s="16">
        <v>42440.650335648148</v>
      </c>
      <c r="S2567">
        <v>2016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P2568" s="11" t="s">
        <v>8332</v>
      </c>
      <c r="Q2568" t="s">
        <v>8314</v>
      </c>
      <c r="R2568" s="16">
        <v>41842.980879629627</v>
      </c>
      <c r="S2568">
        <v>2014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P2569" s="11" t="s">
        <v>8332</v>
      </c>
      <c r="Q2569" t="s">
        <v>8314</v>
      </c>
      <c r="R2569" s="16">
        <v>42087.878912037035</v>
      </c>
      <c r="S2569">
        <v>2015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P2570" s="11" t="s">
        <v>8332</v>
      </c>
      <c r="Q2570" t="s">
        <v>8314</v>
      </c>
      <c r="R2570" s="16">
        <v>42584.666597222225</v>
      </c>
      <c r="S2570">
        <v>2016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P2571" s="11" t="s">
        <v>8332</v>
      </c>
      <c r="Q2571" t="s">
        <v>8314</v>
      </c>
      <c r="R2571" s="16">
        <v>42234.105462962965</v>
      </c>
      <c r="S2571">
        <v>2015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P2572" s="11" t="s">
        <v>8332</v>
      </c>
      <c r="Q2572" t="s">
        <v>8314</v>
      </c>
      <c r="R2572" s="16">
        <v>42744.903182870374</v>
      </c>
      <c r="S2572">
        <v>2017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P2573" s="11" t="s">
        <v>8332</v>
      </c>
      <c r="Q2573" t="s">
        <v>8314</v>
      </c>
      <c r="R2573" s="16">
        <v>42449.341678240744</v>
      </c>
      <c r="S2573">
        <v>2016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P2574" s="11" t="s">
        <v>8332</v>
      </c>
      <c r="Q2574" t="s">
        <v>8314</v>
      </c>
      <c r="R2574" s="16">
        <v>42077.119409722218</v>
      </c>
      <c r="S2574">
        <v>2015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P2575" s="11" t="s">
        <v>8332</v>
      </c>
      <c r="Q2575" t="s">
        <v>8314</v>
      </c>
      <c r="R2575" s="16">
        <v>41829.592002314814</v>
      </c>
      <c r="S2575">
        <v>2014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P2576" s="11" t="s">
        <v>8332</v>
      </c>
      <c r="Q2576" t="s">
        <v>8314</v>
      </c>
      <c r="R2576" s="16">
        <v>42487.825752314813</v>
      </c>
      <c r="S2576">
        <v>2016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P2577" s="11" t="s">
        <v>8332</v>
      </c>
      <c r="Q2577" t="s">
        <v>8314</v>
      </c>
      <c r="R2577" s="16">
        <v>41986.108726851846</v>
      </c>
      <c r="S2577">
        <v>2014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P2578" s="11" t="s">
        <v>8332</v>
      </c>
      <c r="Q2578" t="s">
        <v>8314</v>
      </c>
      <c r="R2578" s="16">
        <v>42060.00980324074</v>
      </c>
      <c r="S2578">
        <v>2015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P2579" s="11" t="s">
        <v>8332</v>
      </c>
      <c r="Q2579" t="s">
        <v>8314</v>
      </c>
      <c r="R2579" s="16">
        <v>41830.820567129631</v>
      </c>
      <c r="S2579">
        <v>2014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P2580" s="11" t="s">
        <v>8332</v>
      </c>
      <c r="Q2580" t="s">
        <v>8314</v>
      </c>
      <c r="R2580" s="16">
        <v>42238.022905092599</v>
      </c>
      <c r="S2580">
        <v>2015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P2581" s="11" t="s">
        <v>8332</v>
      </c>
      <c r="Q2581" t="s">
        <v>8314</v>
      </c>
      <c r="R2581" s="16">
        <v>41837.829895833333</v>
      </c>
      <c r="S2581">
        <v>2014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P2582" s="11" t="s">
        <v>8332</v>
      </c>
      <c r="Q2582" t="s">
        <v>8314</v>
      </c>
      <c r="R2582" s="16">
        <v>42110.326423611114</v>
      </c>
      <c r="S2582">
        <v>2015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P2583" s="11" t="s">
        <v>8332</v>
      </c>
      <c r="Q2583" t="s">
        <v>8314</v>
      </c>
      <c r="R2583" s="16">
        <v>42294.628449074073</v>
      </c>
      <c r="S2583">
        <v>2015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P2584" s="11" t="s">
        <v>8332</v>
      </c>
      <c r="Q2584" t="s">
        <v>8314</v>
      </c>
      <c r="R2584" s="16">
        <v>42642.988819444443</v>
      </c>
      <c r="S2584">
        <v>2016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P2585" s="11" t="s">
        <v>8332</v>
      </c>
      <c r="Q2585" t="s">
        <v>8314</v>
      </c>
      <c r="R2585" s="16">
        <v>42019.76944444445</v>
      </c>
      <c r="S2585">
        <v>2015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P2586" s="11" t="s">
        <v>8332</v>
      </c>
      <c r="Q2586" t="s">
        <v>8314</v>
      </c>
      <c r="R2586" s="16">
        <v>42140.173252314817</v>
      </c>
      <c r="S2586">
        <v>2015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P2587" s="11" t="s">
        <v>8332</v>
      </c>
      <c r="Q2587" t="s">
        <v>8314</v>
      </c>
      <c r="R2587" s="16">
        <v>41795.963333333333</v>
      </c>
      <c r="S2587">
        <v>2014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P2588" s="11" t="s">
        <v>8332</v>
      </c>
      <c r="Q2588" t="s">
        <v>8314</v>
      </c>
      <c r="R2588" s="16">
        <v>42333.330277777779</v>
      </c>
      <c r="S2588">
        <v>2015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P2589" s="11" t="s">
        <v>8332</v>
      </c>
      <c r="Q2589" t="s">
        <v>8314</v>
      </c>
      <c r="R2589" s="16">
        <v>42338.675381944442</v>
      </c>
      <c r="S2589">
        <v>2015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P2590" s="11" t="s">
        <v>8332</v>
      </c>
      <c r="Q2590" t="s">
        <v>8314</v>
      </c>
      <c r="R2590" s="16">
        <v>42042.676226851851</v>
      </c>
      <c r="S2590">
        <v>2015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P2591" s="11" t="s">
        <v>8332</v>
      </c>
      <c r="Q2591" t="s">
        <v>8314</v>
      </c>
      <c r="R2591" s="16">
        <v>42422.536192129628</v>
      </c>
      <c r="S2591">
        <v>2016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P2592" s="11" t="s">
        <v>8332</v>
      </c>
      <c r="Q2592" t="s">
        <v>8314</v>
      </c>
      <c r="R2592" s="16">
        <v>42388.589085648149</v>
      </c>
      <c r="S2592">
        <v>2016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P2593" s="11" t="s">
        <v>8332</v>
      </c>
      <c r="Q2593" t="s">
        <v>8314</v>
      </c>
      <c r="R2593" s="16">
        <v>42382.906527777777</v>
      </c>
      <c r="S2593">
        <v>2016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P2594" s="11" t="s">
        <v>8332</v>
      </c>
      <c r="Q2594" t="s">
        <v>8314</v>
      </c>
      <c r="R2594" s="16">
        <v>41887.801168981481</v>
      </c>
      <c r="S2594">
        <v>2014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P2595" s="11" t="s">
        <v>8332</v>
      </c>
      <c r="Q2595" t="s">
        <v>8314</v>
      </c>
      <c r="R2595" s="16">
        <v>42089.84520833334</v>
      </c>
      <c r="S2595">
        <v>2015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P2596" s="11" t="s">
        <v>8332</v>
      </c>
      <c r="Q2596" t="s">
        <v>8314</v>
      </c>
      <c r="R2596" s="16">
        <v>41828.967916666668</v>
      </c>
      <c r="S2596">
        <v>2014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P2597" s="11" t="s">
        <v>8332</v>
      </c>
      <c r="Q2597" t="s">
        <v>8314</v>
      </c>
      <c r="R2597" s="16">
        <v>42760.244212962964</v>
      </c>
      <c r="S2597">
        <v>2017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P2598" s="11" t="s">
        <v>8332</v>
      </c>
      <c r="Q2598" t="s">
        <v>8314</v>
      </c>
      <c r="R2598" s="16">
        <v>41828.664456018516</v>
      </c>
      <c r="S2598">
        <v>2014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P2599" s="11" t="s">
        <v>8332</v>
      </c>
      <c r="Q2599" t="s">
        <v>8314</v>
      </c>
      <c r="R2599" s="16">
        <v>42510.341631944444</v>
      </c>
      <c r="S2599">
        <v>2016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P2600" s="11" t="s">
        <v>8332</v>
      </c>
      <c r="Q2600" t="s">
        <v>8314</v>
      </c>
      <c r="R2600" s="16">
        <v>42240.840289351851</v>
      </c>
      <c r="S2600">
        <v>2015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P2601" s="11" t="s">
        <v>8332</v>
      </c>
      <c r="Q2601" t="s">
        <v>8314</v>
      </c>
      <c r="R2601" s="16">
        <v>41809.754016203704</v>
      </c>
      <c r="S2601">
        <v>2014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P2602" s="11" t="s">
        <v>8332</v>
      </c>
      <c r="Q2602" t="s">
        <v>8314</v>
      </c>
      <c r="R2602" s="16">
        <v>42394.900462962964</v>
      </c>
      <c r="S2602">
        <v>2016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P2603" s="11" t="s">
        <v>8315</v>
      </c>
      <c r="Q2603" t="s">
        <v>8314</v>
      </c>
      <c r="R2603" s="16">
        <v>41150.902187499996</v>
      </c>
      <c r="S2603">
        <v>2012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P2604" s="11" t="s">
        <v>8315</v>
      </c>
      <c r="Q2604" t="s">
        <v>8314</v>
      </c>
      <c r="R2604" s="16">
        <v>41915.747314814813</v>
      </c>
      <c r="S2604">
        <v>2014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P2605" s="11" t="s">
        <v>8315</v>
      </c>
      <c r="Q2605" t="s">
        <v>8314</v>
      </c>
      <c r="R2605" s="16">
        <v>41617.912662037037</v>
      </c>
      <c r="S2605">
        <v>2013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P2606" s="11" t="s">
        <v>8315</v>
      </c>
      <c r="Q2606" t="s">
        <v>8314</v>
      </c>
      <c r="R2606" s="16">
        <v>40998.051192129627</v>
      </c>
      <c r="S2606">
        <v>2012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P2607" s="11" t="s">
        <v>8315</v>
      </c>
      <c r="Q2607" t="s">
        <v>8314</v>
      </c>
      <c r="R2607" s="16">
        <v>42508.541550925926</v>
      </c>
      <c r="S2607">
        <v>2016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P2608" s="11" t="s">
        <v>8315</v>
      </c>
      <c r="Q2608" t="s">
        <v>8314</v>
      </c>
      <c r="R2608" s="16">
        <v>41726.712754629632</v>
      </c>
      <c r="S2608">
        <v>2014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P2609" s="11" t="s">
        <v>8315</v>
      </c>
      <c r="Q2609" t="s">
        <v>8314</v>
      </c>
      <c r="R2609" s="16">
        <v>42184.874675925923</v>
      </c>
      <c r="S2609">
        <v>2015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P2610" s="11" t="s">
        <v>8315</v>
      </c>
      <c r="Q2610" t="s">
        <v>8314</v>
      </c>
      <c r="R2610" s="16">
        <v>42767.801712962959</v>
      </c>
      <c r="S2610">
        <v>2017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P2611" s="11" t="s">
        <v>8315</v>
      </c>
      <c r="Q2611" t="s">
        <v>8314</v>
      </c>
      <c r="R2611" s="16">
        <v>41075.237858796296</v>
      </c>
      <c r="S2611">
        <v>2012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P2612" s="11" t="s">
        <v>8315</v>
      </c>
      <c r="Q2612" t="s">
        <v>8314</v>
      </c>
      <c r="R2612" s="16">
        <v>42564.881076388891</v>
      </c>
      <c r="S2612">
        <v>2016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P2613" s="11" t="s">
        <v>8315</v>
      </c>
      <c r="Q2613" t="s">
        <v>8314</v>
      </c>
      <c r="R2613" s="16">
        <v>42704.335810185185</v>
      </c>
      <c r="S2613">
        <v>2016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P2614" s="11" t="s">
        <v>8315</v>
      </c>
      <c r="Q2614" t="s">
        <v>8314</v>
      </c>
      <c r="R2614" s="16">
        <v>41982.143171296295</v>
      </c>
      <c r="S2614">
        <v>2014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P2615" s="11" t="s">
        <v>8315</v>
      </c>
      <c r="Q2615" t="s">
        <v>8314</v>
      </c>
      <c r="R2615" s="16">
        <v>41143.81821759259</v>
      </c>
      <c r="S2615">
        <v>2012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P2616" s="11" t="s">
        <v>8315</v>
      </c>
      <c r="Q2616" t="s">
        <v>8314</v>
      </c>
      <c r="R2616" s="16">
        <v>41730.708472222221</v>
      </c>
      <c r="S2616">
        <v>2014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P2617" s="11" t="s">
        <v>8315</v>
      </c>
      <c r="Q2617" t="s">
        <v>8314</v>
      </c>
      <c r="R2617" s="16">
        <v>42453.49726851852</v>
      </c>
      <c r="S2617">
        <v>2016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P2618" s="11" t="s">
        <v>8315</v>
      </c>
      <c r="Q2618" t="s">
        <v>8314</v>
      </c>
      <c r="R2618" s="16">
        <v>42211.99454861111</v>
      </c>
      <c r="S2618">
        <v>2015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P2619" s="11" t="s">
        <v>8315</v>
      </c>
      <c r="Q2619" t="s">
        <v>8314</v>
      </c>
      <c r="R2619" s="16">
        <v>41902.874432870369</v>
      </c>
      <c r="S2619">
        <v>2014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P2620" s="11" t="s">
        <v>8315</v>
      </c>
      <c r="Q2620" t="s">
        <v>8314</v>
      </c>
      <c r="R2620" s="16">
        <v>42279.792372685188</v>
      </c>
      <c r="S2620">
        <v>2015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P2621" s="11" t="s">
        <v>8315</v>
      </c>
      <c r="Q2621" t="s">
        <v>8314</v>
      </c>
      <c r="R2621" s="16">
        <v>42273.884305555555</v>
      </c>
      <c r="S2621">
        <v>2015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P2622" s="11" t="s">
        <v>8315</v>
      </c>
      <c r="Q2622" t="s">
        <v>8314</v>
      </c>
      <c r="R2622" s="16">
        <v>42251.16715277778</v>
      </c>
      <c r="S2622">
        <v>2015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P2623" s="11" t="s">
        <v>8315</v>
      </c>
      <c r="Q2623" t="s">
        <v>8314</v>
      </c>
      <c r="R2623" s="16">
        <v>42115.74754629629</v>
      </c>
      <c r="S2623">
        <v>2015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P2624" s="11" t="s">
        <v>8315</v>
      </c>
      <c r="Q2624" t="s">
        <v>8314</v>
      </c>
      <c r="R2624" s="16">
        <v>42689.74324074074</v>
      </c>
      <c r="S2624">
        <v>2016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P2625" s="11" t="s">
        <v>8315</v>
      </c>
      <c r="Q2625" t="s">
        <v>8314</v>
      </c>
      <c r="R2625" s="16">
        <v>42692.256550925929</v>
      </c>
      <c r="S2625">
        <v>2016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P2626" s="11" t="s">
        <v>8315</v>
      </c>
      <c r="Q2626" t="s">
        <v>8314</v>
      </c>
      <c r="R2626" s="16">
        <v>41144.42155092593</v>
      </c>
      <c r="S2626">
        <v>2012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P2627" s="11" t="s">
        <v>8315</v>
      </c>
      <c r="Q2627" t="s">
        <v>8314</v>
      </c>
      <c r="R2627" s="16">
        <v>42658.810277777782</v>
      </c>
      <c r="S2627">
        <v>2016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P2628" s="11" t="s">
        <v>8315</v>
      </c>
      <c r="Q2628" t="s">
        <v>8314</v>
      </c>
      <c r="R2628" s="16">
        <v>42128.628113425926</v>
      </c>
      <c r="S2628">
        <v>2015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P2629" s="11" t="s">
        <v>8315</v>
      </c>
      <c r="Q2629" t="s">
        <v>8314</v>
      </c>
      <c r="R2629" s="16">
        <v>42304.829409722224</v>
      </c>
      <c r="S2629">
        <v>2015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P2630" s="11" t="s">
        <v>8315</v>
      </c>
      <c r="Q2630" t="s">
        <v>8314</v>
      </c>
      <c r="R2630" s="16">
        <v>41953.966053240743</v>
      </c>
      <c r="S2630">
        <v>2014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P2631" s="11" t="s">
        <v>8315</v>
      </c>
      <c r="Q2631" t="s">
        <v>8314</v>
      </c>
      <c r="R2631" s="16">
        <v>42108.538449074069</v>
      </c>
      <c r="S2631">
        <v>2015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P2632" s="11" t="s">
        <v>8315</v>
      </c>
      <c r="Q2632" t="s">
        <v>8314</v>
      </c>
      <c r="R2632" s="16">
        <v>42524.105462962965</v>
      </c>
      <c r="S2632">
        <v>2016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P2633" s="11" t="s">
        <v>8315</v>
      </c>
      <c r="Q2633" t="s">
        <v>8314</v>
      </c>
      <c r="R2633" s="16">
        <v>42218.169293981482</v>
      </c>
      <c r="S2633">
        <v>2015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P2634" s="11" t="s">
        <v>8315</v>
      </c>
      <c r="Q2634" t="s">
        <v>8314</v>
      </c>
      <c r="R2634" s="16">
        <v>42494.061793981484</v>
      </c>
      <c r="S2634">
        <v>2016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P2635" s="11" t="s">
        <v>8315</v>
      </c>
      <c r="Q2635" t="s">
        <v>8314</v>
      </c>
      <c r="R2635" s="16">
        <v>41667.823287037041</v>
      </c>
      <c r="S2635">
        <v>2014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P2636" s="11" t="s">
        <v>8315</v>
      </c>
      <c r="Q2636" t="s">
        <v>8314</v>
      </c>
      <c r="R2636" s="16">
        <v>42612.656493055561</v>
      </c>
      <c r="S2636">
        <v>2016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P2637" s="11" t="s">
        <v>8315</v>
      </c>
      <c r="Q2637" t="s">
        <v>8314</v>
      </c>
      <c r="R2637" s="16">
        <v>42037.950937500005</v>
      </c>
      <c r="S2637">
        <v>2015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P2638" s="11" t="s">
        <v>8315</v>
      </c>
      <c r="Q2638" t="s">
        <v>8314</v>
      </c>
      <c r="R2638" s="16">
        <v>42636.614745370374</v>
      </c>
      <c r="S2638">
        <v>2016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P2639" s="11" t="s">
        <v>8315</v>
      </c>
      <c r="Q2639" t="s">
        <v>8314</v>
      </c>
      <c r="R2639" s="16">
        <v>42639.549479166672</v>
      </c>
      <c r="S2639">
        <v>2016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P2640" s="11" t="s">
        <v>8315</v>
      </c>
      <c r="Q2640" t="s">
        <v>8314</v>
      </c>
      <c r="R2640" s="16">
        <v>41989.913136574076</v>
      </c>
      <c r="S2640">
        <v>2014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P2641" s="11" t="s">
        <v>8315</v>
      </c>
      <c r="Q2641" t="s">
        <v>8314</v>
      </c>
      <c r="R2641" s="16">
        <v>42024.86513888889</v>
      </c>
      <c r="S2641">
        <v>2015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P2642" s="11" t="s">
        <v>8315</v>
      </c>
      <c r="Q2642" t="s">
        <v>8314</v>
      </c>
      <c r="R2642" s="16">
        <v>42103.160578703704</v>
      </c>
      <c r="S2642">
        <v>2015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P2643" s="11" t="s">
        <v>8315</v>
      </c>
      <c r="Q2643" t="s">
        <v>8314</v>
      </c>
      <c r="R2643" s="16">
        <v>41880.827118055553</v>
      </c>
      <c r="S2643">
        <v>2014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P2644" s="11" t="s">
        <v>8315</v>
      </c>
      <c r="Q2644" t="s">
        <v>8314</v>
      </c>
      <c r="R2644" s="16">
        <v>42536.246620370366</v>
      </c>
      <c r="S2644">
        <v>2016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P2645" s="11" t="s">
        <v>8315</v>
      </c>
      <c r="Q2645" t="s">
        <v>8314</v>
      </c>
      <c r="R2645" s="16">
        <v>42689.582349537035</v>
      </c>
      <c r="S2645">
        <v>2016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P2646" s="11" t="s">
        <v>8315</v>
      </c>
      <c r="Q2646" t="s">
        <v>8314</v>
      </c>
      <c r="R2646" s="16">
        <v>42774.792071759264</v>
      </c>
      <c r="S2646">
        <v>2017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P2647" s="11" t="s">
        <v>8315</v>
      </c>
      <c r="Q2647" t="s">
        <v>8314</v>
      </c>
      <c r="R2647" s="16">
        <v>41921.842627314814</v>
      </c>
      <c r="S2647">
        <v>2014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P2648" s="11" t="s">
        <v>8315</v>
      </c>
      <c r="Q2648" t="s">
        <v>8314</v>
      </c>
      <c r="R2648" s="16">
        <v>42226.313298611116</v>
      </c>
      <c r="S2648">
        <v>2015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P2649" s="11" t="s">
        <v>8315</v>
      </c>
      <c r="Q2649" t="s">
        <v>8314</v>
      </c>
      <c r="R2649" s="16">
        <v>42200.261793981481</v>
      </c>
      <c r="S2649">
        <v>2015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P2650" s="11" t="s">
        <v>8315</v>
      </c>
      <c r="Q2650" t="s">
        <v>8314</v>
      </c>
      <c r="R2650" s="16">
        <v>42408.714814814812</v>
      </c>
      <c r="S2650">
        <v>2016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P2651" s="11" t="s">
        <v>8315</v>
      </c>
      <c r="Q2651" t="s">
        <v>8314</v>
      </c>
      <c r="R2651" s="16">
        <v>42341.99700231482</v>
      </c>
      <c r="S2651">
        <v>2015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P2652" s="11" t="s">
        <v>8315</v>
      </c>
      <c r="Q2652" t="s">
        <v>8314</v>
      </c>
      <c r="R2652" s="16">
        <v>42695.624340277776</v>
      </c>
      <c r="S2652">
        <v>2016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P2653" s="11" t="s">
        <v>8315</v>
      </c>
      <c r="Q2653" t="s">
        <v>8314</v>
      </c>
      <c r="R2653" s="16">
        <v>42327.805659722217</v>
      </c>
      <c r="S2653">
        <v>2015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P2654" s="11" t="s">
        <v>8315</v>
      </c>
      <c r="Q2654" t="s">
        <v>8314</v>
      </c>
      <c r="R2654" s="16">
        <v>41953.158854166672</v>
      </c>
      <c r="S2654">
        <v>2014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P2655" s="11" t="s">
        <v>8315</v>
      </c>
      <c r="Q2655" t="s">
        <v>8314</v>
      </c>
      <c r="R2655" s="16">
        <v>41771.651932870373</v>
      </c>
      <c r="S2655">
        <v>2014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P2656" s="11" t="s">
        <v>8315</v>
      </c>
      <c r="Q2656" t="s">
        <v>8314</v>
      </c>
      <c r="R2656" s="16">
        <v>42055.600995370376</v>
      </c>
      <c r="S2656">
        <v>2015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P2657" s="11" t="s">
        <v>8315</v>
      </c>
      <c r="Q2657" t="s">
        <v>8314</v>
      </c>
      <c r="R2657" s="16">
        <v>42381.866284722222</v>
      </c>
      <c r="S2657">
        <v>2016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P2658" s="11" t="s">
        <v>8315</v>
      </c>
      <c r="Q2658" t="s">
        <v>8314</v>
      </c>
      <c r="R2658" s="16">
        <v>42767.688518518517</v>
      </c>
      <c r="S2658">
        <v>2017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P2659" s="11" t="s">
        <v>8315</v>
      </c>
      <c r="Q2659" t="s">
        <v>8314</v>
      </c>
      <c r="R2659" s="16">
        <v>42551.928854166668</v>
      </c>
      <c r="S2659">
        <v>2016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P2660" s="11" t="s">
        <v>8315</v>
      </c>
      <c r="Q2660" t="s">
        <v>8314</v>
      </c>
      <c r="R2660" s="16">
        <v>42551.884189814817</v>
      </c>
      <c r="S2660">
        <v>2016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P2661" s="11" t="s">
        <v>8315</v>
      </c>
      <c r="Q2661" t="s">
        <v>8314</v>
      </c>
      <c r="R2661" s="16">
        <v>42082.069560185191</v>
      </c>
      <c r="S2661">
        <v>2015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P2662" s="11" t="s">
        <v>8315</v>
      </c>
      <c r="Q2662" t="s">
        <v>8314</v>
      </c>
      <c r="R2662" s="16">
        <v>42272.713171296295</v>
      </c>
      <c r="S2662">
        <v>2015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P2663" s="11" t="s">
        <v>8315</v>
      </c>
      <c r="Q2663" t="s">
        <v>8314</v>
      </c>
      <c r="R2663" s="16">
        <v>41542.958449074074</v>
      </c>
      <c r="S2663">
        <v>2013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P2664" s="11" t="s">
        <v>8315</v>
      </c>
      <c r="Q2664" t="s">
        <v>8314</v>
      </c>
      <c r="R2664" s="16">
        <v>42207.746678240743</v>
      </c>
      <c r="S2664">
        <v>2015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P2665" s="11" t="s">
        <v>8315</v>
      </c>
      <c r="Q2665" t="s">
        <v>8314</v>
      </c>
      <c r="R2665" s="16">
        <v>42222.622766203705</v>
      </c>
      <c r="S2665">
        <v>2015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P2666" s="11" t="s">
        <v>8315</v>
      </c>
      <c r="Q2666" t="s">
        <v>8314</v>
      </c>
      <c r="R2666" s="16">
        <v>42313.02542824074</v>
      </c>
      <c r="S2666">
        <v>2015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P2667" s="11" t="s">
        <v>8315</v>
      </c>
      <c r="Q2667" t="s">
        <v>8314</v>
      </c>
      <c r="R2667" s="16">
        <v>42083.895532407405</v>
      </c>
      <c r="S2667">
        <v>2015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P2668" s="11" t="s">
        <v>8315</v>
      </c>
      <c r="Q2668" t="s">
        <v>8314</v>
      </c>
      <c r="R2668" s="16">
        <v>42235.764340277776</v>
      </c>
      <c r="S2668">
        <v>2015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P2669" s="11" t="s">
        <v>8315</v>
      </c>
      <c r="Q2669" t="s">
        <v>8314</v>
      </c>
      <c r="R2669" s="16">
        <v>42380.926111111112</v>
      </c>
      <c r="S2669">
        <v>2016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P2670" s="11" t="s">
        <v>8315</v>
      </c>
      <c r="Q2670" t="s">
        <v>8314</v>
      </c>
      <c r="R2670" s="16">
        <v>42275.588715277772</v>
      </c>
      <c r="S2670">
        <v>2015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P2671" s="11" t="s">
        <v>8315</v>
      </c>
      <c r="Q2671" t="s">
        <v>8314</v>
      </c>
      <c r="R2671" s="16">
        <v>42319.035833333335</v>
      </c>
      <c r="S2671">
        <v>2015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P2672" s="11" t="s">
        <v>8315</v>
      </c>
      <c r="Q2672" t="s">
        <v>8314</v>
      </c>
      <c r="R2672" s="16">
        <v>41821.020601851851</v>
      </c>
      <c r="S2672">
        <v>2014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P2673" s="11" t="s">
        <v>8315</v>
      </c>
      <c r="Q2673" t="s">
        <v>8314</v>
      </c>
      <c r="R2673" s="16">
        <v>41962.749027777783</v>
      </c>
      <c r="S2673">
        <v>2014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P2674" s="11" t="s">
        <v>8315</v>
      </c>
      <c r="Q2674" t="s">
        <v>8314</v>
      </c>
      <c r="R2674" s="16">
        <v>42344.884143518517</v>
      </c>
      <c r="S2674">
        <v>2015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P2675" s="11" t="s">
        <v>8315</v>
      </c>
      <c r="Q2675" t="s">
        <v>8314</v>
      </c>
      <c r="R2675" s="16">
        <v>41912.541655092595</v>
      </c>
      <c r="S2675">
        <v>2014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P2676" s="11" t="s">
        <v>8315</v>
      </c>
      <c r="Q2676" t="s">
        <v>8314</v>
      </c>
      <c r="R2676" s="16">
        <v>42529.632754629631</v>
      </c>
      <c r="S2676">
        <v>2016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P2677" s="11" t="s">
        <v>8315</v>
      </c>
      <c r="Q2677" t="s">
        <v>8314</v>
      </c>
      <c r="R2677" s="16">
        <v>41923.857511574075</v>
      </c>
      <c r="S2677">
        <v>2014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P2678" s="11" t="s">
        <v>8315</v>
      </c>
      <c r="Q2678" t="s">
        <v>8314</v>
      </c>
      <c r="R2678" s="16">
        <v>42482.624699074076</v>
      </c>
      <c r="S2678">
        <v>2016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P2679" s="11" t="s">
        <v>8315</v>
      </c>
      <c r="Q2679" t="s">
        <v>8314</v>
      </c>
      <c r="R2679" s="16">
        <v>41793.029432870368</v>
      </c>
      <c r="S2679">
        <v>2014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P2680" s="11" t="s">
        <v>8315</v>
      </c>
      <c r="Q2680" t="s">
        <v>8314</v>
      </c>
      <c r="R2680" s="16">
        <v>42241.798206018517</v>
      </c>
      <c r="S2680">
        <v>2015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P2681" s="11" t="s">
        <v>8315</v>
      </c>
      <c r="Q2681" t="s">
        <v>8314</v>
      </c>
      <c r="R2681" s="16">
        <v>42033.001087962963</v>
      </c>
      <c r="S2681">
        <v>2015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P2682" s="11" t="s">
        <v>8315</v>
      </c>
      <c r="Q2682" t="s">
        <v>8314</v>
      </c>
      <c r="R2682" s="16">
        <v>42436.211701388893</v>
      </c>
      <c r="S2682">
        <v>2016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P2683" s="11" t="s">
        <v>8332</v>
      </c>
      <c r="Q2683" t="s">
        <v>8314</v>
      </c>
      <c r="R2683" s="16">
        <v>41805.895254629628</v>
      </c>
      <c r="S2683">
        <v>2014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P2684" s="11" t="s">
        <v>8332</v>
      </c>
      <c r="Q2684" t="s">
        <v>8314</v>
      </c>
      <c r="R2684" s="16">
        <v>41932.871990740743</v>
      </c>
      <c r="S2684">
        <v>2014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P2685" s="11" t="s">
        <v>8332</v>
      </c>
      <c r="Q2685" t="s">
        <v>8314</v>
      </c>
      <c r="R2685" s="16">
        <v>42034.75509259259</v>
      </c>
      <c r="S2685">
        <v>2015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P2686" s="11" t="s">
        <v>8332</v>
      </c>
      <c r="Q2686" t="s">
        <v>8314</v>
      </c>
      <c r="R2686" s="16">
        <v>41820.914641203701</v>
      </c>
      <c r="S2686">
        <v>2014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P2687" s="11" t="s">
        <v>8332</v>
      </c>
      <c r="Q2687" t="s">
        <v>8314</v>
      </c>
      <c r="R2687" s="16">
        <v>42061.69594907407</v>
      </c>
      <c r="S2687">
        <v>2015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P2688" s="11" t="s">
        <v>8332</v>
      </c>
      <c r="Q2688" t="s">
        <v>8314</v>
      </c>
      <c r="R2688" s="16">
        <v>41892.974803240737</v>
      </c>
      <c r="S2688">
        <v>2014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P2689" s="11" t="s">
        <v>8332</v>
      </c>
      <c r="Q2689" t="s">
        <v>8314</v>
      </c>
      <c r="R2689" s="16">
        <v>42154.64025462963</v>
      </c>
      <c r="S2689">
        <v>2015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P2690" s="11" t="s">
        <v>8332</v>
      </c>
      <c r="Q2690" t="s">
        <v>8314</v>
      </c>
      <c r="R2690" s="16">
        <v>42028.118865740747</v>
      </c>
      <c r="S2690">
        <v>2015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P2691" s="11" t="s">
        <v>8332</v>
      </c>
      <c r="Q2691" t="s">
        <v>8314</v>
      </c>
      <c r="R2691" s="16">
        <v>42551.961689814809</v>
      </c>
      <c r="S2691">
        <v>2016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P2692" s="11" t="s">
        <v>8332</v>
      </c>
      <c r="Q2692" t="s">
        <v>8314</v>
      </c>
      <c r="R2692" s="16">
        <v>42113.105046296296</v>
      </c>
      <c r="S2692">
        <v>2015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P2693" s="11" t="s">
        <v>8332</v>
      </c>
      <c r="Q2693" t="s">
        <v>8314</v>
      </c>
      <c r="R2693" s="16">
        <v>42089.724039351851</v>
      </c>
      <c r="S2693">
        <v>2015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P2694" s="11" t="s">
        <v>8332</v>
      </c>
      <c r="Q2694" t="s">
        <v>8314</v>
      </c>
      <c r="R2694" s="16">
        <v>42058.334027777775</v>
      </c>
      <c r="S2694">
        <v>2015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P2695" s="11" t="s">
        <v>8332</v>
      </c>
      <c r="Q2695" t="s">
        <v>8314</v>
      </c>
      <c r="R2695" s="16">
        <v>41834.138495370367</v>
      </c>
      <c r="S2695">
        <v>2014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P2696" s="11" t="s">
        <v>8332</v>
      </c>
      <c r="Q2696" t="s">
        <v>8314</v>
      </c>
      <c r="R2696" s="16">
        <v>41878.140497685185</v>
      </c>
      <c r="S2696">
        <v>2014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P2697" s="11" t="s">
        <v>8332</v>
      </c>
      <c r="Q2697" t="s">
        <v>8314</v>
      </c>
      <c r="R2697" s="16">
        <v>42048.181921296295</v>
      </c>
      <c r="S2697">
        <v>2015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P2698" s="11" t="s">
        <v>8332</v>
      </c>
      <c r="Q2698" t="s">
        <v>8314</v>
      </c>
      <c r="R2698" s="16">
        <v>41964.844444444447</v>
      </c>
      <c r="S2698">
        <v>2014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P2699" s="11" t="s">
        <v>8332</v>
      </c>
      <c r="Q2699" t="s">
        <v>8314</v>
      </c>
      <c r="R2699" s="16">
        <v>42187.940081018518</v>
      </c>
      <c r="S2699">
        <v>2015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P2700" s="11" t="s">
        <v>8332</v>
      </c>
      <c r="Q2700" t="s">
        <v>8314</v>
      </c>
      <c r="R2700" s="16">
        <v>41787.898240740738</v>
      </c>
      <c r="S2700">
        <v>2014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P2701" s="11" t="s">
        <v>8332</v>
      </c>
      <c r="Q2701" t="s">
        <v>8314</v>
      </c>
      <c r="R2701" s="16">
        <v>41829.896562499998</v>
      </c>
      <c r="S2701">
        <v>2014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P2702" s="11" t="s">
        <v>8332</v>
      </c>
      <c r="Q2702" t="s">
        <v>8314</v>
      </c>
      <c r="R2702" s="16">
        <v>41870.87467592593</v>
      </c>
      <c r="S2702">
        <v>2014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P2703" s="11" t="s">
        <v>8313</v>
      </c>
      <c r="Q2703" t="s">
        <v>8314</v>
      </c>
      <c r="R2703" s="16">
        <v>42801.774699074071</v>
      </c>
      <c r="S2703">
        <v>2017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P2704" s="11" t="s">
        <v>8313</v>
      </c>
      <c r="Q2704" t="s">
        <v>8314</v>
      </c>
      <c r="R2704" s="16">
        <v>42800.801817129628</v>
      </c>
      <c r="S2704">
        <v>2017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P2705" s="11" t="s">
        <v>8313</v>
      </c>
      <c r="Q2705" t="s">
        <v>8314</v>
      </c>
      <c r="R2705" s="16">
        <v>42756.690162037034</v>
      </c>
      <c r="S2705">
        <v>2017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P2706" s="11" t="s">
        <v>8313</v>
      </c>
      <c r="Q2706" t="s">
        <v>8314</v>
      </c>
      <c r="R2706" s="16">
        <v>42787.862430555557</v>
      </c>
      <c r="S2706">
        <v>2017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P2707" s="11" t="s">
        <v>8313</v>
      </c>
      <c r="Q2707" t="s">
        <v>8314</v>
      </c>
      <c r="R2707" s="16">
        <v>42773.916180555556</v>
      </c>
      <c r="S2707">
        <v>2017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P2708" s="11" t="s">
        <v>8313</v>
      </c>
      <c r="Q2708" t="s">
        <v>8314</v>
      </c>
      <c r="R2708" s="16">
        <v>41899.294942129629</v>
      </c>
      <c r="S2708">
        <v>2014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P2709" s="11" t="s">
        <v>8313</v>
      </c>
      <c r="Q2709" t="s">
        <v>8314</v>
      </c>
      <c r="R2709" s="16">
        <v>41391.782905092594</v>
      </c>
      <c r="S2709">
        <v>2013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P2710" s="11" t="s">
        <v>8313</v>
      </c>
      <c r="Q2710" t="s">
        <v>8314</v>
      </c>
      <c r="R2710" s="16">
        <v>42512.698217592595</v>
      </c>
      <c r="S2710">
        <v>2016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P2711" s="11" t="s">
        <v>8313</v>
      </c>
      <c r="Q2711" t="s">
        <v>8314</v>
      </c>
      <c r="R2711" s="16">
        <v>42612.149780092594</v>
      </c>
      <c r="S2711">
        <v>2016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P2712" s="11" t="s">
        <v>8313</v>
      </c>
      <c r="Q2712" t="s">
        <v>8342</v>
      </c>
      <c r="R2712" s="16">
        <v>41828.229490740741</v>
      </c>
      <c r="S2712">
        <v>2014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P2713" s="11" t="s">
        <v>8313</v>
      </c>
      <c r="Q2713" t="s">
        <v>8342</v>
      </c>
      <c r="R2713" s="16">
        <v>41780.745254629634</v>
      </c>
      <c r="S2713">
        <v>2014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P2714" s="11" t="s">
        <v>8313</v>
      </c>
      <c r="Q2714" t="s">
        <v>8342</v>
      </c>
      <c r="R2714" s="16">
        <v>41432.062037037038</v>
      </c>
      <c r="S2714">
        <v>2013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P2715" s="11" t="s">
        <v>8313</v>
      </c>
      <c r="Q2715" t="s">
        <v>8342</v>
      </c>
      <c r="R2715" s="16">
        <v>42322.653749999998</v>
      </c>
      <c r="S2715">
        <v>2015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P2716" s="11" t="s">
        <v>8313</v>
      </c>
      <c r="Q2716" t="s">
        <v>8342</v>
      </c>
      <c r="R2716" s="16">
        <v>42629.655046296291</v>
      </c>
      <c r="S2716">
        <v>2016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P2717" s="11" t="s">
        <v>8313</v>
      </c>
      <c r="Q2717" t="s">
        <v>8342</v>
      </c>
      <c r="R2717" s="16">
        <v>42387.398472222223</v>
      </c>
      <c r="S2717">
        <v>2016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P2718" s="11" t="s">
        <v>8313</v>
      </c>
      <c r="Q2718" t="s">
        <v>8342</v>
      </c>
      <c r="R2718" s="16">
        <v>42255.333252314813</v>
      </c>
      <c r="S2718">
        <v>2015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P2719" s="11" t="s">
        <v>8313</v>
      </c>
      <c r="Q2719" t="s">
        <v>8342</v>
      </c>
      <c r="R2719" s="16">
        <v>41934.914918981485</v>
      </c>
      <c r="S2719">
        <v>2014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P2720" s="11" t="s">
        <v>8313</v>
      </c>
      <c r="Q2720" t="s">
        <v>8342</v>
      </c>
      <c r="R2720" s="16">
        <v>42465.596585648149</v>
      </c>
      <c r="S2720">
        <v>2016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P2721" s="11" t="s">
        <v>8313</v>
      </c>
      <c r="Q2721" t="s">
        <v>8342</v>
      </c>
      <c r="R2721" s="16">
        <v>42418.031180555554</v>
      </c>
      <c r="S2721">
        <v>2016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P2722" s="11" t="s">
        <v>8313</v>
      </c>
      <c r="Q2722" t="s">
        <v>8342</v>
      </c>
      <c r="R2722" s="16">
        <v>42655.465891203698</v>
      </c>
      <c r="S2722">
        <v>2016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P2723" s="11" t="s">
        <v>8315</v>
      </c>
      <c r="Q2723" t="s">
        <v>8342</v>
      </c>
      <c r="R2723" s="16">
        <v>41493.543958333335</v>
      </c>
      <c r="S2723">
        <v>2013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P2724" s="11" t="s">
        <v>8315</v>
      </c>
      <c r="Q2724" t="s">
        <v>8342</v>
      </c>
      <c r="R2724" s="16">
        <v>42704.857094907406</v>
      </c>
      <c r="S2724">
        <v>2016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P2725" s="11" t="s">
        <v>8315</v>
      </c>
      <c r="Q2725" t="s">
        <v>8342</v>
      </c>
      <c r="R2725" s="16">
        <v>41944.83898148148</v>
      </c>
      <c r="S2725">
        <v>2014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P2726" s="11" t="s">
        <v>8315</v>
      </c>
      <c r="Q2726" t="s">
        <v>8342</v>
      </c>
      <c r="R2726" s="16">
        <v>42199.32707175926</v>
      </c>
      <c r="S2726">
        <v>2015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P2727" s="11" t="s">
        <v>8315</v>
      </c>
      <c r="Q2727" t="s">
        <v>8342</v>
      </c>
      <c r="R2727" s="16">
        <v>42745.744618055556</v>
      </c>
      <c r="S2727">
        <v>2017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P2728" s="11" t="s">
        <v>8315</v>
      </c>
      <c r="Q2728" t="s">
        <v>8342</v>
      </c>
      <c r="R2728" s="16">
        <v>42452.579988425925</v>
      </c>
      <c r="S2728">
        <v>2016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P2729" s="11" t="s">
        <v>8315</v>
      </c>
      <c r="Q2729" t="s">
        <v>8342</v>
      </c>
      <c r="R2729" s="16">
        <v>42198.676655092597</v>
      </c>
      <c r="S2729">
        <v>2015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P2730" s="11" t="s">
        <v>8315</v>
      </c>
      <c r="Q2730" t="s">
        <v>8342</v>
      </c>
      <c r="R2730" s="16">
        <v>42333.59993055556</v>
      </c>
      <c r="S2730">
        <v>2015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P2731" s="11" t="s">
        <v>8315</v>
      </c>
      <c r="Q2731" t="s">
        <v>8342</v>
      </c>
      <c r="R2731" s="16">
        <v>42095.240706018521</v>
      </c>
      <c r="S2731">
        <v>2015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P2732" s="11" t="s">
        <v>8315</v>
      </c>
      <c r="Q2732" t="s">
        <v>8342</v>
      </c>
      <c r="R2732" s="16">
        <v>41351.541377314818</v>
      </c>
      <c r="S2732">
        <v>2013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P2733" s="11" t="s">
        <v>8315</v>
      </c>
      <c r="Q2733" t="s">
        <v>8342</v>
      </c>
      <c r="R2733" s="16">
        <v>41872.525717592594</v>
      </c>
      <c r="S2733">
        <v>2014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P2734" s="11" t="s">
        <v>8315</v>
      </c>
      <c r="Q2734" t="s">
        <v>8342</v>
      </c>
      <c r="R2734" s="16">
        <v>41389.808194444442</v>
      </c>
      <c r="S2734">
        <v>2013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P2735" s="11" t="s">
        <v>8315</v>
      </c>
      <c r="Q2735" t="s">
        <v>8342</v>
      </c>
      <c r="R2735" s="16">
        <v>42044.272847222222</v>
      </c>
      <c r="S2735">
        <v>2015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P2736" s="11" t="s">
        <v>8315</v>
      </c>
      <c r="Q2736" t="s">
        <v>8342</v>
      </c>
      <c r="R2736" s="16">
        <v>42626.668888888889</v>
      </c>
      <c r="S2736">
        <v>2016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P2737" s="11" t="s">
        <v>8315</v>
      </c>
      <c r="Q2737" t="s">
        <v>8342</v>
      </c>
      <c r="R2737" s="16">
        <v>41316.120949074073</v>
      </c>
      <c r="S2737">
        <v>2013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P2738" s="11" t="s">
        <v>8315</v>
      </c>
      <c r="Q2738" t="s">
        <v>8342</v>
      </c>
      <c r="R2738" s="16">
        <v>41722.666354166664</v>
      </c>
      <c r="S2738">
        <v>2014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P2739" s="11" t="s">
        <v>8315</v>
      </c>
      <c r="Q2739" t="s">
        <v>8342</v>
      </c>
      <c r="R2739" s="16">
        <v>41611.917673611111</v>
      </c>
      <c r="S2739">
        <v>2013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P2740" s="11" t="s">
        <v>8315</v>
      </c>
      <c r="Q2740" t="s">
        <v>8342</v>
      </c>
      <c r="R2740" s="16">
        <v>42620.143564814818</v>
      </c>
      <c r="S2740">
        <v>2016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P2741" s="11" t="s">
        <v>8315</v>
      </c>
      <c r="Q2741" t="s">
        <v>8342</v>
      </c>
      <c r="R2741" s="16">
        <v>41719.887928240743</v>
      </c>
      <c r="S2741">
        <v>2014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P2742" s="11" t="s">
        <v>8315</v>
      </c>
      <c r="Q2742" t="s">
        <v>8342</v>
      </c>
      <c r="R2742" s="16">
        <v>42045.031851851847</v>
      </c>
      <c r="S2742">
        <v>2015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P2743" s="11" t="s">
        <v>8318</v>
      </c>
      <c r="Q2743" t="s">
        <v>8342</v>
      </c>
      <c r="R2743" s="16">
        <v>41911.657430555555</v>
      </c>
      <c r="S2743">
        <v>2014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P2744" s="11" t="s">
        <v>8318</v>
      </c>
      <c r="Q2744" t="s">
        <v>8342</v>
      </c>
      <c r="R2744" s="16">
        <v>41030.719756944447</v>
      </c>
      <c r="S2744">
        <v>2012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P2745" s="11" t="s">
        <v>8318</v>
      </c>
      <c r="Q2745" t="s">
        <v>8342</v>
      </c>
      <c r="R2745" s="16">
        <v>42632.328784722224</v>
      </c>
      <c r="S2745">
        <v>2016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P2746" s="11" t="s">
        <v>8318</v>
      </c>
      <c r="Q2746" t="s">
        <v>8342</v>
      </c>
      <c r="R2746" s="16">
        <v>40938.062476851854</v>
      </c>
      <c r="S2746">
        <v>2012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P2747" s="11" t="s">
        <v>8318</v>
      </c>
      <c r="Q2747" t="s">
        <v>8342</v>
      </c>
      <c r="R2747" s="16">
        <v>41044.988055555557</v>
      </c>
      <c r="S2747">
        <v>2012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P2748" s="11" t="s">
        <v>8318</v>
      </c>
      <c r="Q2748" t="s">
        <v>8342</v>
      </c>
      <c r="R2748" s="16">
        <v>41850.781377314815</v>
      </c>
      <c r="S2748">
        <v>2014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P2749" s="11" t="s">
        <v>8318</v>
      </c>
      <c r="Q2749" t="s">
        <v>8342</v>
      </c>
      <c r="R2749" s="16">
        <v>41044.64811342593</v>
      </c>
      <c r="S2749">
        <v>2012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P2750" s="11" t="s">
        <v>8318</v>
      </c>
      <c r="Q2750" t="s">
        <v>8342</v>
      </c>
      <c r="R2750" s="16">
        <v>42585.7106712963</v>
      </c>
      <c r="S2750">
        <v>2016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P2751" s="11" t="s">
        <v>8318</v>
      </c>
      <c r="Q2751" t="s">
        <v>8342</v>
      </c>
      <c r="R2751" s="16">
        <v>42068.799039351856</v>
      </c>
      <c r="S2751">
        <v>2015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P2752" s="11" t="s">
        <v>8318</v>
      </c>
      <c r="Q2752" t="s">
        <v>8338</v>
      </c>
      <c r="R2752" s="16">
        <v>41078.899826388886</v>
      </c>
      <c r="S2752">
        <v>2012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P2753" s="11" t="s">
        <v>8318</v>
      </c>
      <c r="Q2753" t="s">
        <v>8338</v>
      </c>
      <c r="R2753" s="16">
        <v>41747.887060185189</v>
      </c>
      <c r="S2753">
        <v>2014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P2754" s="11" t="s">
        <v>8318</v>
      </c>
      <c r="Q2754" t="s">
        <v>8338</v>
      </c>
      <c r="R2754" s="16">
        <v>40855.765092592592</v>
      </c>
      <c r="S2754">
        <v>2011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P2755" s="11" t="s">
        <v>8318</v>
      </c>
      <c r="Q2755" t="s">
        <v>8338</v>
      </c>
      <c r="R2755" s="16">
        <v>41117.900729166664</v>
      </c>
      <c r="S2755">
        <v>2012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P2756" s="11" t="s">
        <v>8318</v>
      </c>
      <c r="Q2756" t="s">
        <v>8338</v>
      </c>
      <c r="R2756" s="16">
        <v>41863.636006944449</v>
      </c>
      <c r="S2756">
        <v>2014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P2757" s="11" t="s">
        <v>8318</v>
      </c>
      <c r="Q2757" t="s">
        <v>8338</v>
      </c>
      <c r="R2757" s="16">
        <v>42072.790821759263</v>
      </c>
      <c r="S2757">
        <v>2015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P2758" s="11" t="s">
        <v>8318</v>
      </c>
      <c r="Q2758" t="s">
        <v>8338</v>
      </c>
      <c r="R2758" s="16">
        <v>41620.90047453704</v>
      </c>
      <c r="S2758">
        <v>2013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P2759" s="11" t="s">
        <v>8318</v>
      </c>
      <c r="Q2759" t="s">
        <v>8338</v>
      </c>
      <c r="R2759" s="16">
        <v>42573.65662037037</v>
      </c>
      <c r="S2759">
        <v>2016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P2760" s="11" t="s">
        <v>8318</v>
      </c>
      <c r="Q2760" t="s">
        <v>8338</v>
      </c>
      <c r="R2760" s="16">
        <v>42639.441932870366</v>
      </c>
      <c r="S2760">
        <v>2016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P2761" s="11" t="s">
        <v>8318</v>
      </c>
      <c r="Q2761" t="s">
        <v>8338</v>
      </c>
      <c r="R2761" s="16">
        <v>42524.36650462963</v>
      </c>
      <c r="S2761">
        <v>2016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P2762" s="11" t="s">
        <v>8318</v>
      </c>
      <c r="Q2762" t="s">
        <v>8338</v>
      </c>
      <c r="R2762" s="16">
        <v>41415.461319444446</v>
      </c>
      <c r="S2762">
        <v>2013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P2763" s="11" t="s">
        <v>8318</v>
      </c>
      <c r="Q2763" t="s">
        <v>8338</v>
      </c>
      <c r="R2763" s="16">
        <v>41247.063576388886</v>
      </c>
      <c r="S2763">
        <v>2012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P2764" s="11" t="s">
        <v>8318</v>
      </c>
      <c r="Q2764" t="s">
        <v>8338</v>
      </c>
      <c r="R2764" s="16">
        <v>40927.036979166667</v>
      </c>
      <c r="S2764">
        <v>2012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P2765" s="11" t="s">
        <v>8318</v>
      </c>
      <c r="Q2765" t="s">
        <v>8338</v>
      </c>
      <c r="R2765" s="16">
        <v>41373.579675925925</v>
      </c>
      <c r="S2765">
        <v>2013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P2766" s="11" t="s">
        <v>8318</v>
      </c>
      <c r="Q2766" t="s">
        <v>8338</v>
      </c>
      <c r="R2766" s="16">
        <v>41030.292025462964</v>
      </c>
      <c r="S2766">
        <v>2012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P2767" s="11" t="s">
        <v>8318</v>
      </c>
      <c r="Q2767" t="s">
        <v>8338</v>
      </c>
      <c r="R2767" s="16">
        <v>41194.579027777778</v>
      </c>
      <c r="S2767">
        <v>2012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P2768" s="11" t="s">
        <v>8318</v>
      </c>
      <c r="Q2768" t="s">
        <v>8338</v>
      </c>
      <c r="R2768" s="16">
        <v>40736.668032407404</v>
      </c>
      <c r="S2768">
        <v>2011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P2769" s="11" t="s">
        <v>8318</v>
      </c>
      <c r="Q2769" t="s">
        <v>8338</v>
      </c>
      <c r="R2769" s="16">
        <v>42172.958912037036</v>
      </c>
      <c r="S2769">
        <v>2015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P2770" s="11" t="s">
        <v>8318</v>
      </c>
      <c r="Q2770" t="s">
        <v>8338</v>
      </c>
      <c r="R2770" s="16">
        <v>40967.614849537036</v>
      </c>
      <c r="S2770">
        <v>2012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P2771" s="11" t="s">
        <v>8318</v>
      </c>
      <c r="Q2771" t="s">
        <v>8338</v>
      </c>
      <c r="R2771" s="16">
        <v>41745.826273148145</v>
      </c>
      <c r="S2771">
        <v>2014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P2772" s="11" t="s">
        <v>8318</v>
      </c>
      <c r="Q2772" t="s">
        <v>8349</v>
      </c>
      <c r="R2772" s="16">
        <v>41686.705208333333</v>
      </c>
      <c r="S2772">
        <v>2014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P2773" s="11" t="s">
        <v>8318</v>
      </c>
      <c r="Q2773" t="s">
        <v>8349</v>
      </c>
      <c r="R2773" s="16">
        <v>41257.531712962962</v>
      </c>
      <c r="S2773">
        <v>2012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P2774" s="11" t="s">
        <v>8318</v>
      </c>
      <c r="Q2774" t="s">
        <v>8349</v>
      </c>
      <c r="R2774" s="16">
        <v>41537.869143518517</v>
      </c>
      <c r="S2774">
        <v>2013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P2775" s="11" t="s">
        <v>8318</v>
      </c>
      <c r="Q2775" t="s">
        <v>8349</v>
      </c>
      <c r="R2775" s="16">
        <v>42474.86482638889</v>
      </c>
      <c r="S2775">
        <v>2016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P2776" s="11" t="s">
        <v>8318</v>
      </c>
      <c r="Q2776" t="s">
        <v>8349</v>
      </c>
      <c r="R2776" s="16">
        <v>41311.126481481479</v>
      </c>
      <c r="S2776">
        <v>2013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P2777" s="11" t="s">
        <v>8318</v>
      </c>
      <c r="Q2777" t="s">
        <v>8349</v>
      </c>
      <c r="R2777" s="16">
        <v>40863.013356481482</v>
      </c>
      <c r="S2777">
        <v>2011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P2778" s="11" t="s">
        <v>8318</v>
      </c>
      <c r="Q2778" t="s">
        <v>8349</v>
      </c>
      <c r="R2778" s="16">
        <v>42136.297175925924</v>
      </c>
      <c r="S2778">
        <v>2015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P2779" s="11" t="s">
        <v>8318</v>
      </c>
      <c r="Q2779" t="s">
        <v>8349</v>
      </c>
      <c r="R2779" s="16">
        <v>42172.669027777782</v>
      </c>
      <c r="S2779">
        <v>2015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P2780" s="11" t="s">
        <v>8318</v>
      </c>
      <c r="Q2780" t="s">
        <v>8349</v>
      </c>
      <c r="R2780" s="16">
        <v>41846.978078703702</v>
      </c>
      <c r="S2780">
        <v>2014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P2781" s="11" t="s">
        <v>8318</v>
      </c>
      <c r="Q2781" t="s">
        <v>8349</v>
      </c>
      <c r="R2781" s="16">
        <v>42300.585891203707</v>
      </c>
      <c r="S2781">
        <v>2015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P2782" s="11" t="s">
        <v>8318</v>
      </c>
      <c r="Q2782" t="s">
        <v>8349</v>
      </c>
      <c r="R2782" s="16">
        <v>42774.447777777779</v>
      </c>
      <c r="S2782">
        <v>2017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P2783" s="11" t="s">
        <v>8313</v>
      </c>
      <c r="Q2783" t="s">
        <v>8349</v>
      </c>
      <c r="R2783" s="16">
        <v>42018.94159722222</v>
      </c>
      <c r="S2783">
        <v>2015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P2784" s="11" t="s">
        <v>8313</v>
      </c>
      <c r="Q2784" t="s">
        <v>8349</v>
      </c>
      <c r="R2784" s="16">
        <v>42026.924976851849</v>
      </c>
      <c r="S2784">
        <v>2015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P2785" s="11" t="s">
        <v>8313</v>
      </c>
      <c r="Q2785" t="s">
        <v>8349</v>
      </c>
      <c r="R2785" s="16">
        <v>42103.535254629634</v>
      </c>
      <c r="S2785">
        <v>2015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P2786" s="11" t="s">
        <v>8313</v>
      </c>
      <c r="Q2786" t="s">
        <v>8349</v>
      </c>
      <c r="R2786" s="16">
        <v>41920.787534722222</v>
      </c>
      <c r="S2786">
        <v>2014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P2787" s="11" t="s">
        <v>8313</v>
      </c>
      <c r="Q2787" t="s">
        <v>8349</v>
      </c>
      <c r="R2787" s="16">
        <v>42558.189432870371</v>
      </c>
      <c r="S2787">
        <v>2016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P2788" s="11" t="s">
        <v>8313</v>
      </c>
      <c r="Q2788" t="s">
        <v>8349</v>
      </c>
      <c r="R2788" s="16">
        <v>41815.569212962961</v>
      </c>
      <c r="S2788">
        <v>2014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P2789" s="11" t="s">
        <v>8313</v>
      </c>
      <c r="Q2789" t="s">
        <v>8349</v>
      </c>
      <c r="R2789" s="16">
        <v>41808.198518518519</v>
      </c>
      <c r="S2789">
        <v>2014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P2790" s="11" t="s">
        <v>8313</v>
      </c>
      <c r="Q2790" t="s">
        <v>8349</v>
      </c>
      <c r="R2790" s="16">
        <v>42550.701886574068</v>
      </c>
      <c r="S2790">
        <v>2016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P2791" s="11" t="s">
        <v>8313</v>
      </c>
      <c r="Q2791" t="s">
        <v>8349</v>
      </c>
      <c r="R2791" s="16">
        <v>42056.013124999998</v>
      </c>
      <c r="S2791">
        <v>2015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P2792" s="11" t="s">
        <v>8313</v>
      </c>
      <c r="Q2792" t="s">
        <v>8322</v>
      </c>
      <c r="R2792" s="16">
        <v>42016.938692129625</v>
      </c>
      <c r="S2792">
        <v>2015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P2793" s="11" t="s">
        <v>8313</v>
      </c>
      <c r="Q2793" t="s">
        <v>8322</v>
      </c>
      <c r="R2793" s="16">
        <v>42591.899988425925</v>
      </c>
      <c r="S2793">
        <v>2016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P2794" s="11" t="s">
        <v>8313</v>
      </c>
      <c r="Q2794" t="s">
        <v>8322</v>
      </c>
      <c r="R2794" s="16">
        <v>42183.231006944443</v>
      </c>
      <c r="S2794">
        <v>2015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P2795" s="11" t="s">
        <v>8313</v>
      </c>
      <c r="Q2795" t="s">
        <v>8322</v>
      </c>
      <c r="R2795" s="16">
        <v>42176.419039351851</v>
      </c>
      <c r="S2795">
        <v>2015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P2796" s="11" t="s">
        <v>8313</v>
      </c>
      <c r="Q2796" t="s">
        <v>8322</v>
      </c>
      <c r="R2796" s="16">
        <v>42416.691655092596</v>
      </c>
      <c r="S2796">
        <v>2016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P2797" s="11" t="s">
        <v>8313</v>
      </c>
      <c r="Q2797" t="s">
        <v>8322</v>
      </c>
      <c r="R2797" s="16">
        <v>41780.525937500002</v>
      </c>
      <c r="S2797">
        <v>2014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P2798" s="11" t="s">
        <v>8313</v>
      </c>
      <c r="Q2798" t="s">
        <v>8322</v>
      </c>
      <c r="R2798" s="16">
        <v>41795.528101851851</v>
      </c>
      <c r="S2798">
        <v>2014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P2799" s="11" t="s">
        <v>8313</v>
      </c>
      <c r="Q2799" t="s">
        <v>8322</v>
      </c>
      <c r="R2799" s="16">
        <v>41798.94027777778</v>
      </c>
      <c r="S2799">
        <v>2014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P2800" s="11" t="s">
        <v>8313</v>
      </c>
      <c r="Q2800" t="s">
        <v>8322</v>
      </c>
      <c r="R2800" s="16">
        <v>42201.675011574072</v>
      </c>
      <c r="S2800">
        <v>2015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P2801" s="11" t="s">
        <v>8313</v>
      </c>
      <c r="Q2801" t="s">
        <v>8322</v>
      </c>
      <c r="R2801" s="16">
        <v>42507.264699074076</v>
      </c>
      <c r="S2801">
        <v>2016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P2802" s="11" t="s">
        <v>8313</v>
      </c>
      <c r="Q2802" t="s">
        <v>8322</v>
      </c>
      <c r="R2802" s="16">
        <v>41948.552847222221</v>
      </c>
      <c r="S2802">
        <v>2014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P2803" s="11" t="s">
        <v>8313</v>
      </c>
      <c r="Q2803" t="s">
        <v>8322</v>
      </c>
      <c r="R2803" s="16">
        <v>41900.243159722224</v>
      </c>
      <c r="S2803">
        <v>2014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P2804" s="11" t="s">
        <v>8313</v>
      </c>
      <c r="Q2804" t="s">
        <v>8322</v>
      </c>
      <c r="R2804" s="16">
        <v>42192.64707175926</v>
      </c>
      <c r="S2804">
        <v>2015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P2805" s="11" t="s">
        <v>8313</v>
      </c>
      <c r="Q2805" t="s">
        <v>8322</v>
      </c>
      <c r="R2805" s="16">
        <v>42158.065694444449</v>
      </c>
      <c r="S2805">
        <v>2015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P2806" s="11" t="s">
        <v>8313</v>
      </c>
      <c r="Q2806" t="s">
        <v>8322</v>
      </c>
      <c r="R2806" s="16">
        <v>41881.453587962962</v>
      </c>
      <c r="S2806">
        <v>2014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P2807" s="11" t="s">
        <v>8313</v>
      </c>
      <c r="Q2807" t="s">
        <v>8322</v>
      </c>
      <c r="R2807" s="16">
        <v>42213.505474537036</v>
      </c>
      <c r="S2807">
        <v>2015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P2808" s="11" t="s">
        <v>8313</v>
      </c>
      <c r="Q2808" t="s">
        <v>8322</v>
      </c>
      <c r="R2808" s="16">
        <v>42185.267245370371</v>
      </c>
      <c r="S2808">
        <v>2015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P2809" s="11" t="s">
        <v>8313</v>
      </c>
      <c r="Q2809" t="s">
        <v>8322</v>
      </c>
      <c r="R2809" s="16">
        <v>42154.873124999998</v>
      </c>
      <c r="S2809">
        <v>2015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P2810" s="11" t="s">
        <v>8313</v>
      </c>
      <c r="Q2810" t="s">
        <v>8322</v>
      </c>
      <c r="R2810" s="16">
        <v>42208.84646990741</v>
      </c>
      <c r="S2810">
        <v>2015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P2811" s="11" t="s">
        <v>8313</v>
      </c>
      <c r="Q2811" t="s">
        <v>8322</v>
      </c>
      <c r="R2811" s="16">
        <v>42451.496817129635</v>
      </c>
      <c r="S2811">
        <v>2016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P2812" s="11" t="s">
        <v>8313</v>
      </c>
      <c r="Q2812" t="s">
        <v>8322</v>
      </c>
      <c r="R2812" s="16">
        <v>41759.13962962963</v>
      </c>
      <c r="S2812">
        <v>2014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P2813" s="11" t="s">
        <v>8313</v>
      </c>
      <c r="Q2813" t="s">
        <v>8322</v>
      </c>
      <c r="R2813" s="16">
        <v>42028.496562500004</v>
      </c>
      <c r="S2813">
        <v>2015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P2814" s="11" t="s">
        <v>8313</v>
      </c>
      <c r="Q2814" t="s">
        <v>8322</v>
      </c>
      <c r="R2814" s="16">
        <v>42054.74418981481</v>
      </c>
      <c r="S2814">
        <v>2015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P2815" s="11" t="s">
        <v>8313</v>
      </c>
      <c r="Q2815" t="s">
        <v>8322</v>
      </c>
      <c r="R2815" s="16">
        <v>42693.742604166662</v>
      </c>
      <c r="S2815">
        <v>2016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P2816" s="11" t="s">
        <v>8313</v>
      </c>
      <c r="Q2816" t="s">
        <v>8322</v>
      </c>
      <c r="R2816" s="16">
        <v>42103.399479166663</v>
      </c>
      <c r="S2816">
        <v>2015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P2817" s="11" t="s">
        <v>8313</v>
      </c>
      <c r="Q2817" t="s">
        <v>8322</v>
      </c>
      <c r="R2817" s="16">
        <v>42559.776724537034</v>
      </c>
      <c r="S2817">
        <v>2016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P2818" s="11" t="s">
        <v>8313</v>
      </c>
      <c r="Q2818" t="s">
        <v>8322</v>
      </c>
      <c r="R2818" s="16">
        <v>42188.467499999999</v>
      </c>
      <c r="S2818">
        <v>2015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P2819" s="11" t="s">
        <v>8313</v>
      </c>
      <c r="Q2819" t="s">
        <v>8322</v>
      </c>
      <c r="R2819" s="16">
        <v>42023.634976851856</v>
      </c>
      <c r="S2819">
        <v>2015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P2820" s="11" t="s">
        <v>8313</v>
      </c>
      <c r="Q2820" t="s">
        <v>8322</v>
      </c>
      <c r="R2820" s="16">
        <v>42250.598217592589</v>
      </c>
      <c r="S2820">
        <v>2015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P2821" s="11" t="s">
        <v>8313</v>
      </c>
      <c r="Q2821" t="s">
        <v>8322</v>
      </c>
      <c r="R2821" s="16">
        <v>42139.525567129633</v>
      </c>
      <c r="S2821">
        <v>2015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P2822" s="11" t="s">
        <v>8313</v>
      </c>
      <c r="Q2822" t="s">
        <v>8322</v>
      </c>
      <c r="R2822" s="16">
        <v>42401.610983796301</v>
      </c>
      <c r="S2822">
        <v>2016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P2823" s="11" t="s">
        <v>8313</v>
      </c>
      <c r="Q2823" t="s">
        <v>8322</v>
      </c>
      <c r="R2823" s="16">
        <v>41875.922858796301</v>
      </c>
      <c r="S2823">
        <v>2014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P2824" s="11" t="s">
        <v>8313</v>
      </c>
      <c r="Q2824" t="s">
        <v>8322</v>
      </c>
      <c r="R2824" s="16">
        <v>42060.683935185181</v>
      </c>
      <c r="S2824">
        <v>2015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P2825" s="11" t="s">
        <v>8313</v>
      </c>
      <c r="Q2825" t="s">
        <v>8322</v>
      </c>
      <c r="R2825" s="16">
        <v>42067.011643518519</v>
      </c>
      <c r="S2825">
        <v>2015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P2826" s="11" t="s">
        <v>8313</v>
      </c>
      <c r="Q2826" t="s">
        <v>8322</v>
      </c>
      <c r="R2826" s="16">
        <v>42136.270787037036</v>
      </c>
      <c r="S2826">
        <v>2015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P2827" s="11" t="s">
        <v>8313</v>
      </c>
      <c r="Q2827" t="s">
        <v>8322</v>
      </c>
      <c r="R2827" s="16">
        <v>42312.792662037042</v>
      </c>
      <c r="S2827">
        <v>2015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P2828" s="11" t="s">
        <v>8313</v>
      </c>
      <c r="Q2828" t="s">
        <v>8322</v>
      </c>
      <c r="R2828" s="16">
        <v>42171.034861111111</v>
      </c>
      <c r="S2828">
        <v>2015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P2829" s="11" t="s">
        <v>8313</v>
      </c>
      <c r="Q2829" t="s">
        <v>8322</v>
      </c>
      <c r="R2829" s="16">
        <v>42494.683634259258</v>
      </c>
      <c r="S2829">
        <v>2016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P2830" s="11" t="s">
        <v>8313</v>
      </c>
      <c r="Q2830" t="s">
        <v>8322</v>
      </c>
      <c r="R2830" s="16">
        <v>42254.264687499999</v>
      </c>
      <c r="S2830">
        <v>2015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P2831" s="11" t="s">
        <v>8313</v>
      </c>
      <c r="Q2831" t="s">
        <v>8322</v>
      </c>
      <c r="R2831" s="16">
        <v>42495.434236111112</v>
      </c>
      <c r="S2831">
        <v>2016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P2832" s="11" t="s">
        <v>8313</v>
      </c>
      <c r="Q2832" t="s">
        <v>8322</v>
      </c>
      <c r="R2832" s="16">
        <v>41758.839675925927</v>
      </c>
      <c r="S2832">
        <v>2014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P2833" s="11" t="s">
        <v>8313</v>
      </c>
      <c r="Q2833" t="s">
        <v>8322</v>
      </c>
      <c r="R2833" s="16">
        <v>42171.824884259258</v>
      </c>
      <c r="S2833">
        <v>2015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P2834" s="11" t="s">
        <v>8313</v>
      </c>
      <c r="Q2834" t="s">
        <v>8322</v>
      </c>
      <c r="R2834" s="16">
        <v>41938.709421296298</v>
      </c>
      <c r="S2834">
        <v>2014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P2835" s="11" t="s">
        <v>8313</v>
      </c>
      <c r="Q2835" t="s">
        <v>8322</v>
      </c>
      <c r="R2835" s="16">
        <v>42268.127696759257</v>
      </c>
      <c r="S2835">
        <v>2015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P2836" s="11" t="s">
        <v>8313</v>
      </c>
      <c r="Q2836" t="s">
        <v>8322</v>
      </c>
      <c r="R2836" s="16">
        <v>42019.959837962961</v>
      </c>
      <c r="S2836">
        <v>2015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P2837" s="11" t="s">
        <v>8313</v>
      </c>
      <c r="Q2837" t="s">
        <v>8322</v>
      </c>
      <c r="R2837" s="16">
        <v>42313.703900462962</v>
      </c>
      <c r="S2837">
        <v>2015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P2838" s="11" t="s">
        <v>8313</v>
      </c>
      <c r="Q2838" t="s">
        <v>8322</v>
      </c>
      <c r="R2838" s="16">
        <v>42746.261782407411</v>
      </c>
      <c r="S2838">
        <v>2017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P2839" s="11" t="s">
        <v>8313</v>
      </c>
      <c r="Q2839" t="s">
        <v>8322</v>
      </c>
      <c r="R2839" s="16">
        <v>42307.908379629633</v>
      </c>
      <c r="S2839">
        <v>2015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P2840" s="11" t="s">
        <v>8313</v>
      </c>
      <c r="Q2840" t="s">
        <v>8322</v>
      </c>
      <c r="R2840" s="16">
        <v>41842.607592592591</v>
      </c>
      <c r="S2840">
        <v>2014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P2841" s="11" t="s">
        <v>8313</v>
      </c>
      <c r="Q2841" t="s">
        <v>8322</v>
      </c>
      <c r="R2841" s="16">
        <v>41853.240208333329</v>
      </c>
      <c r="S2841">
        <v>2014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P2842" s="11" t="s">
        <v>8313</v>
      </c>
      <c r="Q2842" t="s">
        <v>8322</v>
      </c>
      <c r="R2842" s="16">
        <v>42060.035636574074</v>
      </c>
      <c r="S2842">
        <v>2015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P2843" s="11" t="s">
        <v>8313</v>
      </c>
      <c r="Q2843" t="s">
        <v>8322</v>
      </c>
      <c r="R2843" s="16">
        <v>42291.739548611105</v>
      </c>
      <c r="S2843">
        <v>2015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P2844" s="11" t="s">
        <v>8313</v>
      </c>
      <c r="Q2844" t="s">
        <v>8322</v>
      </c>
      <c r="R2844" s="16">
        <v>41784.952488425923</v>
      </c>
      <c r="S2844">
        <v>2014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P2845" s="11" t="s">
        <v>8313</v>
      </c>
      <c r="Q2845" t="s">
        <v>8322</v>
      </c>
      <c r="R2845" s="16">
        <v>42492.737847222219</v>
      </c>
      <c r="S2845">
        <v>2016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P2846" s="11" t="s">
        <v>8313</v>
      </c>
      <c r="Q2846" t="s">
        <v>8322</v>
      </c>
      <c r="R2846" s="16">
        <v>42709.546064814815</v>
      </c>
      <c r="S2846">
        <v>2016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P2847" s="11" t="s">
        <v>8313</v>
      </c>
      <c r="Q2847" t="s">
        <v>8322</v>
      </c>
      <c r="R2847" s="16">
        <v>42103.016585648147</v>
      </c>
      <c r="S2847">
        <v>2015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P2848" s="11" t="s">
        <v>8313</v>
      </c>
      <c r="Q2848" t="s">
        <v>8322</v>
      </c>
      <c r="R2848" s="16">
        <v>42108.692060185189</v>
      </c>
      <c r="S2848">
        <v>2015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P2849" s="11" t="s">
        <v>8313</v>
      </c>
      <c r="Q2849" t="s">
        <v>8322</v>
      </c>
      <c r="R2849" s="16">
        <v>42453.806307870371</v>
      </c>
      <c r="S2849">
        <v>2016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P2850" s="11" t="s">
        <v>8313</v>
      </c>
      <c r="Q2850" t="s">
        <v>8322</v>
      </c>
      <c r="R2850" s="16">
        <v>42123.648831018523</v>
      </c>
      <c r="S2850">
        <v>2015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P2851" s="11" t="s">
        <v>8313</v>
      </c>
      <c r="Q2851" t="s">
        <v>8322</v>
      </c>
      <c r="R2851" s="16">
        <v>42453.428240740745</v>
      </c>
      <c r="S2851">
        <v>2016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P2852" s="11" t="s">
        <v>8313</v>
      </c>
      <c r="Q2852" t="s">
        <v>8322</v>
      </c>
      <c r="R2852" s="16">
        <v>41858.007071759261</v>
      </c>
      <c r="S2852">
        <v>2014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P2853" s="11" t="s">
        <v>8313</v>
      </c>
      <c r="Q2853" t="s">
        <v>8322</v>
      </c>
      <c r="R2853" s="16">
        <v>42390.002650462964</v>
      </c>
      <c r="S2853">
        <v>2016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P2854" s="11" t="s">
        <v>8313</v>
      </c>
      <c r="Q2854" t="s">
        <v>8322</v>
      </c>
      <c r="R2854" s="16">
        <v>41781.045173611114</v>
      </c>
      <c r="S2854">
        <v>2014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P2855" s="11" t="s">
        <v>8313</v>
      </c>
      <c r="Q2855" t="s">
        <v>8322</v>
      </c>
      <c r="R2855" s="16">
        <v>41836.190937499996</v>
      </c>
      <c r="S2855">
        <v>2014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P2856" s="11" t="s">
        <v>8313</v>
      </c>
      <c r="Q2856" t="s">
        <v>8322</v>
      </c>
      <c r="R2856" s="16">
        <v>42111.71665509259</v>
      </c>
      <c r="S2856">
        <v>2015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P2857" s="11" t="s">
        <v>8313</v>
      </c>
      <c r="Q2857" t="s">
        <v>8322</v>
      </c>
      <c r="R2857" s="16">
        <v>42370.007766203707</v>
      </c>
      <c r="S2857">
        <v>2016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P2858" s="11" t="s">
        <v>8313</v>
      </c>
      <c r="Q2858" t="s">
        <v>8322</v>
      </c>
      <c r="R2858" s="16">
        <v>42165.037581018521</v>
      </c>
      <c r="S2858">
        <v>2015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P2859" s="11" t="s">
        <v>8313</v>
      </c>
      <c r="Q2859" t="s">
        <v>8322</v>
      </c>
      <c r="R2859" s="16">
        <v>42726.920081018514</v>
      </c>
      <c r="S2859">
        <v>2016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P2860" s="11" t="s">
        <v>8313</v>
      </c>
      <c r="Q2860" t="s">
        <v>8322</v>
      </c>
      <c r="R2860" s="16">
        <v>41954.545081018514</v>
      </c>
      <c r="S2860">
        <v>2014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P2861" s="11" t="s">
        <v>8313</v>
      </c>
      <c r="Q2861" t="s">
        <v>8322</v>
      </c>
      <c r="R2861" s="16">
        <v>42233.362314814818</v>
      </c>
      <c r="S2861">
        <v>2015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P2862" s="11" t="s">
        <v>8313</v>
      </c>
      <c r="Q2862" t="s">
        <v>8322</v>
      </c>
      <c r="R2862" s="16">
        <v>42480.800648148142</v>
      </c>
      <c r="S2862">
        <v>2016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P2863" s="11" t="s">
        <v>8313</v>
      </c>
      <c r="Q2863" t="s">
        <v>8322</v>
      </c>
      <c r="R2863" s="16">
        <v>42257.590833333335</v>
      </c>
      <c r="S2863">
        <v>2015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P2864" s="11" t="s">
        <v>8313</v>
      </c>
      <c r="Q2864" t="s">
        <v>8322</v>
      </c>
      <c r="R2864" s="16">
        <v>41784.789687500001</v>
      </c>
      <c r="S2864">
        <v>2014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P2865" s="11" t="s">
        <v>8313</v>
      </c>
      <c r="Q2865" t="s">
        <v>8322</v>
      </c>
      <c r="R2865" s="16">
        <v>41831.675034722226</v>
      </c>
      <c r="S2865">
        <v>2014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P2866" s="11" t="s">
        <v>8313</v>
      </c>
      <c r="Q2866" t="s">
        <v>8322</v>
      </c>
      <c r="R2866" s="16">
        <v>42172.613506944443</v>
      </c>
      <c r="S2866">
        <v>2015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P2867" s="11" t="s">
        <v>8313</v>
      </c>
      <c r="Q2867" t="s">
        <v>8322</v>
      </c>
      <c r="R2867" s="16">
        <v>41950.114108796297</v>
      </c>
      <c r="S2867">
        <v>2014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P2868" s="11" t="s">
        <v>8313</v>
      </c>
      <c r="Q2868" t="s">
        <v>8322</v>
      </c>
      <c r="R2868" s="16">
        <v>42627.955104166671</v>
      </c>
      <c r="S2868">
        <v>2016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P2869" s="11" t="s">
        <v>8313</v>
      </c>
      <c r="Q2869" t="s">
        <v>8322</v>
      </c>
      <c r="R2869" s="16">
        <v>42531.195277777777</v>
      </c>
      <c r="S2869">
        <v>2016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P2870" s="11" t="s">
        <v>8313</v>
      </c>
      <c r="Q2870" t="s">
        <v>8322</v>
      </c>
      <c r="R2870" s="16">
        <v>42618.827013888891</v>
      </c>
      <c r="S2870">
        <v>2016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P2871" s="11" t="s">
        <v>8313</v>
      </c>
      <c r="Q2871" t="s">
        <v>8322</v>
      </c>
      <c r="R2871" s="16">
        <v>42540.593530092592</v>
      </c>
      <c r="S2871">
        <v>2016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P2872" s="11" t="s">
        <v>8313</v>
      </c>
      <c r="Q2872" t="s">
        <v>8322</v>
      </c>
      <c r="R2872" s="16">
        <v>41746.189409722225</v>
      </c>
      <c r="S2872">
        <v>2014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P2873" s="11" t="s">
        <v>8313</v>
      </c>
      <c r="Q2873" t="s">
        <v>8322</v>
      </c>
      <c r="R2873" s="16">
        <v>41974.738576388889</v>
      </c>
      <c r="S2873">
        <v>2014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P2874" s="11" t="s">
        <v>8313</v>
      </c>
      <c r="Q2874" t="s">
        <v>8322</v>
      </c>
      <c r="R2874" s="16">
        <v>42115.11618055556</v>
      </c>
      <c r="S2874">
        <v>2015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P2875" s="11" t="s">
        <v>8313</v>
      </c>
      <c r="Q2875" t="s">
        <v>8322</v>
      </c>
      <c r="R2875" s="16">
        <v>42002.817488425921</v>
      </c>
      <c r="S2875">
        <v>2014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P2876" s="11" t="s">
        <v>8313</v>
      </c>
      <c r="Q2876" t="s">
        <v>8322</v>
      </c>
      <c r="R2876" s="16">
        <v>42722.84474537037</v>
      </c>
      <c r="S2876">
        <v>2016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P2877" s="11" t="s">
        <v>8313</v>
      </c>
      <c r="Q2877" t="s">
        <v>8322</v>
      </c>
      <c r="R2877" s="16">
        <v>42465.128391203703</v>
      </c>
      <c r="S2877">
        <v>2016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P2878" s="11" t="s">
        <v>8313</v>
      </c>
      <c r="Q2878" t="s">
        <v>8322</v>
      </c>
      <c r="R2878" s="16">
        <v>42171.743969907402</v>
      </c>
      <c r="S2878">
        <v>2015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P2879" s="11" t="s">
        <v>8313</v>
      </c>
      <c r="Q2879" t="s">
        <v>8322</v>
      </c>
      <c r="R2879" s="16">
        <v>42672.955138888887</v>
      </c>
      <c r="S2879">
        <v>2016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P2880" s="11" t="s">
        <v>8313</v>
      </c>
      <c r="Q2880" t="s">
        <v>8322</v>
      </c>
      <c r="R2880" s="16">
        <v>42128.615682870368</v>
      </c>
      <c r="S2880">
        <v>2015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P2881" s="11" t="s">
        <v>8313</v>
      </c>
      <c r="Q2881" t="s">
        <v>8322</v>
      </c>
      <c r="R2881" s="16">
        <v>42359.725243055553</v>
      </c>
      <c r="S2881">
        <v>2015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P2882" s="11" t="s">
        <v>8313</v>
      </c>
      <c r="Q2882" t="s">
        <v>8322</v>
      </c>
      <c r="R2882" s="16">
        <v>42192.905694444446</v>
      </c>
      <c r="S2882">
        <v>2015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P2883" s="11" t="s">
        <v>8313</v>
      </c>
      <c r="Q2883" t="s">
        <v>8322</v>
      </c>
      <c r="R2883" s="16">
        <v>41916.597638888888</v>
      </c>
      <c r="S2883">
        <v>2014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P2884" s="11" t="s">
        <v>8313</v>
      </c>
      <c r="Q2884" t="s">
        <v>8322</v>
      </c>
      <c r="R2884" s="16">
        <v>42461.596273148149</v>
      </c>
      <c r="S2884">
        <v>2016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P2885" s="11" t="s">
        <v>8313</v>
      </c>
      <c r="Q2885" t="s">
        <v>8322</v>
      </c>
      <c r="R2885" s="16">
        <v>42370.90320601852</v>
      </c>
      <c r="S2885">
        <v>2016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P2886" s="11" t="s">
        <v>8313</v>
      </c>
      <c r="Q2886" t="s">
        <v>8322</v>
      </c>
      <c r="R2886" s="16">
        <v>41948.727256944447</v>
      </c>
      <c r="S2886">
        <v>2014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P2887" s="11" t="s">
        <v>8313</v>
      </c>
      <c r="Q2887" t="s">
        <v>8322</v>
      </c>
      <c r="R2887" s="16">
        <v>42047.07640046296</v>
      </c>
      <c r="S2887">
        <v>2015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P2888" s="11" t="s">
        <v>8313</v>
      </c>
      <c r="Q2888" t="s">
        <v>8322</v>
      </c>
      <c r="R2888" s="16">
        <v>42261.632916666669</v>
      </c>
      <c r="S2888">
        <v>2015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P2889" s="11" t="s">
        <v>8313</v>
      </c>
      <c r="Q2889" t="s">
        <v>8322</v>
      </c>
      <c r="R2889" s="16">
        <v>41985.427361111113</v>
      </c>
      <c r="S2889">
        <v>2014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P2890" s="11" t="s">
        <v>8313</v>
      </c>
      <c r="Q2890" t="s">
        <v>8322</v>
      </c>
      <c r="R2890" s="16">
        <v>41922.535185185188</v>
      </c>
      <c r="S2890">
        <v>2014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P2891" s="11" t="s">
        <v>8313</v>
      </c>
      <c r="Q2891" t="s">
        <v>8322</v>
      </c>
      <c r="R2891" s="16">
        <v>41850.863252314812</v>
      </c>
      <c r="S2891">
        <v>2014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P2892" s="11" t="s">
        <v>8313</v>
      </c>
      <c r="Q2892" t="s">
        <v>8322</v>
      </c>
      <c r="R2892" s="16">
        <v>41831.742962962962</v>
      </c>
      <c r="S2892">
        <v>2014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P2893" s="11" t="s">
        <v>8313</v>
      </c>
      <c r="Q2893" t="s">
        <v>8322</v>
      </c>
      <c r="R2893" s="16">
        <v>42415.883425925931</v>
      </c>
      <c r="S2893">
        <v>2016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P2894" s="11" t="s">
        <v>8313</v>
      </c>
      <c r="Q2894" t="s">
        <v>8322</v>
      </c>
      <c r="R2894" s="16">
        <v>41869.714166666665</v>
      </c>
      <c r="S2894">
        <v>2014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P2895" s="11" t="s">
        <v>8313</v>
      </c>
      <c r="Q2895" t="s">
        <v>8322</v>
      </c>
      <c r="R2895" s="16">
        <v>41953.773090277777</v>
      </c>
      <c r="S2895">
        <v>2014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P2896" s="11" t="s">
        <v>8313</v>
      </c>
      <c r="Q2896" t="s">
        <v>8322</v>
      </c>
      <c r="R2896" s="16">
        <v>42037.986284722225</v>
      </c>
      <c r="S2896">
        <v>2015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P2897" s="11" t="s">
        <v>8313</v>
      </c>
      <c r="Q2897" t="s">
        <v>8322</v>
      </c>
      <c r="R2897" s="16">
        <v>41811.555462962962</v>
      </c>
      <c r="S2897">
        <v>2014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P2898" s="11" t="s">
        <v>8313</v>
      </c>
      <c r="Q2898" t="s">
        <v>8322</v>
      </c>
      <c r="R2898" s="16">
        <v>42701.908807870372</v>
      </c>
      <c r="S2898">
        <v>2016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P2899" s="11" t="s">
        <v>8313</v>
      </c>
      <c r="Q2899" t="s">
        <v>8322</v>
      </c>
      <c r="R2899" s="16">
        <v>42258.646504629629</v>
      </c>
      <c r="S2899">
        <v>2015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P2900" s="11" t="s">
        <v>8313</v>
      </c>
      <c r="Q2900" t="s">
        <v>8322</v>
      </c>
      <c r="R2900" s="16">
        <v>42278.664965277778</v>
      </c>
      <c r="S2900">
        <v>2015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P2901" s="11" t="s">
        <v>8313</v>
      </c>
      <c r="Q2901" t="s">
        <v>8322</v>
      </c>
      <c r="R2901" s="16">
        <v>42515.078217592592</v>
      </c>
      <c r="S2901">
        <v>2016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P2902" s="11" t="s">
        <v>8313</v>
      </c>
      <c r="Q2902" t="s">
        <v>8322</v>
      </c>
      <c r="R2902" s="16">
        <v>41830.234166666669</v>
      </c>
      <c r="S2902">
        <v>2014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P2903" s="11" t="s">
        <v>8313</v>
      </c>
      <c r="Q2903" t="s">
        <v>8322</v>
      </c>
      <c r="R2903" s="16">
        <v>41982.904386574075</v>
      </c>
      <c r="S2903">
        <v>2014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P2904" s="11" t="s">
        <v>8313</v>
      </c>
      <c r="Q2904" t="s">
        <v>8322</v>
      </c>
      <c r="R2904" s="16">
        <v>42210.439768518518</v>
      </c>
      <c r="S2904">
        <v>2015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P2905" s="11" t="s">
        <v>8313</v>
      </c>
      <c r="Q2905" t="s">
        <v>8322</v>
      </c>
      <c r="R2905" s="16">
        <v>42196.166874999995</v>
      </c>
      <c r="S2905">
        <v>2015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P2906" s="11" t="s">
        <v>8313</v>
      </c>
      <c r="Q2906" t="s">
        <v>8322</v>
      </c>
      <c r="R2906" s="16">
        <v>41940.967951388891</v>
      </c>
      <c r="S2906">
        <v>2014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P2907" s="11" t="s">
        <v>8313</v>
      </c>
      <c r="Q2907" t="s">
        <v>8322</v>
      </c>
      <c r="R2907" s="16">
        <v>42606.056863425925</v>
      </c>
      <c r="S2907">
        <v>2016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P2908" s="11" t="s">
        <v>8313</v>
      </c>
      <c r="Q2908" t="s">
        <v>8322</v>
      </c>
      <c r="R2908" s="16">
        <v>42199.648912037039</v>
      </c>
      <c r="S2908">
        <v>2015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P2909" s="11" t="s">
        <v>8313</v>
      </c>
      <c r="Q2909" t="s">
        <v>8322</v>
      </c>
      <c r="R2909" s="16">
        <v>42444.877743055549</v>
      </c>
      <c r="S2909">
        <v>2016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P2910" s="11" t="s">
        <v>8313</v>
      </c>
      <c r="Q2910" t="s">
        <v>8322</v>
      </c>
      <c r="R2910" s="16">
        <v>42499.731701388882</v>
      </c>
      <c r="S2910">
        <v>2016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P2911" s="11" t="s">
        <v>8313</v>
      </c>
      <c r="Q2911" t="s">
        <v>8322</v>
      </c>
      <c r="R2911" s="16">
        <v>41929.266215277778</v>
      </c>
      <c r="S2911">
        <v>2014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P2912" s="11" t="s">
        <v>8313</v>
      </c>
      <c r="Q2912" t="s">
        <v>8322</v>
      </c>
      <c r="R2912" s="16">
        <v>42107.841284722221</v>
      </c>
      <c r="S2912">
        <v>2015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P2913" s="11" t="s">
        <v>8313</v>
      </c>
      <c r="Q2913" t="s">
        <v>8322</v>
      </c>
      <c r="R2913" s="16">
        <v>42142.768819444449</v>
      </c>
      <c r="S2913">
        <v>2015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P2914" s="11" t="s">
        <v>8313</v>
      </c>
      <c r="Q2914" t="s">
        <v>8322</v>
      </c>
      <c r="R2914" s="16">
        <v>42354.131643518514</v>
      </c>
      <c r="S2914">
        <v>2015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P2915" s="11" t="s">
        <v>8313</v>
      </c>
      <c r="Q2915" t="s">
        <v>8322</v>
      </c>
      <c r="R2915" s="16">
        <v>41828.922905092593</v>
      </c>
      <c r="S2915">
        <v>2014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P2916" s="11" t="s">
        <v>8313</v>
      </c>
      <c r="Q2916" t="s">
        <v>8322</v>
      </c>
      <c r="R2916" s="16">
        <v>42017.907337962963</v>
      </c>
      <c r="S2916">
        <v>2015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P2917" s="11" t="s">
        <v>8313</v>
      </c>
      <c r="Q2917" t="s">
        <v>8322</v>
      </c>
      <c r="R2917" s="16">
        <v>42415.398032407407</v>
      </c>
      <c r="S2917">
        <v>2016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P2918" s="11" t="s">
        <v>8313</v>
      </c>
      <c r="Q2918" t="s">
        <v>8322</v>
      </c>
      <c r="R2918" s="16">
        <v>41755.476724537039</v>
      </c>
      <c r="S2918">
        <v>2014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P2919" s="11" t="s">
        <v>8313</v>
      </c>
      <c r="Q2919" t="s">
        <v>8322</v>
      </c>
      <c r="R2919" s="16">
        <v>42245.234340277777</v>
      </c>
      <c r="S2919">
        <v>2015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P2920" s="11" t="s">
        <v>8313</v>
      </c>
      <c r="Q2920" t="s">
        <v>8322</v>
      </c>
      <c r="R2920" s="16">
        <v>42278.629710648151</v>
      </c>
      <c r="S2920">
        <v>2015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P2921" s="11" t="s">
        <v>8313</v>
      </c>
      <c r="Q2921" t="s">
        <v>8322</v>
      </c>
      <c r="R2921" s="16">
        <v>41826.61954861111</v>
      </c>
      <c r="S2921">
        <v>2014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P2922" s="11" t="s">
        <v>8313</v>
      </c>
      <c r="Q2922" t="s">
        <v>8322</v>
      </c>
      <c r="R2922" s="16">
        <v>42058.792476851857</v>
      </c>
      <c r="S2922">
        <v>2015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P2923" s="11" t="s">
        <v>8313</v>
      </c>
      <c r="Q2923" t="s">
        <v>8322</v>
      </c>
      <c r="R2923" s="16">
        <v>41877.886620370373</v>
      </c>
      <c r="S2923">
        <v>2014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P2924" s="11" t="s">
        <v>8313</v>
      </c>
      <c r="Q2924" t="s">
        <v>8322</v>
      </c>
      <c r="R2924" s="16">
        <v>42097.874155092592</v>
      </c>
      <c r="S2924">
        <v>2015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P2925" s="11" t="s">
        <v>8313</v>
      </c>
      <c r="Q2925" t="s">
        <v>8322</v>
      </c>
      <c r="R2925" s="16">
        <v>42013.15253472222</v>
      </c>
      <c r="S2925">
        <v>2015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P2926" s="11" t="s">
        <v>8313</v>
      </c>
      <c r="Q2926" t="s">
        <v>8322</v>
      </c>
      <c r="R2926" s="16">
        <v>42103.556828703702</v>
      </c>
      <c r="S2926">
        <v>2015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P2927" s="11" t="s">
        <v>8313</v>
      </c>
      <c r="Q2927" t="s">
        <v>8322</v>
      </c>
      <c r="R2927" s="16">
        <v>41863.584120370368</v>
      </c>
      <c r="S2927">
        <v>2014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P2928" s="11" t="s">
        <v>8313</v>
      </c>
      <c r="Q2928" t="s">
        <v>8322</v>
      </c>
      <c r="R2928" s="16">
        <v>42044.765960648147</v>
      </c>
      <c r="S2928">
        <v>2015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P2929" s="11" t="s">
        <v>8313</v>
      </c>
      <c r="Q2929" t="s">
        <v>8322</v>
      </c>
      <c r="R2929" s="16">
        <v>41806.669317129628</v>
      </c>
      <c r="S2929">
        <v>2014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P2930" s="11" t="s">
        <v>8313</v>
      </c>
      <c r="Q2930" t="s">
        <v>8322</v>
      </c>
      <c r="R2930" s="16">
        <v>42403.998217592598</v>
      </c>
      <c r="S2930">
        <v>2016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P2931" s="11" t="s">
        <v>8313</v>
      </c>
      <c r="Q2931" t="s">
        <v>8322</v>
      </c>
      <c r="R2931" s="16">
        <v>41754.564328703702</v>
      </c>
      <c r="S2931">
        <v>2014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P2932" s="11" t="s">
        <v>8313</v>
      </c>
      <c r="Q2932" t="s">
        <v>8322</v>
      </c>
      <c r="R2932" s="16">
        <v>42101.584074074075</v>
      </c>
      <c r="S2932">
        <v>2015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P2933" s="11" t="s">
        <v>8313</v>
      </c>
      <c r="Q2933" t="s">
        <v>8322</v>
      </c>
      <c r="R2933" s="16">
        <v>41872.291238425925</v>
      </c>
      <c r="S2933">
        <v>2014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P2934" s="11" t="s">
        <v>8313</v>
      </c>
      <c r="Q2934" t="s">
        <v>8322</v>
      </c>
      <c r="R2934" s="16">
        <v>42025.164780092593</v>
      </c>
      <c r="S2934">
        <v>2015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P2935" s="11" t="s">
        <v>8313</v>
      </c>
      <c r="Q2935" t="s">
        <v>8322</v>
      </c>
      <c r="R2935" s="16">
        <v>42495.956631944442</v>
      </c>
      <c r="S2935">
        <v>2016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P2936" s="11" t="s">
        <v>8313</v>
      </c>
      <c r="Q2936" t="s">
        <v>8322</v>
      </c>
      <c r="R2936" s="16">
        <v>41775.636157407411</v>
      </c>
      <c r="S2936">
        <v>2014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P2937" s="11" t="s">
        <v>8313</v>
      </c>
      <c r="Q2937" t="s">
        <v>8322</v>
      </c>
      <c r="R2937" s="16">
        <v>42553.583425925928</v>
      </c>
      <c r="S2937">
        <v>2016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P2938" s="11" t="s">
        <v>8313</v>
      </c>
      <c r="Q2938" t="s">
        <v>8322</v>
      </c>
      <c r="R2938" s="16">
        <v>41912.650729166664</v>
      </c>
      <c r="S2938">
        <v>2014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P2939" s="11" t="s">
        <v>8313</v>
      </c>
      <c r="Q2939" t="s">
        <v>8322</v>
      </c>
      <c r="R2939" s="16">
        <v>41803.457326388889</v>
      </c>
      <c r="S2939">
        <v>2014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P2940" s="11" t="s">
        <v>8313</v>
      </c>
      <c r="Q2940" t="s">
        <v>8322</v>
      </c>
      <c r="R2940" s="16">
        <v>42004.703865740739</v>
      </c>
      <c r="S2940">
        <v>2014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P2941" s="11" t="s">
        <v>8313</v>
      </c>
      <c r="Q2941" t="s">
        <v>8322</v>
      </c>
      <c r="R2941" s="16">
        <v>41845.809166666666</v>
      </c>
      <c r="S2941">
        <v>2014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P2942" s="11" t="s">
        <v>8313</v>
      </c>
      <c r="Q2942" t="s">
        <v>8322</v>
      </c>
      <c r="R2942" s="16">
        <v>41982.773356481484</v>
      </c>
      <c r="S2942">
        <v>2014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P2943" s="11" t="s">
        <v>8313</v>
      </c>
      <c r="Q2943" t="s">
        <v>8322</v>
      </c>
      <c r="R2943" s="16">
        <v>42034.960127314815</v>
      </c>
      <c r="S2943">
        <v>2015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P2944" s="11" t="s">
        <v>8313</v>
      </c>
      <c r="Q2944" t="s">
        <v>8322</v>
      </c>
      <c r="R2944" s="16">
        <v>42334.803923611107</v>
      </c>
      <c r="S2944">
        <v>2015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P2945" s="11" t="s">
        <v>8313</v>
      </c>
      <c r="Q2945" t="s">
        <v>8322</v>
      </c>
      <c r="R2945" s="16">
        <v>42077.129398148143</v>
      </c>
      <c r="S2945">
        <v>2015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P2946" s="11" t="s">
        <v>8313</v>
      </c>
      <c r="Q2946" t="s">
        <v>8322</v>
      </c>
      <c r="R2946" s="16">
        <v>42132.9143287037</v>
      </c>
      <c r="S2946">
        <v>2015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P2947" s="11" t="s">
        <v>8313</v>
      </c>
      <c r="Q2947" t="s">
        <v>8322</v>
      </c>
      <c r="R2947" s="16">
        <v>42118.139583333337</v>
      </c>
      <c r="S2947">
        <v>2015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P2948" s="11" t="s">
        <v>8313</v>
      </c>
      <c r="Q2948" t="s">
        <v>8322</v>
      </c>
      <c r="R2948" s="16">
        <v>42567.531157407408</v>
      </c>
      <c r="S2948">
        <v>2016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P2949" s="11" t="s">
        <v>8313</v>
      </c>
      <c r="Q2949" t="s">
        <v>8322</v>
      </c>
      <c r="R2949" s="16">
        <v>42649.562118055561</v>
      </c>
      <c r="S2949">
        <v>2016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P2950" s="11" t="s">
        <v>8313</v>
      </c>
      <c r="Q2950" t="s">
        <v>8322</v>
      </c>
      <c r="R2950" s="16">
        <v>42097.649224537032</v>
      </c>
      <c r="S2950">
        <v>2015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P2951" s="11" t="s">
        <v>8313</v>
      </c>
      <c r="Q2951" t="s">
        <v>8322</v>
      </c>
      <c r="R2951" s="16">
        <v>42297.823113425926</v>
      </c>
      <c r="S2951">
        <v>2015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P2952" s="11" t="s">
        <v>8313</v>
      </c>
      <c r="Q2952" t="s">
        <v>8322</v>
      </c>
      <c r="R2952" s="16">
        <v>42362.36518518519</v>
      </c>
      <c r="S2952">
        <v>2015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P2953" s="11" t="s">
        <v>8313</v>
      </c>
      <c r="Q2953" t="s">
        <v>8322</v>
      </c>
      <c r="R2953" s="16">
        <v>41872.802928240737</v>
      </c>
      <c r="S2953">
        <v>2014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P2954" s="11" t="s">
        <v>8313</v>
      </c>
      <c r="Q2954" t="s">
        <v>8322</v>
      </c>
      <c r="R2954" s="16">
        <v>42628.690266203703</v>
      </c>
      <c r="S2954">
        <v>2016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P2955" s="11" t="s">
        <v>8313</v>
      </c>
      <c r="Q2955" t="s">
        <v>8322</v>
      </c>
      <c r="R2955" s="16">
        <v>42255.791909722218</v>
      </c>
      <c r="S2955">
        <v>2015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P2956" s="11" t="s">
        <v>8313</v>
      </c>
      <c r="Q2956" t="s">
        <v>8322</v>
      </c>
      <c r="R2956" s="16">
        <v>42790.583368055552</v>
      </c>
      <c r="S2956">
        <v>2017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P2957" s="11" t="s">
        <v>8313</v>
      </c>
      <c r="Q2957" t="s">
        <v>8322</v>
      </c>
      <c r="R2957" s="16">
        <v>42141.741307870368</v>
      </c>
      <c r="S2957">
        <v>2015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P2958" s="11" t="s">
        <v>8313</v>
      </c>
      <c r="Q2958" t="s">
        <v>8322</v>
      </c>
      <c r="R2958" s="16">
        <v>42464.958912037036</v>
      </c>
      <c r="S2958">
        <v>2016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P2959" s="11" t="s">
        <v>8313</v>
      </c>
      <c r="Q2959" t="s">
        <v>8322</v>
      </c>
      <c r="R2959" s="16">
        <v>42031.011249999996</v>
      </c>
      <c r="S2959">
        <v>2015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P2960" s="11" t="s">
        <v>8313</v>
      </c>
      <c r="Q2960" t="s">
        <v>8322</v>
      </c>
      <c r="R2960" s="16">
        <v>42438.779131944444</v>
      </c>
      <c r="S2960">
        <v>2016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P2961" s="11" t="s">
        <v>8313</v>
      </c>
      <c r="Q2961" t="s">
        <v>8322</v>
      </c>
      <c r="R2961" s="16">
        <v>42498.008391203708</v>
      </c>
      <c r="S2961">
        <v>2016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P2962" s="11" t="s">
        <v>8313</v>
      </c>
      <c r="Q2962" t="s">
        <v>8322</v>
      </c>
      <c r="R2962" s="16">
        <v>41863.757210648146</v>
      </c>
      <c r="S2962">
        <v>2014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P2963" s="11" t="s">
        <v>8313</v>
      </c>
      <c r="Q2963" t="s">
        <v>8322</v>
      </c>
      <c r="R2963" s="16">
        <v>42061.212488425925</v>
      </c>
      <c r="S2963">
        <v>2015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P2964" s="11" t="s">
        <v>8313</v>
      </c>
      <c r="Q2964" t="s">
        <v>8322</v>
      </c>
      <c r="R2964" s="16">
        <v>42036.24428240741</v>
      </c>
      <c r="S2964">
        <v>2015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P2965" s="11" t="s">
        <v>8313</v>
      </c>
      <c r="Q2965" t="s">
        <v>8322</v>
      </c>
      <c r="R2965" s="16">
        <v>42157.470185185186</v>
      </c>
      <c r="S2965">
        <v>2015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P2966" s="11" t="s">
        <v>8313</v>
      </c>
      <c r="Q2966" t="s">
        <v>8322</v>
      </c>
      <c r="R2966" s="16">
        <v>41827.909942129627</v>
      </c>
      <c r="S2966">
        <v>2014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P2967" s="11" t="s">
        <v>8313</v>
      </c>
      <c r="Q2967" t="s">
        <v>8322</v>
      </c>
      <c r="R2967" s="16">
        <v>42162.729548611111</v>
      </c>
      <c r="S2967">
        <v>2015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P2968" s="11" t="s">
        <v>8313</v>
      </c>
      <c r="Q2968" t="s">
        <v>8322</v>
      </c>
      <c r="R2968" s="16">
        <v>42233.738564814819</v>
      </c>
      <c r="S2968">
        <v>2015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P2969" s="11" t="s">
        <v>8313</v>
      </c>
      <c r="Q2969" t="s">
        <v>8322</v>
      </c>
      <c r="R2969" s="16">
        <v>42042.197824074072</v>
      </c>
      <c r="S2969">
        <v>2015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P2970" s="11" t="s">
        <v>8313</v>
      </c>
      <c r="Q2970" t="s">
        <v>8322</v>
      </c>
      <c r="R2970" s="16">
        <v>42585.523842592593</v>
      </c>
      <c r="S2970">
        <v>2016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P2971" s="11" t="s">
        <v>8313</v>
      </c>
      <c r="Q2971" t="s">
        <v>8322</v>
      </c>
      <c r="R2971" s="16">
        <v>42097.786493055552</v>
      </c>
      <c r="S2971">
        <v>2015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P2972" s="11" t="s">
        <v>8313</v>
      </c>
      <c r="Q2972" t="s">
        <v>8322</v>
      </c>
      <c r="R2972" s="16">
        <v>41808.669571759259</v>
      </c>
      <c r="S2972">
        <v>2014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P2973" s="11" t="s">
        <v>8313</v>
      </c>
      <c r="Q2973" t="s">
        <v>8322</v>
      </c>
      <c r="R2973" s="16">
        <v>41852.658310185187</v>
      </c>
      <c r="S2973">
        <v>2014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P2974" s="11" t="s">
        <v>8313</v>
      </c>
      <c r="Q2974" t="s">
        <v>8322</v>
      </c>
      <c r="R2974" s="16">
        <v>42694.110185185185</v>
      </c>
      <c r="S2974">
        <v>2016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P2975" s="11" t="s">
        <v>8313</v>
      </c>
      <c r="Q2975" t="s">
        <v>8322</v>
      </c>
      <c r="R2975" s="16">
        <v>42341.818379629629</v>
      </c>
      <c r="S2975">
        <v>2015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P2976" s="11" t="s">
        <v>8313</v>
      </c>
      <c r="Q2976" t="s">
        <v>8322</v>
      </c>
      <c r="R2976" s="16">
        <v>41880.061006944445</v>
      </c>
      <c r="S2976">
        <v>2014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P2977" s="11" t="s">
        <v>8313</v>
      </c>
      <c r="Q2977" t="s">
        <v>8322</v>
      </c>
      <c r="R2977" s="16">
        <v>41941.683865740742</v>
      </c>
      <c r="S2977">
        <v>2014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P2978" s="11" t="s">
        <v>8313</v>
      </c>
      <c r="Q2978" t="s">
        <v>8322</v>
      </c>
      <c r="R2978" s="16">
        <v>42425.730671296296</v>
      </c>
      <c r="S2978">
        <v>2016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P2979" s="11" t="s">
        <v>8313</v>
      </c>
      <c r="Q2979" t="s">
        <v>8322</v>
      </c>
      <c r="R2979" s="16">
        <v>42026.88118055556</v>
      </c>
      <c r="S2979">
        <v>2015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P2980" s="11" t="s">
        <v>8313</v>
      </c>
      <c r="Q2980" t="s">
        <v>8322</v>
      </c>
      <c r="R2980" s="16">
        <v>41922.640590277777</v>
      </c>
      <c r="S2980">
        <v>2014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P2981" s="11" t="s">
        <v>8313</v>
      </c>
      <c r="Q2981" t="s">
        <v>8322</v>
      </c>
      <c r="R2981" s="16">
        <v>41993.824340277773</v>
      </c>
      <c r="S2981">
        <v>2014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P2982" s="11" t="s">
        <v>8313</v>
      </c>
      <c r="Q2982" t="s">
        <v>8322</v>
      </c>
      <c r="R2982" s="16">
        <v>42219.915856481486</v>
      </c>
      <c r="S2982">
        <v>2015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P2983" s="11" t="s">
        <v>8313</v>
      </c>
      <c r="Q2983" t="s">
        <v>8322</v>
      </c>
      <c r="R2983" s="16">
        <v>42225.559675925921</v>
      </c>
      <c r="S2983">
        <v>2015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P2984" s="11" t="s">
        <v>8313</v>
      </c>
      <c r="Q2984" t="s">
        <v>8322</v>
      </c>
      <c r="R2984" s="16">
        <v>42381.686840277776</v>
      </c>
      <c r="S2984">
        <v>2016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P2985" s="11" t="s">
        <v>8313</v>
      </c>
      <c r="Q2985" t="s">
        <v>8322</v>
      </c>
      <c r="R2985" s="16">
        <v>41894.632361111115</v>
      </c>
      <c r="S2985">
        <v>2014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P2986" s="11" t="s">
        <v>8313</v>
      </c>
      <c r="Q2986" t="s">
        <v>8322</v>
      </c>
      <c r="R2986" s="16">
        <v>42576.278715277775</v>
      </c>
      <c r="S2986">
        <v>2016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P2987" s="11" t="s">
        <v>8313</v>
      </c>
      <c r="Q2987" t="s">
        <v>8322</v>
      </c>
      <c r="R2987" s="16">
        <v>42654.973703703698</v>
      </c>
      <c r="S2987">
        <v>2016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P2988" s="11" t="s">
        <v>8313</v>
      </c>
      <c r="Q2988" t="s">
        <v>8322</v>
      </c>
      <c r="R2988" s="16">
        <v>42431.500069444446</v>
      </c>
      <c r="S2988">
        <v>2016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P2989" s="11" t="s">
        <v>8313</v>
      </c>
      <c r="Q2989" t="s">
        <v>8322</v>
      </c>
      <c r="R2989" s="16">
        <v>42627.307303240741</v>
      </c>
      <c r="S2989">
        <v>2016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P2990" s="11" t="s">
        <v>8313</v>
      </c>
      <c r="Q2990" t="s">
        <v>8322</v>
      </c>
      <c r="R2990" s="16">
        <v>42511.362048611118</v>
      </c>
      <c r="S2990">
        <v>2016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P2991" s="11" t="s">
        <v>8313</v>
      </c>
      <c r="Q2991" t="s">
        <v>8322</v>
      </c>
      <c r="R2991" s="16">
        <v>42337.02039351852</v>
      </c>
      <c r="S2991">
        <v>2015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P2992" s="11" t="s">
        <v>8313</v>
      </c>
      <c r="Q2992" t="s">
        <v>8322</v>
      </c>
      <c r="R2992" s="16">
        <v>42341.57430555555</v>
      </c>
      <c r="S2992">
        <v>2015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P2993" s="11" t="s">
        <v>8313</v>
      </c>
      <c r="Q2993" t="s">
        <v>8322</v>
      </c>
      <c r="R2993" s="16">
        <v>42740.837152777778</v>
      </c>
      <c r="S2993">
        <v>2017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P2994" s="11" t="s">
        <v>8313</v>
      </c>
      <c r="Q2994" t="s">
        <v>8322</v>
      </c>
      <c r="R2994" s="16">
        <v>42622.767476851848</v>
      </c>
      <c r="S2994">
        <v>2016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P2995" s="11" t="s">
        <v>8313</v>
      </c>
      <c r="Q2995" t="s">
        <v>8322</v>
      </c>
      <c r="R2995" s="16">
        <v>42390.838738425926</v>
      </c>
      <c r="S2995">
        <v>2016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P2996" s="11" t="s">
        <v>8313</v>
      </c>
      <c r="Q2996" t="s">
        <v>8322</v>
      </c>
      <c r="R2996" s="16">
        <v>41885.478842592594</v>
      </c>
      <c r="S2996">
        <v>2014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P2997" s="11" t="s">
        <v>8313</v>
      </c>
      <c r="Q2997" t="s">
        <v>8322</v>
      </c>
      <c r="R2997" s="16">
        <v>42724.665173611109</v>
      </c>
      <c r="S2997">
        <v>2016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P2998" s="11" t="s">
        <v>8313</v>
      </c>
      <c r="Q2998" t="s">
        <v>8322</v>
      </c>
      <c r="R2998" s="16">
        <v>42090.912500000006</v>
      </c>
      <c r="S2998">
        <v>2015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P2999" s="11" t="s">
        <v>8313</v>
      </c>
      <c r="Q2999" t="s">
        <v>8322</v>
      </c>
      <c r="R2999" s="16">
        <v>42775.733715277776</v>
      </c>
      <c r="S2999">
        <v>2017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P3000" s="11" t="s">
        <v>8313</v>
      </c>
      <c r="Q3000" t="s">
        <v>8322</v>
      </c>
      <c r="R3000" s="16">
        <v>41778.193622685183</v>
      </c>
      <c r="S3000">
        <v>2014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P3001" s="11" t="s">
        <v>8313</v>
      </c>
      <c r="Q3001" t="s">
        <v>8322</v>
      </c>
      <c r="R3001" s="16">
        <v>42780.740277777775</v>
      </c>
      <c r="S3001">
        <v>2017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P3002" s="11" t="s">
        <v>8313</v>
      </c>
      <c r="Q3002" t="s">
        <v>8322</v>
      </c>
      <c r="R3002" s="16">
        <v>42752.827199074076</v>
      </c>
      <c r="S3002">
        <v>2017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P3003" s="11" t="s">
        <v>8313</v>
      </c>
      <c r="Q3003" t="s">
        <v>8322</v>
      </c>
      <c r="R3003" s="16">
        <v>42534.895625000005</v>
      </c>
      <c r="S3003">
        <v>2016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P3004" s="11" t="s">
        <v>8313</v>
      </c>
      <c r="Q3004" t="s">
        <v>8322</v>
      </c>
      <c r="R3004" s="16">
        <v>41239.83625</v>
      </c>
      <c r="S3004">
        <v>2012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P3005" s="11" t="s">
        <v>8313</v>
      </c>
      <c r="Q3005" t="s">
        <v>8322</v>
      </c>
      <c r="R3005" s="16">
        <v>42398.849259259259</v>
      </c>
      <c r="S3005">
        <v>2016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P3006" s="11" t="s">
        <v>8313</v>
      </c>
      <c r="Q3006" t="s">
        <v>8322</v>
      </c>
      <c r="R3006" s="16">
        <v>41928.881064814814</v>
      </c>
      <c r="S3006">
        <v>2014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P3007" s="11" t="s">
        <v>8313</v>
      </c>
      <c r="Q3007" t="s">
        <v>8322</v>
      </c>
      <c r="R3007" s="16">
        <v>41888.674826388888</v>
      </c>
      <c r="S3007">
        <v>2014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P3008" s="11" t="s">
        <v>8313</v>
      </c>
      <c r="Q3008" t="s">
        <v>8322</v>
      </c>
      <c r="R3008" s="16">
        <v>41957.756840277783</v>
      </c>
      <c r="S3008">
        <v>2014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P3009" s="11" t="s">
        <v>8313</v>
      </c>
      <c r="Q3009" t="s">
        <v>8322</v>
      </c>
      <c r="R3009" s="16">
        <v>42098.216238425928</v>
      </c>
      <c r="S3009">
        <v>2015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P3010" s="11" t="s">
        <v>8313</v>
      </c>
      <c r="Q3010" t="s">
        <v>8322</v>
      </c>
      <c r="R3010" s="16">
        <v>42360.212025462963</v>
      </c>
      <c r="S3010">
        <v>2015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P3011" s="11" t="s">
        <v>8313</v>
      </c>
      <c r="Q3011" t="s">
        <v>8322</v>
      </c>
      <c r="R3011" s="16">
        <v>41939.569907407407</v>
      </c>
      <c r="S3011">
        <v>2014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P3012" s="11" t="s">
        <v>8313</v>
      </c>
      <c r="Q3012" t="s">
        <v>8322</v>
      </c>
      <c r="R3012" s="16">
        <v>41996.832395833335</v>
      </c>
      <c r="S3012">
        <v>2014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P3013" s="11" t="s">
        <v>8313</v>
      </c>
      <c r="Q3013" t="s">
        <v>8322</v>
      </c>
      <c r="R3013" s="16">
        <v>42334.468935185185</v>
      </c>
      <c r="S3013">
        <v>2015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P3014" s="11" t="s">
        <v>8313</v>
      </c>
      <c r="Q3014" t="s">
        <v>8322</v>
      </c>
      <c r="R3014" s="16">
        <v>42024.702893518523</v>
      </c>
      <c r="S3014">
        <v>2015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P3015" s="11" t="s">
        <v>8313</v>
      </c>
      <c r="Q3015" t="s">
        <v>8322</v>
      </c>
      <c r="R3015" s="16">
        <v>42146.836215277777</v>
      </c>
      <c r="S3015">
        <v>2015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P3016" s="11" t="s">
        <v>8313</v>
      </c>
      <c r="Q3016" t="s">
        <v>8322</v>
      </c>
      <c r="R3016" s="16">
        <v>41920.123611111114</v>
      </c>
      <c r="S3016">
        <v>2014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P3017" s="11" t="s">
        <v>8313</v>
      </c>
      <c r="Q3017" t="s">
        <v>8322</v>
      </c>
      <c r="R3017" s="16">
        <v>41785.72729166667</v>
      </c>
      <c r="S3017">
        <v>2014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P3018" s="11" t="s">
        <v>8313</v>
      </c>
      <c r="Q3018" t="s">
        <v>8322</v>
      </c>
      <c r="R3018" s="16">
        <v>41778.548055555555</v>
      </c>
      <c r="S3018">
        <v>2014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P3019" s="11" t="s">
        <v>8313</v>
      </c>
      <c r="Q3019" t="s">
        <v>8322</v>
      </c>
      <c r="R3019" s="16">
        <v>41841.850034722222</v>
      </c>
      <c r="S3019">
        <v>2014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P3020" s="11" t="s">
        <v>8313</v>
      </c>
      <c r="Q3020" t="s">
        <v>8322</v>
      </c>
      <c r="R3020" s="16">
        <v>42163.29833333334</v>
      </c>
      <c r="S3020">
        <v>2015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P3021" s="11" t="s">
        <v>8313</v>
      </c>
      <c r="Q3021" t="s">
        <v>8322</v>
      </c>
      <c r="R3021" s="16">
        <v>41758.833564814813</v>
      </c>
      <c r="S3021">
        <v>2014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P3022" s="11" t="s">
        <v>8313</v>
      </c>
      <c r="Q3022" t="s">
        <v>8322</v>
      </c>
      <c r="R3022" s="16">
        <v>42170.846446759257</v>
      </c>
      <c r="S3022">
        <v>2015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P3023" s="11" t="s">
        <v>8313</v>
      </c>
      <c r="Q3023" t="s">
        <v>8322</v>
      </c>
      <c r="R3023" s="16">
        <v>42660.618854166663</v>
      </c>
      <c r="S3023">
        <v>2016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P3024" s="11" t="s">
        <v>8313</v>
      </c>
      <c r="Q3024" t="s">
        <v>8322</v>
      </c>
      <c r="R3024" s="16">
        <v>42564.95380787037</v>
      </c>
      <c r="S3024">
        <v>2016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P3025" s="11" t="s">
        <v>8313</v>
      </c>
      <c r="Q3025" t="s">
        <v>8322</v>
      </c>
      <c r="R3025" s="16">
        <v>42121.675763888896</v>
      </c>
      <c r="S3025">
        <v>2015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P3026" s="11" t="s">
        <v>8313</v>
      </c>
      <c r="Q3026" t="s">
        <v>8322</v>
      </c>
      <c r="R3026" s="16">
        <v>41158.993923611109</v>
      </c>
      <c r="S3026">
        <v>2012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P3027" s="11" t="s">
        <v>8313</v>
      </c>
      <c r="Q3027" t="s">
        <v>8322</v>
      </c>
      <c r="R3027" s="16">
        <v>41761.509409722225</v>
      </c>
      <c r="S3027">
        <v>2014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P3028" s="11" t="s">
        <v>8313</v>
      </c>
      <c r="Q3028" t="s">
        <v>8322</v>
      </c>
      <c r="R3028" s="16">
        <v>42783.459398148145</v>
      </c>
      <c r="S3028">
        <v>2017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P3029" s="11" t="s">
        <v>8313</v>
      </c>
      <c r="Q3029" t="s">
        <v>8322</v>
      </c>
      <c r="R3029" s="16">
        <v>42053.704293981486</v>
      </c>
      <c r="S3029">
        <v>2015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P3030" s="11" t="s">
        <v>8313</v>
      </c>
      <c r="Q3030" t="s">
        <v>8322</v>
      </c>
      <c r="R3030" s="16">
        <v>42567.264178240745</v>
      </c>
      <c r="S3030">
        <v>2016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P3031" s="11" t="s">
        <v>8313</v>
      </c>
      <c r="Q3031" t="s">
        <v>8322</v>
      </c>
      <c r="R3031" s="16">
        <v>41932.708877314813</v>
      </c>
      <c r="S3031">
        <v>2014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P3032" s="11" t="s">
        <v>8313</v>
      </c>
      <c r="Q3032" t="s">
        <v>8322</v>
      </c>
      <c r="R3032" s="16">
        <v>42233.747349537036</v>
      </c>
      <c r="S3032">
        <v>2015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P3033" s="11" t="s">
        <v>8313</v>
      </c>
      <c r="Q3033" t="s">
        <v>8322</v>
      </c>
      <c r="R3033" s="16">
        <v>42597.882488425923</v>
      </c>
      <c r="S3033">
        <v>2016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P3034" s="11" t="s">
        <v>8313</v>
      </c>
      <c r="Q3034" t="s">
        <v>8322</v>
      </c>
      <c r="R3034" s="16">
        <v>42228.044664351852</v>
      </c>
      <c r="S3034">
        <v>2015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P3035" s="11" t="s">
        <v>8313</v>
      </c>
      <c r="Q3035" t="s">
        <v>8322</v>
      </c>
      <c r="R3035" s="16">
        <v>42570.110243055555</v>
      </c>
      <c r="S3035">
        <v>2016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P3036" s="11" t="s">
        <v>8313</v>
      </c>
      <c r="Q3036" t="s">
        <v>8322</v>
      </c>
      <c r="R3036" s="16">
        <v>42644.535358796296</v>
      </c>
      <c r="S3036">
        <v>2016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P3037" s="11" t="s">
        <v>8313</v>
      </c>
      <c r="Q3037" t="s">
        <v>8322</v>
      </c>
      <c r="R3037" s="16">
        <v>41368.560289351852</v>
      </c>
      <c r="S3037">
        <v>2013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P3038" s="11" t="s">
        <v>8313</v>
      </c>
      <c r="Q3038" t="s">
        <v>8322</v>
      </c>
      <c r="R3038" s="16">
        <v>41466.785231481481</v>
      </c>
      <c r="S3038">
        <v>2013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P3039" s="11" t="s">
        <v>8313</v>
      </c>
      <c r="Q3039" t="s">
        <v>8322</v>
      </c>
      <c r="R3039" s="16">
        <v>40378.893206018518</v>
      </c>
      <c r="S3039">
        <v>2010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P3040" s="11" t="s">
        <v>8313</v>
      </c>
      <c r="Q3040" t="s">
        <v>8322</v>
      </c>
      <c r="R3040" s="16">
        <v>42373.252280092594</v>
      </c>
      <c r="S3040">
        <v>2016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P3041" s="11" t="s">
        <v>8313</v>
      </c>
      <c r="Q3041" t="s">
        <v>8322</v>
      </c>
      <c r="R3041" s="16">
        <v>41610.794421296298</v>
      </c>
      <c r="S3041">
        <v>2013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P3042" s="11" t="s">
        <v>8313</v>
      </c>
      <c r="Q3042" t="s">
        <v>8322</v>
      </c>
      <c r="R3042" s="16">
        <v>42177.791909722218</v>
      </c>
      <c r="S3042">
        <v>2015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P3043" s="11" t="s">
        <v>8313</v>
      </c>
      <c r="Q3043" t="s">
        <v>8322</v>
      </c>
      <c r="R3043" s="16">
        <v>42359.868611111116</v>
      </c>
      <c r="S3043">
        <v>2015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P3044" s="11" t="s">
        <v>8313</v>
      </c>
      <c r="Q3044" t="s">
        <v>8322</v>
      </c>
      <c r="R3044" s="16">
        <v>42253.688043981485</v>
      </c>
      <c r="S3044">
        <v>2015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P3045" s="11" t="s">
        <v>8313</v>
      </c>
      <c r="Q3045" t="s">
        <v>8322</v>
      </c>
      <c r="R3045" s="16">
        <v>42083.070590277777</v>
      </c>
      <c r="S3045">
        <v>2015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P3046" s="11" t="s">
        <v>8313</v>
      </c>
      <c r="Q3046" t="s">
        <v>8322</v>
      </c>
      <c r="R3046" s="16">
        <v>42387.7268287037</v>
      </c>
      <c r="S3046">
        <v>2016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P3047" s="11" t="s">
        <v>8313</v>
      </c>
      <c r="Q3047" t="s">
        <v>8322</v>
      </c>
      <c r="R3047" s="16">
        <v>41843.155729166669</v>
      </c>
      <c r="S3047">
        <v>2014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P3048" s="11" t="s">
        <v>8313</v>
      </c>
      <c r="Q3048" t="s">
        <v>8322</v>
      </c>
      <c r="R3048" s="16">
        <v>41862.803078703706</v>
      </c>
      <c r="S3048">
        <v>2014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P3049" s="11" t="s">
        <v>8313</v>
      </c>
      <c r="Q3049" t="s">
        <v>8322</v>
      </c>
      <c r="R3049" s="16">
        <v>42443.989050925928</v>
      </c>
      <c r="S3049">
        <v>2016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P3050" s="11" t="s">
        <v>8313</v>
      </c>
      <c r="Q3050" t="s">
        <v>8322</v>
      </c>
      <c r="R3050" s="16">
        <v>41975.901180555549</v>
      </c>
      <c r="S3050">
        <v>2014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P3051" s="11" t="s">
        <v>8313</v>
      </c>
      <c r="Q3051" t="s">
        <v>8322</v>
      </c>
      <c r="R3051" s="16">
        <v>42139.014525462961</v>
      </c>
      <c r="S3051">
        <v>2015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P3052" s="11" t="s">
        <v>8313</v>
      </c>
      <c r="Q3052" t="s">
        <v>8309</v>
      </c>
      <c r="R3052" s="16">
        <v>42465.16851851852</v>
      </c>
      <c r="S3052">
        <v>2016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P3053" s="11" t="s">
        <v>8313</v>
      </c>
      <c r="Q3053" t="s">
        <v>8309</v>
      </c>
      <c r="R3053" s="16">
        <v>42744.416030092587</v>
      </c>
      <c r="S3053">
        <v>2017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P3054" s="11" t="s">
        <v>8313</v>
      </c>
      <c r="Q3054" t="s">
        <v>8309</v>
      </c>
      <c r="R3054" s="16">
        <v>42122.670069444444</v>
      </c>
      <c r="S3054">
        <v>2015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P3055" s="11" t="s">
        <v>8313</v>
      </c>
      <c r="Q3055" t="s">
        <v>8309</v>
      </c>
      <c r="R3055" s="16">
        <v>41862.761724537035</v>
      </c>
      <c r="S3055">
        <v>2014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P3056" s="11" t="s">
        <v>8313</v>
      </c>
      <c r="Q3056" t="s">
        <v>8309</v>
      </c>
      <c r="R3056" s="16">
        <v>42027.832800925928</v>
      </c>
      <c r="S3056">
        <v>2015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P3057" s="11" t="s">
        <v>8313</v>
      </c>
      <c r="Q3057" t="s">
        <v>8309</v>
      </c>
      <c r="R3057" s="16">
        <v>41953.95821759259</v>
      </c>
      <c r="S3057">
        <v>2014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P3058" s="11" t="s">
        <v>8313</v>
      </c>
      <c r="Q3058" t="s">
        <v>8309</v>
      </c>
      <c r="R3058" s="16">
        <v>41851.636388888888</v>
      </c>
      <c r="S3058">
        <v>2014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P3059" s="11" t="s">
        <v>8313</v>
      </c>
      <c r="Q3059" t="s">
        <v>8309</v>
      </c>
      <c r="R3059" s="16">
        <v>42433.650590277779</v>
      </c>
      <c r="S3059">
        <v>2016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P3060" s="11" t="s">
        <v>8313</v>
      </c>
      <c r="Q3060" t="s">
        <v>8309</v>
      </c>
      <c r="R3060" s="16">
        <v>42460.374305555553</v>
      </c>
      <c r="S3060">
        <v>2016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P3061" s="11" t="s">
        <v>8313</v>
      </c>
      <c r="Q3061" t="s">
        <v>8309</v>
      </c>
      <c r="R3061" s="16">
        <v>41829.935717592591</v>
      </c>
      <c r="S3061">
        <v>2014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P3062" s="11" t="s">
        <v>8313</v>
      </c>
      <c r="Q3062" t="s">
        <v>8309</v>
      </c>
      <c r="R3062" s="16">
        <v>42245.274699074071</v>
      </c>
      <c r="S3062">
        <v>2015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P3063" s="11" t="s">
        <v>8313</v>
      </c>
      <c r="Q3063" t="s">
        <v>8309</v>
      </c>
      <c r="R3063" s="16">
        <v>41834.784120370372</v>
      </c>
      <c r="S3063">
        <v>2014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P3064" s="11" t="s">
        <v>8313</v>
      </c>
      <c r="Q3064" t="s">
        <v>8309</v>
      </c>
      <c r="R3064" s="16">
        <v>42248.535787037035</v>
      </c>
      <c r="S3064">
        <v>2015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P3065" s="11" t="s">
        <v>8313</v>
      </c>
      <c r="Q3065" t="s">
        <v>8309</v>
      </c>
      <c r="R3065" s="16">
        <v>42630.922893518517</v>
      </c>
      <c r="S3065">
        <v>2016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P3066" s="11" t="s">
        <v>8313</v>
      </c>
      <c r="Q3066" t="s">
        <v>8309</v>
      </c>
      <c r="R3066" s="16">
        <v>42299.130162037036</v>
      </c>
      <c r="S3066">
        <v>2015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P3067" s="11" t="s">
        <v>8313</v>
      </c>
      <c r="Q3067" t="s">
        <v>8309</v>
      </c>
      <c r="R3067" s="16">
        <v>41825.055231481485</v>
      </c>
      <c r="S3067">
        <v>2014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P3068" s="11" t="s">
        <v>8313</v>
      </c>
      <c r="Q3068" t="s">
        <v>8309</v>
      </c>
      <c r="R3068" s="16">
        <v>42531.228437500002</v>
      </c>
      <c r="S3068">
        <v>2016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P3069" s="11" t="s">
        <v>8313</v>
      </c>
      <c r="Q3069" t="s">
        <v>8309</v>
      </c>
      <c r="R3069" s="16">
        <v>42226.938414351855</v>
      </c>
      <c r="S3069">
        <v>2015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P3070" s="11" t="s">
        <v>8313</v>
      </c>
      <c r="Q3070" t="s">
        <v>8309</v>
      </c>
      <c r="R3070" s="16">
        <v>42263.691574074073</v>
      </c>
      <c r="S3070">
        <v>2015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P3071" s="11" t="s">
        <v>8313</v>
      </c>
      <c r="Q3071" t="s">
        <v>8309</v>
      </c>
      <c r="R3071" s="16">
        <v>41957.833726851852</v>
      </c>
      <c r="S3071">
        <v>2014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P3072" s="11" t="s">
        <v>8313</v>
      </c>
      <c r="Q3072" t="s">
        <v>8309</v>
      </c>
      <c r="R3072" s="16">
        <v>42690.733437499999</v>
      </c>
      <c r="S3072">
        <v>2016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P3073" s="11" t="s">
        <v>8313</v>
      </c>
      <c r="Q3073" t="s">
        <v>8309</v>
      </c>
      <c r="R3073" s="16">
        <v>42097.732418981483</v>
      </c>
      <c r="S3073">
        <v>2015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P3074" s="11" t="s">
        <v>8313</v>
      </c>
      <c r="Q3074" t="s">
        <v>8309</v>
      </c>
      <c r="R3074" s="16">
        <v>42658.690532407403</v>
      </c>
      <c r="S3074">
        <v>2016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P3075" s="11" t="s">
        <v>8313</v>
      </c>
      <c r="Q3075" t="s">
        <v>8309</v>
      </c>
      <c r="R3075" s="16">
        <v>42111.684027777781</v>
      </c>
      <c r="S3075">
        <v>2015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P3076" s="11" t="s">
        <v>8313</v>
      </c>
      <c r="Q3076" t="s">
        <v>8309</v>
      </c>
      <c r="R3076" s="16">
        <v>42409.571284722217</v>
      </c>
      <c r="S3076">
        <v>2016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P3077" s="11" t="s">
        <v>8313</v>
      </c>
      <c r="Q3077" t="s">
        <v>8309</v>
      </c>
      <c r="R3077" s="16">
        <v>42551.102314814809</v>
      </c>
      <c r="S3077">
        <v>2016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P3078" s="11" t="s">
        <v>8313</v>
      </c>
      <c r="Q3078" t="s">
        <v>8309</v>
      </c>
      <c r="R3078" s="16">
        <v>42226.651886574073</v>
      </c>
      <c r="S3078">
        <v>2015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P3079" s="11" t="s">
        <v>8313</v>
      </c>
      <c r="Q3079" t="s">
        <v>8309</v>
      </c>
      <c r="R3079" s="16">
        <v>42766.956921296296</v>
      </c>
      <c r="S3079">
        <v>2017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P3080" s="11" t="s">
        <v>8313</v>
      </c>
      <c r="Q3080" t="s">
        <v>8309</v>
      </c>
      <c r="R3080" s="16">
        <v>42031.138831018514</v>
      </c>
      <c r="S3080">
        <v>2015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P3081" s="11" t="s">
        <v>8313</v>
      </c>
      <c r="Q3081" t="s">
        <v>8309</v>
      </c>
      <c r="R3081" s="16">
        <v>42055.713368055556</v>
      </c>
      <c r="S3081">
        <v>2015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P3082" s="11" t="s">
        <v>8313</v>
      </c>
      <c r="Q3082" t="s">
        <v>8309</v>
      </c>
      <c r="R3082" s="16">
        <v>41940.028287037036</v>
      </c>
      <c r="S3082">
        <v>2014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P3083" s="11" t="s">
        <v>8313</v>
      </c>
      <c r="Q3083" t="s">
        <v>8309</v>
      </c>
      <c r="R3083" s="16">
        <v>42237.181608796294</v>
      </c>
      <c r="S3083">
        <v>2015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P3084" s="11" t="s">
        <v>8313</v>
      </c>
      <c r="Q3084" t="s">
        <v>8309</v>
      </c>
      <c r="R3084" s="16">
        <v>42293.922986111109</v>
      </c>
      <c r="S3084">
        <v>2015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P3085" s="11" t="s">
        <v>8313</v>
      </c>
      <c r="Q3085" t="s">
        <v>8309</v>
      </c>
      <c r="R3085" s="16">
        <v>41853.563402777778</v>
      </c>
      <c r="S3085">
        <v>2014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P3086" s="11" t="s">
        <v>8313</v>
      </c>
      <c r="Q3086" t="s">
        <v>8309</v>
      </c>
      <c r="R3086" s="16">
        <v>42100.723738425921</v>
      </c>
      <c r="S3086">
        <v>2015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P3087" s="11" t="s">
        <v>8313</v>
      </c>
      <c r="Q3087" t="s">
        <v>8309</v>
      </c>
      <c r="R3087" s="16">
        <v>42246.883784722217</v>
      </c>
      <c r="S3087">
        <v>2015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P3088" s="11" t="s">
        <v>8313</v>
      </c>
      <c r="Q3088" t="s">
        <v>8309</v>
      </c>
      <c r="R3088" s="16">
        <v>42173.67082175926</v>
      </c>
      <c r="S3088">
        <v>2015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P3089" s="11" t="s">
        <v>8313</v>
      </c>
      <c r="Q3089" t="s">
        <v>8309</v>
      </c>
      <c r="R3089" s="16">
        <v>42665.150347222225</v>
      </c>
      <c r="S3089">
        <v>2016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P3090" s="11" t="s">
        <v>8313</v>
      </c>
      <c r="Q3090" t="s">
        <v>8309</v>
      </c>
      <c r="R3090" s="16">
        <v>41981.57230324074</v>
      </c>
      <c r="S3090">
        <v>2014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P3091" s="11" t="s">
        <v>8313</v>
      </c>
      <c r="Q3091" t="s">
        <v>8309</v>
      </c>
      <c r="R3091" s="16">
        <v>42528.542627314819</v>
      </c>
      <c r="S3091">
        <v>2016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P3092" s="11" t="s">
        <v>8313</v>
      </c>
      <c r="Q3092" t="s">
        <v>8308</v>
      </c>
      <c r="R3092" s="16">
        <v>42065.818807870368</v>
      </c>
      <c r="S3092">
        <v>2015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P3093" s="11" t="s">
        <v>8313</v>
      </c>
      <c r="Q3093" t="s">
        <v>8308</v>
      </c>
      <c r="R3093" s="16">
        <v>42566.948414351849</v>
      </c>
      <c r="S3093">
        <v>2016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P3094" s="11" t="s">
        <v>8313</v>
      </c>
      <c r="Q3094" t="s">
        <v>8308</v>
      </c>
      <c r="R3094" s="16">
        <v>42255.619351851856</v>
      </c>
      <c r="S3094">
        <v>2015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P3095" s="11" t="s">
        <v>8313</v>
      </c>
      <c r="Q3095" t="s">
        <v>8308</v>
      </c>
      <c r="R3095" s="16">
        <v>41760.909039351849</v>
      </c>
      <c r="S3095">
        <v>2014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P3096" s="11" t="s">
        <v>8313</v>
      </c>
      <c r="Q3096" t="s">
        <v>8308</v>
      </c>
      <c r="R3096" s="16">
        <v>42207.795787037037</v>
      </c>
      <c r="S3096">
        <v>2015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P3097" s="11" t="s">
        <v>8313</v>
      </c>
      <c r="Q3097" t="s">
        <v>8308</v>
      </c>
      <c r="R3097" s="16">
        <v>42523.025231481486</v>
      </c>
      <c r="S3097">
        <v>2016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P3098" s="11" t="s">
        <v>8313</v>
      </c>
      <c r="Q3098" t="s">
        <v>8308</v>
      </c>
      <c r="R3098" s="16">
        <v>42114.825532407413</v>
      </c>
      <c r="S3098">
        <v>2015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P3099" s="11" t="s">
        <v>8313</v>
      </c>
      <c r="Q3099" t="s">
        <v>8308</v>
      </c>
      <c r="R3099" s="16">
        <v>42629.503483796296</v>
      </c>
      <c r="S3099">
        <v>2016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P3100" s="11" t="s">
        <v>8313</v>
      </c>
      <c r="Q3100" t="s">
        <v>8308</v>
      </c>
      <c r="R3100" s="16">
        <v>42359.792233796295</v>
      </c>
      <c r="S3100">
        <v>2015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P3101" s="11" t="s">
        <v>8313</v>
      </c>
      <c r="Q3101" t="s">
        <v>8308</v>
      </c>
      <c r="R3101" s="16">
        <v>42382.189710648148</v>
      </c>
      <c r="S3101">
        <v>2016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P3102" s="11" t="s">
        <v>8313</v>
      </c>
      <c r="Q3102" t="s">
        <v>8308</v>
      </c>
      <c r="R3102" s="16">
        <v>41902.622395833336</v>
      </c>
      <c r="S3102">
        <v>2014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P3103" s="11" t="s">
        <v>8313</v>
      </c>
      <c r="Q3103" t="s">
        <v>8308</v>
      </c>
      <c r="R3103" s="16">
        <v>42171.383530092593</v>
      </c>
      <c r="S3103">
        <v>2015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P3104" s="11" t="s">
        <v>8313</v>
      </c>
      <c r="Q3104" t="s">
        <v>8308</v>
      </c>
      <c r="R3104" s="16">
        <v>42555.340486111112</v>
      </c>
      <c r="S3104">
        <v>2016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P3105" s="11" t="s">
        <v>8313</v>
      </c>
      <c r="Q3105" t="s">
        <v>8308</v>
      </c>
      <c r="R3105" s="16">
        <v>42107.156319444446</v>
      </c>
      <c r="S3105">
        <v>2015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P3106" s="11" t="s">
        <v>8313</v>
      </c>
      <c r="Q3106" t="s">
        <v>8308</v>
      </c>
      <c r="R3106" s="16">
        <v>42006.908692129626</v>
      </c>
      <c r="S3106">
        <v>2015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P3107" s="11" t="s">
        <v>8313</v>
      </c>
      <c r="Q3107" t="s">
        <v>8308</v>
      </c>
      <c r="R3107" s="16">
        <v>41876.718935185185</v>
      </c>
      <c r="S3107">
        <v>2014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P3108" s="11" t="s">
        <v>8313</v>
      </c>
      <c r="Q3108" t="s">
        <v>8308</v>
      </c>
      <c r="R3108" s="16">
        <v>42241.429120370376</v>
      </c>
      <c r="S3108">
        <v>2015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P3109" s="11" t="s">
        <v>8313</v>
      </c>
      <c r="Q3109" t="s">
        <v>8308</v>
      </c>
      <c r="R3109" s="16">
        <v>42128.814247685179</v>
      </c>
      <c r="S3109">
        <v>2015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P3110" s="11" t="s">
        <v>8313</v>
      </c>
      <c r="Q3110" t="s">
        <v>8308</v>
      </c>
      <c r="R3110" s="16">
        <v>42062.680486111116</v>
      </c>
      <c r="S3110">
        <v>2015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P3111" s="11" t="s">
        <v>8313</v>
      </c>
      <c r="Q3111" t="s">
        <v>8308</v>
      </c>
      <c r="R3111" s="16">
        <v>41844.125115740739</v>
      </c>
      <c r="S3111">
        <v>2014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P3112" s="11" t="s">
        <v>8313</v>
      </c>
      <c r="Q3112" t="s">
        <v>8308</v>
      </c>
      <c r="R3112" s="16">
        <v>42745.031469907408</v>
      </c>
      <c r="S3112">
        <v>2017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P3113" s="11" t="s">
        <v>8313</v>
      </c>
      <c r="Q3113" t="s">
        <v>8308</v>
      </c>
      <c r="R3113" s="16">
        <v>41885.595138888886</v>
      </c>
      <c r="S3113">
        <v>2014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P3114" s="11" t="s">
        <v>8313</v>
      </c>
      <c r="Q3114" t="s">
        <v>8308</v>
      </c>
      <c r="R3114" s="16">
        <v>42615.121921296297</v>
      </c>
      <c r="S3114">
        <v>2016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P3115" s="11" t="s">
        <v>8313</v>
      </c>
      <c r="Q3115" t="s">
        <v>8308</v>
      </c>
      <c r="R3115" s="16">
        <v>42081.731273148151</v>
      </c>
      <c r="S3115">
        <v>2015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P3116" s="11" t="s">
        <v>8313</v>
      </c>
      <c r="Q3116" t="s">
        <v>8308</v>
      </c>
      <c r="R3116" s="16">
        <v>41843.632523148146</v>
      </c>
      <c r="S3116">
        <v>2014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P3117" s="11" t="s">
        <v>8313</v>
      </c>
      <c r="Q3117" t="s">
        <v>8308</v>
      </c>
      <c r="R3117" s="16">
        <v>42496.447071759263</v>
      </c>
      <c r="S3117">
        <v>2016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P3118" s="11" t="s">
        <v>8313</v>
      </c>
      <c r="Q3118" t="s">
        <v>8308</v>
      </c>
      <c r="R3118" s="16">
        <v>42081.515335648146</v>
      </c>
      <c r="S3118">
        <v>2015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P3119" s="11" t="s">
        <v>8313</v>
      </c>
      <c r="Q3119" t="s">
        <v>8308</v>
      </c>
      <c r="R3119" s="16">
        <v>42509.374537037031</v>
      </c>
      <c r="S3119">
        <v>2016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P3120" s="11" t="s">
        <v>8313</v>
      </c>
      <c r="Q3120" t="s">
        <v>8308</v>
      </c>
      <c r="R3120" s="16">
        <v>42534.649571759262</v>
      </c>
      <c r="S3120">
        <v>2016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P3121" s="11" t="s">
        <v>8313</v>
      </c>
      <c r="Q3121" t="s">
        <v>8308</v>
      </c>
      <c r="R3121" s="16">
        <v>42060.04550925926</v>
      </c>
      <c r="S3121">
        <v>2015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P3122" s="11" t="s">
        <v>8313</v>
      </c>
      <c r="Q3122" t="s">
        <v>8308</v>
      </c>
      <c r="R3122" s="16">
        <v>42435.942083333335</v>
      </c>
      <c r="S3122">
        <v>2016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P3123" s="11" t="s">
        <v>8313</v>
      </c>
      <c r="Q3123" t="s">
        <v>8308</v>
      </c>
      <c r="R3123" s="16">
        <v>41848.679803240739</v>
      </c>
      <c r="S3123">
        <v>2014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P3124" s="11" t="s">
        <v>8313</v>
      </c>
      <c r="Q3124" t="s">
        <v>8308</v>
      </c>
      <c r="R3124" s="16">
        <v>42678.932083333333</v>
      </c>
      <c r="S3124">
        <v>2016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P3125" s="11" t="s">
        <v>8313</v>
      </c>
      <c r="Q3125" t="s">
        <v>8308</v>
      </c>
      <c r="R3125" s="16">
        <v>42530.993032407408</v>
      </c>
      <c r="S3125">
        <v>2016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P3126" s="11" t="s">
        <v>8313</v>
      </c>
      <c r="Q3126" t="s">
        <v>8308</v>
      </c>
      <c r="R3126" s="16">
        <v>41977.780104166668</v>
      </c>
      <c r="S3126">
        <v>2014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P3127" s="11" t="s">
        <v>8313</v>
      </c>
      <c r="Q3127" t="s">
        <v>8308</v>
      </c>
      <c r="R3127" s="16">
        <v>42346.20685185185</v>
      </c>
      <c r="S3127">
        <v>2015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P3128" s="11" t="s">
        <v>8313</v>
      </c>
      <c r="Q3128" t="s">
        <v>8308</v>
      </c>
      <c r="R3128" s="16">
        <v>42427.01807870371</v>
      </c>
      <c r="S3128">
        <v>2016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P3129" s="11" t="s">
        <v>8313</v>
      </c>
      <c r="Q3129" t="s">
        <v>8308</v>
      </c>
      <c r="R3129" s="16">
        <v>42034.856817129628</v>
      </c>
      <c r="S3129">
        <v>2015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P3130" s="11" t="s">
        <v>8313</v>
      </c>
      <c r="Q3130" t="s">
        <v>8308</v>
      </c>
      <c r="R3130" s="16">
        <v>42780.825706018513</v>
      </c>
      <c r="S3130">
        <v>2017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P3131" s="11" t="s">
        <v>8313</v>
      </c>
      <c r="Q3131" t="s">
        <v>8308</v>
      </c>
      <c r="R3131" s="16">
        <v>42803.842812499999</v>
      </c>
      <c r="S3131">
        <v>2017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P3132" s="11" t="s">
        <v>8313</v>
      </c>
      <c r="Q3132" t="s">
        <v>8308</v>
      </c>
      <c r="R3132" s="16">
        <v>42808.640231481477</v>
      </c>
      <c r="S3132">
        <v>2017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P3133" s="11" t="s">
        <v>8313</v>
      </c>
      <c r="Q3133" t="s">
        <v>8308</v>
      </c>
      <c r="R3133" s="16">
        <v>42803.579224537039</v>
      </c>
      <c r="S3133">
        <v>2017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P3134" s="11" t="s">
        <v>8313</v>
      </c>
      <c r="Q3134" t="s">
        <v>8308</v>
      </c>
      <c r="R3134" s="16">
        <v>42786.350231481483</v>
      </c>
      <c r="S3134">
        <v>2017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P3135" s="11" t="s">
        <v>8313</v>
      </c>
      <c r="Q3135" t="s">
        <v>8308</v>
      </c>
      <c r="R3135" s="16">
        <v>42788.565208333333</v>
      </c>
      <c r="S3135">
        <v>2017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P3136" s="11" t="s">
        <v>8313</v>
      </c>
      <c r="Q3136" t="s">
        <v>8308</v>
      </c>
      <c r="R3136" s="16">
        <v>42800.720127314817</v>
      </c>
      <c r="S3136">
        <v>2017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P3137" s="11" t="s">
        <v>8313</v>
      </c>
      <c r="Q3137" t="s">
        <v>8308</v>
      </c>
      <c r="R3137" s="16">
        <v>42807.151863425926</v>
      </c>
      <c r="S3137">
        <v>2017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P3138" s="11" t="s">
        <v>8313</v>
      </c>
      <c r="Q3138" t="s">
        <v>8308</v>
      </c>
      <c r="R3138" s="16">
        <v>42789.462430555555</v>
      </c>
      <c r="S3138">
        <v>2017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P3139" s="11" t="s">
        <v>8313</v>
      </c>
      <c r="Q3139" t="s">
        <v>8308</v>
      </c>
      <c r="R3139" s="16">
        <v>42807.885057870371</v>
      </c>
      <c r="S3139">
        <v>2017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P3140" s="11" t="s">
        <v>8313</v>
      </c>
      <c r="Q3140" t="s">
        <v>8308</v>
      </c>
      <c r="R3140" s="16">
        <v>42809.645914351851</v>
      </c>
      <c r="S3140">
        <v>2017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P3141" s="11" t="s">
        <v>8313</v>
      </c>
      <c r="Q3141" t="s">
        <v>8308</v>
      </c>
      <c r="R3141" s="16">
        <v>42785.270370370374</v>
      </c>
      <c r="S3141">
        <v>2017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P3142" s="11" t="s">
        <v>8313</v>
      </c>
      <c r="Q3142" t="s">
        <v>8308</v>
      </c>
      <c r="R3142" s="16">
        <v>42802.718784722223</v>
      </c>
      <c r="S3142">
        <v>2017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P3143" s="11" t="s">
        <v>8313</v>
      </c>
      <c r="Q3143" t="s">
        <v>8308</v>
      </c>
      <c r="R3143" s="16">
        <v>42800.753333333334</v>
      </c>
      <c r="S3143">
        <v>2017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P3144" s="11" t="s">
        <v>8313</v>
      </c>
      <c r="Q3144" t="s">
        <v>8308</v>
      </c>
      <c r="R3144" s="16">
        <v>42783.513182870374</v>
      </c>
      <c r="S3144">
        <v>2017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P3145" s="11" t="s">
        <v>8313</v>
      </c>
      <c r="Q3145" t="s">
        <v>8308</v>
      </c>
      <c r="R3145" s="16">
        <v>42808.358287037037</v>
      </c>
      <c r="S3145">
        <v>2017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P3146" s="11" t="s">
        <v>8313</v>
      </c>
      <c r="Q3146" t="s">
        <v>8308</v>
      </c>
      <c r="R3146" s="16">
        <v>42796.538275462968</v>
      </c>
      <c r="S3146">
        <v>2017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P3147" s="11" t="s">
        <v>8313</v>
      </c>
      <c r="Q3147" t="s">
        <v>8308</v>
      </c>
      <c r="R3147" s="16">
        <v>42762.040902777779</v>
      </c>
      <c r="S3147">
        <v>2017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P3148" s="11" t="s">
        <v>8313</v>
      </c>
      <c r="Q3148" t="s">
        <v>8308</v>
      </c>
      <c r="R3148" s="16">
        <v>42796.682476851856</v>
      </c>
      <c r="S3148">
        <v>2017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P3149" s="11" t="s">
        <v>8313</v>
      </c>
      <c r="Q3149" t="s">
        <v>8308</v>
      </c>
      <c r="R3149" s="16">
        <v>41909.969386574077</v>
      </c>
      <c r="S3149">
        <v>2014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P3150" s="11" t="s">
        <v>8313</v>
      </c>
      <c r="Q3150" t="s">
        <v>8308</v>
      </c>
      <c r="R3150" s="16">
        <v>41891.665324074071</v>
      </c>
      <c r="S3150">
        <v>2014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P3151" s="11" t="s">
        <v>8313</v>
      </c>
      <c r="Q3151" t="s">
        <v>8308</v>
      </c>
      <c r="R3151" s="16">
        <v>41226.017361111109</v>
      </c>
      <c r="S3151">
        <v>2012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P3152" s="11" t="s">
        <v>8313</v>
      </c>
      <c r="Q3152" t="s">
        <v>8348</v>
      </c>
      <c r="R3152" s="16">
        <v>40478.263923611114</v>
      </c>
      <c r="S3152">
        <v>2010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P3153" s="11" t="s">
        <v>8313</v>
      </c>
      <c r="Q3153" t="s">
        <v>8348</v>
      </c>
      <c r="R3153" s="16">
        <v>41862.83997685185</v>
      </c>
      <c r="S3153">
        <v>2014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P3154" s="11" t="s">
        <v>8313</v>
      </c>
      <c r="Q3154" t="s">
        <v>8348</v>
      </c>
      <c r="R3154" s="16">
        <v>41550.867673611108</v>
      </c>
      <c r="S3154">
        <v>2013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P3155" s="11" t="s">
        <v>8313</v>
      </c>
      <c r="Q3155" t="s">
        <v>8348</v>
      </c>
      <c r="R3155" s="16">
        <v>40633.154363425929</v>
      </c>
      <c r="S3155">
        <v>2011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P3156" s="11" t="s">
        <v>8313</v>
      </c>
      <c r="Q3156" t="s">
        <v>8348</v>
      </c>
      <c r="R3156" s="16">
        <v>40970.875671296293</v>
      </c>
      <c r="S3156">
        <v>2012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P3157" s="11" t="s">
        <v>8313</v>
      </c>
      <c r="Q3157" t="s">
        <v>8348</v>
      </c>
      <c r="R3157" s="16">
        <v>41233.499131944445</v>
      </c>
      <c r="S3157">
        <v>2012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P3158" s="11" t="s">
        <v>8313</v>
      </c>
      <c r="Q3158" t="s">
        <v>8348</v>
      </c>
      <c r="R3158" s="16">
        <v>41026.953055555554</v>
      </c>
      <c r="S3158">
        <v>2012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P3159" s="11" t="s">
        <v>8313</v>
      </c>
      <c r="Q3159" t="s">
        <v>8348</v>
      </c>
      <c r="R3159" s="16">
        <v>41829.788252314815</v>
      </c>
      <c r="S3159">
        <v>2014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P3160" s="11" t="s">
        <v>8313</v>
      </c>
      <c r="Q3160" t="s">
        <v>8348</v>
      </c>
      <c r="R3160" s="16">
        <v>41447.839722222219</v>
      </c>
      <c r="S3160">
        <v>2013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P3161" s="11" t="s">
        <v>8313</v>
      </c>
      <c r="Q3161" t="s">
        <v>8348</v>
      </c>
      <c r="R3161" s="16">
        <v>40884.066678240742</v>
      </c>
      <c r="S3161">
        <v>2011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P3162" s="11" t="s">
        <v>8313</v>
      </c>
      <c r="Q3162" t="s">
        <v>8348</v>
      </c>
      <c r="R3162" s="16">
        <v>41841.26489583333</v>
      </c>
      <c r="S3162">
        <v>2014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P3163" s="11" t="s">
        <v>8313</v>
      </c>
      <c r="Q3163" t="s">
        <v>8348</v>
      </c>
      <c r="R3163" s="16">
        <v>41897.536134259259</v>
      </c>
      <c r="S3163">
        <v>2014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P3164" s="11" t="s">
        <v>8313</v>
      </c>
      <c r="Q3164" t="s">
        <v>8348</v>
      </c>
      <c r="R3164" s="16">
        <v>41799.685902777775</v>
      </c>
      <c r="S3164">
        <v>2014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P3165" s="11" t="s">
        <v>8313</v>
      </c>
      <c r="Q3165" t="s">
        <v>8348</v>
      </c>
      <c r="R3165" s="16">
        <v>41775.753761574073</v>
      </c>
      <c r="S3165">
        <v>2014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P3166" s="11" t="s">
        <v>8313</v>
      </c>
      <c r="Q3166" t="s">
        <v>8348</v>
      </c>
      <c r="R3166" s="16">
        <v>41766.80572916667</v>
      </c>
      <c r="S3166">
        <v>2014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P3167" s="11" t="s">
        <v>8313</v>
      </c>
      <c r="Q3167" t="s">
        <v>8348</v>
      </c>
      <c r="R3167" s="16">
        <v>40644.159259259257</v>
      </c>
      <c r="S3167">
        <v>2011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P3168" s="11" t="s">
        <v>8313</v>
      </c>
      <c r="Q3168" t="s">
        <v>8348</v>
      </c>
      <c r="R3168" s="16">
        <v>41940.69158564815</v>
      </c>
      <c r="S3168">
        <v>2014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P3169" s="11" t="s">
        <v>8313</v>
      </c>
      <c r="Q3169" t="s">
        <v>8348</v>
      </c>
      <c r="R3169" s="16">
        <v>41839.175706018519</v>
      </c>
      <c r="S3169">
        <v>2014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P3170" s="11" t="s">
        <v>8313</v>
      </c>
      <c r="Q3170" t="s">
        <v>8348</v>
      </c>
      <c r="R3170" s="16">
        <v>41772.105937500004</v>
      </c>
      <c r="S3170">
        <v>2014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P3171" s="11" t="s">
        <v>8313</v>
      </c>
      <c r="Q3171" t="s">
        <v>8348</v>
      </c>
      <c r="R3171" s="16">
        <v>41591.737974537034</v>
      </c>
      <c r="S3171">
        <v>2013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P3172" s="11" t="s">
        <v>8313</v>
      </c>
      <c r="Q3172" t="s">
        <v>8348</v>
      </c>
      <c r="R3172" s="16">
        <v>41789.080370370371</v>
      </c>
      <c r="S3172">
        <v>2014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P3173" s="11" t="s">
        <v>8313</v>
      </c>
      <c r="Q3173" t="s">
        <v>8348</v>
      </c>
      <c r="R3173" s="16">
        <v>42466.608310185184</v>
      </c>
      <c r="S3173">
        <v>2016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P3174" s="11" t="s">
        <v>8313</v>
      </c>
      <c r="Q3174" t="s">
        <v>8348</v>
      </c>
      <c r="R3174" s="16">
        <v>40923.729953703703</v>
      </c>
      <c r="S3174">
        <v>2012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P3175" s="11" t="s">
        <v>8313</v>
      </c>
      <c r="Q3175" t="s">
        <v>8348</v>
      </c>
      <c r="R3175" s="16">
        <v>41878.878379629627</v>
      </c>
      <c r="S3175">
        <v>2014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P3176" s="11" t="s">
        <v>8313</v>
      </c>
      <c r="Q3176" t="s">
        <v>8348</v>
      </c>
      <c r="R3176" s="16">
        <v>41862.864675925928</v>
      </c>
      <c r="S3176">
        <v>2014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P3177" s="11" t="s">
        <v>8313</v>
      </c>
      <c r="Q3177" t="s">
        <v>8348</v>
      </c>
      <c r="R3177" s="16">
        <v>40531.886886574073</v>
      </c>
      <c r="S3177">
        <v>2010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P3178" s="11" t="s">
        <v>8313</v>
      </c>
      <c r="Q3178" t="s">
        <v>8348</v>
      </c>
      <c r="R3178" s="16">
        <v>41477.930914351848</v>
      </c>
      <c r="S3178">
        <v>2013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P3179" s="11" t="s">
        <v>8313</v>
      </c>
      <c r="Q3179" t="s">
        <v>8348</v>
      </c>
      <c r="R3179" s="16">
        <v>41781.666770833333</v>
      </c>
      <c r="S3179">
        <v>2014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P3180" s="11" t="s">
        <v>8313</v>
      </c>
      <c r="Q3180" t="s">
        <v>8348</v>
      </c>
      <c r="R3180" s="16">
        <v>41806.605034722219</v>
      </c>
      <c r="S3180">
        <v>2014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P3181" s="11" t="s">
        <v>8313</v>
      </c>
      <c r="Q3181" t="s">
        <v>8348</v>
      </c>
      <c r="R3181" s="16">
        <v>41375.702210648145</v>
      </c>
      <c r="S3181">
        <v>2013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P3182" s="11" t="s">
        <v>8313</v>
      </c>
      <c r="Q3182" t="s">
        <v>8348</v>
      </c>
      <c r="R3182" s="16">
        <v>41780.412604166668</v>
      </c>
      <c r="S3182">
        <v>2014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P3183" s="11" t="s">
        <v>8313</v>
      </c>
      <c r="Q3183" t="s">
        <v>8348</v>
      </c>
      <c r="R3183" s="16">
        <v>41779.310034722221</v>
      </c>
      <c r="S3183">
        <v>2014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P3184" s="11" t="s">
        <v>8313</v>
      </c>
      <c r="Q3184" t="s">
        <v>8348</v>
      </c>
      <c r="R3184" s="16">
        <v>40883.949317129627</v>
      </c>
      <c r="S3184">
        <v>2011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P3185" s="11" t="s">
        <v>8313</v>
      </c>
      <c r="Q3185" t="s">
        <v>8348</v>
      </c>
      <c r="R3185" s="16">
        <v>41491.79478009259</v>
      </c>
      <c r="S3185">
        <v>2013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P3186" s="11" t="s">
        <v>8313</v>
      </c>
      <c r="Q3186" t="s">
        <v>8348</v>
      </c>
      <c r="R3186" s="16">
        <v>41791.993414351848</v>
      </c>
      <c r="S3186">
        <v>2014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P3187" s="11" t="s">
        <v>8313</v>
      </c>
      <c r="Q3187" t="s">
        <v>8348</v>
      </c>
      <c r="R3187" s="16">
        <v>41829.977326388893</v>
      </c>
      <c r="S3187">
        <v>2014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P3188" s="11" t="s">
        <v>8313</v>
      </c>
      <c r="Q3188" t="s">
        <v>8348</v>
      </c>
      <c r="R3188" s="16">
        <v>41868.924050925925</v>
      </c>
      <c r="S3188">
        <v>2014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P3189" s="11" t="s">
        <v>8313</v>
      </c>
      <c r="Q3189" t="s">
        <v>8348</v>
      </c>
      <c r="R3189" s="16">
        <v>41835.666354166664</v>
      </c>
      <c r="S3189">
        <v>2014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P3190" s="11" t="s">
        <v>8313</v>
      </c>
      <c r="Q3190" t="s">
        <v>8348</v>
      </c>
      <c r="R3190" s="16">
        <v>42144.415532407409</v>
      </c>
      <c r="S3190">
        <v>2015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P3191" s="11" t="s">
        <v>8313</v>
      </c>
      <c r="Q3191" t="s">
        <v>8348</v>
      </c>
      <c r="R3191" s="16">
        <v>42118.346435185187</v>
      </c>
      <c r="S3191">
        <v>2015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P3192" s="11" t="s">
        <v>8313</v>
      </c>
      <c r="Q3192" t="s">
        <v>8351</v>
      </c>
      <c r="R3192" s="16">
        <v>42683.151331018518</v>
      </c>
      <c r="S3192">
        <v>2016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P3193" s="11" t="s">
        <v>8313</v>
      </c>
      <c r="Q3193" t="s">
        <v>8351</v>
      </c>
      <c r="R3193" s="16">
        <v>42538.755428240736</v>
      </c>
      <c r="S3193">
        <v>2016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P3194" s="11" t="s">
        <v>8313</v>
      </c>
      <c r="Q3194" t="s">
        <v>8351</v>
      </c>
      <c r="R3194" s="16">
        <v>42018.94049768518</v>
      </c>
      <c r="S3194">
        <v>2015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P3195" s="11" t="s">
        <v>8313</v>
      </c>
      <c r="Q3195" t="s">
        <v>8351</v>
      </c>
      <c r="R3195" s="16">
        <v>42010.968240740738</v>
      </c>
      <c r="S3195">
        <v>2015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P3196" s="11" t="s">
        <v>8313</v>
      </c>
      <c r="Q3196" t="s">
        <v>8351</v>
      </c>
      <c r="R3196" s="16">
        <v>42182.062476851846</v>
      </c>
      <c r="S3196">
        <v>2015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P3197" s="11" t="s">
        <v>8313</v>
      </c>
      <c r="Q3197" t="s">
        <v>8351</v>
      </c>
      <c r="R3197" s="16">
        <v>42017.594236111108</v>
      </c>
      <c r="S3197">
        <v>2015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P3198" s="11" t="s">
        <v>8313</v>
      </c>
      <c r="Q3198" t="s">
        <v>8351</v>
      </c>
      <c r="R3198" s="16">
        <v>42157.598090277781</v>
      </c>
      <c r="S3198">
        <v>2015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P3199" s="11" t="s">
        <v>8313</v>
      </c>
      <c r="Q3199" t="s">
        <v>8351</v>
      </c>
      <c r="R3199" s="16">
        <v>42009.493263888886</v>
      </c>
      <c r="S3199">
        <v>2015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P3200" s="11" t="s">
        <v>8313</v>
      </c>
      <c r="Q3200" t="s">
        <v>8351</v>
      </c>
      <c r="R3200" s="16">
        <v>42013.424502314811</v>
      </c>
      <c r="S3200">
        <v>2015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P3201" s="11" t="s">
        <v>8313</v>
      </c>
      <c r="Q3201" t="s">
        <v>8351</v>
      </c>
      <c r="R3201" s="16">
        <v>41858.761782407404</v>
      </c>
      <c r="S3201">
        <v>2014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P3202" s="11" t="s">
        <v>8313</v>
      </c>
      <c r="Q3202" t="s">
        <v>8351</v>
      </c>
      <c r="R3202" s="16">
        <v>42460.320613425924</v>
      </c>
      <c r="S3202">
        <v>2016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P3203" s="11" t="s">
        <v>8313</v>
      </c>
      <c r="Q3203" t="s">
        <v>8351</v>
      </c>
      <c r="R3203" s="16">
        <v>41861.767094907409</v>
      </c>
      <c r="S3203">
        <v>2014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P3204" s="11" t="s">
        <v>8313</v>
      </c>
      <c r="Q3204" t="s">
        <v>8351</v>
      </c>
      <c r="R3204" s="16">
        <v>42293.853541666671</v>
      </c>
      <c r="S3204">
        <v>2015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P3205" s="11" t="s">
        <v>8313</v>
      </c>
      <c r="Q3205" t="s">
        <v>8351</v>
      </c>
      <c r="R3205" s="16">
        <v>42242.988680555558</v>
      </c>
      <c r="S3205">
        <v>2015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P3206" s="11" t="s">
        <v>8313</v>
      </c>
      <c r="Q3206" t="s">
        <v>8351</v>
      </c>
      <c r="R3206" s="16">
        <v>42172.686099537037</v>
      </c>
      <c r="S3206">
        <v>2015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P3207" s="11" t="s">
        <v>8313</v>
      </c>
      <c r="Q3207" t="s">
        <v>8351</v>
      </c>
      <c r="R3207" s="16">
        <v>42095.374675925923</v>
      </c>
      <c r="S3207">
        <v>2015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P3208" s="11" t="s">
        <v>8313</v>
      </c>
      <c r="Q3208" t="s">
        <v>8351</v>
      </c>
      <c r="R3208" s="16">
        <v>42236.276053240741</v>
      </c>
      <c r="S3208">
        <v>2015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P3209" s="11" t="s">
        <v>8313</v>
      </c>
      <c r="Q3209" t="s">
        <v>8351</v>
      </c>
      <c r="R3209" s="16">
        <v>42057.277858796297</v>
      </c>
      <c r="S3209">
        <v>2015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P3210" s="11" t="s">
        <v>8313</v>
      </c>
      <c r="Q3210" t="s">
        <v>8351</v>
      </c>
      <c r="R3210" s="16">
        <v>41827.605057870373</v>
      </c>
      <c r="S3210">
        <v>2014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P3211" s="11" t="s">
        <v>8313</v>
      </c>
      <c r="Q3211" t="s">
        <v>8351</v>
      </c>
      <c r="R3211" s="16">
        <v>41778.637245370373</v>
      </c>
      <c r="S3211">
        <v>2014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P3212" s="11" t="s">
        <v>8313</v>
      </c>
      <c r="Q3212" t="s">
        <v>8351</v>
      </c>
      <c r="R3212" s="16">
        <v>41013.936562499999</v>
      </c>
      <c r="S3212">
        <v>2012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P3213" s="11" t="s">
        <v>8313</v>
      </c>
      <c r="Q3213" t="s">
        <v>8351</v>
      </c>
      <c r="R3213" s="16">
        <v>41834.586574074077</v>
      </c>
      <c r="S3213">
        <v>2014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P3214" s="11" t="s">
        <v>8313</v>
      </c>
      <c r="Q3214" t="s">
        <v>8351</v>
      </c>
      <c r="R3214" s="16">
        <v>41829.795729166668</v>
      </c>
      <c r="S3214">
        <v>2014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P3215" s="11" t="s">
        <v>8313</v>
      </c>
      <c r="Q3215" t="s">
        <v>8351</v>
      </c>
      <c r="R3215" s="16">
        <v>42171.763414351852</v>
      </c>
      <c r="S3215">
        <v>2015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P3216" s="11" t="s">
        <v>8313</v>
      </c>
      <c r="Q3216" t="s">
        <v>8351</v>
      </c>
      <c r="R3216" s="16">
        <v>42337.792511574073</v>
      </c>
      <c r="S3216">
        <v>2015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P3217" s="11" t="s">
        <v>8313</v>
      </c>
      <c r="Q3217" t="s">
        <v>8351</v>
      </c>
      <c r="R3217" s="16">
        <v>42219.665173611109</v>
      </c>
      <c r="S3217">
        <v>2015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P3218" s="11" t="s">
        <v>8313</v>
      </c>
      <c r="Q3218" t="s">
        <v>8351</v>
      </c>
      <c r="R3218" s="16">
        <v>42165.462627314817</v>
      </c>
      <c r="S3218">
        <v>2015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P3219" s="11" t="s">
        <v>8313</v>
      </c>
      <c r="Q3219" t="s">
        <v>8351</v>
      </c>
      <c r="R3219" s="16">
        <v>42648.546111111107</v>
      </c>
      <c r="S3219">
        <v>2016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P3220" s="11" t="s">
        <v>8313</v>
      </c>
      <c r="Q3220" t="s">
        <v>8351</v>
      </c>
      <c r="R3220" s="16">
        <v>41971.002152777779</v>
      </c>
      <c r="S3220">
        <v>2014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P3221" s="11" t="s">
        <v>8313</v>
      </c>
      <c r="Q3221" t="s">
        <v>8351</v>
      </c>
      <c r="R3221" s="16">
        <v>42050.983182870375</v>
      </c>
      <c r="S3221">
        <v>2015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P3222" s="11" t="s">
        <v>8313</v>
      </c>
      <c r="Q3222" t="s">
        <v>8351</v>
      </c>
      <c r="R3222" s="16">
        <v>42772.833379629628</v>
      </c>
      <c r="S3222">
        <v>2017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P3223" s="11" t="s">
        <v>8313</v>
      </c>
      <c r="Q3223" t="s">
        <v>8351</v>
      </c>
      <c r="R3223" s="16">
        <v>42155.696793981479</v>
      </c>
      <c r="S3223">
        <v>2015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P3224" s="11" t="s">
        <v>8313</v>
      </c>
      <c r="Q3224" t="s">
        <v>8351</v>
      </c>
      <c r="R3224" s="16">
        <v>42270.582141203704</v>
      </c>
      <c r="S3224">
        <v>2015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P3225" s="11" t="s">
        <v>8313</v>
      </c>
      <c r="Q3225" t="s">
        <v>8351</v>
      </c>
      <c r="R3225" s="16">
        <v>42206.835370370376</v>
      </c>
      <c r="S3225">
        <v>2015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P3226" s="11" t="s">
        <v>8313</v>
      </c>
      <c r="Q3226" t="s">
        <v>8351</v>
      </c>
      <c r="R3226" s="16">
        <v>42697.850844907407</v>
      </c>
      <c r="S3226">
        <v>2016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P3227" s="11" t="s">
        <v>8313</v>
      </c>
      <c r="Q3227" t="s">
        <v>8351</v>
      </c>
      <c r="R3227" s="16">
        <v>42503.559467592597</v>
      </c>
      <c r="S3227">
        <v>2016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P3228" s="11" t="s">
        <v>8313</v>
      </c>
      <c r="Q3228" t="s">
        <v>8351</v>
      </c>
      <c r="R3228" s="16">
        <v>42277.583472222221</v>
      </c>
      <c r="S3228">
        <v>2015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P3229" s="11" t="s">
        <v>8313</v>
      </c>
      <c r="Q3229" t="s">
        <v>8351</v>
      </c>
      <c r="R3229" s="16">
        <v>42722.882361111115</v>
      </c>
      <c r="S3229">
        <v>2016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P3230" s="11" t="s">
        <v>8313</v>
      </c>
      <c r="Q3230" t="s">
        <v>8351</v>
      </c>
      <c r="R3230" s="16">
        <v>42323.70930555556</v>
      </c>
      <c r="S3230">
        <v>2015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P3231" s="11" t="s">
        <v>8313</v>
      </c>
      <c r="Q3231" t="s">
        <v>8351</v>
      </c>
      <c r="R3231" s="16">
        <v>41933.291643518518</v>
      </c>
      <c r="S3231">
        <v>2014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P3232" s="11" t="s">
        <v>8313</v>
      </c>
      <c r="Q3232" t="s">
        <v>8351</v>
      </c>
      <c r="R3232" s="16">
        <v>41898.168125000004</v>
      </c>
      <c r="S3232">
        <v>2014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P3233" s="11" t="s">
        <v>8313</v>
      </c>
      <c r="Q3233" t="s">
        <v>8351</v>
      </c>
      <c r="R3233" s="16">
        <v>42446.943831018521</v>
      </c>
      <c r="S3233">
        <v>2016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P3234" s="11" t="s">
        <v>8313</v>
      </c>
      <c r="Q3234" t="s">
        <v>8351</v>
      </c>
      <c r="R3234" s="16">
        <v>42463.81385416667</v>
      </c>
      <c r="S3234">
        <v>2016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P3235" s="11" t="s">
        <v>8313</v>
      </c>
      <c r="Q3235" t="s">
        <v>8351</v>
      </c>
      <c r="R3235" s="16">
        <v>42766.805034722223</v>
      </c>
      <c r="S3235">
        <v>2017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P3236" s="11" t="s">
        <v>8313</v>
      </c>
      <c r="Q3236" t="s">
        <v>8351</v>
      </c>
      <c r="R3236" s="16">
        <v>42734.789444444439</v>
      </c>
      <c r="S3236">
        <v>2016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P3237" s="11" t="s">
        <v>8313</v>
      </c>
      <c r="Q3237" t="s">
        <v>8351</v>
      </c>
      <c r="R3237" s="16">
        <v>42522.347812499997</v>
      </c>
      <c r="S3237">
        <v>2016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P3238" s="11" t="s">
        <v>8313</v>
      </c>
      <c r="Q3238" t="s">
        <v>8351</v>
      </c>
      <c r="R3238" s="16">
        <v>42702.917048611111</v>
      </c>
      <c r="S3238">
        <v>2016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P3239" s="11" t="s">
        <v>8313</v>
      </c>
      <c r="Q3239" t="s">
        <v>8351</v>
      </c>
      <c r="R3239" s="16">
        <v>42252.474351851852</v>
      </c>
      <c r="S3239">
        <v>2015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P3240" s="11" t="s">
        <v>8313</v>
      </c>
      <c r="Q3240" t="s">
        <v>8351</v>
      </c>
      <c r="R3240" s="16">
        <v>42156.510393518518</v>
      </c>
      <c r="S3240">
        <v>2015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P3241" s="11" t="s">
        <v>8313</v>
      </c>
      <c r="Q3241" t="s">
        <v>8351</v>
      </c>
      <c r="R3241" s="16">
        <v>42278.089039351849</v>
      </c>
      <c r="S3241">
        <v>2015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P3242" s="11" t="s">
        <v>8313</v>
      </c>
      <c r="Q3242" t="s">
        <v>8351</v>
      </c>
      <c r="R3242" s="16">
        <v>42754.693842592591</v>
      </c>
      <c r="S3242">
        <v>2017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P3243" s="11" t="s">
        <v>8313</v>
      </c>
      <c r="Q3243" t="s">
        <v>8351</v>
      </c>
      <c r="R3243" s="16">
        <v>41893.324884259258</v>
      </c>
      <c r="S3243">
        <v>2014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P3244" s="11" t="s">
        <v>8313</v>
      </c>
      <c r="Q3244" t="s">
        <v>8351</v>
      </c>
      <c r="R3244" s="16">
        <v>41871.755694444444</v>
      </c>
      <c r="S3244">
        <v>2014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P3245" s="11" t="s">
        <v>8313</v>
      </c>
      <c r="Q3245" t="s">
        <v>8351</v>
      </c>
      <c r="R3245" s="16">
        <v>42262.096782407403</v>
      </c>
      <c r="S3245">
        <v>2015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P3246" s="11" t="s">
        <v>8313</v>
      </c>
      <c r="Q3246" t="s">
        <v>8351</v>
      </c>
      <c r="R3246" s="16">
        <v>42675.694236111114</v>
      </c>
      <c r="S3246">
        <v>2016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P3247" s="11" t="s">
        <v>8313</v>
      </c>
      <c r="Q3247" t="s">
        <v>8351</v>
      </c>
      <c r="R3247" s="16">
        <v>42135.60020833333</v>
      </c>
      <c r="S3247">
        <v>2015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P3248" s="11" t="s">
        <v>8313</v>
      </c>
      <c r="Q3248" t="s">
        <v>8351</v>
      </c>
      <c r="R3248" s="16">
        <v>42230.472222222219</v>
      </c>
      <c r="S3248">
        <v>2015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P3249" s="11" t="s">
        <v>8313</v>
      </c>
      <c r="Q3249" t="s">
        <v>8351</v>
      </c>
      <c r="R3249" s="16">
        <v>42167.434166666666</v>
      </c>
      <c r="S3249">
        <v>2015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P3250" s="11" t="s">
        <v>8313</v>
      </c>
      <c r="Q3250" t="s">
        <v>8351</v>
      </c>
      <c r="R3250" s="16">
        <v>42068.888391203705</v>
      </c>
      <c r="S3250">
        <v>2015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P3251" s="11" t="s">
        <v>8313</v>
      </c>
      <c r="Q3251" t="s">
        <v>8351</v>
      </c>
      <c r="R3251" s="16">
        <v>42145.746689814812</v>
      </c>
      <c r="S3251">
        <v>2015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P3252" s="11" t="s">
        <v>8313</v>
      </c>
      <c r="Q3252" t="s">
        <v>8353</v>
      </c>
      <c r="R3252" s="16">
        <v>41918.742175925923</v>
      </c>
      <c r="S3252">
        <v>2014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P3253" s="11" t="s">
        <v>8313</v>
      </c>
      <c r="Q3253" t="s">
        <v>8353</v>
      </c>
      <c r="R3253" s="16">
        <v>42146.731087962966</v>
      </c>
      <c r="S3253">
        <v>2015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P3254" s="11" t="s">
        <v>8313</v>
      </c>
      <c r="Q3254" t="s">
        <v>8353</v>
      </c>
      <c r="R3254" s="16">
        <v>42590.472685185188</v>
      </c>
      <c r="S3254">
        <v>2016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P3255" s="11" t="s">
        <v>8313</v>
      </c>
      <c r="Q3255" t="s">
        <v>8353</v>
      </c>
      <c r="R3255" s="16">
        <v>42602.576712962968</v>
      </c>
      <c r="S3255">
        <v>2016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P3256" s="11" t="s">
        <v>8313</v>
      </c>
      <c r="Q3256" t="s">
        <v>8353</v>
      </c>
      <c r="R3256" s="16">
        <v>42059.085752314815</v>
      </c>
      <c r="S3256">
        <v>2015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P3257" s="11" t="s">
        <v>8313</v>
      </c>
      <c r="Q3257" t="s">
        <v>8353</v>
      </c>
      <c r="R3257" s="16">
        <v>41889.768229166664</v>
      </c>
      <c r="S3257">
        <v>2014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P3258" s="11" t="s">
        <v>8313</v>
      </c>
      <c r="Q3258" t="s">
        <v>8353</v>
      </c>
      <c r="R3258" s="16">
        <v>42144.573807870373</v>
      </c>
      <c r="S3258">
        <v>2015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P3259" s="11" t="s">
        <v>8313</v>
      </c>
      <c r="Q3259" t="s">
        <v>8353</v>
      </c>
      <c r="R3259" s="16">
        <v>42758.559629629628</v>
      </c>
      <c r="S3259">
        <v>2017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P3260" s="11" t="s">
        <v>8313</v>
      </c>
      <c r="Q3260" t="s">
        <v>8353</v>
      </c>
      <c r="R3260" s="16">
        <v>41982.887280092589</v>
      </c>
      <c r="S3260">
        <v>2014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P3261" s="11" t="s">
        <v>8313</v>
      </c>
      <c r="Q3261" t="s">
        <v>8353</v>
      </c>
      <c r="R3261" s="16">
        <v>42614.760937500003</v>
      </c>
      <c r="S3261">
        <v>2016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P3262" s="11" t="s">
        <v>8313</v>
      </c>
      <c r="Q3262" t="s">
        <v>8353</v>
      </c>
      <c r="R3262" s="16">
        <v>42303.672662037032</v>
      </c>
      <c r="S3262">
        <v>2015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P3263" s="11" t="s">
        <v>8313</v>
      </c>
      <c r="Q3263" t="s">
        <v>8353</v>
      </c>
      <c r="R3263" s="16">
        <v>42171.725416666668</v>
      </c>
      <c r="S3263">
        <v>2015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P3264" s="11" t="s">
        <v>8313</v>
      </c>
      <c r="Q3264" t="s">
        <v>8353</v>
      </c>
      <c r="R3264" s="16">
        <v>41964.315532407403</v>
      </c>
      <c r="S3264">
        <v>2014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P3265" s="11" t="s">
        <v>8313</v>
      </c>
      <c r="Q3265" t="s">
        <v>8353</v>
      </c>
      <c r="R3265" s="16">
        <v>42284.516064814816</v>
      </c>
      <c r="S3265">
        <v>2015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P3266" s="11" t="s">
        <v>8313</v>
      </c>
      <c r="Q3266" t="s">
        <v>8353</v>
      </c>
      <c r="R3266" s="16">
        <v>42016.800208333334</v>
      </c>
      <c r="S3266">
        <v>2015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P3267" s="11" t="s">
        <v>8313</v>
      </c>
      <c r="Q3267" t="s">
        <v>8353</v>
      </c>
      <c r="R3267" s="16">
        <v>42311.711979166663</v>
      </c>
      <c r="S3267">
        <v>2015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P3268" s="11" t="s">
        <v>8313</v>
      </c>
      <c r="Q3268" t="s">
        <v>8353</v>
      </c>
      <c r="R3268" s="16">
        <v>42136.536134259266</v>
      </c>
      <c r="S3268">
        <v>2015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P3269" s="11" t="s">
        <v>8313</v>
      </c>
      <c r="Q3269" t="s">
        <v>8353</v>
      </c>
      <c r="R3269" s="16">
        <v>42172.757638888885</v>
      </c>
      <c r="S3269">
        <v>2015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P3270" s="11" t="s">
        <v>8313</v>
      </c>
      <c r="Q3270" t="s">
        <v>8353</v>
      </c>
      <c r="R3270" s="16">
        <v>42590.90425925926</v>
      </c>
      <c r="S3270">
        <v>2016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P3271" s="11" t="s">
        <v>8313</v>
      </c>
      <c r="Q3271" t="s">
        <v>8353</v>
      </c>
      <c r="R3271" s="16">
        <v>42137.395798611105</v>
      </c>
      <c r="S3271">
        <v>2015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P3272" s="11" t="s">
        <v>8313</v>
      </c>
      <c r="Q3272" t="s">
        <v>8353</v>
      </c>
      <c r="R3272" s="16">
        <v>42167.533159722225</v>
      </c>
      <c r="S3272">
        <v>2015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P3273" s="11" t="s">
        <v>8313</v>
      </c>
      <c r="Q3273" t="s">
        <v>8353</v>
      </c>
      <c r="R3273" s="16">
        <v>41915.437210648146</v>
      </c>
      <c r="S3273">
        <v>2014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P3274" s="11" t="s">
        <v>8313</v>
      </c>
      <c r="Q3274" t="s">
        <v>8353</v>
      </c>
      <c r="R3274" s="16">
        <v>42284.500104166669</v>
      </c>
      <c r="S3274">
        <v>2015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P3275" s="11" t="s">
        <v>8313</v>
      </c>
      <c r="Q3275" t="s">
        <v>8353</v>
      </c>
      <c r="R3275" s="16">
        <v>42611.801412037035</v>
      </c>
      <c r="S3275">
        <v>2016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P3276" s="11" t="s">
        <v>8313</v>
      </c>
      <c r="Q3276" t="s">
        <v>8353</v>
      </c>
      <c r="R3276" s="16">
        <v>42400.704537037032</v>
      </c>
      <c r="S3276">
        <v>2016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P3277" s="11" t="s">
        <v>8313</v>
      </c>
      <c r="Q3277" t="s">
        <v>8353</v>
      </c>
      <c r="R3277" s="16">
        <v>42017.88045138889</v>
      </c>
      <c r="S3277">
        <v>2015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P3278" s="11" t="s">
        <v>8313</v>
      </c>
      <c r="Q3278" t="s">
        <v>8353</v>
      </c>
      <c r="R3278" s="16">
        <v>42426.949988425928</v>
      </c>
      <c r="S3278">
        <v>2016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P3279" s="11" t="s">
        <v>8313</v>
      </c>
      <c r="Q3279" t="s">
        <v>8353</v>
      </c>
      <c r="R3279" s="16">
        <v>41931.682939814818</v>
      </c>
      <c r="S3279">
        <v>2014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P3280" s="11" t="s">
        <v>8313</v>
      </c>
      <c r="Q3280" t="s">
        <v>8353</v>
      </c>
      <c r="R3280" s="16">
        <v>42124.848414351851</v>
      </c>
      <c r="S3280">
        <v>2015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P3281" s="11" t="s">
        <v>8313</v>
      </c>
      <c r="Q3281" t="s">
        <v>8353</v>
      </c>
      <c r="R3281" s="16">
        <v>42431.102534722217</v>
      </c>
      <c r="S3281">
        <v>2016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P3282" s="11" t="s">
        <v>8313</v>
      </c>
      <c r="Q3282" t="s">
        <v>8353</v>
      </c>
      <c r="R3282" s="16">
        <v>42121.756921296299</v>
      </c>
      <c r="S3282">
        <v>2015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P3283" s="11" t="s">
        <v>8313</v>
      </c>
      <c r="Q3283" t="s">
        <v>8353</v>
      </c>
      <c r="R3283" s="16">
        <v>42219.019733796296</v>
      </c>
      <c r="S3283">
        <v>2015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P3284" s="11" t="s">
        <v>8313</v>
      </c>
      <c r="Q3284" t="s">
        <v>8353</v>
      </c>
      <c r="R3284" s="16">
        <v>42445.19430555556</v>
      </c>
      <c r="S3284">
        <v>2016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P3285" s="11" t="s">
        <v>8313</v>
      </c>
      <c r="Q3285" t="s">
        <v>8353</v>
      </c>
      <c r="R3285" s="16">
        <v>42379.74418981481</v>
      </c>
      <c r="S3285">
        <v>2016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P3286" s="11" t="s">
        <v>8313</v>
      </c>
      <c r="Q3286" t="s">
        <v>8353</v>
      </c>
      <c r="R3286" s="16">
        <v>42380.884872685187</v>
      </c>
      <c r="S3286">
        <v>2016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P3287" s="11" t="s">
        <v>8313</v>
      </c>
      <c r="Q3287" t="s">
        <v>8353</v>
      </c>
      <c r="R3287" s="16">
        <v>42762.942430555559</v>
      </c>
      <c r="S3287">
        <v>2017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P3288" s="11" t="s">
        <v>8313</v>
      </c>
      <c r="Q3288" t="s">
        <v>8353</v>
      </c>
      <c r="R3288" s="16">
        <v>42567.840069444443</v>
      </c>
      <c r="S3288">
        <v>2016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P3289" s="11" t="s">
        <v>8313</v>
      </c>
      <c r="Q3289" t="s">
        <v>8353</v>
      </c>
      <c r="R3289" s="16">
        <v>42311.750324074077</v>
      </c>
      <c r="S3289">
        <v>2015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P3290" s="11" t="s">
        <v>8313</v>
      </c>
      <c r="Q3290" t="s">
        <v>8353</v>
      </c>
      <c r="R3290" s="16">
        <v>42505.774479166663</v>
      </c>
      <c r="S3290">
        <v>2016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P3291" s="11" t="s">
        <v>8313</v>
      </c>
      <c r="Q3291" t="s">
        <v>8353</v>
      </c>
      <c r="R3291" s="16">
        <v>42758.368078703701</v>
      </c>
      <c r="S3291">
        <v>2017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P3292" s="11" t="s">
        <v>8313</v>
      </c>
      <c r="Q3292" t="s">
        <v>8353</v>
      </c>
      <c r="R3292" s="16">
        <v>42775.51494212963</v>
      </c>
      <c r="S3292">
        <v>2017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P3293" s="11" t="s">
        <v>8313</v>
      </c>
      <c r="Q3293" t="s">
        <v>8353</v>
      </c>
      <c r="R3293" s="16">
        <v>42232.702546296292</v>
      </c>
      <c r="S3293">
        <v>2015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P3294" s="11" t="s">
        <v>8313</v>
      </c>
      <c r="Q3294" t="s">
        <v>8353</v>
      </c>
      <c r="R3294" s="16">
        <v>42282.770231481481</v>
      </c>
      <c r="S3294">
        <v>2015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P3295" s="11" t="s">
        <v>8313</v>
      </c>
      <c r="Q3295" t="s">
        <v>8353</v>
      </c>
      <c r="R3295" s="16">
        <v>42768.425370370373</v>
      </c>
      <c r="S3295">
        <v>2017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P3296" s="11" t="s">
        <v>8313</v>
      </c>
      <c r="Q3296" t="s">
        <v>8353</v>
      </c>
      <c r="R3296" s="16">
        <v>42141.541134259256</v>
      </c>
      <c r="S3296">
        <v>2015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P3297" s="11" t="s">
        <v>8313</v>
      </c>
      <c r="Q3297" t="s">
        <v>8353</v>
      </c>
      <c r="R3297" s="16">
        <v>42609.442465277782</v>
      </c>
      <c r="S3297">
        <v>2016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P3298" s="11" t="s">
        <v>8313</v>
      </c>
      <c r="Q3298" t="s">
        <v>8353</v>
      </c>
      <c r="R3298" s="16">
        <v>42309.756620370375</v>
      </c>
      <c r="S3298">
        <v>2015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P3299" s="11" t="s">
        <v>8313</v>
      </c>
      <c r="Q3299" t="s">
        <v>8353</v>
      </c>
      <c r="R3299" s="16">
        <v>42193.771481481483</v>
      </c>
      <c r="S3299">
        <v>2015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P3300" s="11" t="s">
        <v>8313</v>
      </c>
      <c r="Q3300" t="s">
        <v>8353</v>
      </c>
      <c r="R3300" s="16">
        <v>42239.957962962959</v>
      </c>
      <c r="S3300">
        <v>2015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P3301" s="11" t="s">
        <v>8313</v>
      </c>
      <c r="Q3301" t="s">
        <v>8353</v>
      </c>
      <c r="R3301" s="16">
        <v>42261.917395833334</v>
      </c>
      <c r="S3301">
        <v>2015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P3302" s="11" t="s">
        <v>8313</v>
      </c>
      <c r="Q3302" t="s">
        <v>8353</v>
      </c>
      <c r="R3302" s="16">
        <v>42102.743773148148</v>
      </c>
      <c r="S3302">
        <v>2015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P3303" s="11" t="s">
        <v>8313</v>
      </c>
      <c r="Q3303" t="s">
        <v>8353</v>
      </c>
      <c r="R3303" s="16">
        <v>42538.73583333334</v>
      </c>
      <c r="S3303">
        <v>2016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P3304" s="11" t="s">
        <v>8313</v>
      </c>
      <c r="Q3304" t="s">
        <v>8353</v>
      </c>
      <c r="R3304" s="16">
        <v>42681.35157407407</v>
      </c>
      <c r="S3304">
        <v>2016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P3305" s="11" t="s">
        <v>8313</v>
      </c>
      <c r="Q3305" t="s">
        <v>8353</v>
      </c>
      <c r="R3305" s="16">
        <v>42056.65143518518</v>
      </c>
      <c r="S3305">
        <v>2015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P3306" s="11" t="s">
        <v>8313</v>
      </c>
      <c r="Q3306" t="s">
        <v>8353</v>
      </c>
      <c r="R3306" s="16">
        <v>42696.624444444446</v>
      </c>
      <c r="S3306">
        <v>2016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P3307" s="11" t="s">
        <v>8313</v>
      </c>
      <c r="Q3307" t="s">
        <v>8353</v>
      </c>
      <c r="R3307" s="16">
        <v>42186.855879629627</v>
      </c>
      <c r="S3307">
        <v>2015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P3308" s="11" t="s">
        <v>8313</v>
      </c>
      <c r="Q3308" t="s">
        <v>8353</v>
      </c>
      <c r="R3308" s="16">
        <v>42493.219236111108</v>
      </c>
      <c r="S3308">
        <v>2016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P3309" s="11" t="s">
        <v>8313</v>
      </c>
      <c r="Q3309" t="s">
        <v>8353</v>
      </c>
      <c r="R3309" s="16">
        <v>42475.057164351849</v>
      </c>
      <c r="S3309">
        <v>2016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P3310" s="11" t="s">
        <v>8313</v>
      </c>
      <c r="Q3310" t="s">
        <v>8353</v>
      </c>
      <c r="R3310" s="16">
        <v>42452.876909722225</v>
      </c>
      <c r="S3310">
        <v>2016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P3311" s="11" t="s">
        <v>8313</v>
      </c>
      <c r="Q3311" t="s">
        <v>8353</v>
      </c>
      <c r="R3311" s="16">
        <v>42628.650208333333</v>
      </c>
      <c r="S3311">
        <v>2016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P3312" s="11" t="s">
        <v>8313</v>
      </c>
      <c r="Q3312" t="s">
        <v>8353</v>
      </c>
      <c r="R3312" s="16">
        <v>42253.928530092591</v>
      </c>
      <c r="S3312">
        <v>2015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P3313" s="11" t="s">
        <v>8313</v>
      </c>
      <c r="Q3313" t="s">
        <v>8353</v>
      </c>
      <c r="R3313" s="16">
        <v>42264.29178240741</v>
      </c>
      <c r="S3313">
        <v>2015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P3314" s="11" t="s">
        <v>8313</v>
      </c>
      <c r="Q3314" t="s">
        <v>8353</v>
      </c>
      <c r="R3314" s="16">
        <v>42664.809560185182</v>
      </c>
      <c r="S3314">
        <v>2016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P3315" s="11" t="s">
        <v>8313</v>
      </c>
      <c r="Q3315" t="s">
        <v>8353</v>
      </c>
      <c r="R3315" s="16">
        <v>42382.244409722218</v>
      </c>
      <c r="S3315">
        <v>2016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P3316" s="11" t="s">
        <v>8313</v>
      </c>
      <c r="Q3316" t="s">
        <v>8353</v>
      </c>
      <c r="R3316" s="16">
        <v>42105.267488425925</v>
      </c>
      <c r="S3316">
        <v>2015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P3317" s="11" t="s">
        <v>8313</v>
      </c>
      <c r="Q3317" t="s">
        <v>8353</v>
      </c>
      <c r="R3317" s="16">
        <v>42466.303715277783</v>
      </c>
      <c r="S3317">
        <v>2016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P3318" s="11" t="s">
        <v>8313</v>
      </c>
      <c r="Q3318" t="s">
        <v>8353</v>
      </c>
      <c r="R3318" s="16">
        <v>41826.871238425927</v>
      </c>
      <c r="S3318">
        <v>2014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P3319" s="11" t="s">
        <v>8313</v>
      </c>
      <c r="Q3319" t="s">
        <v>8353</v>
      </c>
      <c r="R3319" s="16">
        <v>42499.039629629624</v>
      </c>
      <c r="S3319">
        <v>2016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P3320" s="11" t="s">
        <v>8313</v>
      </c>
      <c r="Q3320" t="s">
        <v>8353</v>
      </c>
      <c r="R3320" s="16">
        <v>42431.302002314813</v>
      </c>
      <c r="S3320">
        <v>2016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P3321" s="11" t="s">
        <v>8313</v>
      </c>
      <c r="Q3321" t="s">
        <v>8353</v>
      </c>
      <c r="R3321" s="16">
        <v>41990.585486111115</v>
      </c>
      <c r="S3321">
        <v>2014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P3322" s="11" t="s">
        <v>8313</v>
      </c>
      <c r="Q3322" t="s">
        <v>8353</v>
      </c>
      <c r="R3322" s="16">
        <v>42513.045798611114</v>
      </c>
      <c r="S3322">
        <v>2016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P3323" s="11" t="s">
        <v>8313</v>
      </c>
      <c r="Q3323" t="s">
        <v>8353</v>
      </c>
      <c r="R3323" s="16">
        <v>41914.100289351853</v>
      </c>
      <c r="S3323">
        <v>2014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P3324" s="11" t="s">
        <v>8313</v>
      </c>
      <c r="Q3324" t="s">
        <v>8353</v>
      </c>
      <c r="R3324" s="16">
        <v>42521.010370370372</v>
      </c>
      <c r="S3324">
        <v>2016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P3325" s="11" t="s">
        <v>8313</v>
      </c>
      <c r="Q3325" t="s">
        <v>8353</v>
      </c>
      <c r="R3325" s="16">
        <v>42608.36583333333</v>
      </c>
      <c r="S3325">
        <v>2016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P3326" s="11" t="s">
        <v>8313</v>
      </c>
      <c r="Q3326" t="s">
        <v>8353</v>
      </c>
      <c r="R3326" s="16">
        <v>42512.58321759259</v>
      </c>
      <c r="S3326">
        <v>2016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P3327" s="11" t="s">
        <v>8313</v>
      </c>
      <c r="Q3327" t="s">
        <v>8353</v>
      </c>
      <c r="R3327" s="16">
        <v>42064.785613425927</v>
      </c>
      <c r="S3327">
        <v>2015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P3328" s="11" t="s">
        <v>8313</v>
      </c>
      <c r="Q3328" t="s">
        <v>8353</v>
      </c>
      <c r="R3328" s="16">
        <v>42041.714178240742</v>
      </c>
      <c r="S3328">
        <v>2015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P3329" s="11" t="s">
        <v>8313</v>
      </c>
      <c r="Q3329" t="s">
        <v>8353</v>
      </c>
      <c r="R3329" s="16">
        <v>42468.374606481477</v>
      </c>
      <c r="S3329">
        <v>2016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P3330" s="11" t="s">
        <v>8313</v>
      </c>
      <c r="Q3330" t="s">
        <v>8353</v>
      </c>
      <c r="R3330" s="16">
        <v>41822.57503472222</v>
      </c>
      <c r="S3330">
        <v>2014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P3331" s="11" t="s">
        <v>8313</v>
      </c>
      <c r="Q3331" t="s">
        <v>8353</v>
      </c>
      <c r="R3331" s="16">
        <v>41837.323009259257</v>
      </c>
      <c r="S3331">
        <v>2014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P3332" s="11" t="s">
        <v>8313</v>
      </c>
      <c r="Q3332" t="s">
        <v>8353</v>
      </c>
      <c r="R3332" s="16">
        <v>42065.887361111112</v>
      </c>
      <c r="S3332">
        <v>2015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P3333" s="11" t="s">
        <v>8313</v>
      </c>
      <c r="Q3333" t="s">
        <v>8353</v>
      </c>
      <c r="R3333" s="16">
        <v>42248.697754629626</v>
      </c>
      <c r="S3333">
        <v>2015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P3334" s="11" t="s">
        <v>8313</v>
      </c>
      <c r="Q3334" t="s">
        <v>8353</v>
      </c>
      <c r="R3334" s="16">
        <v>41809.860300925924</v>
      </c>
      <c r="S3334">
        <v>2014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P3335" s="11" t="s">
        <v>8313</v>
      </c>
      <c r="Q3335" t="s">
        <v>8353</v>
      </c>
      <c r="R3335" s="16">
        <v>42148.676851851851</v>
      </c>
      <c r="S3335">
        <v>2015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P3336" s="11" t="s">
        <v>8313</v>
      </c>
      <c r="Q3336" t="s">
        <v>8353</v>
      </c>
      <c r="R3336" s="16">
        <v>42185.521087962959</v>
      </c>
      <c r="S3336">
        <v>2015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P3337" s="11" t="s">
        <v>8313</v>
      </c>
      <c r="Q3337" t="s">
        <v>8353</v>
      </c>
      <c r="R3337" s="16">
        <v>41827.674143518518</v>
      </c>
      <c r="S3337">
        <v>2014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P3338" s="11" t="s">
        <v>8313</v>
      </c>
      <c r="Q3338" t="s">
        <v>8353</v>
      </c>
      <c r="R3338" s="16">
        <v>42437.398680555561</v>
      </c>
      <c r="S3338">
        <v>2016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P3339" s="11" t="s">
        <v>8313</v>
      </c>
      <c r="Q3339" t="s">
        <v>8353</v>
      </c>
      <c r="R3339" s="16">
        <v>41901.282025462962</v>
      </c>
      <c r="S3339">
        <v>2014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P3340" s="11" t="s">
        <v>8313</v>
      </c>
      <c r="Q3340" t="s">
        <v>8353</v>
      </c>
      <c r="R3340" s="16">
        <v>42769.574999999997</v>
      </c>
      <c r="S3340">
        <v>2017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P3341" s="11" t="s">
        <v>8313</v>
      </c>
      <c r="Q3341" t="s">
        <v>8353</v>
      </c>
      <c r="R3341" s="16">
        <v>42549.665717592594</v>
      </c>
      <c r="S3341">
        <v>2016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P3342" s="11" t="s">
        <v>8313</v>
      </c>
      <c r="Q3342" t="s">
        <v>8353</v>
      </c>
      <c r="R3342" s="16">
        <v>42685.974004629628</v>
      </c>
      <c r="S3342">
        <v>2016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P3343" s="11" t="s">
        <v>8313</v>
      </c>
      <c r="Q3343" t="s">
        <v>8353</v>
      </c>
      <c r="R3343" s="16">
        <v>42510.798854166671</v>
      </c>
      <c r="S3343">
        <v>2016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P3344" s="11" t="s">
        <v>8313</v>
      </c>
      <c r="Q3344" t="s">
        <v>8353</v>
      </c>
      <c r="R3344" s="16">
        <v>42062.296412037031</v>
      </c>
      <c r="S3344">
        <v>2015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P3345" s="11" t="s">
        <v>8313</v>
      </c>
      <c r="Q3345" t="s">
        <v>8353</v>
      </c>
      <c r="R3345" s="16">
        <v>42452.916481481487</v>
      </c>
      <c r="S3345">
        <v>2016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P3346" s="11" t="s">
        <v>8313</v>
      </c>
      <c r="Q3346" t="s">
        <v>8353</v>
      </c>
      <c r="R3346" s="16">
        <v>41851.200150462959</v>
      </c>
      <c r="S3346">
        <v>2014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P3347" s="11" t="s">
        <v>8313</v>
      </c>
      <c r="Q3347" t="s">
        <v>8353</v>
      </c>
      <c r="R3347" s="16">
        <v>42053.106111111112</v>
      </c>
      <c r="S3347">
        <v>2015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P3348" s="11" t="s">
        <v>8313</v>
      </c>
      <c r="Q3348" t="s">
        <v>8353</v>
      </c>
      <c r="R3348" s="16">
        <v>42054.024421296301</v>
      </c>
      <c r="S3348">
        <v>2015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P3349" s="11" t="s">
        <v>8313</v>
      </c>
      <c r="Q3349" t="s">
        <v>8353</v>
      </c>
      <c r="R3349" s="16">
        <v>42484.551550925928</v>
      </c>
      <c r="S3349">
        <v>2016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P3350" s="11" t="s">
        <v>8313</v>
      </c>
      <c r="Q3350" t="s">
        <v>8353</v>
      </c>
      <c r="R3350" s="16">
        <v>42466.558796296296</v>
      </c>
      <c r="S3350">
        <v>2016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P3351" s="11" t="s">
        <v>8313</v>
      </c>
      <c r="Q3351" t="s">
        <v>8353</v>
      </c>
      <c r="R3351" s="16">
        <v>42513.110787037032</v>
      </c>
      <c r="S3351">
        <v>2016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P3352" s="11" t="s">
        <v>8313</v>
      </c>
      <c r="Q3352" t="s">
        <v>8353</v>
      </c>
      <c r="R3352" s="16">
        <v>42302.701516203699</v>
      </c>
      <c r="S3352">
        <v>2015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P3353" s="11" t="s">
        <v>8313</v>
      </c>
      <c r="Q3353" t="s">
        <v>8353</v>
      </c>
      <c r="R3353" s="16">
        <v>41806.395428240743</v>
      </c>
      <c r="S3353">
        <v>2014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P3354" s="11" t="s">
        <v>8313</v>
      </c>
      <c r="Q3354" t="s">
        <v>8353</v>
      </c>
      <c r="R3354" s="16">
        <v>42495.992800925931</v>
      </c>
      <c r="S3354">
        <v>2016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P3355" s="11" t="s">
        <v>8313</v>
      </c>
      <c r="Q3355" t="s">
        <v>8353</v>
      </c>
      <c r="R3355" s="16">
        <v>42479.432291666672</v>
      </c>
      <c r="S3355">
        <v>2016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P3356" s="11" t="s">
        <v>8313</v>
      </c>
      <c r="Q3356" t="s">
        <v>8353</v>
      </c>
      <c r="R3356" s="16">
        <v>42270.7269212963</v>
      </c>
      <c r="S3356">
        <v>2015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P3357" s="11" t="s">
        <v>8313</v>
      </c>
      <c r="Q3357" t="s">
        <v>8353</v>
      </c>
      <c r="R3357" s="16">
        <v>42489.619525462964</v>
      </c>
      <c r="S3357">
        <v>2016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P3358" s="11" t="s">
        <v>8313</v>
      </c>
      <c r="Q3358" t="s">
        <v>8353</v>
      </c>
      <c r="R3358" s="16">
        <v>42536.815648148149</v>
      </c>
      <c r="S3358">
        <v>2016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P3359" s="11" t="s">
        <v>8313</v>
      </c>
      <c r="Q3359" t="s">
        <v>8353</v>
      </c>
      <c r="R3359" s="16">
        <v>41822.417939814812</v>
      </c>
      <c r="S3359">
        <v>2014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P3360" s="11" t="s">
        <v>8313</v>
      </c>
      <c r="Q3360" t="s">
        <v>8353</v>
      </c>
      <c r="R3360" s="16">
        <v>41932.311099537037</v>
      </c>
      <c r="S3360">
        <v>2014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P3361" s="11" t="s">
        <v>8313</v>
      </c>
      <c r="Q3361" t="s">
        <v>8353</v>
      </c>
      <c r="R3361" s="16">
        <v>42746.057106481487</v>
      </c>
      <c r="S3361">
        <v>2017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P3362" s="11" t="s">
        <v>8313</v>
      </c>
      <c r="Q3362" t="s">
        <v>8353</v>
      </c>
      <c r="R3362" s="16">
        <v>42697.082673611112</v>
      </c>
      <c r="S3362">
        <v>2016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P3363" s="11" t="s">
        <v>8313</v>
      </c>
      <c r="Q3363" t="s">
        <v>8353</v>
      </c>
      <c r="R3363" s="16">
        <v>41866.025347222225</v>
      </c>
      <c r="S3363">
        <v>2014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P3364" s="11" t="s">
        <v>8313</v>
      </c>
      <c r="Q3364" t="s">
        <v>8353</v>
      </c>
      <c r="R3364" s="16">
        <v>42056.091631944444</v>
      </c>
      <c r="S3364">
        <v>2015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P3365" s="11" t="s">
        <v>8313</v>
      </c>
      <c r="Q3365" t="s">
        <v>8353</v>
      </c>
      <c r="R3365" s="16">
        <v>41851.771354166667</v>
      </c>
      <c r="S3365">
        <v>2014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P3366" s="11" t="s">
        <v>8313</v>
      </c>
      <c r="Q3366" t="s">
        <v>8353</v>
      </c>
      <c r="R3366" s="16">
        <v>42422.977418981478</v>
      </c>
      <c r="S3366">
        <v>2016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P3367" s="11" t="s">
        <v>8313</v>
      </c>
      <c r="Q3367" t="s">
        <v>8353</v>
      </c>
      <c r="R3367" s="16">
        <v>42321.101759259262</v>
      </c>
      <c r="S3367">
        <v>2015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P3368" s="11" t="s">
        <v>8313</v>
      </c>
      <c r="Q3368" t="s">
        <v>8353</v>
      </c>
      <c r="R3368" s="16">
        <v>42107.067557870367</v>
      </c>
      <c r="S3368">
        <v>2015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P3369" s="11" t="s">
        <v>8313</v>
      </c>
      <c r="Q3369" t="s">
        <v>8353</v>
      </c>
      <c r="R3369" s="16">
        <v>42192.933958333335</v>
      </c>
      <c r="S3369">
        <v>2015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P3370" s="11" t="s">
        <v>8313</v>
      </c>
      <c r="Q3370" t="s">
        <v>8353</v>
      </c>
      <c r="R3370" s="16">
        <v>41969.199756944443</v>
      </c>
      <c r="S3370">
        <v>2014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P3371" s="11" t="s">
        <v>8313</v>
      </c>
      <c r="Q3371" t="s">
        <v>8353</v>
      </c>
      <c r="R3371" s="16">
        <v>42690.041435185187</v>
      </c>
      <c r="S3371">
        <v>2016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P3372" s="11" t="s">
        <v>8313</v>
      </c>
      <c r="Q3372" t="s">
        <v>8353</v>
      </c>
      <c r="R3372" s="16">
        <v>42690.334317129629</v>
      </c>
      <c r="S3372">
        <v>2016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P3373" s="11" t="s">
        <v>8313</v>
      </c>
      <c r="Q3373" t="s">
        <v>8353</v>
      </c>
      <c r="R3373" s="16">
        <v>42312.874594907407</v>
      </c>
      <c r="S3373">
        <v>2015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P3374" s="11" t="s">
        <v>8313</v>
      </c>
      <c r="Q3374" t="s">
        <v>8353</v>
      </c>
      <c r="R3374" s="16">
        <v>41855.548101851848</v>
      </c>
      <c r="S3374">
        <v>2014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P3375" s="11" t="s">
        <v>8313</v>
      </c>
      <c r="Q3375" t="s">
        <v>8353</v>
      </c>
      <c r="R3375" s="16">
        <v>42179.854629629626</v>
      </c>
      <c r="S3375">
        <v>2015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P3376" s="11" t="s">
        <v>8313</v>
      </c>
      <c r="Q3376" t="s">
        <v>8353</v>
      </c>
      <c r="R3376" s="16">
        <v>42275.731666666667</v>
      </c>
      <c r="S3376">
        <v>2015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P3377" s="11" t="s">
        <v>8313</v>
      </c>
      <c r="Q3377" t="s">
        <v>8353</v>
      </c>
      <c r="R3377" s="16">
        <v>41765.610798611109</v>
      </c>
      <c r="S3377">
        <v>2014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P3378" s="11" t="s">
        <v>8313</v>
      </c>
      <c r="Q3378" t="s">
        <v>8353</v>
      </c>
      <c r="R3378" s="16">
        <v>42059.701319444444</v>
      </c>
      <c r="S3378">
        <v>2015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P3379" s="11" t="s">
        <v>8313</v>
      </c>
      <c r="Q3379" t="s">
        <v>8353</v>
      </c>
      <c r="R3379" s="16">
        <v>42053.732627314821</v>
      </c>
      <c r="S3379">
        <v>2015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P3380" s="11" t="s">
        <v>8313</v>
      </c>
      <c r="Q3380" t="s">
        <v>8353</v>
      </c>
      <c r="R3380" s="16">
        <v>41858.355393518519</v>
      </c>
      <c r="S3380">
        <v>2014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P3381" s="11" t="s">
        <v>8313</v>
      </c>
      <c r="Q3381" t="s">
        <v>8353</v>
      </c>
      <c r="R3381" s="16">
        <v>42225.513888888891</v>
      </c>
      <c r="S3381">
        <v>2015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P3382" s="11" t="s">
        <v>8313</v>
      </c>
      <c r="Q3382" t="s">
        <v>8353</v>
      </c>
      <c r="R3382" s="16">
        <v>41937.95344907407</v>
      </c>
      <c r="S3382">
        <v>2014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P3383" s="11" t="s">
        <v>8313</v>
      </c>
      <c r="Q3383" t="s">
        <v>8353</v>
      </c>
      <c r="R3383" s="16">
        <v>42044.184988425928</v>
      </c>
      <c r="S3383">
        <v>2015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P3384" s="11" t="s">
        <v>8313</v>
      </c>
      <c r="Q3384" t="s">
        <v>8353</v>
      </c>
      <c r="R3384" s="16">
        <v>42559.431203703702</v>
      </c>
      <c r="S3384">
        <v>2016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P3385" s="11" t="s">
        <v>8313</v>
      </c>
      <c r="Q3385" t="s">
        <v>8353</v>
      </c>
      <c r="R3385" s="16">
        <v>42524.782638888893</v>
      </c>
      <c r="S3385">
        <v>2016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P3386" s="11" t="s">
        <v>8313</v>
      </c>
      <c r="Q3386" t="s">
        <v>8353</v>
      </c>
      <c r="R3386" s="16">
        <v>42292.087592592594</v>
      </c>
      <c r="S3386">
        <v>2015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P3387" s="11" t="s">
        <v>8313</v>
      </c>
      <c r="Q3387" t="s">
        <v>8353</v>
      </c>
      <c r="R3387" s="16">
        <v>41953.8675</v>
      </c>
      <c r="S3387">
        <v>2014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P3388" s="11" t="s">
        <v>8313</v>
      </c>
      <c r="Q3388" t="s">
        <v>8353</v>
      </c>
      <c r="R3388" s="16">
        <v>41946.644745370373</v>
      </c>
      <c r="S3388">
        <v>2014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P3389" s="11" t="s">
        <v>8313</v>
      </c>
      <c r="Q3389" t="s">
        <v>8353</v>
      </c>
      <c r="R3389" s="16">
        <v>41947.762592592589</v>
      </c>
      <c r="S3389">
        <v>2014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P3390" s="11" t="s">
        <v>8313</v>
      </c>
      <c r="Q3390" t="s">
        <v>8353</v>
      </c>
      <c r="R3390" s="16">
        <v>42143.461122685185</v>
      </c>
      <c r="S3390">
        <v>2015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P3391" s="11" t="s">
        <v>8313</v>
      </c>
      <c r="Q3391" t="s">
        <v>8353</v>
      </c>
      <c r="R3391" s="16">
        <v>42494.563449074078</v>
      </c>
      <c r="S3391">
        <v>2016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P3392" s="11" t="s">
        <v>8313</v>
      </c>
      <c r="Q3392" t="s">
        <v>8353</v>
      </c>
      <c r="R3392" s="16">
        <v>41815.774826388886</v>
      </c>
      <c r="S3392">
        <v>2014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P3393" s="11" t="s">
        <v>8313</v>
      </c>
      <c r="Q3393" t="s">
        <v>8353</v>
      </c>
      <c r="R3393" s="16">
        <v>41830.545694444445</v>
      </c>
      <c r="S3393">
        <v>2014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P3394" s="11" t="s">
        <v>8313</v>
      </c>
      <c r="Q3394" t="s">
        <v>8353</v>
      </c>
      <c r="R3394" s="16">
        <v>42446.845543981486</v>
      </c>
      <c r="S3394">
        <v>2016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P3395" s="11" t="s">
        <v>8313</v>
      </c>
      <c r="Q3395" t="s">
        <v>8353</v>
      </c>
      <c r="R3395" s="16">
        <v>41923.921643518523</v>
      </c>
      <c r="S3395">
        <v>2014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P3396" s="11" t="s">
        <v>8313</v>
      </c>
      <c r="Q3396" t="s">
        <v>8353</v>
      </c>
      <c r="R3396" s="16">
        <v>41817.59542824074</v>
      </c>
      <c r="S3396">
        <v>2014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P3397" s="11" t="s">
        <v>8313</v>
      </c>
      <c r="Q3397" t="s">
        <v>8353</v>
      </c>
      <c r="R3397" s="16">
        <v>42140.712314814817</v>
      </c>
      <c r="S3397">
        <v>2015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P3398" s="11" t="s">
        <v>8313</v>
      </c>
      <c r="Q3398" t="s">
        <v>8353</v>
      </c>
      <c r="R3398" s="16">
        <v>41764.44663194444</v>
      </c>
      <c r="S3398">
        <v>2014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P3399" s="11" t="s">
        <v>8313</v>
      </c>
      <c r="Q3399" t="s">
        <v>8353</v>
      </c>
      <c r="R3399" s="16">
        <v>42378.478344907402</v>
      </c>
      <c r="S3399">
        <v>2016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P3400" s="11" t="s">
        <v>8313</v>
      </c>
      <c r="Q3400" t="s">
        <v>8353</v>
      </c>
      <c r="R3400" s="16">
        <v>41941.75203703704</v>
      </c>
      <c r="S3400">
        <v>2014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P3401" s="11" t="s">
        <v>8313</v>
      </c>
      <c r="Q3401" t="s">
        <v>8353</v>
      </c>
      <c r="R3401" s="16">
        <v>42026.920428240745</v>
      </c>
      <c r="S3401">
        <v>2015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P3402" s="11" t="s">
        <v>8313</v>
      </c>
      <c r="Q3402" t="s">
        <v>8353</v>
      </c>
      <c r="R3402" s="16">
        <v>41834.953865740739</v>
      </c>
      <c r="S3402">
        <v>2014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P3403" s="11" t="s">
        <v>8313</v>
      </c>
      <c r="Q3403" t="s">
        <v>8353</v>
      </c>
      <c r="R3403" s="16">
        <v>42193.723912037036</v>
      </c>
      <c r="S3403">
        <v>2015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P3404" s="11" t="s">
        <v>8313</v>
      </c>
      <c r="Q3404" t="s">
        <v>8353</v>
      </c>
      <c r="R3404" s="16">
        <v>42290.61855324074</v>
      </c>
      <c r="S3404">
        <v>2015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P3405" s="11" t="s">
        <v>8313</v>
      </c>
      <c r="Q3405" t="s">
        <v>8353</v>
      </c>
      <c r="R3405" s="16">
        <v>42150.462083333332</v>
      </c>
      <c r="S3405">
        <v>2015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P3406" s="11" t="s">
        <v>8313</v>
      </c>
      <c r="Q3406" t="s">
        <v>8353</v>
      </c>
      <c r="R3406" s="16">
        <v>42152.503495370373</v>
      </c>
      <c r="S3406">
        <v>2015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P3407" s="11" t="s">
        <v>8313</v>
      </c>
      <c r="Q3407" t="s">
        <v>8353</v>
      </c>
      <c r="R3407" s="16">
        <v>42410.017199074078</v>
      </c>
      <c r="S3407">
        <v>2016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P3408" s="11" t="s">
        <v>8313</v>
      </c>
      <c r="Q3408" t="s">
        <v>8353</v>
      </c>
      <c r="R3408" s="16">
        <v>41791.492777777778</v>
      </c>
      <c r="S3408">
        <v>2014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P3409" s="11" t="s">
        <v>8313</v>
      </c>
      <c r="Q3409" t="s">
        <v>8353</v>
      </c>
      <c r="R3409" s="16">
        <v>41796.422326388885</v>
      </c>
      <c r="S3409">
        <v>2014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P3410" s="11" t="s">
        <v>8313</v>
      </c>
      <c r="Q3410" t="s">
        <v>8353</v>
      </c>
      <c r="R3410" s="16">
        <v>41808.991944444446</v>
      </c>
      <c r="S3410">
        <v>2014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P3411" s="11" t="s">
        <v>8313</v>
      </c>
      <c r="Q3411" t="s">
        <v>8353</v>
      </c>
      <c r="R3411" s="16">
        <v>42544.814328703709</v>
      </c>
      <c r="S3411">
        <v>2016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P3412" s="11" t="s">
        <v>8313</v>
      </c>
      <c r="Q3412" t="s">
        <v>8353</v>
      </c>
      <c r="R3412" s="16">
        <v>42500.041550925926</v>
      </c>
      <c r="S3412">
        <v>2016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P3413" s="11" t="s">
        <v>8313</v>
      </c>
      <c r="Q3413" t="s">
        <v>8353</v>
      </c>
      <c r="R3413" s="16">
        <v>42265.022824074069</v>
      </c>
      <c r="S3413">
        <v>2015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P3414" s="11" t="s">
        <v>8313</v>
      </c>
      <c r="Q3414" t="s">
        <v>8353</v>
      </c>
      <c r="R3414" s="16">
        <v>41879.959050925929</v>
      </c>
      <c r="S3414">
        <v>2014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P3415" s="11" t="s">
        <v>8313</v>
      </c>
      <c r="Q3415" t="s">
        <v>8353</v>
      </c>
      <c r="R3415" s="16">
        <v>42053.733078703706</v>
      </c>
      <c r="S3415">
        <v>2015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P3416" s="11" t="s">
        <v>8313</v>
      </c>
      <c r="Q3416" t="s">
        <v>8353</v>
      </c>
      <c r="R3416" s="16">
        <v>42675.832465277781</v>
      </c>
      <c r="S3416">
        <v>2016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P3417" s="11" t="s">
        <v>8313</v>
      </c>
      <c r="Q3417" t="s">
        <v>8353</v>
      </c>
      <c r="R3417" s="16">
        <v>42467.144166666665</v>
      </c>
      <c r="S3417">
        <v>2016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P3418" s="11" t="s">
        <v>8313</v>
      </c>
      <c r="Q3418" t="s">
        <v>8353</v>
      </c>
      <c r="R3418" s="16">
        <v>42089.412557870368</v>
      </c>
      <c r="S3418">
        <v>2015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P3419" s="11" t="s">
        <v>8313</v>
      </c>
      <c r="Q3419" t="s">
        <v>8353</v>
      </c>
      <c r="R3419" s="16">
        <v>41894.91375</v>
      </c>
      <c r="S3419">
        <v>2014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P3420" s="11" t="s">
        <v>8313</v>
      </c>
      <c r="Q3420" t="s">
        <v>8353</v>
      </c>
      <c r="R3420" s="16">
        <v>41752.83457175926</v>
      </c>
      <c r="S3420">
        <v>2014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P3421" s="11" t="s">
        <v>8313</v>
      </c>
      <c r="Q3421" t="s">
        <v>8353</v>
      </c>
      <c r="R3421" s="16">
        <v>42448.821585648147</v>
      </c>
      <c r="S3421">
        <v>2016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P3422" s="11" t="s">
        <v>8313</v>
      </c>
      <c r="Q3422" t="s">
        <v>8353</v>
      </c>
      <c r="R3422" s="16">
        <v>42405.090300925927</v>
      </c>
      <c r="S3422">
        <v>2016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P3423" s="11" t="s">
        <v>8313</v>
      </c>
      <c r="Q3423" t="s">
        <v>8353</v>
      </c>
      <c r="R3423" s="16">
        <v>42037.791238425925</v>
      </c>
      <c r="S3423">
        <v>2015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P3424" s="11" t="s">
        <v>8313</v>
      </c>
      <c r="Q3424" t="s">
        <v>8353</v>
      </c>
      <c r="R3424" s="16">
        <v>42323.562222222223</v>
      </c>
      <c r="S3424">
        <v>2015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P3425" s="11" t="s">
        <v>8313</v>
      </c>
      <c r="Q3425" t="s">
        <v>8353</v>
      </c>
      <c r="R3425" s="16">
        <v>42088.911354166667</v>
      </c>
      <c r="S3425">
        <v>2015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P3426" s="11" t="s">
        <v>8313</v>
      </c>
      <c r="Q3426" t="s">
        <v>8353</v>
      </c>
      <c r="R3426" s="16">
        <v>42018.676898148144</v>
      </c>
      <c r="S3426">
        <v>2015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P3427" s="11" t="s">
        <v>8313</v>
      </c>
      <c r="Q3427" t="s">
        <v>8353</v>
      </c>
      <c r="R3427" s="16">
        <v>41884.617314814815</v>
      </c>
      <c r="S3427">
        <v>2014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P3428" s="11" t="s">
        <v>8313</v>
      </c>
      <c r="Q3428" t="s">
        <v>8353</v>
      </c>
      <c r="R3428" s="16">
        <v>41884.056747685187</v>
      </c>
      <c r="S3428">
        <v>2014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P3429" s="11" t="s">
        <v>8313</v>
      </c>
      <c r="Q3429" t="s">
        <v>8353</v>
      </c>
      <c r="R3429" s="16">
        <v>41792.645277777774</v>
      </c>
      <c r="S3429">
        <v>2014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P3430" s="11" t="s">
        <v>8313</v>
      </c>
      <c r="Q3430" t="s">
        <v>8353</v>
      </c>
      <c r="R3430" s="16">
        <v>42038.720451388886</v>
      </c>
      <c r="S3430">
        <v>2015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P3431" s="11" t="s">
        <v>8313</v>
      </c>
      <c r="Q3431" t="s">
        <v>8353</v>
      </c>
      <c r="R3431" s="16">
        <v>42662.021539351852</v>
      </c>
      <c r="S3431">
        <v>2016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P3432" s="11" t="s">
        <v>8313</v>
      </c>
      <c r="Q3432" t="s">
        <v>8353</v>
      </c>
      <c r="R3432" s="16">
        <v>41820.945613425924</v>
      </c>
      <c r="S3432">
        <v>2014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P3433" s="11" t="s">
        <v>8313</v>
      </c>
      <c r="Q3433" t="s">
        <v>8353</v>
      </c>
      <c r="R3433" s="16">
        <v>41839.730937500004</v>
      </c>
      <c r="S3433">
        <v>2014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P3434" s="11" t="s">
        <v>8313</v>
      </c>
      <c r="Q3434" t="s">
        <v>8353</v>
      </c>
      <c r="R3434" s="16">
        <v>42380.581180555557</v>
      </c>
      <c r="S3434">
        <v>2016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P3435" s="11" t="s">
        <v>8313</v>
      </c>
      <c r="Q3435" t="s">
        <v>8353</v>
      </c>
      <c r="R3435" s="16">
        <v>41776.063136574077</v>
      </c>
      <c r="S3435">
        <v>2014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P3436" s="11" t="s">
        <v>8313</v>
      </c>
      <c r="Q3436" t="s">
        <v>8353</v>
      </c>
      <c r="R3436" s="16">
        <v>41800.380428240744</v>
      </c>
      <c r="S3436">
        <v>2014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P3437" s="11" t="s">
        <v>8313</v>
      </c>
      <c r="Q3437" t="s">
        <v>8353</v>
      </c>
      <c r="R3437" s="16">
        <v>42572.61681712963</v>
      </c>
      <c r="S3437">
        <v>2016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P3438" s="11" t="s">
        <v>8313</v>
      </c>
      <c r="Q3438" t="s">
        <v>8353</v>
      </c>
      <c r="R3438" s="16">
        <v>41851.541585648149</v>
      </c>
      <c r="S3438">
        <v>2014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P3439" s="11" t="s">
        <v>8313</v>
      </c>
      <c r="Q3439" t="s">
        <v>8347</v>
      </c>
      <c r="R3439" s="16">
        <v>42205.710879629631</v>
      </c>
      <c r="S3439">
        <v>2015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P3440" s="11" t="s">
        <v>8313</v>
      </c>
      <c r="Q3440" t="s">
        <v>8347</v>
      </c>
      <c r="R3440" s="16">
        <v>42100.927858796291</v>
      </c>
      <c r="S3440">
        <v>2015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P3441" s="11" t="s">
        <v>8313</v>
      </c>
      <c r="Q3441" t="s">
        <v>8347</v>
      </c>
      <c r="R3441" s="16">
        <v>42374.911226851851</v>
      </c>
      <c r="S3441">
        <v>2016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P3442" s="11" t="s">
        <v>8313</v>
      </c>
      <c r="Q3442" t="s">
        <v>8347</v>
      </c>
      <c r="R3442" s="16">
        <v>41809.12300925926</v>
      </c>
      <c r="S3442">
        <v>2014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P3443" s="11" t="s">
        <v>8313</v>
      </c>
      <c r="Q3443" t="s">
        <v>8347</v>
      </c>
      <c r="R3443" s="16">
        <v>42294.429641203707</v>
      </c>
      <c r="S3443">
        <v>2015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P3444" s="11" t="s">
        <v>8313</v>
      </c>
      <c r="Q3444" t="s">
        <v>8347</v>
      </c>
      <c r="R3444" s="16">
        <v>42124.841111111105</v>
      </c>
      <c r="S3444">
        <v>2015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P3445" s="11" t="s">
        <v>8313</v>
      </c>
      <c r="Q3445" t="s">
        <v>8347</v>
      </c>
      <c r="R3445" s="16">
        <v>41861.524837962963</v>
      </c>
      <c r="S3445">
        <v>2014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P3446" s="11" t="s">
        <v>8313</v>
      </c>
      <c r="Q3446" t="s">
        <v>8347</v>
      </c>
      <c r="R3446" s="16">
        <v>42521.291504629626</v>
      </c>
      <c r="S3446">
        <v>2016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P3447" s="11" t="s">
        <v>8313</v>
      </c>
      <c r="Q3447" t="s">
        <v>8347</v>
      </c>
      <c r="R3447" s="16">
        <v>42272.530509259261</v>
      </c>
      <c r="S3447">
        <v>2015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P3448" s="11" t="s">
        <v>8313</v>
      </c>
      <c r="Q3448" t="s">
        <v>8347</v>
      </c>
      <c r="R3448" s="16">
        <v>42016.832465277781</v>
      </c>
      <c r="S3448">
        <v>2015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P3449" s="11" t="s">
        <v>8313</v>
      </c>
      <c r="Q3449" t="s">
        <v>8347</v>
      </c>
      <c r="R3449" s="16">
        <v>42402.889027777783</v>
      </c>
      <c r="S3449">
        <v>2016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P3450" s="11" t="s">
        <v>8313</v>
      </c>
      <c r="Q3450" t="s">
        <v>8347</v>
      </c>
      <c r="R3450" s="16">
        <v>41960.119085648148</v>
      </c>
      <c r="S3450">
        <v>2014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P3451" s="11" t="s">
        <v>8313</v>
      </c>
      <c r="Q3451" t="s">
        <v>8347</v>
      </c>
      <c r="R3451" s="16">
        <v>42532.052523148144</v>
      </c>
      <c r="S3451">
        <v>2016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P3452" s="11" t="s">
        <v>8313</v>
      </c>
      <c r="Q3452" t="s">
        <v>8347</v>
      </c>
      <c r="R3452" s="16">
        <v>42036.704525462963</v>
      </c>
      <c r="S3452">
        <v>2015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P3453" s="11" t="s">
        <v>8313</v>
      </c>
      <c r="Q3453" t="s">
        <v>8347</v>
      </c>
      <c r="R3453" s="16">
        <v>42088.723692129628</v>
      </c>
      <c r="S3453">
        <v>2015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P3454" s="11" t="s">
        <v>8313</v>
      </c>
      <c r="Q3454" t="s">
        <v>8347</v>
      </c>
      <c r="R3454" s="16">
        <v>41820.639189814814</v>
      </c>
      <c r="S3454">
        <v>2014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P3455" s="11" t="s">
        <v>8313</v>
      </c>
      <c r="Q3455" t="s">
        <v>8347</v>
      </c>
      <c r="R3455" s="16">
        <v>42535.97865740741</v>
      </c>
      <c r="S3455">
        <v>2016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P3456" s="11" t="s">
        <v>8313</v>
      </c>
      <c r="Q3456" t="s">
        <v>8347</v>
      </c>
      <c r="R3456" s="16">
        <v>41821.698599537034</v>
      </c>
      <c r="S3456">
        <v>2014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P3457" s="11" t="s">
        <v>8313</v>
      </c>
      <c r="Q3457" t="s">
        <v>8347</v>
      </c>
      <c r="R3457" s="16">
        <v>42626.7503125</v>
      </c>
      <c r="S3457">
        <v>2016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P3458" s="11" t="s">
        <v>8313</v>
      </c>
      <c r="Q3458" t="s">
        <v>8347</v>
      </c>
      <c r="R3458" s="16">
        <v>41821.205636574072</v>
      </c>
      <c r="S3458">
        <v>2014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P3459" s="11" t="s">
        <v>8313</v>
      </c>
      <c r="Q3459" t="s">
        <v>8347</v>
      </c>
      <c r="R3459" s="16">
        <v>42016.706678240742</v>
      </c>
      <c r="S3459">
        <v>2015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P3460" s="11" t="s">
        <v>8313</v>
      </c>
      <c r="Q3460" t="s">
        <v>8347</v>
      </c>
      <c r="R3460" s="16">
        <v>42011.202581018515</v>
      </c>
      <c r="S3460">
        <v>2015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P3461" s="11" t="s">
        <v>8313</v>
      </c>
      <c r="Q3461" t="s">
        <v>8347</v>
      </c>
      <c r="R3461" s="16">
        <v>42480.479861111111</v>
      </c>
      <c r="S3461">
        <v>2016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P3462" s="11" t="s">
        <v>8313</v>
      </c>
      <c r="Q3462" t="s">
        <v>8347</v>
      </c>
      <c r="R3462" s="16">
        <v>41852.527222222219</v>
      </c>
      <c r="S3462">
        <v>2014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P3463" s="11" t="s">
        <v>8313</v>
      </c>
      <c r="Q3463" t="s">
        <v>8347</v>
      </c>
      <c r="R3463" s="16">
        <v>42643.632858796293</v>
      </c>
      <c r="S3463">
        <v>2016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P3464" s="11" t="s">
        <v>8313</v>
      </c>
      <c r="Q3464" t="s">
        <v>8347</v>
      </c>
      <c r="R3464" s="16">
        <v>42179.898472222223</v>
      </c>
      <c r="S3464">
        <v>2015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P3465" s="11" t="s">
        <v>8313</v>
      </c>
      <c r="Q3465" t="s">
        <v>8347</v>
      </c>
      <c r="R3465" s="16">
        <v>42612.918807870374</v>
      </c>
      <c r="S3465">
        <v>2016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P3466" s="11" t="s">
        <v>8313</v>
      </c>
      <c r="Q3466" t="s">
        <v>8347</v>
      </c>
      <c r="R3466" s="16">
        <v>42575.130057870367</v>
      </c>
      <c r="S3466">
        <v>2016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P3467" s="11" t="s">
        <v>8313</v>
      </c>
      <c r="Q3467" t="s">
        <v>8347</v>
      </c>
      <c r="R3467" s="16">
        <v>42200.625833333332</v>
      </c>
      <c r="S3467">
        <v>2015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P3468" s="11" t="s">
        <v>8313</v>
      </c>
      <c r="Q3468" t="s">
        <v>8347</v>
      </c>
      <c r="R3468" s="16">
        <v>42420.019097222219</v>
      </c>
      <c r="S3468">
        <v>2016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P3469" s="11" t="s">
        <v>8313</v>
      </c>
      <c r="Q3469" t="s">
        <v>8347</v>
      </c>
      <c r="R3469" s="16">
        <v>42053.671666666662</v>
      </c>
      <c r="S3469">
        <v>2015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P3470" s="11" t="s">
        <v>8313</v>
      </c>
      <c r="Q3470" t="s">
        <v>8347</v>
      </c>
      <c r="R3470" s="16">
        <v>42605.765381944439</v>
      </c>
      <c r="S3470">
        <v>2016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P3471" s="11" t="s">
        <v>8313</v>
      </c>
      <c r="Q3471" t="s">
        <v>8347</v>
      </c>
      <c r="R3471" s="16">
        <v>42458.641724537039</v>
      </c>
      <c r="S3471">
        <v>2016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P3472" s="11" t="s">
        <v>8313</v>
      </c>
      <c r="Q3472" t="s">
        <v>8347</v>
      </c>
      <c r="R3472" s="16">
        <v>42529.022013888884</v>
      </c>
      <c r="S3472">
        <v>2016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P3473" s="11" t="s">
        <v>8313</v>
      </c>
      <c r="Q3473" t="s">
        <v>8347</v>
      </c>
      <c r="R3473" s="16">
        <v>41841.820486111108</v>
      </c>
      <c r="S3473">
        <v>2014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P3474" s="11" t="s">
        <v>8313</v>
      </c>
      <c r="Q3474" t="s">
        <v>8347</v>
      </c>
      <c r="R3474" s="16">
        <v>41928.170497685183</v>
      </c>
      <c r="S3474">
        <v>2014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P3475" s="11" t="s">
        <v>8313</v>
      </c>
      <c r="Q3475" t="s">
        <v>8347</v>
      </c>
      <c r="R3475" s="16">
        <v>42062.834444444445</v>
      </c>
      <c r="S3475">
        <v>2015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P3476" s="11" t="s">
        <v>8313</v>
      </c>
      <c r="Q3476" t="s">
        <v>8347</v>
      </c>
      <c r="R3476" s="16">
        <v>42541.501516203702</v>
      </c>
      <c r="S3476">
        <v>2016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P3477" s="11" t="s">
        <v>8313</v>
      </c>
      <c r="Q3477" t="s">
        <v>8347</v>
      </c>
      <c r="R3477" s="16">
        <v>41918.880833333329</v>
      </c>
      <c r="S3477">
        <v>2014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P3478" s="11" t="s">
        <v>8313</v>
      </c>
      <c r="Q3478" t="s">
        <v>8347</v>
      </c>
      <c r="R3478" s="16">
        <v>41921.279976851853</v>
      </c>
      <c r="S3478">
        <v>2014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P3479" s="11" t="s">
        <v>8313</v>
      </c>
      <c r="Q3479" t="s">
        <v>8347</v>
      </c>
      <c r="R3479" s="16">
        <v>42128.736608796295</v>
      </c>
      <c r="S3479">
        <v>2015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P3480" s="11" t="s">
        <v>8313</v>
      </c>
      <c r="Q3480" t="s">
        <v>8347</v>
      </c>
      <c r="R3480" s="16">
        <v>42053.916921296302</v>
      </c>
      <c r="S3480">
        <v>2015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P3481" s="11" t="s">
        <v>8313</v>
      </c>
      <c r="Q3481" t="s">
        <v>8347</v>
      </c>
      <c r="R3481" s="16">
        <v>41781.855092592588</v>
      </c>
      <c r="S3481">
        <v>2014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P3482" s="11" t="s">
        <v>8313</v>
      </c>
      <c r="Q3482" t="s">
        <v>8347</v>
      </c>
      <c r="R3482" s="16">
        <v>42171.317442129628</v>
      </c>
      <c r="S3482">
        <v>2015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P3483" s="11" t="s">
        <v>8313</v>
      </c>
      <c r="Q3483" t="s">
        <v>8347</v>
      </c>
      <c r="R3483" s="16">
        <v>41989.24754629629</v>
      </c>
      <c r="S3483">
        <v>2014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P3484" s="11" t="s">
        <v>8313</v>
      </c>
      <c r="Q3484" t="s">
        <v>8347</v>
      </c>
      <c r="R3484" s="16">
        <v>41796.771597222221</v>
      </c>
      <c r="S3484">
        <v>2014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P3485" s="11" t="s">
        <v>8313</v>
      </c>
      <c r="Q3485" t="s">
        <v>8347</v>
      </c>
      <c r="R3485" s="16">
        <v>41793.668761574074</v>
      </c>
      <c r="S3485">
        <v>2014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P3486" s="11" t="s">
        <v>8313</v>
      </c>
      <c r="Q3486" t="s">
        <v>8347</v>
      </c>
      <c r="R3486" s="16">
        <v>42506.760405092587</v>
      </c>
      <c r="S3486">
        <v>2016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P3487" s="11" t="s">
        <v>8313</v>
      </c>
      <c r="Q3487" t="s">
        <v>8347</v>
      </c>
      <c r="R3487" s="16">
        <v>42372.693055555559</v>
      </c>
      <c r="S3487">
        <v>2016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P3488" s="11" t="s">
        <v>8313</v>
      </c>
      <c r="Q3488" t="s">
        <v>8347</v>
      </c>
      <c r="R3488" s="16">
        <v>42126.87501157407</v>
      </c>
      <c r="S3488">
        <v>2015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P3489" s="11" t="s">
        <v>8313</v>
      </c>
      <c r="Q3489" t="s">
        <v>8347</v>
      </c>
      <c r="R3489" s="16">
        <v>42149.940416666665</v>
      </c>
      <c r="S3489">
        <v>2015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P3490" s="11" t="s">
        <v>8313</v>
      </c>
      <c r="Q3490" t="s">
        <v>8347</v>
      </c>
      <c r="R3490" s="16">
        <v>42087.768055555556</v>
      </c>
      <c r="S3490">
        <v>2015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P3491" s="11" t="s">
        <v>8313</v>
      </c>
      <c r="Q3491" t="s">
        <v>8347</v>
      </c>
      <c r="R3491" s="16">
        <v>41753.635775462964</v>
      </c>
      <c r="S3491">
        <v>2014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P3492" s="11" t="s">
        <v>8313</v>
      </c>
      <c r="Q3492" t="s">
        <v>8347</v>
      </c>
      <c r="R3492" s="16">
        <v>42443.802361111113</v>
      </c>
      <c r="S3492">
        <v>2016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P3493" s="11" t="s">
        <v>8313</v>
      </c>
      <c r="Q3493" t="s">
        <v>8347</v>
      </c>
      <c r="R3493" s="16">
        <v>42121.249814814815</v>
      </c>
      <c r="S3493">
        <v>2015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P3494" s="11" t="s">
        <v>8313</v>
      </c>
      <c r="Q3494" t="s">
        <v>8347</v>
      </c>
      <c r="R3494" s="16">
        <v>42268.009224537032</v>
      </c>
      <c r="S3494">
        <v>2015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P3495" s="11" t="s">
        <v>8313</v>
      </c>
      <c r="Q3495" t="s">
        <v>8347</v>
      </c>
      <c r="R3495" s="16">
        <v>41848.866157407407</v>
      </c>
      <c r="S3495">
        <v>2014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P3496" s="11" t="s">
        <v>8313</v>
      </c>
      <c r="Q3496" t="s">
        <v>8347</v>
      </c>
      <c r="R3496" s="16">
        <v>42689.214988425927</v>
      </c>
      <c r="S3496">
        <v>2016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P3497" s="11" t="s">
        <v>8313</v>
      </c>
      <c r="Q3497" t="s">
        <v>8347</v>
      </c>
      <c r="R3497" s="16">
        <v>41915.762835648151</v>
      </c>
      <c r="S3497">
        <v>2014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P3498" s="11" t="s">
        <v>8313</v>
      </c>
      <c r="Q3498" t="s">
        <v>8347</v>
      </c>
      <c r="R3498" s="16">
        <v>42584.846828703703</v>
      </c>
      <c r="S3498">
        <v>2016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P3499" s="11" t="s">
        <v>8313</v>
      </c>
      <c r="Q3499" t="s">
        <v>8347</v>
      </c>
      <c r="R3499" s="16">
        <v>42511.741944444439</v>
      </c>
      <c r="S3499">
        <v>2016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P3500" s="11" t="s">
        <v>8313</v>
      </c>
      <c r="Q3500" t="s">
        <v>8347</v>
      </c>
      <c r="R3500" s="16">
        <v>42459.15861111111</v>
      </c>
      <c r="S3500">
        <v>2016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P3501" s="11" t="s">
        <v>8313</v>
      </c>
      <c r="Q3501" t="s">
        <v>8347</v>
      </c>
      <c r="R3501" s="16">
        <v>42132.036168981482</v>
      </c>
      <c r="S3501">
        <v>2015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P3502" s="11" t="s">
        <v>8313</v>
      </c>
      <c r="Q3502" t="s">
        <v>8347</v>
      </c>
      <c r="R3502" s="16">
        <v>42419.91942129629</v>
      </c>
      <c r="S3502">
        <v>2016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P3503" s="11" t="s">
        <v>8313</v>
      </c>
      <c r="Q3503" t="s">
        <v>8347</v>
      </c>
      <c r="R3503" s="16">
        <v>42233.763831018514</v>
      </c>
      <c r="S3503">
        <v>2015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P3504" s="11" t="s">
        <v>8313</v>
      </c>
      <c r="Q3504" t="s">
        <v>8347</v>
      </c>
      <c r="R3504" s="16">
        <v>42430.839398148149</v>
      </c>
      <c r="S3504">
        <v>2016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P3505" s="11" t="s">
        <v>8313</v>
      </c>
      <c r="Q3505" t="s">
        <v>8347</v>
      </c>
      <c r="R3505" s="16">
        <v>42545.478333333333</v>
      </c>
      <c r="S3505">
        <v>2016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P3506" s="11" t="s">
        <v>8313</v>
      </c>
      <c r="Q3506" t="s">
        <v>8347</v>
      </c>
      <c r="R3506" s="16">
        <v>42297.748738425929</v>
      </c>
      <c r="S3506">
        <v>2015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P3507" s="11" t="s">
        <v>8313</v>
      </c>
      <c r="Q3507" t="s">
        <v>8347</v>
      </c>
      <c r="R3507" s="16">
        <v>41760.935706018521</v>
      </c>
      <c r="S3507">
        <v>2014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P3508" s="11" t="s">
        <v>8313</v>
      </c>
      <c r="Q3508" t="s">
        <v>8347</v>
      </c>
      <c r="R3508" s="16">
        <v>41829.734259259261</v>
      </c>
      <c r="S3508">
        <v>2014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P3509" s="11" t="s">
        <v>8313</v>
      </c>
      <c r="Q3509" t="s">
        <v>8347</v>
      </c>
      <c r="R3509" s="16">
        <v>42491.92288194444</v>
      </c>
      <c r="S3509">
        <v>2016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P3510" s="11" t="s">
        <v>8313</v>
      </c>
      <c r="Q3510" t="s">
        <v>8347</v>
      </c>
      <c r="R3510" s="16">
        <v>42477.729780092588</v>
      </c>
      <c r="S3510">
        <v>2016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P3511" s="11" t="s">
        <v>8313</v>
      </c>
      <c r="Q3511" t="s">
        <v>8347</v>
      </c>
      <c r="R3511" s="16">
        <v>41950.859560185185</v>
      </c>
      <c r="S3511">
        <v>2014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P3512" s="11" t="s">
        <v>8313</v>
      </c>
      <c r="Q3512" t="s">
        <v>8347</v>
      </c>
      <c r="R3512" s="16">
        <v>41802.62090277778</v>
      </c>
      <c r="S3512">
        <v>2014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P3513" s="11" t="s">
        <v>8313</v>
      </c>
      <c r="Q3513" t="s">
        <v>8347</v>
      </c>
      <c r="R3513" s="16">
        <v>41927.873784722222</v>
      </c>
      <c r="S3513">
        <v>2014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P3514" s="11" t="s">
        <v>8313</v>
      </c>
      <c r="Q3514" t="s">
        <v>8347</v>
      </c>
      <c r="R3514" s="16">
        <v>42057.536944444444</v>
      </c>
      <c r="S3514">
        <v>2015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P3515" s="11" t="s">
        <v>8313</v>
      </c>
      <c r="Q3515" t="s">
        <v>8347</v>
      </c>
      <c r="R3515" s="16">
        <v>41781.096203703702</v>
      </c>
      <c r="S3515">
        <v>2014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P3516" s="11" t="s">
        <v>8313</v>
      </c>
      <c r="Q3516" t="s">
        <v>8347</v>
      </c>
      <c r="R3516" s="16">
        <v>42020.846666666665</v>
      </c>
      <c r="S3516">
        <v>2015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P3517" s="11" t="s">
        <v>8313</v>
      </c>
      <c r="Q3517" t="s">
        <v>8347</v>
      </c>
      <c r="R3517" s="16">
        <v>42125.772812499999</v>
      </c>
      <c r="S3517">
        <v>2015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P3518" s="11" t="s">
        <v>8313</v>
      </c>
      <c r="Q3518" t="s">
        <v>8347</v>
      </c>
      <c r="R3518" s="16">
        <v>41856.010069444441</v>
      </c>
      <c r="S3518">
        <v>2014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P3519" s="11" t="s">
        <v>8313</v>
      </c>
      <c r="Q3519" t="s">
        <v>8307</v>
      </c>
      <c r="R3519" s="16">
        <v>41794.817523148151</v>
      </c>
      <c r="S3519">
        <v>2014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P3520" s="11" t="s">
        <v>8313</v>
      </c>
      <c r="Q3520" t="s">
        <v>8307</v>
      </c>
      <c r="R3520" s="16">
        <v>41893.783553240741</v>
      </c>
      <c r="S3520">
        <v>2014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P3521" s="11" t="s">
        <v>8313</v>
      </c>
      <c r="Q3521" t="s">
        <v>8307</v>
      </c>
      <c r="R3521" s="16">
        <v>42037.598958333328</v>
      </c>
      <c r="S3521">
        <v>2015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P3522" s="11" t="s">
        <v>8313</v>
      </c>
      <c r="Q3522" t="s">
        <v>8307</v>
      </c>
      <c r="R3522" s="16">
        <v>42227.824212962965</v>
      </c>
      <c r="S3522">
        <v>2015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P3523" s="11" t="s">
        <v>8313</v>
      </c>
      <c r="Q3523" t="s">
        <v>8307</v>
      </c>
      <c r="R3523" s="16">
        <v>41881.361342592594</v>
      </c>
      <c r="S3523">
        <v>2014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P3524" s="11" t="s">
        <v>8313</v>
      </c>
      <c r="Q3524" t="s">
        <v>8307</v>
      </c>
      <c r="R3524" s="16">
        <v>42234.789884259255</v>
      </c>
      <c r="S3524">
        <v>2015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P3525" s="11" t="s">
        <v>8313</v>
      </c>
      <c r="Q3525" t="s">
        <v>8307</v>
      </c>
      <c r="R3525" s="16">
        <v>42581.397546296299</v>
      </c>
      <c r="S3525">
        <v>2016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P3526" s="11" t="s">
        <v>8313</v>
      </c>
      <c r="Q3526" t="s">
        <v>8307</v>
      </c>
      <c r="R3526" s="16">
        <v>41880.76357638889</v>
      </c>
      <c r="S3526">
        <v>2014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P3527" s="11" t="s">
        <v>8313</v>
      </c>
      <c r="Q3527" t="s">
        <v>8307</v>
      </c>
      <c r="R3527" s="16">
        <v>42214.6956712963</v>
      </c>
      <c r="S3527">
        <v>2015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P3528" s="11" t="s">
        <v>8313</v>
      </c>
      <c r="Q3528" t="s">
        <v>8307</v>
      </c>
      <c r="R3528" s="16">
        <v>42460.335312499999</v>
      </c>
      <c r="S3528">
        <v>2016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P3529" s="11" t="s">
        <v>8313</v>
      </c>
      <c r="Q3529" t="s">
        <v>8307</v>
      </c>
      <c r="R3529" s="16">
        <v>42167.023206018523</v>
      </c>
      <c r="S3529">
        <v>2015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P3530" s="11" t="s">
        <v>8313</v>
      </c>
      <c r="Q3530" t="s">
        <v>8307</v>
      </c>
      <c r="R3530" s="16">
        <v>42733.50136574074</v>
      </c>
      <c r="S3530">
        <v>2016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P3531" s="11" t="s">
        <v>8313</v>
      </c>
      <c r="Q3531" t="s">
        <v>8307</v>
      </c>
      <c r="R3531" s="16">
        <v>42177.761782407411</v>
      </c>
      <c r="S3531">
        <v>2015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P3532" s="11" t="s">
        <v>8313</v>
      </c>
      <c r="Q3532" t="s">
        <v>8307</v>
      </c>
      <c r="R3532" s="16">
        <v>42442.623344907406</v>
      </c>
      <c r="S3532">
        <v>2016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P3533" s="11" t="s">
        <v>8313</v>
      </c>
      <c r="Q3533" t="s">
        <v>8307</v>
      </c>
      <c r="R3533" s="16">
        <v>42521.654328703706</v>
      </c>
      <c r="S3533">
        <v>2016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P3534" s="11" t="s">
        <v>8313</v>
      </c>
      <c r="Q3534" t="s">
        <v>8307</v>
      </c>
      <c r="R3534" s="16">
        <v>41884.599849537037</v>
      </c>
      <c r="S3534">
        <v>2014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P3535" s="11" t="s">
        <v>8313</v>
      </c>
      <c r="Q3535" t="s">
        <v>8307</v>
      </c>
      <c r="R3535" s="16">
        <v>42289.761192129634</v>
      </c>
      <c r="S3535">
        <v>2015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P3536" s="11" t="s">
        <v>8313</v>
      </c>
      <c r="Q3536" t="s">
        <v>8307</v>
      </c>
      <c r="R3536" s="16">
        <v>42243.6252662037</v>
      </c>
      <c r="S3536">
        <v>2015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P3537" s="11" t="s">
        <v>8313</v>
      </c>
      <c r="Q3537" t="s">
        <v>8307</v>
      </c>
      <c r="R3537" s="16">
        <v>42248.640162037031</v>
      </c>
      <c r="S3537">
        <v>2015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P3538" s="11" t="s">
        <v>8313</v>
      </c>
      <c r="Q3538" t="s">
        <v>8307</v>
      </c>
      <c r="R3538" s="16">
        <v>42328.727141203708</v>
      </c>
      <c r="S3538">
        <v>2015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P3539" s="11" t="s">
        <v>8313</v>
      </c>
      <c r="Q3539" t="s">
        <v>8307</v>
      </c>
      <c r="R3539" s="16">
        <v>41923.354351851849</v>
      </c>
      <c r="S3539">
        <v>2014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P3540" s="11" t="s">
        <v>8313</v>
      </c>
      <c r="Q3540" t="s">
        <v>8307</v>
      </c>
      <c r="R3540" s="16">
        <v>42571.420601851853</v>
      </c>
      <c r="S3540">
        <v>2016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P3541" s="11" t="s">
        <v>8313</v>
      </c>
      <c r="Q3541" t="s">
        <v>8307</v>
      </c>
      <c r="R3541" s="16">
        <v>42600.756041666667</v>
      </c>
      <c r="S3541">
        <v>2016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P3542" s="11" t="s">
        <v>8313</v>
      </c>
      <c r="Q3542" t="s">
        <v>8307</v>
      </c>
      <c r="R3542" s="16">
        <v>42517.003368055557</v>
      </c>
      <c r="S3542">
        <v>2016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P3543" s="11" t="s">
        <v>8313</v>
      </c>
      <c r="Q3543" t="s">
        <v>8307</v>
      </c>
      <c r="R3543" s="16">
        <v>42222.730034722219</v>
      </c>
      <c r="S3543">
        <v>2015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P3544" s="11" t="s">
        <v>8313</v>
      </c>
      <c r="Q3544" t="s">
        <v>8307</v>
      </c>
      <c r="R3544" s="16">
        <v>41829.599791666667</v>
      </c>
      <c r="S3544">
        <v>2014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P3545" s="11" t="s">
        <v>8313</v>
      </c>
      <c r="Q3545" t="s">
        <v>8307</v>
      </c>
      <c r="R3545" s="16">
        <v>42150.755312499998</v>
      </c>
      <c r="S3545">
        <v>2015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P3546" s="11" t="s">
        <v>8313</v>
      </c>
      <c r="Q3546" t="s">
        <v>8307</v>
      </c>
      <c r="R3546" s="16">
        <v>42040.831678240742</v>
      </c>
      <c r="S3546">
        <v>2015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P3547" s="11" t="s">
        <v>8313</v>
      </c>
      <c r="Q3547" t="s">
        <v>8307</v>
      </c>
      <c r="R3547" s="16">
        <v>42075.807395833333</v>
      </c>
      <c r="S3547">
        <v>2015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P3548" s="11" t="s">
        <v>8313</v>
      </c>
      <c r="Q3548" t="s">
        <v>8307</v>
      </c>
      <c r="R3548" s="16">
        <v>42073.660694444443</v>
      </c>
      <c r="S3548">
        <v>2015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P3549" s="11" t="s">
        <v>8313</v>
      </c>
      <c r="Q3549" t="s">
        <v>8307</v>
      </c>
      <c r="R3549" s="16">
        <v>42480.078715277778</v>
      </c>
      <c r="S3549">
        <v>2016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P3550" s="11" t="s">
        <v>8313</v>
      </c>
      <c r="Q3550" t="s">
        <v>8307</v>
      </c>
      <c r="R3550" s="16">
        <v>42411.942291666666</v>
      </c>
      <c r="S3550">
        <v>2016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P3551" s="11" t="s">
        <v>8313</v>
      </c>
      <c r="Q3551" t="s">
        <v>8307</v>
      </c>
      <c r="R3551" s="16">
        <v>42223.394363425927</v>
      </c>
      <c r="S3551">
        <v>2015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P3552" s="11" t="s">
        <v>8313</v>
      </c>
      <c r="Q3552" t="s">
        <v>8307</v>
      </c>
      <c r="R3552" s="16">
        <v>42462.893495370372</v>
      </c>
      <c r="S3552">
        <v>2016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P3553" s="11" t="s">
        <v>8313</v>
      </c>
      <c r="Q3553" t="s">
        <v>8307</v>
      </c>
      <c r="R3553" s="16">
        <v>41753.515856481477</v>
      </c>
      <c r="S3553">
        <v>2014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P3554" s="11" t="s">
        <v>8313</v>
      </c>
      <c r="Q3554" t="s">
        <v>8307</v>
      </c>
      <c r="R3554" s="16">
        <v>41788.587083333332</v>
      </c>
      <c r="S3554">
        <v>2014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P3555" s="11" t="s">
        <v>8313</v>
      </c>
      <c r="Q3555" t="s">
        <v>8307</v>
      </c>
      <c r="R3555" s="16">
        <v>42196.028703703705</v>
      </c>
      <c r="S3555">
        <v>2015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P3556" s="11" t="s">
        <v>8313</v>
      </c>
      <c r="Q3556" t="s">
        <v>8307</v>
      </c>
      <c r="R3556" s="16">
        <v>42016.050451388888</v>
      </c>
      <c r="S3556">
        <v>2015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P3557" s="11" t="s">
        <v>8313</v>
      </c>
      <c r="Q3557" t="s">
        <v>8307</v>
      </c>
      <c r="R3557" s="16">
        <v>42661.442060185189</v>
      </c>
      <c r="S3557">
        <v>2016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P3558" s="11" t="s">
        <v>8313</v>
      </c>
      <c r="Q3558" t="s">
        <v>8307</v>
      </c>
      <c r="R3558" s="16">
        <v>41808.649583333332</v>
      </c>
      <c r="S3558">
        <v>2014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P3559" s="11" t="s">
        <v>8313</v>
      </c>
      <c r="Q3559" t="s">
        <v>8307</v>
      </c>
      <c r="R3559" s="16">
        <v>41730.276747685188</v>
      </c>
      <c r="S3559">
        <v>2014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P3560" s="11" t="s">
        <v>8313</v>
      </c>
      <c r="Q3560" t="s">
        <v>8307</v>
      </c>
      <c r="R3560" s="16">
        <v>42139.816840277781</v>
      </c>
      <c r="S3560">
        <v>2015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P3561" s="11" t="s">
        <v>8313</v>
      </c>
      <c r="Q3561" t="s">
        <v>8307</v>
      </c>
      <c r="R3561" s="16">
        <v>42194.096157407403</v>
      </c>
      <c r="S3561">
        <v>2015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P3562" s="11" t="s">
        <v>8313</v>
      </c>
      <c r="Q3562" t="s">
        <v>8307</v>
      </c>
      <c r="R3562" s="16">
        <v>42115.889652777783</v>
      </c>
      <c r="S3562">
        <v>2015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P3563" s="11" t="s">
        <v>8313</v>
      </c>
      <c r="Q3563" t="s">
        <v>8307</v>
      </c>
      <c r="R3563" s="16">
        <v>42203.680300925931</v>
      </c>
      <c r="S3563">
        <v>2015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P3564" s="11" t="s">
        <v>8313</v>
      </c>
      <c r="Q3564" t="s">
        <v>8307</v>
      </c>
      <c r="R3564" s="16">
        <v>42433.761886574073</v>
      </c>
      <c r="S3564">
        <v>2016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P3565" s="11" t="s">
        <v>8313</v>
      </c>
      <c r="Q3565" t="s">
        <v>8307</v>
      </c>
      <c r="R3565" s="16">
        <v>42555.671944444446</v>
      </c>
      <c r="S3565">
        <v>2016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P3566" s="11" t="s">
        <v>8313</v>
      </c>
      <c r="Q3566" t="s">
        <v>8307</v>
      </c>
      <c r="R3566" s="16">
        <v>42236.623252314821</v>
      </c>
      <c r="S3566">
        <v>2015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P3567" s="11" t="s">
        <v>8313</v>
      </c>
      <c r="Q3567" t="s">
        <v>8307</v>
      </c>
      <c r="R3567" s="16">
        <v>41974.743148148147</v>
      </c>
      <c r="S3567">
        <v>2014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P3568" s="11" t="s">
        <v>8313</v>
      </c>
      <c r="Q3568" t="s">
        <v>8307</v>
      </c>
      <c r="R3568" s="16">
        <v>41997.507905092592</v>
      </c>
      <c r="S3568">
        <v>2014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P3569" s="11" t="s">
        <v>8313</v>
      </c>
      <c r="Q3569" t="s">
        <v>8307</v>
      </c>
      <c r="R3569" s="16">
        <v>42135.810694444444</v>
      </c>
      <c r="S3569">
        <v>2015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P3570" s="11" t="s">
        <v>8313</v>
      </c>
      <c r="Q3570" t="s">
        <v>8307</v>
      </c>
      <c r="R3570" s="16">
        <v>41869.740671296298</v>
      </c>
      <c r="S3570">
        <v>2014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P3571" s="11" t="s">
        <v>8313</v>
      </c>
      <c r="Q3571" t="s">
        <v>8307</v>
      </c>
      <c r="R3571" s="16">
        <v>41982.688611111109</v>
      </c>
      <c r="S3571">
        <v>2014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P3572" s="11" t="s">
        <v>8313</v>
      </c>
      <c r="Q3572" t="s">
        <v>8307</v>
      </c>
      <c r="R3572" s="16">
        <v>41976.331979166673</v>
      </c>
      <c r="S3572">
        <v>2014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P3573" s="11" t="s">
        <v>8313</v>
      </c>
      <c r="Q3573" t="s">
        <v>8307</v>
      </c>
      <c r="R3573" s="16">
        <v>41912.858946759261</v>
      </c>
      <c r="S3573">
        <v>2014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P3574" s="11" t="s">
        <v>8313</v>
      </c>
      <c r="Q3574" t="s">
        <v>8307</v>
      </c>
      <c r="R3574" s="16">
        <v>42146.570393518516</v>
      </c>
      <c r="S3574">
        <v>2015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P3575" s="11" t="s">
        <v>8313</v>
      </c>
      <c r="Q3575" t="s">
        <v>8307</v>
      </c>
      <c r="R3575" s="16">
        <v>41921.375532407408</v>
      </c>
      <c r="S3575">
        <v>2014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P3576" s="11" t="s">
        <v>8313</v>
      </c>
      <c r="Q3576" t="s">
        <v>8307</v>
      </c>
      <c r="R3576" s="16">
        <v>41926.942685185182</v>
      </c>
      <c r="S3576">
        <v>2014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P3577" s="11" t="s">
        <v>8313</v>
      </c>
      <c r="Q3577" t="s">
        <v>8307</v>
      </c>
      <c r="R3577" s="16">
        <v>42561.783877314811</v>
      </c>
      <c r="S3577">
        <v>2016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P3578" s="11" t="s">
        <v>8313</v>
      </c>
      <c r="Q3578" t="s">
        <v>8307</v>
      </c>
      <c r="R3578" s="16">
        <v>42649.54923611111</v>
      </c>
      <c r="S3578">
        <v>2016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P3579" s="11" t="s">
        <v>8313</v>
      </c>
      <c r="Q3579" t="s">
        <v>8337</v>
      </c>
      <c r="R3579" s="16">
        <v>42093.786840277782</v>
      </c>
      <c r="S3579">
        <v>2015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P3580" s="11" t="s">
        <v>8313</v>
      </c>
      <c r="Q3580" t="s">
        <v>8337</v>
      </c>
      <c r="R3580" s="16">
        <v>42460.733530092592</v>
      </c>
      <c r="S3580">
        <v>2016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P3581" s="11" t="s">
        <v>8313</v>
      </c>
      <c r="Q3581" t="s">
        <v>8337</v>
      </c>
      <c r="R3581" s="16">
        <v>42430.762222222227</v>
      </c>
      <c r="S3581">
        <v>2016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P3582" s="11" t="s">
        <v>8313</v>
      </c>
      <c r="Q3582" t="s">
        <v>8337</v>
      </c>
      <c r="R3582" s="16">
        <v>42026.176180555558</v>
      </c>
      <c r="S3582">
        <v>2015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P3583" s="11" t="s">
        <v>8313</v>
      </c>
      <c r="Q3583" t="s">
        <v>8337</v>
      </c>
      <c r="R3583" s="16">
        <v>41836.471180555556</v>
      </c>
      <c r="S3583">
        <v>2014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P3584" s="11" t="s">
        <v>8313</v>
      </c>
      <c r="Q3584" t="s">
        <v>8337</v>
      </c>
      <c r="R3584" s="16">
        <v>42451.095856481479</v>
      </c>
      <c r="S3584">
        <v>2016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P3585" s="11" t="s">
        <v>8313</v>
      </c>
      <c r="Q3585" t="s">
        <v>8337</v>
      </c>
      <c r="R3585" s="16">
        <v>42418.425983796296</v>
      </c>
      <c r="S3585">
        <v>2016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P3586" s="11" t="s">
        <v>8313</v>
      </c>
      <c r="Q3586" t="s">
        <v>8337</v>
      </c>
      <c r="R3586" s="16">
        <v>42168.316481481481</v>
      </c>
      <c r="S3586">
        <v>2015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P3587" s="11" t="s">
        <v>8313</v>
      </c>
      <c r="Q3587" t="s">
        <v>8337</v>
      </c>
      <c r="R3587" s="16">
        <v>41964.716319444444</v>
      </c>
      <c r="S3587">
        <v>2014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P3588" s="11" t="s">
        <v>8313</v>
      </c>
      <c r="Q3588" t="s">
        <v>8337</v>
      </c>
      <c r="R3588" s="16">
        <v>42576.697569444441</v>
      </c>
      <c r="S3588">
        <v>2016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P3589" s="11" t="s">
        <v>8313</v>
      </c>
      <c r="Q3589" t="s">
        <v>8337</v>
      </c>
      <c r="R3589" s="16">
        <v>42503.539976851855</v>
      </c>
      <c r="S3589">
        <v>2016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P3590" s="11" t="s">
        <v>8313</v>
      </c>
      <c r="Q3590" t="s">
        <v>8337</v>
      </c>
      <c r="R3590" s="16">
        <v>42101.828819444447</v>
      </c>
      <c r="S3590">
        <v>2015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P3591" s="11" t="s">
        <v>8313</v>
      </c>
      <c r="Q3591" t="s">
        <v>8337</v>
      </c>
      <c r="R3591" s="16">
        <v>42125.647534722222</v>
      </c>
      <c r="S3591">
        <v>2015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P3592" s="11" t="s">
        <v>8313</v>
      </c>
      <c r="Q3592" t="s">
        <v>8337</v>
      </c>
      <c r="R3592" s="16">
        <v>41902.333726851852</v>
      </c>
      <c r="S3592">
        <v>2014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P3593" s="11" t="s">
        <v>8313</v>
      </c>
      <c r="Q3593" t="s">
        <v>8337</v>
      </c>
      <c r="R3593" s="16">
        <v>42003.948425925926</v>
      </c>
      <c r="S3593">
        <v>2014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P3594" s="11" t="s">
        <v>8313</v>
      </c>
      <c r="Q3594" t="s">
        <v>8337</v>
      </c>
      <c r="R3594" s="16">
        <v>41988.829942129625</v>
      </c>
      <c r="S3594">
        <v>2014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P3595" s="11" t="s">
        <v>8313</v>
      </c>
      <c r="Q3595" t="s">
        <v>8337</v>
      </c>
      <c r="R3595" s="16">
        <v>41974.898599537039</v>
      </c>
      <c r="S3595">
        <v>2014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P3596" s="11" t="s">
        <v>8313</v>
      </c>
      <c r="Q3596" t="s">
        <v>8337</v>
      </c>
      <c r="R3596" s="16">
        <v>42592.066921296297</v>
      </c>
      <c r="S3596">
        <v>2016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P3597" s="11" t="s">
        <v>8313</v>
      </c>
      <c r="Q3597" t="s">
        <v>8337</v>
      </c>
      <c r="R3597" s="16">
        <v>42050.008368055554</v>
      </c>
      <c r="S3597">
        <v>2015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P3598" s="11" t="s">
        <v>8313</v>
      </c>
      <c r="Q3598" t="s">
        <v>8337</v>
      </c>
      <c r="R3598" s="16">
        <v>41856.715069444443</v>
      </c>
      <c r="S3598">
        <v>2014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P3599" s="11" t="s">
        <v>8313</v>
      </c>
      <c r="Q3599" t="s">
        <v>8337</v>
      </c>
      <c r="R3599" s="16">
        <v>42417.585532407407</v>
      </c>
      <c r="S3599">
        <v>2016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P3600" s="11" t="s">
        <v>8313</v>
      </c>
      <c r="Q3600" t="s">
        <v>8337</v>
      </c>
      <c r="R3600" s="16">
        <v>41866.79886574074</v>
      </c>
      <c r="S3600">
        <v>2014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P3601" s="11" t="s">
        <v>8313</v>
      </c>
      <c r="Q3601" t="s">
        <v>8337</v>
      </c>
      <c r="R3601" s="16">
        <v>42220.79487268519</v>
      </c>
      <c r="S3601">
        <v>2015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P3602" s="11" t="s">
        <v>8313</v>
      </c>
      <c r="Q3602" t="s">
        <v>8337</v>
      </c>
      <c r="R3602" s="16">
        <v>42628.849120370374</v>
      </c>
      <c r="S3602">
        <v>2016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P3603" s="11" t="s">
        <v>8313</v>
      </c>
      <c r="Q3603" t="s">
        <v>8337</v>
      </c>
      <c r="R3603" s="16">
        <v>41990.99863425926</v>
      </c>
      <c r="S3603">
        <v>2014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P3604" s="11" t="s">
        <v>8313</v>
      </c>
      <c r="Q3604" t="s">
        <v>8337</v>
      </c>
      <c r="R3604" s="16">
        <v>42447.894432870366</v>
      </c>
      <c r="S3604">
        <v>2016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P3605" s="11" t="s">
        <v>8313</v>
      </c>
      <c r="Q3605" t="s">
        <v>8337</v>
      </c>
      <c r="R3605" s="16">
        <v>42283.864351851851</v>
      </c>
      <c r="S3605">
        <v>2015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P3606" s="11" t="s">
        <v>8313</v>
      </c>
      <c r="Q3606" t="s">
        <v>8337</v>
      </c>
      <c r="R3606" s="16">
        <v>42483.015694444446</v>
      </c>
      <c r="S3606">
        <v>2016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P3607" s="11" t="s">
        <v>8313</v>
      </c>
      <c r="Q3607" t="s">
        <v>8337</v>
      </c>
      <c r="R3607" s="16">
        <v>42383.793124999997</v>
      </c>
      <c r="S3607">
        <v>2016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P3608" s="11" t="s">
        <v>8313</v>
      </c>
      <c r="Q3608" t="s">
        <v>8337</v>
      </c>
      <c r="R3608" s="16">
        <v>42566.604826388888</v>
      </c>
      <c r="S3608">
        <v>2016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P3609" s="11" t="s">
        <v>8313</v>
      </c>
      <c r="Q3609" t="s">
        <v>8337</v>
      </c>
      <c r="R3609" s="16">
        <v>42338.963912037041</v>
      </c>
      <c r="S3609">
        <v>2015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P3610" s="11" t="s">
        <v>8313</v>
      </c>
      <c r="Q3610" t="s">
        <v>8337</v>
      </c>
      <c r="R3610" s="16">
        <v>42506.709375000006</v>
      </c>
      <c r="S3610">
        <v>2016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P3611" s="11" t="s">
        <v>8313</v>
      </c>
      <c r="Q3611" t="s">
        <v>8337</v>
      </c>
      <c r="R3611" s="16">
        <v>42429.991724537031</v>
      </c>
      <c r="S3611">
        <v>2016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P3612" s="11" t="s">
        <v>8313</v>
      </c>
      <c r="Q3612" t="s">
        <v>8337</v>
      </c>
      <c r="R3612" s="16">
        <v>42203.432129629626</v>
      </c>
      <c r="S3612">
        <v>2015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P3613" s="11" t="s">
        <v>8313</v>
      </c>
      <c r="Q3613" t="s">
        <v>8337</v>
      </c>
      <c r="R3613" s="16">
        <v>42072.370381944449</v>
      </c>
      <c r="S3613">
        <v>2015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P3614" s="11" t="s">
        <v>8313</v>
      </c>
      <c r="Q3614" t="s">
        <v>8337</v>
      </c>
      <c r="R3614" s="16">
        <v>41789.726979166669</v>
      </c>
      <c r="S3614">
        <v>2014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P3615" s="11" t="s">
        <v>8313</v>
      </c>
      <c r="Q3615" t="s">
        <v>8337</v>
      </c>
      <c r="R3615" s="16">
        <v>41788.58997685185</v>
      </c>
      <c r="S3615">
        <v>2014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P3616" s="11" t="s">
        <v>8313</v>
      </c>
      <c r="Q3616" t="s">
        <v>8337</v>
      </c>
      <c r="R3616" s="16">
        <v>42144.041851851856</v>
      </c>
      <c r="S3616">
        <v>2015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P3617" s="11" t="s">
        <v>8313</v>
      </c>
      <c r="Q3617" t="s">
        <v>8337</v>
      </c>
      <c r="R3617" s="16">
        <v>42318.593703703707</v>
      </c>
      <c r="S3617">
        <v>2015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P3618" s="11" t="s">
        <v>8313</v>
      </c>
      <c r="Q3618" t="s">
        <v>8337</v>
      </c>
      <c r="R3618" s="16">
        <v>42052.949814814812</v>
      </c>
      <c r="S3618">
        <v>2015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P3619" s="11" t="s">
        <v>8313</v>
      </c>
      <c r="Q3619" t="s">
        <v>8337</v>
      </c>
      <c r="R3619" s="16">
        <v>42779.610289351855</v>
      </c>
      <c r="S3619">
        <v>2017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P3620" s="11" t="s">
        <v>8313</v>
      </c>
      <c r="Q3620" t="s">
        <v>8337</v>
      </c>
      <c r="R3620" s="16">
        <v>42128.627893518518</v>
      </c>
      <c r="S3620">
        <v>2015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P3621" s="11" t="s">
        <v>8313</v>
      </c>
      <c r="Q3621" t="s">
        <v>8337</v>
      </c>
      <c r="R3621" s="16">
        <v>42661.132245370376</v>
      </c>
      <c r="S3621">
        <v>2016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P3622" s="11" t="s">
        <v>8313</v>
      </c>
      <c r="Q3622" t="s">
        <v>8337</v>
      </c>
      <c r="R3622" s="16">
        <v>42037.938206018516</v>
      </c>
      <c r="S3622">
        <v>2015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P3623" s="11" t="s">
        <v>8313</v>
      </c>
      <c r="Q3623" t="s">
        <v>8337</v>
      </c>
      <c r="R3623" s="16">
        <v>42619.935694444444</v>
      </c>
      <c r="S3623">
        <v>2016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P3624" s="11" t="s">
        <v>8313</v>
      </c>
      <c r="Q3624" t="s">
        <v>8337</v>
      </c>
      <c r="R3624" s="16">
        <v>41877.221886574072</v>
      </c>
      <c r="S3624">
        <v>2014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P3625" s="11" t="s">
        <v>8313</v>
      </c>
      <c r="Q3625" t="s">
        <v>8337</v>
      </c>
      <c r="R3625" s="16">
        <v>41828.736921296295</v>
      </c>
      <c r="S3625">
        <v>2014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P3626" s="11" t="s">
        <v>8313</v>
      </c>
      <c r="Q3626" t="s">
        <v>8337</v>
      </c>
      <c r="R3626" s="16">
        <v>42545.774189814809</v>
      </c>
      <c r="S3626">
        <v>2016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P3627" s="11" t="s">
        <v>8313</v>
      </c>
      <c r="Q3627" t="s">
        <v>8337</v>
      </c>
      <c r="R3627" s="16">
        <v>42157.652511574073</v>
      </c>
      <c r="S3627">
        <v>2015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P3628" s="11" t="s">
        <v>8313</v>
      </c>
      <c r="Q3628" t="s">
        <v>8337</v>
      </c>
      <c r="R3628" s="16">
        <v>41846.667326388888</v>
      </c>
      <c r="S3628">
        <v>2014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P3629" s="11" t="s">
        <v>8313</v>
      </c>
      <c r="Q3629" t="s">
        <v>8337</v>
      </c>
      <c r="R3629" s="16">
        <v>42460.741747685184</v>
      </c>
      <c r="S3629">
        <v>2016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P3630" s="11" t="s">
        <v>8313</v>
      </c>
      <c r="Q3630" t="s">
        <v>8337</v>
      </c>
      <c r="R3630" s="16">
        <v>42291.833287037036</v>
      </c>
      <c r="S3630">
        <v>2015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P3631" s="11" t="s">
        <v>8313</v>
      </c>
      <c r="Q3631" t="s">
        <v>8337</v>
      </c>
      <c r="R3631" s="16">
        <v>42437.094490740739</v>
      </c>
      <c r="S3631">
        <v>2016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P3632" s="11" t="s">
        <v>8313</v>
      </c>
      <c r="Q3632" t="s">
        <v>8337</v>
      </c>
      <c r="R3632" s="16">
        <v>41942.84710648148</v>
      </c>
      <c r="S3632">
        <v>2014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P3633" s="11" t="s">
        <v>8313</v>
      </c>
      <c r="Q3633" t="s">
        <v>8337</v>
      </c>
      <c r="R3633" s="16">
        <v>41880.753437499996</v>
      </c>
      <c r="S3633">
        <v>2014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P3634" s="11" t="s">
        <v>8313</v>
      </c>
      <c r="Q3634" t="s">
        <v>8337</v>
      </c>
      <c r="R3634" s="16">
        <v>41946.936909722222</v>
      </c>
      <c r="S3634">
        <v>2014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P3635" s="11" t="s">
        <v>8313</v>
      </c>
      <c r="Q3635" t="s">
        <v>8337</v>
      </c>
      <c r="R3635" s="16">
        <v>42649.623460648145</v>
      </c>
      <c r="S3635">
        <v>2016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P3636" s="11" t="s">
        <v>8313</v>
      </c>
      <c r="Q3636" t="s">
        <v>8330</v>
      </c>
      <c r="R3636" s="16">
        <v>42701.166365740741</v>
      </c>
      <c r="S3636">
        <v>2016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P3637" s="11" t="s">
        <v>8313</v>
      </c>
      <c r="Q3637" t="s">
        <v>8330</v>
      </c>
      <c r="R3637" s="16">
        <v>42450.88282407407</v>
      </c>
      <c r="S3637">
        <v>2016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P3638" s="11" t="s">
        <v>8313</v>
      </c>
      <c r="Q3638" t="s">
        <v>8330</v>
      </c>
      <c r="R3638" s="16">
        <v>42226.694780092599</v>
      </c>
      <c r="S3638">
        <v>2015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P3639" s="11" t="s">
        <v>8313</v>
      </c>
      <c r="Q3639" t="s">
        <v>8330</v>
      </c>
      <c r="R3639" s="16">
        <v>41975.700636574074</v>
      </c>
      <c r="S3639">
        <v>2014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P3640" s="11" t="s">
        <v>8313</v>
      </c>
      <c r="Q3640" t="s">
        <v>8330</v>
      </c>
      <c r="R3640" s="16">
        <v>42053.672824074078</v>
      </c>
      <c r="S3640">
        <v>2015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P3641" s="11" t="s">
        <v>8313</v>
      </c>
      <c r="Q3641" t="s">
        <v>8330</v>
      </c>
      <c r="R3641" s="16">
        <v>42590.677152777775</v>
      </c>
      <c r="S3641">
        <v>2016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P3642" s="11" t="s">
        <v>8313</v>
      </c>
      <c r="Q3642" t="s">
        <v>8330</v>
      </c>
      <c r="R3642" s="16">
        <v>42104.781597222223</v>
      </c>
      <c r="S3642">
        <v>2015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P3643" s="11" t="s">
        <v>8313</v>
      </c>
      <c r="Q3643" t="s">
        <v>8330</v>
      </c>
      <c r="R3643" s="16">
        <v>41899.627071759263</v>
      </c>
      <c r="S3643">
        <v>2014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P3644" s="11" t="s">
        <v>8313</v>
      </c>
      <c r="Q3644" t="s">
        <v>8330</v>
      </c>
      <c r="R3644" s="16">
        <v>42297.816284722227</v>
      </c>
      <c r="S3644">
        <v>2015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P3645" s="11" t="s">
        <v>8313</v>
      </c>
      <c r="Q3645" t="s">
        <v>8330</v>
      </c>
      <c r="R3645" s="16">
        <v>42285.143969907411</v>
      </c>
      <c r="S3645">
        <v>2015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P3646" s="11" t="s">
        <v>8313</v>
      </c>
      <c r="Q3646" t="s">
        <v>8330</v>
      </c>
      <c r="R3646" s="16">
        <v>42409.241747685184</v>
      </c>
      <c r="S3646">
        <v>2016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P3647" s="11" t="s">
        <v>8313</v>
      </c>
      <c r="Q3647" t="s">
        <v>8330</v>
      </c>
      <c r="R3647" s="16">
        <v>42665.970347222217</v>
      </c>
      <c r="S3647">
        <v>2016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P3648" s="11" t="s">
        <v>8313</v>
      </c>
      <c r="Q3648" t="s">
        <v>8330</v>
      </c>
      <c r="R3648" s="16">
        <v>42140.421319444446</v>
      </c>
      <c r="S3648">
        <v>2015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P3649" s="11" t="s">
        <v>8313</v>
      </c>
      <c r="Q3649" t="s">
        <v>8330</v>
      </c>
      <c r="R3649" s="16">
        <v>42598.749155092592</v>
      </c>
      <c r="S3649">
        <v>2016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P3650" s="11" t="s">
        <v>8313</v>
      </c>
      <c r="Q3650" t="s">
        <v>8330</v>
      </c>
      <c r="R3650" s="16">
        <v>41887.292187500003</v>
      </c>
      <c r="S3650">
        <v>2014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P3651" s="11" t="s">
        <v>8313</v>
      </c>
      <c r="Q3651" t="s">
        <v>8330</v>
      </c>
      <c r="R3651" s="16">
        <v>41780.712893518517</v>
      </c>
      <c r="S3651">
        <v>2014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P3652" s="11" t="s">
        <v>8313</v>
      </c>
      <c r="Q3652" t="s">
        <v>8330</v>
      </c>
      <c r="R3652" s="16">
        <v>42381.478981481487</v>
      </c>
      <c r="S3652">
        <v>2016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P3653" s="11" t="s">
        <v>8313</v>
      </c>
      <c r="Q3653" t="s">
        <v>8330</v>
      </c>
      <c r="R3653" s="16">
        <v>41828.646319444444</v>
      </c>
      <c r="S3653">
        <v>2014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P3654" s="11" t="s">
        <v>8313</v>
      </c>
      <c r="Q3654" t="s">
        <v>8330</v>
      </c>
      <c r="R3654" s="16">
        <v>42596.644699074073</v>
      </c>
      <c r="S3654">
        <v>2016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P3655" s="11" t="s">
        <v>8313</v>
      </c>
      <c r="Q3655" t="s">
        <v>8330</v>
      </c>
      <c r="R3655" s="16">
        <v>42191.363506944443</v>
      </c>
      <c r="S3655">
        <v>2015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P3656" s="11" t="s">
        <v>8313</v>
      </c>
      <c r="Q3656" t="s">
        <v>8330</v>
      </c>
      <c r="R3656" s="16">
        <v>42440.416504629626</v>
      </c>
      <c r="S3656">
        <v>2016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P3657" s="11" t="s">
        <v>8313</v>
      </c>
      <c r="Q3657" t="s">
        <v>8330</v>
      </c>
      <c r="R3657" s="16">
        <v>42173.803217592591</v>
      </c>
      <c r="S3657">
        <v>2015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P3658" s="11" t="s">
        <v>8313</v>
      </c>
      <c r="Q3658" t="s">
        <v>8330</v>
      </c>
      <c r="R3658" s="16">
        <v>42737.910138888896</v>
      </c>
      <c r="S3658">
        <v>2017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P3659" s="11" t="s">
        <v>8313</v>
      </c>
      <c r="Q3659" t="s">
        <v>8330</v>
      </c>
      <c r="R3659" s="16">
        <v>42499.629849537043</v>
      </c>
      <c r="S3659">
        <v>2016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P3660" s="11" t="s">
        <v>8313</v>
      </c>
      <c r="Q3660" t="s">
        <v>8330</v>
      </c>
      <c r="R3660" s="16">
        <v>41775.858564814815</v>
      </c>
      <c r="S3660">
        <v>2014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P3661" s="11" t="s">
        <v>8313</v>
      </c>
      <c r="Q3661" t="s">
        <v>8330</v>
      </c>
      <c r="R3661" s="16">
        <v>42055.277199074073</v>
      </c>
      <c r="S3661">
        <v>2015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P3662" s="11" t="s">
        <v>8313</v>
      </c>
      <c r="Q3662" t="s">
        <v>8330</v>
      </c>
      <c r="R3662" s="16">
        <v>41971.881076388891</v>
      </c>
      <c r="S3662">
        <v>2014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P3663" s="11" t="s">
        <v>8313</v>
      </c>
      <c r="Q3663" t="s">
        <v>8330</v>
      </c>
      <c r="R3663" s="16">
        <v>42447.896666666667</v>
      </c>
      <c r="S3663">
        <v>2016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P3664" s="11" t="s">
        <v>8313</v>
      </c>
      <c r="Q3664" t="s">
        <v>8330</v>
      </c>
      <c r="R3664" s="16">
        <v>42064.220069444447</v>
      </c>
      <c r="S3664">
        <v>2015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P3665" s="11" t="s">
        <v>8313</v>
      </c>
      <c r="Q3665" t="s">
        <v>8330</v>
      </c>
      <c r="R3665" s="16">
        <v>42665.451736111107</v>
      </c>
      <c r="S3665">
        <v>2016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P3666" s="11" t="s">
        <v>8313</v>
      </c>
      <c r="Q3666" t="s">
        <v>8330</v>
      </c>
      <c r="R3666" s="16">
        <v>42523.248715277776</v>
      </c>
      <c r="S3666">
        <v>2016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P3667" s="11" t="s">
        <v>8313</v>
      </c>
      <c r="Q3667" t="s">
        <v>8330</v>
      </c>
      <c r="R3667" s="16">
        <v>42294.808124999996</v>
      </c>
      <c r="S3667">
        <v>2015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P3668" s="11" t="s">
        <v>8313</v>
      </c>
      <c r="Q3668" t="s">
        <v>8330</v>
      </c>
      <c r="R3668" s="16">
        <v>41822.90488425926</v>
      </c>
      <c r="S3668">
        <v>2014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P3669" s="11" t="s">
        <v>8313</v>
      </c>
      <c r="Q3669" t="s">
        <v>8330</v>
      </c>
      <c r="R3669" s="16">
        <v>42173.970127314817</v>
      </c>
      <c r="S3669">
        <v>2015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P3670" s="11" t="s">
        <v>8313</v>
      </c>
      <c r="Q3670" t="s">
        <v>8330</v>
      </c>
      <c r="R3670" s="16">
        <v>42185.556157407409</v>
      </c>
      <c r="S3670">
        <v>2015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P3671" s="11" t="s">
        <v>8313</v>
      </c>
      <c r="Q3671" t="s">
        <v>8330</v>
      </c>
      <c r="R3671" s="16">
        <v>42136.675196759257</v>
      </c>
      <c r="S3671">
        <v>2015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P3672" s="11" t="s">
        <v>8313</v>
      </c>
      <c r="Q3672" t="s">
        <v>8330</v>
      </c>
      <c r="R3672" s="16">
        <v>42142.514016203699</v>
      </c>
      <c r="S3672">
        <v>2015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P3673" s="11" t="s">
        <v>8313</v>
      </c>
      <c r="Q3673" t="s">
        <v>8330</v>
      </c>
      <c r="R3673" s="16">
        <v>41820.62809027778</v>
      </c>
      <c r="S3673">
        <v>2014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P3674" s="11" t="s">
        <v>8313</v>
      </c>
      <c r="Q3674" t="s">
        <v>8330</v>
      </c>
      <c r="R3674" s="16">
        <v>41878.946574074071</v>
      </c>
      <c r="S3674">
        <v>2014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P3675" s="11" t="s">
        <v>8313</v>
      </c>
      <c r="Q3675" t="s">
        <v>8330</v>
      </c>
      <c r="R3675" s="16">
        <v>41914.295104166667</v>
      </c>
      <c r="S3675">
        <v>2014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P3676" s="11" t="s">
        <v>8313</v>
      </c>
      <c r="Q3676" t="s">
        <v>8330</v>
      </c>
      <c r="R3676" s="16">
        <v>42556.873020833329</v>
      </c>
      <c r="S3676">
        <v>2016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P3677" s="11" t="s">
        <v>8313</v>
      </c>
      <c r="Q3677" t="s">
        <v>8330</v>
      </c>
      <c r="R3677" s="16">
        <v>42493.597013888888</v>
      </c>
      <c r="S3677">
        <v>2016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P3678" s="11" t="s">
        <v>8313</v>
      </c>
      <c r="Q3678" t="s">
        <v>8330</v>
      </c>
      <c r="R3678" s="16">
        <v>41876.815787037034</v>
      </c>
      <c r="S3678">
        <v>2014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P3679" s="11" t="s">
        <v>8313</v>
      </c>
      <c r="Q3679" t="s">
        <v>8330</v>
      </c>
      <c r="R3679" s="16">
        <v>41802.574282407404</v>
      </c>
      <c r="S3679">
        <v>2014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P3680" s="11" t="s">
        <v>8313</v>
      </c>
      <c r="Q3680" t="s">
        <v>8330</v>
      </c>
      <c r="R3680" s="16">
        <v>42120.531226851846</v>
      </c>
      <c r="S3680">
        <v>2015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P3681" s="11" t="s">
        <v>8313</v>
      </c>
      <c r="Q3681" t="s">
        <v>8330</v>
      </c>
      <c r="R3681" s="16">
        <v>41786.761354166665</v>
      </c>
      <c r="S3681">
        <v>2014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P3682" s="11" t="s">
        <v>8313</v>
      </c>
      <c r="Q3682" t="s">
        <v>8330</v>
      </c>
      <c r="R3682" s="16">
        <v>42627.454097222217</v>
      </c>
      <c r="S3682">
        <v>2016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P3683" s="11" t="s">
        <v>8313</v>
      </c>
      <c r="Q3683" t="s">
        <v>8330</v>
      </c>
      <c r="R3683" s="16">
        <v>42374.651504629626</v>
      </c>
      <c r="S3683">
        <v>2016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P3684" s="11" t="s">
        <v>8313</v>
      </c>
      <c r="Q3684" t="s">
        <v>8330</v>
      </c>
      <c r="R3684" s="16">
        <v>41772.685393518521</v>
      </c>
      <c r="S3684">
        <v>2014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P3685" s="11" t="s">
        <v>8313</v>
      </c>
      <c r="Q3685" t="s">
        <v>8330</v>
      </c>
      <c r="R3685" s="16">
        <v>42633.116851851853</v>
      </c>
      <c r="S3685">
        <v>2016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P3686" s="11" t="s">
        <v>8313</v>
      </c>
      <c r="Q3686" t="s">
        <v>8330</v>
      </c>
      <c r="R3686" s="16">
        <v>42219.180393518516</v>
      </c>
      <c r="S3686">
        <v>2015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P3687" s="11" t="s">
        <v>8313</v>
      </c>
      <c r="Q3687" t="s">
        <v>8330</v>
      </c>
      <c r="R3687" s="16">
        <v>41753.593275462961</v>
      </c>
      <c r="S3687">
        <v>2014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P3688" s="11" t="s">
        <v>8313</v>
      </c>
      <c r="Q3688" t="s">
        <v>8330</v>
      </c>
      <c r="R3688" s="16">
        <v>42230.662731481483</v>
      </c>
      <c r="S3688">
        <v>2015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P3689" s="11" t="s">
        <v>8313</v>
      </c>
      <c r="Q3689" t="s">
        <v>8330</v>
      </c>
      <c r="R3689" s="16">
        <v>41787.218229166669</v>
      </c>
      <c r="S3689">
        <v>2014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P3690" s="11" t="s">
        <v>8313</v>
      </c>
      <c r="Q3690" t="s">
        <v>8330</v>
      </c>
      <c r="R3690" s="16">
        <v>41829.787083333329</v>
      </c>
      <c r="S3690">
        <v>2014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P3691" s="11" t="s">
        <v>8313</v>
      </c>
      <c r="Q3691" t="s">
        <v>8330</v>
      </c>
      <c r="R3691" s="16">
        <v>42147.826840277776</v>
      </c>
      <c r="S3691">
        <v>2015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P3692" s="11" t="s">
        <v>8313</v>
      </c>
      <c r="Q3692" t="s">
        <v>8330</v>
      </c>
      <c r="R3692" s="16">
        <v>41940.598182870373</v>
      </c>
      <c r="S3692">
        <v>2014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P3693" s="11" t="s">
        <v>8313</v>
      </c>
      <c r="Q3693" t="s">
        <v>8330</v>
      </c>
      <c r="R3693" s="16">
        <v>42020.700567129628</v>
      </c>
      <c r="S3693">
        <v>2015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P3694" s="11" t="s">
        <v>8313</v>
      </c>
      <c r="Q3694" t="s">
        <v>8330</v>
      </c>
      <c r="R3694" s="16">
        <v>41891.96503472222</v>
      </c>
      <c r="S3694">
        <v>2014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P3695" s="11" t="s">
        <v>8313</v>
      </c>
      <c r="Q3695" t="s">
        <v>8330</v>
      </c>
      <c r="R3695" s="16">
        <v>42309.191307870366</v>
      </c>
      <c r="S3695">
        <v>2015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P3696" s="11" t="s">
        <v>8313</v>
      </c>
      <c r="Q3696" t="s">
        <v>8330</v>
      </c>
      <c r="R3696" s="16">
        <v>42490.133877314816</v>
      </c>
      <c r="S3696">
        <v>2016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P3697" s="11" t="s">
        <v>8313</v>
      </c>
      <c r="Q3697" t="s">
        <v>8330</v>
      </c>
      <c r="R3697" s="16">
        <v>41995.870486111111</v>
      </c>
      <c r="S3697">
        <v>2014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P3698" s="11" t="s">
        <v>8313</v>
      </c>
      <c r="Q3698" t="s">
        <v>8330</v>
      </c>
      <c r="R3698" s="16">
        <v>41988.617083333331</v>
      </c>
      <c r="S3698">
        <v>2014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P3699" s="11" t="s">
        <v>8313</v>
      </c>
      <c r="Q3699" t="s">
        <v>8330</v>
      </c>
      <c r="R3699" s="16">
        <v>42479.465833333335</v>
      </c>
      <c r="S3699">
        <v>2016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P3700" s="11" t="s">
        <v>8313</v>
      </c>
      <c r="Q3700" t="s">
        <v>8330</v>
      </c>
      <c r="R3700" s="16">
        <v>42401.806562500002</v>
      </c>
      <c r="S3700">
        <v>2016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P3701" s="11" t="s">
        <v>8313</v>
      </c>
      <c r="Q3701" t="s">
        <v>8330</v>
      </c>
      <c r="R3701" s="16">
        <v>41897.602037037039</v>
      </c>
      <c r="S3701">
        <v>2014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P3702" s="11" t="s">
        <v>8313</v>
      </c>
      <c r="Q3702" t="s">
        <v>8330</v>
      </c>
      <c r="R3702" s="16">
        <v>41882.585648148146</v>
      </c>
      <c r="S3702">
        <v>2014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P3703" s="11" t="s">
        <v>8313</v>
      </c>
      <c r="Q3703" t="s">
        <v>8330</v>
      </c>
      <c r="R3703" s="16">
        <v>42129.541585648149</v>
      </c>
      <c r="S3703">
        <v>2015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P3704" s="11" t="s">
        <v>8313</v>
      </c>
      <c r="Q3704" t="s">
        <v>8330</v>
      </c>
      <c r="R3704" s="16">
        <v>42524.53800925926</v>
      </c>
      <c r="S3704">
        <v>2016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P3705" s="11" t="s">
        <v>8313</v>
      </c>
      <c r="Q3705" t="s">
        <v>8330</v>
      </c>
      <c r="R3705" s="16">
        <v>42556.504490740743</v>
      </c>
      <c r="S3705">
        <v>2016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P3706" s="11" t="s">
        <v>8313</v>
      </c>
      <c r="Q3706" t="s">
        <v>8330</v>
      </c>
      <c r="R3706" s="16">
        <v>42461.689745370371</v>
      </c>
      <c r="S3706">
        <v>2016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P3707" s="11" t="s">
        <v>8313</v>
      </c>
      <c r="Q3707" t="s">
        <v>8330</v>
      </c>
      <c r="R3707" s="16">
        <v>41792.542986111112</v>
      </c>
      <c r="S3707">
        <v>2014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P3708" s="11" t="s">
        <v>8313</v>
      </c>
      <c r="Q3708" t="s">
        <v>8330</v>
      </c>
      <c r="R3708" s="16">
        <v>41879.913761574076</v>
      </c>
      <c r="S3708">
        <v>2014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P3709" s="11" t="s">
        <v>8313</v>
      </c>
      <c r="Q3709" t="s">
        <v>8330</v>
      </c>
      <c r="R3709" s="16">
        <v>42552.048356481479</v>
      </c>
      <c r="S3709">
        <v>2016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P3710" s="11" t="s">
        <v>8313</v>
      </c>
      <c r="Q3710" t="s">
        <v>8330</v>
      </c>
      <c r="R3710" s="16">
        <v>41810.142199074071</v>
      </c>
      <c r="S3710">
        <v>2014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P3711" s="11" t="s">
        <v>8313</v>
      </c>
      <c r="Q3711" t="s">
        <v>8330</v>
      </c>
      <c r="R3711" s="16">
        <v>41785.707708333335</v>
      </c>
      <c r="S3711">
        <v>2014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P3712" s="11" t="s">
        <v>8313</v>
      </c>
      <c r="Q3712" t="s">
        <v>8330</v>
      </c>
      <c r="R3712" s="16">
        <v>42072.576249999998</v>
      </c>
      <c r="S3712">
        <v>2015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P3713" s="11" t="s">
        <v>8313</v>
      </c>
      <c r="Q3713" t="s">
        <v>8330</v>
      </c>
      <c r="R3713" s="16">
        <v>41779.724224537036</v>
      </c>
      <c r="S3713">
        <v>2014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P3714" s="11" t="s">
        <v>8313</v>
      </c>
      <c r="Q3714" t="s">
        <v>8330</v>
      </c>
      <c r="R3714" s="16">
        <v>42134.172071759262</v>
      </c>
      <c r="S3714">
        <v>2015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P3715" s="11" t="s">
        <v>8313</v>
      </c>
      <c r="Q3715" t="s">
        <v>8330</v>
      </c>
      <c r="R3715" s="16">
        <v>42505.738032407404</v>
      </c>
      <c r="S3715">
        <v>2016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P3716" s="11" t="s">
        <v>8313</v>
      </c>
      <c r="Q3716" t="s">
        <v>8330</v>
      </c>
      <c r="R3716" s="16">
        <v>42118.556331018524</v>
      </c>
      <c r="S3716">
        <v>2015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P3717" s="11" t="s">
        <v>8313</v>
      </c>
      <c r="Q3717" t="s">
        <v>8330</v>
      </c>
      <c r="R3717" s="16">
        <v>42036.995590277773</v>
      </c>
      <c r="S3717">
        <v>2015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P3718" s="11" t="s">
        <v>8313</v>
      </c>
      <c r="Q3718" t="s">
        <v>8330</v>
      </c>
      <c r="R3718" s="16">
        <v>42360.887835648144</v>
      </c>
      <c r="S3718">
        <v>2015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P3719" s="11" t="s">
        <v>8313</v>
      </c>
      <c r="Q3719" t="s">
        <v>8330</v>
      </c>
      <c r="R3719" s="16">
        <v>42102.866307870368</v>
      </c>
      <c r="S3719">
        <v>2015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P3720" s="11" t="s">
        <v>8313</v>
      </c>
      <c r="Q3720" t="s">
        <v>8330</v>
      </c>
      <c r="R3720" s="16">
        <v>42032.716145833328</v>
      </c>
      <c r="S3720">
        <v>2015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P3721" s="11" t="s">
        <v>8313</v>
      </c>
      <c r="Q3721" t="s">
        <v>8330</v>
      </c>
      <c r="R3721" s="16">
        <v>42147.729930555557</v>
      </c>
      <c r="S3721">
        <v>2015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P3722" s="11" t="s">
        <v>8313</v>
      </c>
      <c r="Q3722" t="s">
        <v>8330</v>
      </c>
      <c r="R3722" s="16">
        <v>42165.993125000001</v>
      </c>
      <c r="S3722">
        <v>2015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P3723" s="11" t="s">
        <v>8313</v>
      </c>
      <c r="Q3723" t="s">
        <v>8330</v>
      </c>
      <c r="R3723" s="16">
        <v>41927.936157407406</v>
      </c>
      <c r="S3723">
        <v>2014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P3724" s="11" t="s">
        <v>8313</v>
      </c>
      <c r="Q3724" t="s">
        <v>8330</v>
      </c>
      <c r="R3724" s="16">
        <v>42381.671840277777</v>
      </c>
      <c r="S3724">
        <v>2016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P3725" s="11" t="s">
        <v>8313</v>
      </c>
      <c r="Q3725" t="s">
        <v>8330</v>
      </c>
      <c r="R3725" s="16">
        <v>41943.753032407411</v>
      </c>
      <c r="S3725">
        <v>2014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P3726" s="11" t="s">
        <v>8313</v>
      </c>
      <c r="Q3726" t="s">
        <v>8330</v>
      </c>
      <c r="R3726" s="16">
        <v>42465.491435185191</v>
      </c>
      <c r="S3726">
        <v>2016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P3727" s="11" t="s">
        <v>8313</v>
      </c>
      <c r="Q3727" t="s">
        <v>8330</v>
      </c>
      <c r="R3727" s="16">
        <v>42401.945219907408</v>
      </c>
      <c r="S3727">
        <v>2016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P3728" s="11" t="s">
        <v>8313</v>
      </c>
      <c r="Q3728" t="s">
        <v>8330</v>
      </c>
      <c r="R3728" s="16">
        <v>42462.140868055561</v>
      </c>
      <c r="S3728">
        <v>2016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P3729" s="11" t="s">
        <v>8313</v>
      </c>
      <c r="Q3729" t="s">
        <v>8330</v>
      </c>
      <c r="R3729" s="16">
        <v>42632.348310185189</v>
      </c>
      <c r="S3729">
        <v>2016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P3730" s="11" t="s">
        <v>8313</v>
      </c>
      <c r="Q3730" t="s">
        <v>8330</v>
      </c>
      <c r="R3730" s="16">
        <v>42205.171018518522</v>
      </c>
      <c r="S3730">
        <v>2015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P3731" s="11" t="s">
        <v>8313</v>
      </c>
      <c r="Q3731" t="s">
        <v>8330</v>
      </c>
      <c r="R3731" s="16">
        <v>42041.205000000002</v>
      </c>
      <c r="S3731">
        <v>2015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P3732" s="11" t="s">
        <v>8313</v>
      </c>
      <c r="Q3732" t="s">
        <v>8330</v>
      </c>
      <c r="R3732" s="16">
        <v>42203.677766203706</v>
      </c>
      <c r="S3732">
        <v>2015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P3733" s="11" t="s">
        <v>8313</v>
      </c>
      <c r="Q3733" t="s">
        <v>8330</v>
      </c>
      <c r="R3733" s="16">
        <v>41983.752847222218</v>
      </c>
      <c r="S3733">
        <v>2014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P3734" s="11" t="s">
        <v>8313</v>
      </c>
      <c r="Q3734" t="s">
        <v>8330</v>
      </c>
      <c r="R3734" s="16">
        <v>41968.677465277782</v>
      </c>
      <c r="S3734">
        <v>2014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P3735" s="11" t="s">
        <v>8313</v>
      </c>
      <c r="Q3735" t="s">
        <v>8330</v>
      </c>
      <c r="R3735" s="16">
        <v>42103.024398148147</v>
      </c>
      <c r="S3735">
        <v>2015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P3736" s="11" t="s">
        <v>8313</v>
      </c>
      <c r="Q3736" t="s">
        <v>8317</v>
      </c>
      <c r="R3736" s="16">
        <v>42089.901574074072</v>
      </c>
      <c r="S3736">
        <v>2015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P3737" s="11" t="s">
        <v>8313</v>
      </c>
      <c r="Q3737" t="s">
        <v>8317</v>
      </c>
      <c r="R3737" s="16">
        <v>42122.693159722221</v>
      </c>
      <c r="S3737">
        <v>2015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P3738" s="11" t="s">
        <v>8313</v>
      </c>
      <c r="Q3738" t="s">
        <v>8317</v>
      </c>
      <c r="R3738" s="16">
        <v>42048.711724537032</v>
      </c>
      <c r="S3738">
        <v>2015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P3739" s="11" t="s">
        <v>8313</v>
      </c>
      <c r="Q3739" t="s">
        <v>8317</v>
      </c>
      <c r="R3739" s="16">
        <v>42297.691006944442</v>
      </c>
      <c r="S3739">
        <v>2015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P3740" s="11" t="s">
        <v>8313</v>
      </c>
      <c r="Q3740" t="s">
        <v>8317</v>
      </c>
      <c r="R3740" s="16">
        <v>41813.938715277778</v>
      </c>
      <c r="S3740">
        <v>2014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P3741" s="11" t="s">
        <v>8313</v>
      </c>
      <c r="Q3741" t="s">
        <v>8317</v>
      </c>
      <c r="R3741" s="16">
        <v>42548.449861111112</v>
      </c>
      <c r="S3741">
        <v>2016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P3742" s="11" t="s">
        <v>8313</v>
      </c>
      <c r="Q3742" t="s">
        <v>8317</v>
      </c>
      <c r="R3742" s="16">
        <v>41833.089756944442</v>
      </c>
      <c r="S3742">
        <v>2014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P3743" s="11" t="s">
        <v>8313</v>
      </c>
      <c r="Q3743" t="s">
        <v>8317</v>
      </c>
      <c r="R3743" s="16">
        <v>42325.920717592591</v>
      </c>
      <c r="S3743">
        <v>2015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P3744" s="11" t="s">
        <v>8313</v>
      </c>
      <c r="Q3744" t="s">
        <v>8317</v>
      </c>
      <c r="R3744" s="16">
        <v>41858.214629629627</v>
      </c>
      <c r="S3744">
        <v>2014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P3745" s="11" t="s">
        <v>8313</v>
      </c>
      <c r="Q3745" t="s">
        <v>8317</v>
      </c>
      <c r="R3745" s="16">
        <v>41793.710231481484</v>
      </c>
      <c r="S3745">
        <v>2014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P3746" s="11" t="s">
        <v>8313</v>
      </c>
      <c r="Q3746" t="s">
        <v>8317</v>
      </c>
      <c r="R3746" s="16">
        <v>41793.814259259263</v>
      </c>
      <c r="S3746">
        <v>2014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P3747" s="11" t="s">
        <v>8313</v>
      </c>
      <c r="Q3747" t="s">
        <v>8317</v>
      </c>
      <c r="R3747" s="16">
        <v>41831.697939814818</v>
      </c>
      <c r="S3747">
        <v>2014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P3748" s="11" t="s">
        <v>8313</v>
      </c>
      <c r="Q3748" t="s">
        <v>8317</v>
      </c>
      <c r="R3748" s="16">
        <v>42621.389340277776</v>
      </c>
      <c r="S3748">
        <v>2016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P3749" s="11" t="s">
        <v>8313</v>
      </c>
      <c r="Q3749" t="s">
        <v>8317</v>
      </c>
      <c r="R3749" s="16">
        <v>42164.299722222218</v>
      </c>
      <c r="S3749">
        <v>2015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P3750" s="11" t="s">
        <v>8313</v>
      </c>
      <c r="Q3750" t="s">
        <v>8317</v>
      </c>
      <c r="R3750" s="16">
        <v>42395.706435185188</v>
      </c>
      <c r="S3750">
        <v>2016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P3751" s="11" t="s">
        <v>8313</v>
      </c>
      <c r="Q3751" t="s">
        <v>8317</v>
      </c>
      <c r="R3751" s="16">
        <v>42458.127175925925</v>
      </c>
      <c r="S3751">
        <v>2016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P3752" s="11" t="s">
        <v>8313</v>
      </c>
      <c r="Q3752" t="s">
        <v>8317</v>
      </c>
      <c r="R3752" s="16">
        <v>42016.981574074074</v>
      </c>
      <c r="S3752">
        <v>2015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P3753" s="11" t="s">
        <v>8313</v>
      </c>
      <c r="Q3753" t="s">
        <v>8317</v>
      </c>
      <c r="R3753" s="16">
        <v>42403.035567129627</v>
      </c>
      <c r="S3753">
        <v>2016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P3754" s="11" t="s">
        <v>8313</v>
      </c>
      <c r="Q3754" t="s">
        <v>8317</v>
      </c>
      <c r="R3754" s="16">
        <v>42619.802488425921</v>
      </c>
      <c r="S3754">
        <v>2016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P3755" s="11" t="s">
        <v>8313</v>
      </c>
      <c r="Q3755" t="s">
        <v>8317</v>
      </c>
      <c r="R3755" s="16">
        <v>42128.824074074073</v>
      </c>
      <c r="S3755">
        <v>2015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P3756" s="11" t="s">
        <v>8313</v>
      </c>
      <c r="Q3756" t="s">
        <v>8317</v>
      </c>
      <c r="R3756" s="16">
        <v>41808.881215277775</v>
      </c>
      <c r="S3756">
        <v>2014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P3757" s="11" t="s">
        <v>8313</v>
      </c>
      <c r="Q3757" t="s">
        <v>8317</v>
      </c>
      <c r="R3757" s="16">
        <v>42445.866979166662</v>
      </c>
      <c r="S3757">
        <v>2016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P3758" s="11" t="s">
        <v>8313</v>
      </c>
      <c r="Q3758" t="s">
        <v>8317</v>
      </c>
      <c r="R3758" s="16">
        <v>41771.814791666664</v>
      </c>
      <c r="S3758">
        <v>2014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P3759" s="11" t="s">
        <v>8313</v>
      </c>
      <c r="Q3759" t="s">
        <v>8317</v>
      </c>
      <c r="R3759" s="16">
        <v>41954.850868055553</v>
      </c>
      <c r="S3759">
        <v>2014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P3760" s="11" t="s">
        <v>8313</v>
      </c>
      <c r="Q3760" t="s">
        <v>8317</v>
      </c>
      <c r="R3760" s="16">
        <v>41747.471504629626</v>
      </c>
      <c r="S3760">
        <v>2014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P3761" s="11" t="s">
        <v>8313</v>
      </c>
      <c r="Q3761" t="s">
        <v>8317</v>
      </c>
      <c r="R3761" s="16">
        <v>42182.108252314814</v>
      </c>
      <c r="S3761">
        <v>2015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P3762" s="11" t="s">
        <v>8313</v>
      </c>
      <c r="Q3762" t="s">
        <v>8317</v>
      </c>
      <c r="R3762" s="16">
        <v>41739.525300925925</v>
      </c>
      <c r="S3762">
        <v>2014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P3763" s="11" t="s">
        <v>8313</v>
      </c>
      <c r="Q3763" t="s">
        <v>8317</v>
      </c>
      <c r="R3763" s="16">
        <v>42173.466863425929</v>
      </c>
      <c r="S3763">
        <v>2015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P3764" s="11" t="s">
        <v>8313</v>
      </c>
      <c r="Q3764" t="s">
        <v>8317</v>
      </c>
      <c r="R3764" s="16">
        <v>42193.813530092593</v>
      </c>
      <c r="S3764">
        <v>2015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P3765" s="11" t="s">
        <v>8313</v>
      </c>
      <c r="Q3765" t="s">
        <v>8317</v>
      </c>
      <c r="R3765" s="16">
        <v>42065.750300925924</v>
      </c>
      <c r="S3765">
        <v>2015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P3766" s="11" t="s">
        <v>8313</v>
      </c>
      <c r="Q3766" t="s">
        <v>8317</v>
      </c>
      <c r="R3766" s="16">
        <v>42499.842962962968</v>
      </c>
      <c r="S3766">
        <v>2016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P3767" s="11" t="s">
        <v>8313</v>
      </c>
      <c r="Q3767" t="s">
        <v>8317</v>
      </c>
      <c r="R3767" s="16">
        <v>41820.776412037041</v>
      </c>
      <c r="S3767">
        <v>2014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P3768" s="11" t="s">
        <v>8313</v>
      </c>
      <c r="Q3768" t="s">
        <v>8317</v>
      </c>
      <c r="R3768" s="16">
        <v>41788.167187500003</v>
      </c>
      <c r="S3768">
        <v>2014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P3769" s="11" t="s">
        <v>8313</v>
      </c>
      <c r="Q3769" t="s">
        <v>8317</v>
      </c>
      <c r="R3769" s="16">
        <v>42050.019641203704</v>
      </c>
      <c r="S3769">
        <v>2015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P3770" s="11" t="s">
        <v>8313</v>
      </c>
      <c r="Q3770" t="s">
        <v>8317</v>
      </c>
      <c r="R3770" s="16">
        <v>41772.727893518517</v>
      </c>
      <c r="S3770">
        <v>2014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P3771" s="11" t="s">
        <v>8313</v>
      </c>
      <c r="Q3771" t="s">
        <v>8317</v>
      </c>
      <c r="R3771" s="16">
        <v>42445.598136574074</v>
      </c>
      <c r="S3771">
        <v>2016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P3772" s="11" t="s">
        <v>8313</v>
      </c>
      <c r="Q3772" t="s">
        <v>8317</v>
      </c>
      <c r="R3772" s="16">
        <v>42138.930671296301</v>
      </c>
      <c r="S3772">
        <v>2015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P3773" s="11" t="s">
        <v>8313</v>
      </c>
      <c r="Q3773" t="s">
        <v>8317</v>
      </c>
      <c r="R3773" s="16">
        <v>42493.857083333336</v>
      </c>
      <c r="S3773">
        <v>2016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P3774" s="11" t="s">
        <v>8313</v>
      </c>
      <c r="Q3774" t="s">
        <v>8317</v>
      </c>
      <c r="R3774" s="16">
        <v>42682.616967592592</v>
      </c>
      <c r="S3774">
        <v>2016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P3775" s="11" t="s">
        <v>8313</v>
      </c>
      <c r="Q3775" t="s">
        <v>8317</v>
      </c>
      <c r="R3775" s="16">
        <v>42656.005173611105</v>
      </c>
      <c r="S3775">
        <v>2016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P3776" s="11" t="s">
        <v>8313</v>
      </c>
      <c r="Q3776" t="s">
        <v>8317</v>
      </c>
      <c r="R3776" s="16">
        <v>42087.792303240742</v>
      </c>
      <c r="S3776">
        <v>2015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P3777" s="11" t="s">
        <v>8313</v>
      </c>
      <c r="Q3777" t="s">
        <v>8317</v>
      </c>
      <c r="R3777" s="16">
        <v>42075.942627314813</v>
      </c>
      <c r="S3777">
        <v>2015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P3778" s="11" t="s">
        <v>8313</v>
      </c>
      <c r="Q3778" t="s">
        <v>8317</v>
      </c>
      <c r="R3778" s="16">
        <v>41814.367800925924</v>
      </c>
      <c r="S3778">
        <v>2014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P3779" s="11" t="s">
        <v>8313</v>
      </c>
      <c r="Q3779" t="s">
        <v>8317</v>
      </c>
      <c r="R3779" s="16">
        <v>41887.111354166671</v>
      </c>
      <c r="S3779">
        <v>2014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P3780" s="11" t="s">
        <v>8313</v>
      </c>
      <c r="Q3780" t="s">
        <v>8317</v>
      </c>
      <c r="R3780" s="16">
        <v>41989.819212962961</v>
      </c>
      <c r="S3780">
        <v>2014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P3781" s="11" t="s">
        <v>8313</v>
      </c>
      <c r="Q3781" t="s">
        <v>8317</v>
      </c>
      <c r="R3781" s="16">
        <v>42425.735416666663</v>
      </c>
      <c r="S3781">
        <v>2016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P3782" s="11" t="s">
        <v>8313</v>
      </c>
      <c r="Q3782" t="s">
        <v>8317</v>
      </c>
      <c r="R3782" s="16">
        <v>42166.219733796301</v>
      </c>
      <c r="S3782">
        <v>2015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P3783" s="11" t="s">
        <v>8313</v>
      </c>
      <c r="Q3783" t="s">
        <v>8317</v>
      </c>
      <c r="R3783" s="16">
        <v>41865.882928240739</v>
      </c>
      <c r="S3783">
        <v>2014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P3784" s="11" t="s">
        <v>8313</v>
      </c>
      <c r="Q3784" t="s">
        <v>8317</v>
      </c>
      <c r="R3784" s="16">
        <v>42546.862233796302</v>
      </c>
      <c r="S3784">
        <v>2016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P3785" s="11" t="s">
        <v>8313</v>
      </c>
      <c r="Q3785" t="s">
        <v>8317</v>
      </c>
      <c r="R3785" s="16">
        <v>42420.140277777777</v>
      </c>
      <c r="S3785">
        <v>2016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P3786" s="11" t="s">
        <v>8313</v>
      </c>
      <c r="Q3786" t="s">
        <v>8317</v>
      </c>
      <c r="R3786" s="16">
        <v>42531.980694444443</v>
      </c>
      <c r="S3786">
        <v>2016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P3787" s="11" t="s">
        <v>8313</v>
      </c>
      <c r="Q3787" t="s">
        <v>8317</v>
      </c>
      <c r="R3787" s="16">
        <v>42548.63853009259</v>
      </c>
      <c r="S3787">
        <v>2016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P3788" s="11" t="s">
        <v>8313</v>
      </c>
      <c r="Q3788" t="s">
        <v>8317</v>
      </c>
      <c r="R3788" s="16">
        <v>42487.037905092591</v>
      </c>
      <c r="S3788">
        <v>2016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P3789" s="11" t="s">
        <v>8313</v>
      </c>
      <c r="Q3789" t="s">
        <v>8317</v>
      </c>
      <c r="R3789" s="16">
        <v>42167.534791666665</v>
      </c>
      <c r="S3789">
        <v>2015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P3790" s="11" t="s">
        <v>8313</v>
      </c>
      <c r="Q3790" t="s">
        <v>8317</v>
      </c>
      <c r="R3790" s="16">
        <v>42333.695821759262</v>
      </c>
      <c r="S3790">
        <v>2015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P3791" s="11" t="s">
        <v>8313</v>
      </c>
      <c r="Q3791" t="s">
        <v>8317</v>
      </c>
      <c r="R3791" s="16">
        <v>42138.798819444448</v>
      </c>
      <c r="S3791">
        <v>2015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P3792" s="11" t="s">
        <v>8313</v>
      </c>
      <c r="Q3792" t="s">
        <v>8317</v>
      </c>
      <c r="R3792" s="16">
        <v>42666.666932870372</v>
      </c>
      <c r="S3792">
        <v>2016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P3793" s="11" t="s">
        <v>8313</v>
      </c>
      <c r="Q3793" t="s">
        <v>8317</v>
      </c>
      <c r="R3793" s="16">
        <v>41766.692037037035</v>
      </c>
      <c r="S3793">
        <v>2014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P3794" s="11" t="s">
        <v>8313</v>
      </c>
      <c r="Q3794" t="s">
        <v>8317</v>
      </c>
      <c r="R3794" s="16">
        <v>42170.447013888886</v>
      </c>
      <c r="S3794">
        <v>2015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P3795" s="11" t="s">
        <v>8313</v>
      </c>
      <c r="Q3795" t="s">
        <v>8317</v>
      </c>
      <c r="R3795" s="16">
        <v>41968.938993055555</v>
      </c>
      <c r="S3795">
        <v>2014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P3796" s="11" t="s">
        <v>8313</v>
      </c>
      <c r="Q3796" t="s">
        <v>8317</v>
      </c>
      <c r="R3796" s="16">
        <v>42132.58048611111</v>
      </c>
      <c r="S3796">
        <v>2015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P3797" s="11" t="s">
        <v>8313</v>
      </c>
      <c r="Q3797" t="s">
        <v>8317</v>
      </c>
      <c r="R3797" s="16">
        <v>42201.436226851853</v>
      </c>
      <c r="S3797">
        <v>2015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P3798" s="11" t="s">
        <v>8313</v>
      </c>
      <c r="Q3798" t="s">
        <v>8317</v>
      </c>
      <c r="R3798" s="16">
        <v>42689.029583333337</v>
      </c>
      <c r="S3798">
        <v>2016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P3799" s="11" t="s">
        <v>8313</v>
      </c>
      <c r="Q3799" t="s">
        <v>8317</v>
      </c>
      <c r="R3799" s="16">
        <v>42084.881539351853</v>
      </c>
      <c r="S3799">
        <v>2015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P3800" s="11" t="s">
        <v>8313</v>
      </c>
      <c r="Q3800" t="s">
        <v>8317</v>
      </c>
      <c r="R3800" s="16">
        <v>41831.722777777781</v>
      </c>
      <c r="S3800">
        <v>2014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P3801" s="11" t="s">
        <v>8313</v>
      </c>
      <c r="Q3801" t="s">
        <v>8317</v>
      </c>
      <c r="R3801" s="16">
        <v>42410.93105324074</v>
      </c>
      <c r="S3801">
        <v>2016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P3802" s="11" t="s">
        <v>8313</v>
      </c>
      <c r="Q3802" t="s">
        <v>8317</v>
      </c>
      <c r="R3802" s="16">
        <v>41982.737071759257</v>
      </c>
      <c r="S3802">
        <v>2014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P3803" s="11" t="s">
        <v>8313</v>
      </c>
      <c r="Q3803" t="s">
        <v>8317</v>
      </c>
      <c r="R3803" s="16">
        <v>41975.676111111112</v>
      </c>
      <c r="S3803">
        <v>2014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P3804" s="11" t="s">
        <v>8313</v>
      </c>
      <c r="Q3804" t="s">
        <v>8317</v>
      </c>
      <c r="R3804" s="16">
        <v>42269.126226851848</v>
      </c>
      <c r="S3804">
        <v>2015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P3805" s="11" t="s">
        <v>8313</v>
      </c>
      <c r="Q3805" t="s">
        <v>8317</v>
      </c>
      <c r="R3805" s="16">
        <v>42403.971851851849</v>
      </c>
      <c r="S3805">
        <v>2016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P3806" s="11" t="s">
        <v>8313</v>
      </c>
      <c r="Q3806" t="s">
        <v>8317</v>
      </c>
      <c r="R3806" s="16">
        <v>42527.00953703704</v>
      </c>
      <c r="S3806">
        <v>2016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P3807" s="11" t="s">
        <v>8313</v>
      </c>
      <c r="Q3807" t="s">
        <v>8317</v>
      </c>
      <c r="R3807" s="16">
        <v>41849.887037037035</v>
      </c>
      <c r="S3807">
        <v>2014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P3808" s="11" t="s">
        <v>8313</v>
      </c>
      <c r="Q3808" t="s">
        <v>8317</v>
      </c>
      <c r="R3808" s="16">
        <v>41799.259039351848</v>
      </c>
      <c r="S3808">
        <v>2014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P3809" s="11" t="s">
        <v>8313</v>
      </c>
      <c r="Q3809" t="s">
        <v>8317</v>
      </c>
      <c r="R3809" s="16">
        <v>42090.909016203703</v>
      </c>
      <c r="S3809">
        <v>2015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P3810" s="11" t="s">
        <v>8313</v>
      </c>
      <c r="Q3810" t="s">
        <v>8317</v>
      </c>
      <c r="R3810" s="16">
        <v>42059.453923611116</v>
      </c>
      <c r="S3810">
        <v>2015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P3811" s="11" t="s">
        <v>8313</v>
      </c>
      <c r="Q3811" t="s">
        <v>8317</v>
      </c>
      <c r="R3811" s="16">
        <v>41800.526701388888</v>
      </c>
      <c r="S3811">
        <v>2014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P3812" s="11" t="s">
        <v>8313</v>
      </c>
      <c r="Q3812" t="s">
        <v>8317</v>
      </c>
      <c r="R3812" s="16">
        <v>42054.849050925928</v>
      </c>
      <c r="S3812">
        <v>2015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P3813" s="11" t="s">
        <v>8313</v>
      </c>
      <c r="Q3813" t="s">
        <v>8317</v>
      </c>
      <c r="R3813" s="16">
        <v>42487.62700231481</v>
      </c>
      <c r="S3813">
        <v>2016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P3814" s="11" t="s">
        <v>8313</v>
      </c>
      <c r="Q3814" t="s">
        <v>8317</v>
      </c>
      <c r="R3814" s="16">
        <v>42109.751250000001</v>
      </c>
      <c r="S3814">
        <v>2015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P3815" s="11" t="s">
        <v>8313</v>
      </c>
      <c r="Q3815" t="s">
        <v>8317</v>
      </c>
      <c r="R3815" s="16">
        <v>42497.275706018518</v>
      </c>
      <c r="S3815">
        <v>2016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P3816" s="11" t="s">
        <v>8313</v>
      </c>
      <c r="Q3816" t="s">
        <v>8317</v>
      </c>
      <c r="R3816" s="16">
        <v>42058.904074074075</v>
      </c>
      <c r="S3816">
        <v>2015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P3817" s="11" t="s">
        <v>8313</v>
      </c>
      <c r="Q3817" t="s">
        <v>8317</v>
      </c>
      <c r="R3817" s="16">
        <v>42207.259918981479</v>
      </c>
      <c r="S3817">
        <v>2015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P3818" s="11" t="s">
        <v>8313</v>
      </c>
      <c r="Q3818" t="s">
        <v>8317</v>
      </c>
      <c r="R3818" s="16">
        <v>41807.690081018518</v>
      </c>
      <c r="S3818">
        <v>2014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P3819" s="11" t="s">
        <v>8313</v>
      </c>
      <c r="Q3819" t="s">
        <v>8317</v>
      </c>
      <c r="R3819" s="16">
        <v>42284.69694444444</v>
      </c>
      <c r="S3819">
        <v>2015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P3820" s="11" t="s">
        <v>8313</v>
      </c>
      <c r="Q3820" t="s">
        <v>8317</v>
      </c>
      <c r="R3820" s="16">
        <v>42045.84238425926</v>
      </c>
      <c r="S3820">
        <v>2015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P3821" s="11" t="s">
        <v>8313</v>
      </c>
      <c r="Q3821" t="s">
        <v>8317</v>
      </c>
      <c r="R3821" s="16">
        <v>42184.209537037037</v>
      </c>
      <c r="S3821">
        <v>2015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P3822" s="11" t="s">
        <v>8313</v>
      </c>
      <c r="Q3822" t="s">
        <v>8317</v>
      </c>
      <c r="R3822" s="16">
        <v>42160.651817129634</v>
      </c>
      <c r="S3822">
        <v>2015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P3823" s="11" t="s">
        <v>8313</v>
      </c>
      <c r="Q3823" t="s">
        <v>8317</v>
      </c>
      <c r="R3823" s="16">
        <v>42341.180636574078</v>
      </c>
      <c r="S3823">
        <v>2015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P3824" s="11" t="s">
        <v>8313</v>
      </c>
      <c r="Q3824" t="s">
        <v>8317</v>
      </c>
      <c r="R3824" s="16">
        <v>42329.838159722218</v>
      </c>
      <c r="S3824">
        <v>2015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P3825" s="11" t="s">
        <v>8313</v>
      </c>
      <c r="Q3825" t="s">
        <v>8317</v>
      </c>
      <c r="R3825" s="16">
        <v>42170.910231481481</v>
      </c>
      <c r="S3825">
        <v>2015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P3826" s="11" t="s">
        <v>8313</v>
      </c>
      <c r="Q3826" t="s">
        <v>8317</v>
      </c>
      <c r="R3826" s="16">
        <v>42571.626192129625</v>
      </c>
      <c r="S3826">
        <v>2016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P3827" s="11" t="s">
        <v>8313</v>
      </c>
      <c r="Q3827" t="s">
        <v>8317</v>
      </c>
      <c r="R3827" s="16">
        <v>42151.069606481484</v>
      </c>
      <c r="S3827">
        <v>2015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P3828" s="11" t="s">
        <v>8313</v>
      </c>
      <c r="Q3828" t="s">
        <v>8317</v>
      </c>
      <c r="R3828" s="16">
        <v>42101.423541666663</v>
      </c>
      <c r="S3828">
        <v>2015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P3829" s="11" t="s">
        <v>8313</v>
      </c>
      <c r="Q3829" t="s">
        <v>8317</v>
      </c>
      <c r="R3829" s="16">
        <v>42034.928252314814</v>
      </c>
      <c r="S3829">
        <v>2015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P3830" s="11" t="s">
        <v>8313</v>
      </c>
      <c r="Q3830" t="s">
        <v>8317</v>
      </c>
      <c r="R3830" s="16">
        <v>41944.527627314819</v>
      </c>
      <c r="S3830">
        <v>2014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P3831" s="11" t="s">
        <v>8313</v>
      </c>
      <c r="Q3831" t="s">
        <v>8317</v>
      </c>
      <c r="R3831" s="16">
        <v>42593.865405092598</v>
      </c>
      <c r="S3831">
        <v>2016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P3832" s="11" t="s">
        <v>8313</v>
      </c>
      <c r="Q3832" t="s">
        <v>8317</v>
      </c>
      <c r="R3832" s="16">
        <v>42503.740868055553</v>
      </c>
      <c r="S3832">
        <v>2016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P3833" s="11" t="s">
        <v>8313</v>
      </c>
      <c r="Q3833" t="s">
        <v>8317</v>
      </c>
      <c r="R3833" s="16">
        <v>41927.848900462966</v>
      </c>
      <c r="S3833">
        <v>2014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P3834" s="11" t="s">
        <v>8313</v>
      </c>
      <c r="Q3834" t="s">
        <v>8317</v>
      </c>
      <c r="R3834" s="16">
        <v>42375.114988425921</v>
      </c>
      <c r="S3834">
        <v>2016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P3835" s="11" t="s">
        <v>8313</v>
      </c>
      <c r="Q3835" t="s">
        <v>8317</v>
      </c>
      <c r="R3835" s="16">
        <v>41963.872361111105</v>
      </c>
      <c r="S3835">
        <v>2014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P3836" s="11" t="s">
        <v>8313</v>
      </c>
      <c r="Q3836" t="s">
        <v>8317</v>
      </c>
      <c r="R3836" s="16">
        <v>42143.445219907408</v>
      </c>
      <c r="S3836">
        <v>2015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P3837" s="11" t="s">
        <v>8313</v>
      </c>
      <c r="Q3837" t="s">
        <v>8317</v>
      </c>
      <c r="R3837" s="16">
        <v>42460.94222222222</v>
      </c>
      <c r="S3837">
        <v>2016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P3838" s="11" t="s">
        <v>8313</v>
      </c>
      <c r="Q3838" t="s">
        <v>8317</v>
      </c>
      <c r="R3838" s="16">
        <v>42553.926527777774</v>
      </c>
      <c r="S3838">
        <v>2016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P3839" s="11" t="s">
        <v>8313</v>
      </c>
      <c r="Q3839" t="s">
        <v>8317</v>
      </c>
      <c r="R3839" s="16">
        <v>42152.765717592592</v>
      </c>
      <c r="S3839">
        <v>2015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P3840" s="11" t="s">
        <v>8313</v>
      </c>
      <c r="Q3840" t="s">
        <v>8317</v>
      </c>
      <c r="R3840" s="16">
        <v>42116.710752314815</v>
      </c>
      <c r="S3840">
        <v>2015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P3841" s="11" t="s">
        <v>8313</v>
      </c>
      <c r="Q3841" t="s">
        <v>8317</v>
      </c>
      <c r="R3841" s="16">
        <v>42155.142638888887</v>
      </c>
      <c r="S3841">
        <v>2015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P3842" s="11" t="s">
        <v>8313</v>
      </c>
      <c r="Q3842" t="s">
        <v>8317</v>
      </c>
      <c r="R3842" s="16">
        <v>42432.701724537037</v>
      </c>
      <c r="S3842">
        <v>2016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P3843" s="11" t="s">
        <v>8313</v>
      </c>
      <c r="Q3843" t="s">
        <v>8317</v>
      </c>
      <c r="R3843" s="16">
        <v>41780.785729166666</v>
      </c>
      <c r="S3843">
        <v>2014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P3844" s="11" t="s">
        <v>8313</v>
      </c>
      <c r="Q3844" t="s">
        <v>8317</v>
      </c>
      <c r="R3844" s="16">
        <v>41740.493657407409</v>
      </c>
      <c r="S3844">
        <v>2014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P3845" s="11" t="s">
        <v>8313</v>
      </c>
      <c r="Q3845" t="s">
        <v>8317</v>
      </c>
      <c r="R3845" s="16">
        <v>41766.072500000002</v>
      </c>
      <c r="S3845">
        <v>2014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P3846" s="11" t="s">
        <v>8313</v>
      </c>
      <c r="Q3846" t="s">
        <v>8317</v>
      </c>
      <c r="R3846" s="16">
        <v>41766.617291666669</v>
      </c>
      <c r="S3846">
        <v>2014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P3847" s="11" t="s">
        <v>8313</v>
      </c>
      <c r="Q3847" t="s">
        <v>8317</v>
      </c>
      <c r="R3847" s="16">
        <v>42248.627013888887</v>
      </c>
      <c r="S3847">
        <v>2015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P3848" s="11" t="s">
        <v>8313</v>
      </c>
      <c r="Q3848" t="s">
        <v>8317</v>
      </c>
      <c r="R3848" s="16">
        <v>41885.221550925926</v>
      </c>
      <c r="S3848">
        <v>2014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P3849" s="11" t="s">
        <v>8313</v>
      </c>
      <c r="Q3849" t="s">
        <v>8317</v>
      </c>
      <c r="R3849" s="16">
        <v>42159.224432870367</v>
      </c>
      <c r="S3849">
        <v>2015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P3850" s="11" t="s">
        <v>8313</v>
      </c>
      <c r="Q3850" t="s">
        <v>8317</v>
      </c>
      <c r="R3850" s="16">
        <v>42265.817002314812</v>
      </c>
      <c r="S3850">
        <v>2015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P3851" s="11" t="s">
        <v>8313</v>
      </c>
      <c r="Q3851" t="s">
        <v>8317</v>
      </c>
      <c r="R3851" s="16">
        <v>42136.767175925925</v>
      </c>
      <c r="S3851">
        <v>2015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P3852" s="11" t="s">
        <v>8313</v>
      </c>
      <c r="Q3852" t="s">
        <v>8317</v>
      </c>
      <c r="R3852" s="16">
        <v>41975.124340277776</v>
      </c>
      <c r="S3852">
        <v>2014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P3853" s="11" t="s">
        <v>8313</v>
      </c>
      <c r="Q3853" t="s">
        <v>8317</v>
      </c>
      <c r="R3853" s="16">
        <v>42172.439571759256</v>
      </c>
      <c r="S3853">
        <v>2015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P3854" s="11" t="s">
        <v>8313</v>
      </c>
      <c r="Q3854" t="s">
        <v>8317</v>
      </c>
      <c r="R3854" s="16">
        <v>42065.190694444449</v>
      </c>
      <c r="S3854">
        <v>2015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P3855" s="11" t="s">
        <v>8313</v>
      </c>
      <c r="Q3855" t="s">
        <v>8317</v>
      </c>
      <c r="R3855" s="16">
        <v>41848.84002314815</v>
      </c>
      <c r="S3855">
        <v>2014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P3856" s="11" t="s">
        <v>8313</v>
      </c>
      <c r="Q3856" t="s">
        <v>8317</v>
      </c>
      <c r="R3856" s="16">
        <v>42103.884930555556</v>
      </c>
      <c r="S3856">
        <v>2015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P3857" s="11" t="s">
        <v>8313</v>
      </c>
      <c r="Q3857" t="s">
        <v>8317</v>
      </c>
      <c r="R3857" s="16">
        <v>42059.970729166671</v>
      </c>
      <c r="S3857">
        <v>2015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P3858" s="11" t="s">
        <v>8313</v>
      </c>
      <c r="Q3858" t="s">
        <v>8317</v>
      </c>
      <c r="R3858" s="16">
        <v>42041.743090277778</v>
      </c>
      <c r="S3858">
        <v>2015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P3859" s="11" t="s">
        <v>8313</v>
      </c>
      <c r="Q3859" t="s">
        <v>8317</v>
      </c>
      <c r="R3859" s="16">
        <v>41829.73715277778</v>
      </c>
      <c r="S3859">
        <v>2014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P3860" s="11" t="s">
        <v>8313</v>
      </c>
      <c r="Q3860" t="s">
        <v>8317</v>
      </c>
      <c r="R3860" s="16">
        <v>42128.431064814817</v>
      </c>
      <c r="S3860">
        <v>2015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P3861" s="11" t="s">
        <v>8313</v>
      </c>
      <c r="Q3861" t="s">
        <v>8317</v>
      </c>
      <c r="R3861" s="16">
        <v>41789.893599537041</v>
      </c>
      <c r="S3861">
        <v>2014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P3862" s="11" t="s">
        <v>8313</v>
      </c>
      <c r="Q3862" t="s">
        <v>8317</v>
      </c>
      <c r="R3862" s="16">
        <v>41833.660995370366</v>
      </c>
      <c r="S3862">
        <v>2014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P3863" s="11" t="s">
        <v>8313</v>
      </c>
      <c r="Q3863" t="s">
        <v>8317</v>
      </c>
      <c r="R3863" s="16">
        <v>41914.590011574073</v>
      </c>
      <c r="S3863">
        <v>2014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P3864" s="11" t="s">
        <v>8313</v>
      </c>
      <c r="Q3864" t="s">
        <v>8317</v>
      </c>
      <c r="R3864" s="16">
        <v>42611.261064814811</v>
      </c>
      <c r="S3864">
        <v>2016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P3865" s="11" t="s">
        <v>8313</v>
      </c>
      <c r="Q3865" t="s">
        <v>8317</v>
      </c>
      <c r="R3865" s="16">
        <v>42253.633159722223</v>
      </c>
      <c r="S3865">
        <v>2015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P3866" s="11" t="s">
        <v>8313</v>
      </c>
      <c r="Q3866" t="s">
        <v>8317</v>
      </c>
      <c r="R3866" s="16">
        <v>42295.891828703709</v>
      </c>
      <c r="S3866">
        <v>2015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P3867" s="11" t="s">
        <v>8313</v>
      </c>
      <c r="Q3867" t="s">
        <v>8317</v>
      </c>
      <c r="R3867" s="16">
        <v>41841.651597222226</v>
      </c>
      <c r="S3867">
        <v>2014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P3868" s="11" t="s">
        <v>8313</v>
      </c>
      <c r="Q3868" t="s">
        <v>8317</v>
      </c>
      <c r="R3868" s="16">
        <v>42402.947002314817</v>
      </c>
      <c r="S3868">
        <v>2016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P3869" s="11" t="s">
        <v>8313</v>
      </c>
      <c r="Q3869" t="s">
        <v>8317</v>
      </c>
      <c r="R3869" s="16">
        <v>42509.814108796301</v>
      </c>
      <c r="S3869">
        <v>2016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P3870" s="11" t="s">
        <v>8313</v>
      </c>
      <c r="Q3870" t="s">
        <v>8317</v>
      </c>
      <c r="R3870" s="16">
        <v>41865.659780092588</v>
      </c>
      <c r="S3870">
        <v>2014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P3871" s="11" t="s">
        <v>8313</v>
      </c>
      <c r="Q3871" t="s">
        <v>8317</v>
      </c>
      <c r="R3871" s="16">
        <v>42047.724444444444</v>
      </c>
      <c r="S3871">
        <v>2015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P3872" s="11" t="s">
        <v>8313</v>
      </c>
      <c r="Q3872" t="s">
        <v>8317</v>
      </c>
      <c r="R3872" s="16">
        <v>41793.17219907407</v>
      </c>
      <c r="S3872">
        <v>2014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P3873" s="11" t="s">
        <v>8313</v>
      </c>
      <c r="Q3873" t="s">
        <v>8317</v>
      </c>
      <c r="R3873" s="16">
        <v>42763.780671296292</v>
      </c>
      <c r="S3873">
        <v>2017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P3874" s="11" t="s">
        <v>8313</v>
      </c>
      <c r="Q3874" t="s">
        <v>8317</v>
      </c>
      <c r="R3874" s="16">
        <v>42180.145787037036</v>
      </c>
      <c r="S3874">
        <v>2015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P3875" s="11" t="s">
        <v>8313</v>
      </c>
      <c r="Q3875" t="s">
        <v>8317</v>
      </c>
      <c r="R3875" s="16">
        <v>42255.696006944447</v>
      </c>
      <c r="S3875">
        <v>2015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P3876" s="11" t="s">
        <v>8313</v>
      </c>
      <c r="Q3876" t="s">
        <v>8317</v>
      </c>
      <c r="R3876" s="16">
        <v>42007.016458333332</v>
      </c>
      <c r="S3876">
        <v>2015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P3877" s="11" t="s">
        <v>8313</v>
      </c>
      <c r="Q3877" t="s">
        <v>8317</v>
      </c>
      <c r="R3877" s="16">
        <v>42615.346817129626</v>
      </c>
      <c r="S3877">
        <v>2016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P3878" s="11" t="s">
        <v>8313</v>
      </c>
      <c r="Q3878" t="s">
        <v>8317</v>
      </c>
      <c r="R3878" s="16">
        <v>42372.624166666668</v>
      </c>
      <c r="S3878">
        <v>2016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P3879" s="11" t="s">
        <v>8313</v>
      </c>
      <c r="Q3879" t="s">
        <v>8317</v>
      </c>
      <c r="R3879" s="16">
        <v>42682.67768518519</v>
      </c>
      <c r="S3879">
        <v>2016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P3880" s="11" t="s">
        <v>8313</v>
      </c>
      <c r="Q3880" t="s">
        <v>8317</v>
      </c>
      <c r="R3880" s="16">
        <v>42154.818819444445</v>
      </c>
      <c r="S3880">
        <v>2015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P3881" s="11" t="s">
        <v>8313</v>
      </c>
      <c r="Q3881" t="s">
        <v>8317</v>
      </c>
      <c r="R3881" s="16">
        <v>41999.861064814817</v>
      </c>
      <c r="S3881">
        <v>2014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P3882" s="11" t="s">
        <v>8313</v>
      </c>
      <c r="Q3882" t="s">
        <v>8317</v>
      </c>
      <c r="R3882" s="16">
        <v>41815.815046296295</v>
      </c>
      <c r="S3882">
        <v>2014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P3883" s="11" t="s">
        <v>8313</v>
      </c>
      <c r="Q3883" t="s">
        <v>8317</v>
      </c>
      <c r="R3883" s="16">
        <v>42756.018506944441</v>
      </c>
      <c r="S3883">
        <v>2017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P3884" s="11" t="s">
        <v>8313</v>
      </c>
      <c r="Q3884" t="s">
        <v>8317</v>
      </c>
      <c r="R3884" s="16">
        <v>42373.983449074076</v>
      </c>
      <c r="S3884">
        <v>2016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P3885" s="11" t="s">
        <v>8313</v>
      </c>
      <c r="Q3885" t="s">
        <v>8317</v>
      </c>
      <c r="R3885" s="16">
        <v>41854.602650462963</v>
      </c>
      <c r="S3885">
        <v>2014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P3886" s="11" t="s">
        <v>8313</v>
      </c>
      <c r="Q3886" t="s">
        <v>8317</v>
      </c>
      <c r="R3886" s="16">
        <v>42065.791574074072</v>
      </c>
      <c r="S3886">
        <v>2015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P3887" s="11" t="s">
        <v>8313</v>
      </c>
      <c r="Q3887" t="s">
        <v>8317</v>
      </c>
      <c r="R3887" s="16">
        <v>42469.951284722221</v>
      </c>
      <c r="S3887">
        <v>2016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P3888" s="11" t="s">
        <v>8313</v>
      </c>
      <c r="Q3888" t="s">
        <v>8317</v>
      </c>
      <c r="R3888" s="16">
        <v>41954.228032407409</v>
      </c>
      <c r="S3888">
        <v>2014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P3889" s="11" t="s">
        <v>8313</v>
      </c>
      <c r="Q3889" t="s">
        <v>8317</v>
      </c>
      <c r="R3889" s="16">
        <v>42079.857974537037</v>
      </c>
      <c r="S3889">
        <v>2015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P3890" s="11" t="s">
        <v>8313</v>
      </c>
      <c r="Q3890" t="s">
        <v>8317</v>
      </c>
      <c r="R3890" s="16">
        <v>42762.545810185184</v>
      </c>
      <c r="S3890">
        <v>2017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P3891" s="11" t="s">
        <v>8313</v>
      </c>
      <c r="Q3891" t="s">
        <v>8317</v>
      </c>
      <c r="R3891" s="16">
        <v>41977.004976851851</v>
      </c>
      <c r="S3891">
        <v>2014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P3892" s="11" t="s">
        <v>8313</v>
      </c>
      <c r="Q3892" t="s">
        <v>8317</v>
      </c>
      <c r="R3892" s="16">
        <v>42171.758611111116</v>
      </c>
      <c r="S3892">
        <v>2015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P3893" s="11" t="s">
        <v>8313</v>
      </c>
      <c r="Q3893" t="s">
        <v>8317</v>
      </c>
      <c r="R3893" s="16">
        <v>42056.1324537037</v>
      </c>
      <c r="S3893">
        <v>2015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P3894" s="11" t="s">
        <v>8313</v>
      </c>
      <c r="Q3894" t="s">
        <v>8317</v>
      </c>
      <c r="R3894" s="16">
        <v>41867.652280092596</v>
      </c>
      <c r="S3894">
        <v>2014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P3895" s="11" t="s">
        <v>8313</v>
      </c>
      <c r="Q3895" t="s">
        <v>8317</v>
      </c>
      <c r="R3895" s="16">
        <v>41779.657870370371</v>
      </c>
      <c r="S3895">
        <v>2014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P3896" s="11" t="s">
        <v>8313</v>
      </c>
      <c r="Q3896" t="s">
        <v>8317</v>
      </c>
      <c r="R3896" s="16">
        <v>42679.958472222221</v>
      </c>
      <c r="S3896">
        <v>2016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P3897" s="11" t="s">
        <v>8313</v>
      </c>
      <c r="Q3897" t="s">
        <v>8317</v>
      </c>
      <c r="R3897" s="16">
        <v>42032.250208333338</v>
      </c>
      <c r="S3897">
        <v>2015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P3898" s="11" t="s">
        <v>8313</v>
      </c>
      <c r="Q3898" t="s">
        <v>8317</v>
      </c>
      <c r="R3898" s="16">
        <v>41793.191875000004</v>
      </c>
      <c r="S3898">
        <v>2014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P3899" s="11" t="s">
        <v>8313</v>
      </c>
      <c r="Q3899" t="s">
        <v>8317</v>
      </c>
      <c r="R3899" s="16">
        <v>41982.87364583333</v>
      </c>
      <c r="S3899">
        <v>2014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P3900" s="11" t="s">
        <v>8313</v>
      </c>
      <c r="Q3900" t="s">
        <v>8317</v>
      </c>
      <c r="R3900" s="16">
        <v>42193.482291666667</v>
      </c>
      <c r="S3900">
        <v>2015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P3901" s="11" t="s">
        <v>8313</v>
      </c>
      <c r="Q3901" t="s">
        <v>8317</v>
      </c>
      <c r="R3901" s="16">
        <v>41843.775011574071</v>
      </c>
      <c r="S3901">
        <v>2014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P3902" s="11" t="s">
        <v>8313</v>
      </c>
      <c r="Q3902" t="s">
        <v>8317</v>
      </c>
      <c r="R3902" s="16">
        <v>42136.092488425929</v>
      </c>
      <c r="S3902">
        <v>2015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P3903" s="11" t="s">
        <v>8313</v>
      </c>
      <c r="Q3903" t="s">
        <v>8317</v>
      </c>
      <c r="R3903" s="16">
        <v>42317.826377314821</v>
      </c>
      <c r="S3903">
        <v>2015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P3904" s="11" t="s">
        <v>8313</v>
      </c>
      <c r="Q3904" t="s">
        <v>8317</v>
      </c>
      <c r="R3904" s="16">
        <v>42663.468078703707</v>
      </c>
      <c r="S3904">
        <v>2016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P3905" s="11" t="s">
        <v>8313</v>
      </c>
      <c r="Q3905" t="s">
        <v>8317</v>
      </c>
      <c r="R3905" s="16">
        <v>42186.01116898148</v>
      </c>
      <c r="S3905">
        <v>2015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P3906" s="11" t="s">
        <v>8313</v>
      </c>
      <c r="Q3906" t="s">
        <v>8317</v>
      </c>
      <c r="R3906" s="16">
        <v>42095.229166666672</v>
      </c>
      <c r="S3906">
        <v>2015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P3907" s="11" t="s">
        <v>8313</v>
      </c>
      <c r="Q3907" t="s">
        <v>8317</v>
      </c>
      <c r="R3907" s="16">
        <v>42124.623877314814</v>
      </c>
      <c r="S3907">
        <v>2015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P3908" s="11" t="s">
        <v>8313</v>
      </c>
      <c r="Q3908" t="s">
        <v>8317</v>
      </c>
      <c r="R3908" s="16">
        <v>42143.917743055557</v>
      </c>
      <c r="S3908">
        <v>2015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P3909" s="11" t="s">
        <v>8313</v>
      </c>
      <c r="Q3909" t="s">
        <v>8317</v>
      </c>
      <c r="R3909" s="16">
        <v>41906.819513888891</v>
      </c>
      <c r="S3909">
        <v>2014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P3910" s="11" t="s">
        <v>8313</v>
      </c>
      <c r="Q3910" t="s">
        <v>8317</v>
      </c>
      <c r="R3910" s="16">
        <v>41834.135370370372</v>
      </c>
      <c r="S3910">
        <v>2014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P3911" s="11" t="s">
        <v>8313</v>
      </c>
      <c r="Q3911" t="s">
        <v>8317</v>
      </c>
      <c r="R3911" s="16">
        <v>41863.359282407408</v>
      </c>
      <c r="S3911">
        <v>2014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P3912" s="11" t="s">
        <v>8313</v>
      </c>
      <c r="Q3912" t="s">
        <v>8317</v>
      </c>
      <c r="R3912" s="16">
        <v>42224.756909722222</v>
      </c>
      <c r="S3912">
        <v>2015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P3913" s="11" t="s">
        <v>8313</v>
      </c>
      <c r="Q3913" t="s">
        <v>8317</v>
      </c>
      <c r="R3913" s="16">
        <v>41939.8122337963</v>
      </c>
      <c r="S3913">
        <v>2014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P3914" s="11" t="s">
        <v>8313</v>
      </c>
      <c r="Q3914" t="s">
        <v>8317</v>
      </c>
      <c r="R3914" s="16">
        <v>42059.270023148143</v>
      </c>
      <c r="S3914">
        <v>2015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P3915" s="11" t="s">
        <v>8313</v>
      </c>
      <c r="Q3915" t="s">
        <v>8317</v>
      </c>
      <c r="R3915" s="16">
        <v>42308.211215277777</v>
      </c>
      <c r="S3915">
        <v>2015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P3916" s="11" t="s">
        <v>8313</v>
      </c>
      <c r="Q3916" t="s">
        <v>8317</v>
      </c>
      <c r="R3916" s="16">
        <v>42114.818935185183</v>
      </c>
      <c r="S3916">
        <v>2015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P3917" s="11" t="s">
        <v>8313</v>
      </c>
      <c r="Q3917" t="s">
        <v>8317</v>
      </c>
      <c r="R3917" s="16">
        <v>42492.98505787037</v>
      </c>
      <c r="S3917">
        <v>2016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P3918" s="11" t="s">
        <v>8313</v>
      </c>
      <c r="Q3918" t="s">
        <v>8317</v>
      </c>
      <c r="R3918" s="16">
        <v>42494.471666666665</v>
      </c>
      <c r="S3918">
        <v>2016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P3919" s="11" t="s">
        <v>8313</v>
      </c>
      <c r="Q3919" t="s">
        <v>8317</v>
      </c>
      <c r="R3919" s="16">
        <v>41863.527326388888</v>
      </c>
      <c r="S3919">
        <v>2014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P3920" s="11" t="s">
        <v>8313</v>
      </c>
      <c r="Q3920" t="s">
        <v>8317</v>
      </c>
      <c r="R3920" s="16">
        <v>41843.664618055554</v>
      </c>
      <c r="S3920">
        <v>2014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P3921" s="11" t="s">
        <v>8313</v>
      </c>
      <c r="Q3921" t="s">
        <v>8317</v>
      </c>
      <c r="R3921" s="16">
        <v>42358.684872685189</v>
      </c>
      <c r="S3921">
        <v>2015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P3922" s="11" t="s">
        <v>8313</v>
      </c>
      <c r="Q3922" t="s">
        <v>8317</v>
      </c>
      <c r="R3922" s="16">
        <v>42657.38726851852</v>
      </c>
      <c r="S3922">
        <v>2016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P3923" s="11" t="s">
        <v>8313</v>
      </c>
      <c r="Q3923" t="s">
        <v>8317</v>
      </c>
      <c r="R3923" s="16">
        <v>41926.542303240742</v>
      </c>
      <c r="S3923">
        <v>2014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P3924" s="11" t="s">
        <v>8313</v>
      </c>
      <c r="Q3924" t="s">
        <v>8317</v>
      </c>
      <c r="R3924" s="16">
        <v>42020.768634259264</v>
      </c>
      <c r="S3924">
        <v>2015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P3925" s="11" t="s">
        <v>8313</v>
      </c>
      <c r="Q3925" t="s">
        <v>8317</v>
      </c>
      <c r="R3925" s="16">
        <v>42075.979988425926</v>
      </c>
      <c r="S3925">
        <v>2015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P3926" s="11" t="s">
        <v>8313</v>
      </c>
      <c r="Q3926" t="s">
        <v>8317</v>
      </c>
      <c r="R3926" s="16">
        <v>41786.959745370368</v>
      </c>
      <c r="S3926">
        <v>2014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P3927" s="11" t="s">
        <v>8313</v>
      </c>
      <c r="Q3927" t="s">
        <v>8317</v>
      </c>
      <c r="R3927" s="16">
        <v>41820.870821759258</v>
      </c>
      <c r="S3927">
        <v>2014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P3928" s="11" t="s">
        <v>8313</v>
      </c>
      <c r="Q3928" t="s">
        <v>8317</v>
      </c>
      <c r="R3928" s="16">
        <v>41970.085046296299</v>
      </c>
      <c r="S3928">
        <v>2014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P3929" s="11" t="s">
        <v>8313</v>
      </c>
      <c r="Q3929" t="s">
        <v>8317</v>
      </c>
      <c r="R3929" s="16">
        <v>41830.267407407409</v>
      </c>
      <c r="S3929">
        <v>2014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P3930" s="11" t="s">
        <v>8313</v>
      </c>
      <c r="Q3930" t="s">
        <v>8317</v>
      </c>
      <c r="R3930" s="16">
        <v>42265.683182870373</v>
      </c>
      <c r="S3930">
        <v>2015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P3931" s="11" t="s">
        <v>8313</v>
      </c>
      <c r="Q3931" t="s">
        <v>8317</v>
      </c>
      <c r="R3931" s="16">
        <v>42601.827141203699</v>
      </c>
      <c r="S3931">
        <v>2016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P3932" s="11" t="s">
        <v>8313</v>
      </c>
      <c r="Q3932" t="s">
        <v>8317</v>
      </c>
      <c r="R3932" s="16">
        <v>42433.338749999995</v>
      </c>
      <c r="S3932">
        <v>2016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P3933" s="11" t="s">
        <v>8313</v>
      </c>
      <c r="Q3933" t="s">
        <v>8317</v>
      </c>
      <c r="R3933" s="16">
        <v>42228.151701388888</v>
      </c>
      <c r="S3933">
        <v>2015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P3934" s="11" t="s">
        <v>8313</v>
      </c>
      <c r="Q3934" t="s">
        <v>8317</v>
      </c>
      <c r="R3934" s="16">
        <v>42415.168564814812</v>
      </c>
      <c r="S3934">
        <v>2016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P3935" s="11" t="s">
        <v>8313</v>
      </c>
      <c r="Q3935" t="s">
        <v>8317</v>
      </c>
      <c r="R3935" s="16">
        <v>42538.968310185184</v>
      </c>
      <c r="S3935">
        <v>2016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P3936" s="11" t="s">
        <v>8313</v>
      </c>
      <c r="Q3936" t="s">
        <v>8316</v>
      </c>
      <c r="R3936" s="16">
        <v>42233.671747685185</v>
      </c>
      <c r="S3936">
        <v>2015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P3937" s="11" t="s">
        <v>8313</v>
      </c>
      <c r="Q3937" t="s">
        <v>8316</v>
      </c>
      <c r="R3937" s="16">
        <v>42221.656782407401</v>
      </c>
      <c r="S3937">
        <v>2015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P3938" s="11" t="s">
        <v>8313</v>
      </c>
      <c r="Q3938" t="s">
        <v>8316</v>
      </c>
      <c r="R3938" s="16">
        <v>42675.262962962966</v>
      </c>
      <c r="S3938">
        <v>2016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P3939" s="11" t="s">
        <v>8313</v>
      </c>
      <c r="Q3939" t="s">
        <v>8316</v>
      </c>
      <c r="R3939" s="16">
        <v>42534.631481481483</v>
      </c>
      <c r="S3939">
        <v>2016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P3940" s="11" t="s">
        <v>8313</v>
      </c>
      <c r="Q3940" t="s">
        <v>8316</v>
      </c>
      <c r="R3940" s="16">
        <v>42151.905717592599</v>
      </c>
      <c r="S3940">
        <v>2015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P3941" s="11" t="s">
        <v>8313</v>
      </c>
      <c r="Q3941" t="s">
        <v>8316</v>
      </c>
      <c r="R3941" s="16">
        <v>41915.400219907409</v>
      </c>
      <c r="S3941">
        <v>2014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P3942" s="11" t="s">
        <v>8313</v>
      </c>
      <c r="Q3942" t="s">
        <v>8316</v>
      </c>
      <c r="R3942" s="16">
        <v>41961.492488425924</v>
      </c>
      <c r="S3942">
        <v>2014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P3943" s="11" t="s">
        <v>8313</v>
      </c>
      <c r="Q3943" t="s">
        <v>8316</v>
      </c>
      <c r="R3943" s="16">
        <v>41940.587233796294</v>
      </c>
      <c r="S3943">
        <v>2014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P3944" s="11" t="s">
        <v>8313</v>
      </c>
      <c r="Q3944" t="s">
        <v>8316</v>
      </c>
      <c r="R3944" s="16">
        <v>42111.904097222221</v>
      </c>
      <c r="S3944">
        <v>2015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P3945" s="11" t="s">
        <v>8313</v>
      </c>
      <c r="Q3945" t="s">
        <v>8316</v>
      </c>
      <c r="R3945" s="16">
        <v>42279.778564814813</v>
      </c>
      <c r="S3945">
        <v>2015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P3946" s="11" t="s">
        <v>8313</v>
      </c>
      <c r="Q3946" t="s">
        <v>8316</v>
      </c>
      <c r="R3946" s="16">
        <v>42213.662905092591</v>
      </c>
      <c r="S3946">
        <v>2015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P3947" s="11" t="s">
        <v>8313</v>
      </c>
      <c r="Q3947" t="s">
        <v>8316</v>
      </c>
      <c r="R3947" s="16">
        <v>42109.801712962959</v>
      </c>
      <c r="S3947">
        <v>2015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P3948" s="11" t="s">
        <v>8313</v>
      </c>
      <c r="Q3948" t="s">
        <v>8316</v>
      </c>
      <c r="R3948" s="16">
        <v>42031.833587962959</v>
      </c>
      <c r="S3948">
        <v>2015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P3949" s="11" t="s">
        <v>8313</v>
      </c>
      <c r="Q3949" t="s">
        <v>8316</v>
      </c>
      <c r="R3949" s="16">
        <v>42615.142870370371</v>
      </c>
      <c r="S3949">
        <v>2016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P3950" s="11" t="s">
        <v>8313</v>
      </c>
      <c r="Q3950" t="s">
        <v>8316</v>
      </c>
      <c r="R3950" s="16">
        <v>41829.325497685182</v>
      </c>
      <c r="S3950">
        <v>2014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P3951" s="11" t="s">
        <v>8313</v>
      </c>
      <c r="Q3951" t="s">
        <v>8316</v>
      </c>
      <c r="R3951" s="16">
        <v>42016.120613425926</v>
      </c>
      <c r="S3951">
        <v>2015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P3952" s="11" t="s">
        <v>8313</v>
      </c>
      <c r="Q3952" t="s">
        <v>8316</v>
      </c>
      <c r="R3952" s="16">
        <v>42439.702314814815</v>
      </c>
      <c r="S3952">
        <v>2016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P3953" s="11" t="s">
        <v>8313</v>
      </c>
      <c r="Q3953" t="s">
        <v>8316</v>
      </c>
      <c r="R3953" s="16">
        <v>42433.825717592597</v>
      </c>
      <c r="S3953">
        <v>2016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P3954" s="11" t="s">
        <v>8313</v>
      </c>
      <c r="Q3954" t="s">
        <v>8316</v>
      </c>
      <c r="R3954" s="16">
        <v>42243.790393518517</v>
      </c>
      <c r="S3954">
        <v>2015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P3955" s="11" t="s">
        <v>8313</v>
      </c>
      <c r="Q3955" t="s">
        <v>8316</v>
      </c>
      <c r="R3955" s="16">
        <v>42550.048449074078</v>
      </c>
      <c r="S3955">
        <v>2016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P3956" s="11" t="s">
        <v>8313</v>
      </c>
      <c r="Q3956" t="s">
        <v>8316</v>
      </c>
      <c r="R3956" s="16">
        <v>41774.651203703703</v>
      </c>
      <c r="S3956">
        <v>2014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P3957" s="11" t="s">
        <v>8313</v>
      </c>
      <c r="Q3957" t="s">
        <v>8316</v>
      </c>
      <c r="R3957" s="16">
        <v>42306.848854166667</v>
      </c>
      <c r="S3957">
        <v>2015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P3958" s="11" t="s">
        <v>8313</v>
      </c>
      <c r="Q3958" t="s">
        <v>8316</v>
      </c>
      <c r="R3958" s="16">
        <v>42457.932025462964</v>
      </c>
      <c r="S3958">
        <v>2016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P3959" s="11" t="s">
        <v>8313</v>
      </c>
      <c r="Q3959" t="s">
        <v>8316</v>
      </c>
      <c r="R3959" s="16">
        <v>42513.976319444439</v>
      </c>
      <c r="S3959">
        <v>2016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P3960" s="11" t="s">
        <v>8313</v>
      </c>
      <c r="Q3960" t="s">
        <v>8316</v>
      </c>
      <c r="R3960" s="16">
        <v>41816.950370370374</v>
      </c>
      <c r="S3960">
        <v>2014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P3961" s="11" t="s">
        <v>8313</v>
      </c>
      <c r="Q3961" t="s">
        <v>8316</v>
      </c>
      <c r="R3961" s="16">
        <v>41880.788842592592</v>
      </c>
      <c r="S3961">
        <v>2014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P3962" s="11" t="s">
        <v>8313</v>
      </c>
      <c r="Q3962" t="s">
        <v>8316</v>
      </c>
      <c r="R3962" s="16">
        <v>42342.845555555556</v>
      </c>
      <c r="S3962">
        <v>2015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P3963" s="11" t="s">
        <v>8313</v>
      </c>
      <c r="Q3963" t="s">
        <v>8316</v>
      </c>
      <c r="R3963" s="16">
        <v>41745.891319444447</v>
      </c>
      <c r="S3963">
        <v>2014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P3964" s="11" t="s">
        <v>8313</v>
      </c>
      <c r="Q3964" t="s">
        <v>8316</v>
      </c>
      <c r="R3964" s="16">
        <v>42311.621458333335</v>
      </c>
      <c r="S3964">
        <v>2015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P3965" s="11" t="s">
        <v>8313</v>
      </c>
      <c r="Q3965" t="s">
        <v>8316</v>
      </c>
      <c r="R3965" s="16">
        <v>42296.154131944444</v>
      </c>
      <c r="S3965">
        <v>2015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P3966" s="11" t="s">
        <v>8313</v>
      </c>
      <c r="Q3966" t="s">
        <v>8316</v>
      </c>
      <c r="R3966" s="16">
        <v>42053.722060185188</v>
      </c>
      <c r="S3966">
        <v>2015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P3967" s="11" t="s">
        <v>8313</v>
      </c>
      <c r="Q3967" t="s">
        <v>8316</v>
      </c>
      <c r="R3967" s="16">
        <v>42414.235879629632</v>
      </c>
      <c r="S3967">
        <v>2016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P3968" s="11" t="s">
        <v>8313</v>
      </c>
      <c r="Q3968" t="s">
        <v>8316</v>
      </c>
      <c r="R3968" s="16">
        <v>41801.711550925924</v>
      </c>
      <c r="S3968">
        <v>2014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P3969" s="11" t="s">
        <v>8313</v>
      </c>
      <c r="Q3969" t="s">
        <v>8316</v>
      </c>
      <c r="R3969" s="16">
        <v>42770.290590277778</v>
      </c>
      <c r="S3969">
        <v>2017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P3970" s="11" t="s">
        <v>8313</v>
      </c>
      <c r="Q3970" t="s">
        <v>8316</v>
      </c>
      <c r="R3970" s="16">
        <v>42452.815659722226</v>
      </c>
      <c r="S3970">
        <v>2016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P3971" s="11" t="s">
        <v>8313</v>
      </c>
      <c r="Q3971" t="s">
        <v>8316</v>
      </c>
      <c r="R3971" s="16">
        <v>42601.854699074072</v>
      </c>
      <c r="S3971">
        <v>2016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P3972" s="11" t="s">
        <v>8313</v>
      </c>
      <c r="Q3972" t="s">
        <v>8316</v>
      </c>
      <c r="R3972" s="16">
        <v>42447.863553240735</v>
      </c>
      <c r="S3972">
        <v>2016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P3973" s="11" t="s">
        <v>8313</v>
      </c>
      <c r="Q3973" t="s">
        <v>8316</v>
      </c>
      <c r="R3973" s="16">
        <v>41811.536180555559</v>
      </c>
      <c r="S3973">
        <v>2014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P3974" s="11" t="s">
        <v>8313</v>
      </c>
      <c r="Q3974" t="s">
        <v>8316</v>
      </c>
      <c r="R3974" s="16">
        <v>41981.067523148144</v>
      </c>
      <c r="S3974">
        <v>2014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P3975" s="11" t="s">
        <v>8313</v>
      </c>
      <c r="Q3975" t="s">
        <v>8316</v>
      </c>
      <c r="R3975" s="16">
        <v>42469.68414351852</v>
      </c>
      <c r="S3975">
        <v>2016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P3976" s="11" t="s">
        <v>8313</v>
      </c>
      <c r="Q3976" t="s">
        <v>8316</v>
      </c>
      <c r="R3976" s="16">
        <v>42493.546851851846</v>
      </c>
      <c r="S3976">
        <v>2016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P3977" s="11" t="s">
        <v>8313</v>
      </c>
      <c r="Q3977" t="s">
        <v>8316</v>
      </c>
      <c r="R3977" s="16">
        <v>42534.866875</v>
      </c>
      <c r="S3977">
        <v>2016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P3978" s="11" t="s">
        <v>8313</v>
      </c>
      <c r="Q3978" t="s">
        <v>8316</v>
      </c>
      <c r="R3978" s="16">
        <v>41830.858344907407</v>
      </c>
      <c r="S3978">
        <v>2014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P3979" s="11" t="s">
        <v>8313</v>
      </c>
      <c r="Q3979" t="s">
        <v>8316</v>
      </c>
      <c r="R3979" s="16">
        <v>42543.788564814815</v>
      </c>
      <c r="S3979">
        <v>2016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P3980" s="11" t="s">
        <v>8313</v>
      </c>
      <c r="Q3980" t="s">
        <v>8316</v>
      </c>
      <c r="R3980" s="16">
        <v>41975.642974537041</v>
      </c>
      <c r="S3980">
        <v>2014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P3981" s="11" t="s">
        <v>8313</v>
      </c>
      <c r="Q3981" t="s">
        <v>8316</v>
      </c>
      <c r="R3981" s="16">
        <v>42069.903437500005</v>
      </c>
      <c r="S3981">
        <v>2015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P3982" s="11" t="s">
        <v>8313</v>
      </c>
      <c r="Q3982" t="s">
        <v>8316</v>
      </c>
      <c r="R3982" s="16">
        <v>41795.598923611113</v>
      </c>
      <c r="S3982">
        <v>2014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P3983" s="11" t="s">
        <v>8313</v>
      </c>
      <c r="Q3983" t="s">
        <v>8316</v>
      </c>
      <c r="R3983" s="16">
        <v>42508.179965277777</v>
      </c>
      <c r="S3983">
        <v>2016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P3984" s="11" t="s">
        <v>8313</v>
      </c>
      <c r="Q3984" t="s">
        <v>8316</v>
      </c>
      <c r="R3984" s="16">
        <v>42132.809953703705</v>
      </c>
      <c r="S3984">
        <v>2015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P3985" s="11" t="s">
        <v>8313</v>
      </c>
      <c r="Q3985" t="s">
        <v>8316</v>
      </c>
      <c r="R3985" s="16">
        <v>41747.86986111111</v>
      </c>
      <c r="S3985">
        <v>2014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P3986" s="11" t="s">
        <v>8313</v>
      </c>
      <c r="Q3986" t="s">
        <v>8316</v>
      </c>
      <c r="R3986" s="16">
        <v>41920.963472222218</v>
      </c>
      <c r="S3986">
        <v>2014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P3987" s="11" t="s">
        <v>8313</v>
      </c>
      <c r="Q3987" t="s">
        <v>8316</v>
      </c>
      <c r="R3987" s="16">
        <v>42399.707407407404</v>
      </c>
      <c r="S3987">
        <v>2016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P3988" s="11" t="s">
        <v>8313</v>
      </c>
      <c r="Q3988" t="s">
        <v>8316</v>
      </c>
      <c r="R3988" s="16">
        <v>42467.548541666663</v>
      </c>
      <c r="S3988">
        <v>2016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P3989" s="11" t="s">
        <v>8313</v>
      </c>
      <c r="Q3989" t="s">
        <v>8316</v>
      </c>
      <c r="R3989" s="16">
        <v>41765.92465277778</v>
      </c>
      <c r="S3989">
        <v>2014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P3990" s="11" t="s">
        <v>8313</v>
      </c>
      <c r="Q3990" t="s">
        <v>8316</v>
      </c>
      <c r="R3990" s="16">
        <v>42230.08116898148</v>
      </c>
      <c r="S3990">
        <v>2015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P3991" s="11" t="s">
        <v>8313</v>
      </c>
      <c r="Q3991" t="s">
        <v>8316</v>
      </c>
      <c r="R3991" s="16">
        <v>42286.749780092592</v>
      </c>
      <c r="S3991">
        <v>2015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P3992" s="11" t="s">
        <v>8313</v>
      </c>
      <c r="Q3992" t="s">
        <v>8316</v>
      </c>
      <c r="R3992" s="16">
        <v>42401.672372685185</v>
      </c>
      <c r="S3992">
        <v>2016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P3993" s="11" t="s">
        <v>8313</v>
      </c>
      <c r="Q3993" t="s">
        <v>8316</v>
      </c>
      <c r="R3993" s="16">
        <v>42125.644467592589</v>
      </c>
      <c r="S3993">
        <v>2015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P3994" s="11" t="s">
        <v>8313</v>
      </c>
      <c r="Q3994" t="s">
        <v>8316</v>
      </c>
      <c r="R3994" s="16">
        <v>42289.94049768518</v>
      </c>
      <c r="S3994">
        <v>2015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P3995" s="11" t="s">
        <v>8313</v>
      </c>
      <c r="Q3995" t="s">
        <v>8316</v>
      </c>
      <c r="R3995" s="16">
        <v>42107.864722222221</v>
      </c>
      <c r="S3995">
        <v>2015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P3996" s="11" t="s">
        <v>8313</v>
      </c>
      <c r="Q3996" t="s">
        <v>8316</v>
      </c>
      <c r="R3996" s="16">
        <v>41809.389930555553</v>
      </c>
      <c r="S3996">
        <v>2014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P3997" s="11" t="s">
        <v>8313</v>
      </c>
      <c r="Q3997" t="s">
        <v>8316</v>
      </c>
      <c r="R3997" s="16">
        <v>42019.683761574073</v>
      </c>
      <c r="S3997">
        <v>2015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P3998" s="11" t="s">
        <v>8313</v>
      </c>
      <c r="Q3998" t="s">
        <v>8316</v>
      </c>
      <c r="R3998" s="16">
        <v>41950.26694444444</v>
      </c>
      <c r="S3998">
        <v>2014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P3999" s="11" t="s">
        <v>8313</v>
      </c>
      <c r="Q3999" t="s">
        <v>8316</v>
      </c>
      <c r="R3999" s="16">
        <v>42069.391446759255</v>
      </c>
      <c r="S3999">
        <v>2015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P4000" s="11" t="s">
        <v>8313</v>
      </c>
      <c r="Q4000" t="s">
        <v>8316</v>
      </c>
      <c r="R4000" s="16">
        <v>42061.963263888887</v>
      </c>
      <c r="S4000">
        <v>2015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P4001" s="11" t="s">
        <v>8313</v>
      </c>
      <c r="Q4001" t="s">
        <v>8316</v>
      </c>
      <c r="R4001" s="16">
        <v>41842.828680555554</v>
      </c>
      <c r="S4001">
        <v>2014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P4002" s="11" t="s">
        <v>8313</v>
      </c>
      <c r="Q4002" t="s">
        <v>8316</v>
      </c>
      <c r="R4002" s="16">
        <v>42437.64534722222</v>
      </c>
      <c r="S4002">
        <v>2016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P4003" s="11" t="s">
        <v>8313</v>
      </c>
      <c r="Q4003" t="s">
        <v>8316</v>
      </c>
      <c r="R4003" s="16">
        <v>42775.964212962965</v>
      </c>
      <c r="S4003">
        <v>2017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P4004" s="11" t="s">
        <v>8313</v>
      </c>
      <c r="Q4004" t="s">
        <v>8316</v>
      </c>
      <c r="R4004" s="16">
        <v>41879.043530092589</v>
      </c>
      <c r="S4004">
        <v>2014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P4005" s="11" t="s">
        <v>8313</v>
      </c>
      <c r="Q4005" t="s">
        <v>8316</v>
      </c>
      <c r="R4005" s="16">
        <v>42020.587349537032</v>
      </c>
      <c r="S4005">
        <v>2015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P4006" s="11" t="s">
        <v>8313</v>
      </c>
      <c r="Q4006" t="s">
        <v>8316</v>
      </c>
      <c r="R4006" s="16">
        <v>41890.16269675926</v>
      </c>
      <c r="S4006">
        <v>2014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P4007" s="11" t="s">
        <v>8313</v>
      </c>
      <c r="Q4007" t="s">
        <v>8316</v>
      </c>
      <c r="R4007" s="16">
        <v>41872.807696759257</v>
      </c>
      <c r="S4007">
        <v>2014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P4008" s="11" t="s">
        <v>8313</v>
      </c>
      <c r="Q4008" t="s">
        <v>8316</v>
      </c>
      <c r="R4008" s="16">
        <v>42391.772997685184</v>
      </c>
      <c r="S4008">
        <v>2016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P4009" s="11" t="s">
        <v>8313</v>
      </c>
      <c r="Q4009" t="s">
        <v>8316</v>
      </c>
      <c r="R4009" s="16">
        <v>41848.772928240738</v>
      </c>
      <c r="S4009">
        <v>2014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P4010" s="11" t="s">
        <v>8313</v>
      </c>
      <c r="Q4010" t="s">
        <v>8316</v>
      </c>
      <c r="R4010" s="16">
        <v>42177.964201388888</v>
      </c>
      <c r="S4010">
        <v>2015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P4011" s="11" t="s">
        <v>8313</v>
      </c>
      <c r="Q4011" t="s">
        <v>8316</v>
      </c>
      <c r="R4011" s="16">
        <v>41851.700925925928</v>
      </c>
      <c r="S4011">
        <v>2014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P4012" s="11" t="s">
        <v>8313</v>
      </c>
      <c r="Q4012" t="s">
        <v>8316</v>
      </c>
      <c r="R4012" s="16">
        <v>41921.770439814813</v>
      </c>
      <c r="S4012">
        <v>2014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P4013" s="11" t="s">
        <v>8313</v>
      </c>
      <c r="Q4013" t="s">
        <v>8316</v>
      </c>
      <c r="R4013" s="16">
        <v>42002.54488425926</v>
      </c>
      <c r="S4013">
        <v>2014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P4014" s="11" t="s">
        <v>8313</v>
      </c>
      <c r="Q4014" t="s">
        <v>8316</v>
      </c>
      <c r="R4014" s="16">
        <v>42096.544548611113</v>
      </c>
      <c r="S4014">
        <v>2015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P4015" s="11" t="s">
        <v>8313</v>
      </c>
      <c r="Q4015" t="s">
        <v>8316</v>
      </c>
      <c r="R4015" s="16">
        <v>42021.301192129627</v>
      </c>
      <c r="S4015">
        <v>2015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P4016" s="11" t="s">
        <v>8313</v>
      </c>
      <c r="Q4016" t="s">
        <v>8316</v>
      </c>
      <c r="R4016" s="16">
        <v>42419.246168981481</v>
      </c>
      <c r="S4016">
        <v>2016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P4017" s="11" t="s">
        <v>8313</v>
      </c>
      <c r="Q4017" t="s">
        <v>8316</v>
      </c>
      <c r="R4017" s="16">
        <v>42174.780821759254</v>
      </c>
      <c r="S4017">
        <v>2015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P4018" s="11" t="s">
        <v>8313</v>
      </c>
      <c r="Q4018" t="s">
        <v>8316</v>
      </c>
      <c r="R4018" s="16">
        <v>41869.872685185182</v>
      </c>
      <c r="S4018">
        <v>2014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P4019" s="11" t="s">
        <v>8313</v>
      </c>
      <c r="Q4019" t="s">
        <v>8316</v>
      </c>
      <c r="R4019" s="16">
        <v>41856.672152777777</v>
      </c>
      <c r="S4019">
        <v>2014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P4020" s="11" t="s">
        <v>8313</v>
      </c>
      <c r="Q4020" t="s">
        <v>8316</v>
      </c>
      <c r="R4020" s="16">
        <v>42620.91097222222</v>
      </c>
      <c r="S4020">
        <v>2016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P4021" s="11" t="s">
        <v>8313</v>
      </c>
      <c r="Q4021" t="s">
        <v>8316</v>
      </c>
      <c r="R4021" s="16">
        <v>42417.675879629634</v>
      </c>
      <c r="S4021">
        <v>2016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P4022" s="11" t="s">
        <v>8313</v>
      </c>
      <c r="Q4022" t="s">
        <v>8316</v>
      </c>
      <c r="R4022" s="16">
        <v>42057.190960648149</v>
      </c>
      <c r="S4022">
        <v>2015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P4023" s="11" t="s">
        <v>8313</v>
      </c>
      <c r="Q4023" t="s">
        <v>8316</v>
      </c>
      <c r="R4023" s="16">
        <v>41878.911550925928</v>
      </c>
      <c r="S4023">
        <v>2014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P4024" s="11" t="s">
        <v>8313</v>
      </c>
      <c r="Q4024" t="s">
        <v>8316</v>
      </c>
      <c r="R4024" s="16">
        <v>41990.584108796291</v>
      </c>
      <c r="S4024">
        <v>2014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P4025" s="11" t="s">
        <v>8313</v>
      </c>
      <c r="Q4025" t="s">
        <v>8316</v>
      </c>
      <c r="R4025" s="16">
        <v>42408.999571759254</v>
      </c>
      <c r="S4025">
        <v>2016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P4026" s="11" t="s">
        <v>8313</v>
      </c>
      <c r="Q4026" t="s">
        <v>8316</v>
      </c>
      <c r="R4026" s="16">
        <v>42217.670104166667</v>
      </c>
      <c r="S4026">
        <v>2015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P4027" s="11" t="s">
        <v>8313</v>
      </c>
      <c r="Q4027" t="s">
        <v>8316</v>
      </c>
      <c r="R4027" s="16">
        <v>42151.237685185188</v>
      </c>
      <c r="S4027">
        <v>2015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P4028" s="11" t="s">
        <v>8313</v>
      </c>
      <c r="Q4028" t="s">
        <v>8316</v>
      </c>
      <c r="R4028" s="16">
        <v>42282.655543981484</v>
      </c>
      <c r="S4028">
        <v>2015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P4029" s="11" t="s">
        <v>8313</v>
      </c>
      <c r="Q4029" t="s">
        <v>8316</v>
      </c>
      <c r="R4029" s="16">
        <v>42768.97084490741</v>
      </c>
      <c r="S4029">
        <v>2017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P4030" s="11" t="s">
        <v>8313</v>
      </c>
      <c r="Q4030" t="s">
        <v>8316</v>
      </c>
      <c r="R4030" s="16">
        <v>41765.938657407409</v>
      </c>
      <c r="S4030">
        <v>2014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P4031" s="11" t="s">
        <v>8313</v>
      </c>
      <c r="Q4031" t="s">
        <v>8316</v>
      </c>
      <c r="R4031" s="16">
        <v>42322.025115740747</v>
      </c>
      <c r="S4031">
        <v>2015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P4032" s="11" t="s">
        <v>8313</v>
      </c>
      <c r="Q4032" t="s">
        <v>8316</v>
      </c>
      <c r="R4032" s="16">
        <v>42374.655081018514</v>
      </c>
      <c r="S4032">
        <v>2016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P4033" s="11" t="s">
        <v>8313</v>
      </c>
      <c r="Q4033" t="s">
        <v>8316</v>
      </c>
      <c r="R4033" s="16">
        <v>41941.585231481484</v>
      </c>
      <c r="S4033">
        <v>2014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P4034" s="11" t="s">
        <v>8313</v>
      </c>
      <c r="Q4034" t="s">
        <v>8316</v>
      </c>
      <c r="R4034" s="16">
        <v>42293.809212962966</v>
      </c>
      <c r="S4034">
        <v>2015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P4035" s="11" t="s">
        <v>8313</v>
      </c>
      <c r="Q4035" t="s">
        <v>8316</v>
      </c>
      <c r="R4035" s="16">
        <v>42614.268796296295</v>
      </c>
      <c r="S4035">
        <v>2016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P4036" s="11" t="s">
        <v>8313</v>
      </c>
      <c r="Q4036" t="s">
        <v>8316</v>
      </c>
      <c r="R4036" s="16">
        <v>42067.947337962964</v>
      </c>
      <c r="S4036">
        <v>2015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P4037" s="11" t="s">
        <v>8313</v>
      </c>
      <c r="Q4037" t="s">
        <v>8316</v>
      </c>
      <c r="R4037" s="16">
        <v>41903.882951388885</v>
      </c>
      <c r="S4037">
        <v>2014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P4038" s="11" t="s">
        <v>8313</v>
      </c>
      <c r="Q4038" t="s">
        <v>8316</v>
      </c>
      <c r="R4038" s="16">
        <v>41804.937083333331</v>
      </c>
      <c r="S4038">
        <v>2014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P4039" s="11" t="s">
        <v>8313</v>
      </c>
      <c r="Q4039" t="s">
        <v>8316</v>
      </c>
      <c r="R4039" s="16">
        <v>42497.070775462969</v>
      </c>
      <c r="S4039">
        <v>2016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P4040" s="11" t="s">
        <v>8313</v>
      </c>
      <c r="Q4040" t="s">
        <v>8316</v>
      </c>
      <c r="R4040" s="16">
        <v>41869.798726851855</v>
      </c>
      <c r="S4040">
        <v>2014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P4041" s="11" t="s">
        <v>8313</v>
      </c>
      <c r="Q4041" t="s">
        <v>8316</v>
      </c>
      <c r="R4041" s="16">
        <v>42305.670914351853</v>
      </c>
      <c r="S4041">
        <v>2015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P4042" s="11" t="s">
        <v>8313</v>
      </c>
      <c r="Q4042" t="s">
        <v>8316</v>
      </c>
      <c r="R4042" s="16">
        <v>42144.231527777782</v>
      </c>
      <c r="S4042">
        <v>2015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P4043" s="11" t="s">
        <v>8313</v>
      </c>
      <c r="Q4043" t="s">
        <v>8316</v>
      </c>
      <c r="R4043" s="16">
        <v>42559.474004629628</v>
      </c>
      <c r="S4043">
        <v>2016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P4044" s="11" t="s">
        <v>8313</v>
      </c>
      <c r="Q4044" t="s">
        <v>8316</v>
      </c>
      <c r="R4044" s="16">
        <v>41995.084074074075</v>
      </c>
      <c r="S4044">
        <v>2014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P4045" s="11" t="s">
        <v>8313</v>
      </c>
      <c r="Q4045" t="s">
        <v>8316</v>
      </c>
      <c r="R4045" s="16">
        <v>41948.957465277781</v>
      </c>
      <c r="S4045">
        <v>2014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P4046" s="11" t="s">
        <v>8313</v>
      </c>
      <c r="Q4046" t="s">
        <v>8316</v>
      </c>
      <c r="R4046" s="16">
        <v>42074.219699074078</v>
      </c>
      <c r="S4046">
        <v>2015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P4047" s="11" t="s">
        <v>8313</v>
      </c>
      <c r="Q4047" t="s">
        <v>8316</v>
      </c>
      <c r="R4047" s="16">
        <v>41842.201261574075</v>
      </c>
      <c r="S4047">
        <v>2014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P4048" s="11" t="s">
        <v>8313</v>
      </c>
      <c r="Q4048" t="s">
        <v>8316</v>
      </c>
      <c r="R4048" s="16">
        <v>41904.650578703702</v>
      </c>
      <c r="S4048">
        <v>2014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P4049" s="11" t="s">
        <v>8313</v>
      </c>
      <c r="Q4049" t="s">
        <v>8316</v>
      </c>
      <c r="R4049" s="16">
        <v>41991.022488425922</v>
      </c>
      <c r="S4049">
        <v>2014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P4050" s="11" t="s">
        <v>8313</v>
      </c>
      <c r="Q4050" t="s">
        <v>8316</v>
      </c>
      <c r="R4050" s="16">
        <v>42436.509108796294</v>
      </c>
      <c r="S4050">
        <v>2016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P4051" s="11" t="s">
        <v>8313</v>
      </c>
      <c r="Q4051" t="s">
        <v>8316</v>
      </c>
      <c r="R4051" s="16">
        <v>42169.958506944444</v>
      </c>
      <c r="S4051">
        <v>2015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P4052" s="11" t="s">
        <v>8313</v>
      </c>
      <c r="Q4052" t="s">
        <v>8316</v>
      </c>
      <c r="R4052" s="16">
        <v>41905.636469907404</v>
      </c>
      <c r="S4052">
        <v>2014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P4053" s="11" t="s">
        <v>8313</v>
      </c>
      <c r="Q4053" t="s">
        <v>8316</v>
      </c>
      <c r="R4053" s="16">
        <v>41761.810150462967</v>
      </c>
      <c r="S4053">
        <v>2014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P4054" s="11" t="s">
        <v>8313</v>
      </c>
      <c r="Q4054" t="s">
        <v>8316</v>
      </c>
      <c r="R4054" s="16">
        <v>41865.878657407404</v>
      </c>
      <c r="S4054">
        <v>2014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P4055" s="11" t="s">
        <v>8313</v>
      </c>
      <c r="Q4055" t="s">
        <v>8316</v>
      </c>
      <c r="R4055" s="16">
        <v>41928.690138888887</v>
      </c>
      <c r="S4055">
        <v>2014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P4056" s="11" t="s">
        <v>8313</v>
      </c>
      <c r="Q4056" t="s">
        <v>8316</v>
      </c>
      <c r="R4056" s="16">
        <v>42613.841261574074</v>
      </c>
      <c r="S4056">
        <v>2016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P4057" s="11" t="s">
        <v>8313</v>
      </c>
      <c r="Q4057" t="s">
        <v>8316</v>
      </c>
      <c r="R4057" s="16">
        <v>41779.648506944446</v>
      </c>
      <c r="S4057">
        <v>2014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P4058" s="11" t="s">
        <v>8313</v>
      </c>
      <c r="Q4058" t="s">
        <v>8316</v>
      </c>
      <c r="R4058" s="16">
        <v>42534.933321759265</v>
      </c>
      <c r="S4058">
        <v>2016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P4059" s="11" t="s">
        <v>8313</v>
      </c>
      <c r="Q4059" t="s">
        <v>8316</v>
      </c>
      <c r="R4059" s="16">
        <v>42310.968518518523</v>
      </c>
      <c r="S4059">
        <v>2015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P4060" s="11" t="s">
        <v>8313</v>
      </c>
      <c r="Q4060" t="s">
        <v>8316</v>
      </c>
      <c r="R4060" s="16">
        <v>42446.060694444444</v>
      </c>
      <c r="S4060">
        <v>2016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P4061" s="11" t="s">
        <v>8313</v>
      </c>
      <c r="Q4061" t="s">
        <v>8316</v>
      </c>
      <c r="R4061" s="16">
        <v>41866.640648148146</v>
      </c>
      <c r="S4061">
        <v>2014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P4062" s="11" t="s">
        <v>8313</v>
      </c>
      <c r="Q4062" t="s">
        <v>8316</v>
      </c>
      <c r="R4062" s="16">
        <v>41779.695092592592</v>
      </c>
      <c r="S4062">
        <v>2014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P4063" s="11" t="s">
        <v>8313</v>
      </c>
      <c r="Q4063" t="s">
        <v>8316</v>
      </c>
      <c r="R4063" s="16">
        <v>42421.141469907408</v>
      </c>
      <c r="S4063">
        <v>2016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P4064" s="11" t="s">
        <v>8313</v>
      </c>
      <c r="Q4064" t="s">
        <v>8316</v>
      </c>
      <c r="R4064" s="16">
        <v>42523.739212962959</v>
      </c>
      <c r="S4064">
        <v>2016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P4065" s="11" t="s">
        <v>8313</v>
      </c>
      <c r="Q4065" t="s">
        <v>8316</v>
      </c>
      <c r="R4065" s="16">
        <v>41787.681527777779</v>
      </c>
      <c r="S4065">
        <v>2014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P4066" s="11" t="s">
        <v>8313</v>
      </c>
      <c r="Q4066" t="s">
        <v>8316</v>
      </c>
      <c r="R4066" s="16">
        <v>42093.588263888887</v>
      </c>
      <c r="S4066">
        <v>2015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P4067" s="11" t="s">
        <v>8313</v>
      </c>
      <c r="Q4067" t="s">
        <v>8316</v>
      </c>
      <c r="R4067" s="16">
        <v>41833.951516203706</v>
      </c>
      <c r="S4067">
        <v>2014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P4068" s="11" t="s">
        <v>8313</v>
      </c>
      <c r="Q4068" t="s">
        <v>8316</v>
      </c>
      <c r="R4068" s="16">
        <v>42479.039212962962</v>
      </c>
      <c r="S4068">
        <v>2016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P4069" s="11" t="s">
        <v>8313</v>
      </c>
      <c r="Q4069" t="s">
        <v>8316</v>
      </c>
      <c r="R4069" s="16">
        <v>42235.117476851854</v>
      </c>
      <c r="S4069">
        <v>2015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P4070" s="11" t="s">
        <v>8313</v>
      </c>
      <c r="Q4070" t="s">
        <v>8316</v>
      </c>
      <c r="R4070" s="16">
        <v>42718.963599537034</v>
      </c>
      <c r="S4070">
        <v>2016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P4071" s="11" t="s">
        <v>8313</v>
      </c>
      <c r="Q4071" t="s">
        <v>8316</v>
      </c>
      <c r="R4071" s="16">
        <v>42022.661527777775</v>
      </c>
      <c r="S4071">
        <v>2015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P4072" s="11" t="s">
        <v>8313</v>
      </c>
      <c r="Q4072" t="s">
        <v>8316</v>
      </c>
      <c r="R4072" s="16">
        <v>42031.666898148149</v>
      </c>
      <c r="S4072">
        <v>2015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P4073" s="11" t="s">
        <v>8313</v>
      </c>
      <c r="Q4073" t="s">
        <v>8316</v>
      </c>
      <c r="R4073" s="16">
        <v>42700.804756944446</v>
      </c>
      <c r="S4073">
        <v>2016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P4074" s="11" t="s">
        <v>8313</v>
      </c>
      <c r="Q4074" t="s">
        <v>8316</v>
      </c>
      <c r="R4074" s="16">
        <v>41812.77443287037</v>
      </c>
      <c r="S4074">
        <v>2014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P4075" s="11" t="s">
        <v>8313</v>
      </c>
      <c r="Q4075" t="s">
        <v>8316</v>
      </c>
      <c r="R4075" s="16">
        <v>42078.34520833334</v>
      </c>
      <c r="S4075">
        <v>2015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P4076" s="11" t="s">
        <v>8313</v>
      </c>
      <c r="Q4076" t="s">
        <v>8316</v>
      </c>
      <c r="R4076" s="16">
        <v>42283.552951388891</v>
      </c>
      <c r="S4076">
        <v>2015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P4077" s="11" t="s">
        <v>8313</v>
      </c>
      <c r="Q4077" t="s">
        <v>8316</v>
      </c>
      <c r="R4077" s="16">
        <v>41779.045937499999</v>
      </c>
      <c r="S4077">
        <v>2014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P4078" s="11" t="s">
        <v>8313</v>
      </c>
      <c r="Q4078" t="s">
        <v>8316</v>
      </c>
      <c r="R4078" s="16">
        <v>41905.795706018522</v>
      </c>
      <c r="S4078">
        <v>2014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P4079" s="11" t="s">
        <v>8313</v>
      </c>
      <c r="Q4079" t="s">
        <v>8316</v>
      </c>
      <c r="R4079" s="16">
        <v>42695.7105787037</v>
      </c>
      <c r="S4079">
        <v>2016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P4080" s="11" t="s">
        <v>8313</v>
      </c>
      <c r="Q4080" t="s">
        <v>8316</v>
      </c>
      <c r="R4080" s="16">
        <v>42732.787523148145</v>
      </c>
      <c r="S4080">
        <v>2016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P4081" s="11" t="s">
        <v>8313</v>
      </c>
      <c r="Q4081" t="s">
        <v>8316</v>
      </c>
      <c r="R4081" s="16">
        <v>42510.938900462963</v>
      </c>
      <c r="S4081">
        <v>2016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P4082" s="11" t="s">
        <v>8313</v>
      </c>
      <c r="Q4082" t="s">
        <v>8316</v>
      </c>
      <c r="R4082" s="16">
        <v>42511.698101851856</v>
      </c>
      <c r="S4082">
        <v>2016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P4083" s="11" t="s">
        <v>8313</v>
      </c>
      <c r="Q4083" t="s">
        <v>8316</v>
      </c>
      <c r="R4083" s="16">
        <v>42041.581307870365</v>
      </c>
      <c r="S4083">
        <v>2015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P4084" s="11" t="s">
        <v>8313</v>
      </c>
      <c r="Q4084" t="s">
        <v>8316</v>
      </c>
      <c r="R4084" s="16">
        <v>42307.189270833333</v>
      </c>
      <c r="S4084">
        <v>2015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P4085" s="11" t="s">
        <v>8313</v>
      </c>
      <c r="Q4085" t="s">
        <v>8316</v>
      </c>
      <c r="R4085" s="16">
        <v>42353.761759259258</v>
      </c>
      <c r="S4085">
        <v>2015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P4086" s="11" t="s">
        <v>8313</v>
      </c>
      <c r="Q4086" t="s">
        <v>8316</v>
      </c>
      <c r="R4086" s="16">
        <v>42622.436412037037</v>
      </c>
      <c r="S4086">
        <v>2016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P4087" s="11" t="s">
        <v>8313</v>
      </c>
      <c r="Q4087" t="s">
        <v>8316</v>
      </c>
      <c r="R4087" s="16">
        <v>42058.603877314818</v>
      </c>
      <c r="S4087">
        <v>2015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P4088" s="11" t="s">
        <v>8313</v>
      </c>
      <c r="Q4088" t="s">
        <v>8316</v>
      </c>
      <c r="R4088" s="16">
        <v>42304.940960648149</v>
      </c>
      <c r="S4088">
        <v>2015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P4089" s="11" t="s">
        <v>8313</v>
      </c>
      <c r="Q4089" t="s">
        <v>8316</v>
      </c>
      <c r="R4089" s="16">
        <v>42538.742893518516</v>
      </c>
      <c r="S4089">
        <v>2016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P4090" s="11" t="s">
        <v>8313</v>
      </c>
      <c r="Q4090" t="s">
        <v>8316</v>
      </c>
      <c r="R4090" s="16">
        <v>41990.612546296295</v>
      </c>
      <c r="S4090">
        <v>2014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P4091" s="11" t="s">
        <v>8313</v>
      </c>
      <c r="Q4091" t="s">
        <v>8316</v>
      </c>
      <c r="R4091" s="16">
        <v>42122.732499999998</v>
      </c>
      <c r="S4091">
        <v>2015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P4092" s="11" t="s">
        <v>8313</v>
      </c>
      <c r="Q4092" t="s">
        <v>8316</v>
      </c>
      <c r="R4092" s="16">
        <v>42209.67288194444</v>
      </c>
      <c r="S4092">
        <v>2015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P4093" s="11" t="s">
        <v>8313</v>
      </c>
      <c r="Q4093" t="s">
        <v>8316</v>
      </c>
      <c r="R4093" s="16">
        <v>41990.506377314814</v>
      </c>
      <c r="S4093">
        <v>2014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P4094" s="11" t="s">
        <v>8313</v>
      </c>
      <c r="Q4094" t="s">
        <v>8316</v>
      </c>
      <c r="R4094" s="16">
        <v>42039.194988425923</v>
      </c>
      <c r="S4094">
        <v>2015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P4095" s="11" t="s">
        <v>8313</v>
      </c>
      <c r="Q4095" t="s">
        <v>8316</v>
      </c>
      <c r="R4095" s="16">
        <v>42178.815891203703</v>
      </c>
      <c r="S4095">
        <v>2015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P4096" s="11" t="s">
        <v>8313</v>
      </c>
      <c r="Q4096" t="s">
        <v>8336</v>
      </c>
      <c r="R4096" s="16">
        <v>41890.086805555555</v>
      </c>
      <c r="S4096">
        <v>2014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P4097" s="11" t="s">
        <v>8313</v>
      </c>
      <c r="Q4097" t="s">
        <v>8336</v>
      </c>
      <c r="R4097" s="16">
        <v>42693.031828703708</v>
      </c>
      <c r="S4097">
        <v>2016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P4098" s="11" t="s">
        <v>8313</v>
      </c>
      <c r="Q4098" t="s">
        <v>8336</v>
      </c>
      <c r="R4098" s="16">
        <v>42750.530312499999</v>
      </c>
      <c r="S4098">
        <v>2017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P4099" s="11" t="s">
        <v>8313</v>
      </c>
      <c r="Q4099" t="s">
        <v>8336</v>
      </c>
      <c r="R4099" s="16">
        <v>42344.824502314819</v>
      </c>
      <c r="S4099">
        <v>2015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P4100" s="11" t="s">
        <v>8313</v>
      </c>
      <c r="Q4100" t="s">
        <v>8336</v>
      </c>
      <c r="R4100" s="16">
        <v>42495.722187499996</v>
      </c>
      <c r="S4100">
        <v>2016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P4101" s="11" t="s">
        <v>8313</v>
      </c>
      <c r="Q4101" t="s">
        <v>8336</v>
      </c>
      <c r="R4101" s="16">
        <v>42570.850381944445</v>
      </c>
      <c r="S4101">
        <v>2016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P4102" s="11" t="s">
        <v>8313</v>
      </c>
      <c r="Q4102" t="s">
        <v>8336</v>
      </c>
      <c r="R4102" s="16">
        <v>41927.124884259261</v>
      </c>
      <c r="S4102">
        <v>2014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P4103" s="11" t="s">
        <v>8313</v>
      </c>
      <c r="Q4103" t="s">
        <v>8336</v>
      </c>
      <c r="R4103" s="16">
        <v>42730.903726851851</v>
      </c>
      <c r="S4103">
        <v>2016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P4104" s="11" t="s">
        <v>8313</v>
      </c>
      <c r="Q4104" t="s">
        <v>8336</v>
      </c>
      <c r="R4104" s="16">
        <v>42475.848067129627</v>
      </c>
      <c r="S4104">
        <v>2016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P4105" s="11" t="s">
        <v>8313</v>
      </c>
      <c r="Q4105" t="s">
        <v>8336</v>
      </c>
      <c r="R4105" s="16">
        <v>42188.83293981482</v>
      </c>
      <c r="S4105">
        <v>2015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P4106" s="11" t="s">
        <v>8313</v>
      </c>
      <c r="Q4106" t="s">
        <v>8336</v>
      </c>
      <c r="R4106" s="16">
        <v>42640.278171296297</v>
      </c>
      <c r="S4106">
        <v>2016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P4107" s="11" t="s">
        <v>8313</v>
      </c>
      <c r="Q4107" t="s">
        <v>8336</v>
      </c>
      <c r="R4107" s="16">
        <v>42697.010520833333</v>
      </c>
      <c r="S4107">
        <v>2016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P4108" s="11" t="s">
        <v>8313</v>
      </c>
      <c r="Q4108" t="s">
        <v>8336</v>
      </c>
      <c r="R4108" s="16">
        <v>42053.049375000002</v>
      </c>
      <c r="S4108">
        <v>2015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P4109" s="11" t="s">
        <v>8313</v>
      </c>
      <c r="Q4109" t="s">
        <v>8336</v>
      </c>
      <c r="R4109" s="16">
        <v>41883.916678240741</v>
      </c>
      <c r="S4109">
        <v>2014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P4110" s="11" t="s">
        <v>8313</v>
      </c>
      <c r="Q4110" t="s">
        <v>8336</v>
      </c>
      <c r="R4110" s="16">
        <v>42767.031678240746</v>
      </c>
      <c r="S4110">
        <v>2017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P4111" s="11" t="s">
        <v>8313</v>
      </c>
      <c r="Q4111" t="s">
        <v>8336</v>
      </c>
      <c r="R4111" s="16">
        <v>42307.539398148147</v>
      </c>
      <c r="S4111">
        <v>2015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P4112" s="11" t="s">
        <v>8313</v>
      </c>
      <c r="Q4112" t="s">
        <v>8336</v>
      </c>
      <c r="R4112" s="16">
        <v>42512.626747685179</v>
      </c>
      <c r="S4112">
        <v>2016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P4113" s="11" t="s">
        <v>8313</v>
      </c>
      <c r="Q4113" t="s">
        <v>8336</v>
      </c>
      <c r="R4113" s="16">
        <v>42029.135879629626</v>
      </c>
      <c r="S4113">
        <v>2015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P4114" s="11" t="s">
        <v>8313</v>
      </c>
      <c r="Q4114" t="s">
        <v>8336</v>
      </c>
      <c r="R4114" s="16">
        <v>42400.946597222224</v>
      </c>
      <c r="S4114">
        <v>2016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P4115" s="11" t="s">
        <v>8313</v>
      </c>
      <c r="Q4115" t="s">
        <v>8336</v>
      </c>
      <c r="R4115" s="16">
        <v>42358.573182870372</v>
      </c>
      <c r="S4115">
        <v>2015</v>
      </c>
    </row>
  </sheetData>
  <autoFilter ref="P1:P4115" xr:uid="{B0CCE01E-9855-DA4B-A72C-39FE7CD166EC}"/>
  <sortState xmlns:xlrd2="http://schemas.microsoft.com/office/spreadsheetml/2017/richdata2" ref="Q2:Q4116">
    <sortCondition ref="Q2:Q4116"/>
  </sortState>
  <conditionalFormatting sqref="F1:F1048576">
    <cfRule type="containsText" dxfId="9" priority="1" operator="containsText" text="canceled">
      <formula>NOT(ISERROR(SEARCH("canceled",F1)))</formula>
    </cfRule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  <cfRule type="containsText" dxfId="5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37A7E-BC04-684F-8816-9E1CBE052CD0}">
  <dimension ref="A1:T4115"/>
  <sheetViews>
    <sheetView tabSelected="1" topLeftCell="H1" workbookViewId="0">
      <selection activeCell="S13" sqref="S9:S13"/>
    </sheetView>
  </sheetViews>
  <sheetFormatPr baseColWidth="10" defaultRowHeight="15" x14ac:dyDescent="0.2"/>
  <cols>
    <col min="1" max="1" width="16" bestFit="1" customWidth="1"/>
    <col min="5" max="5" width="11.5" bestFit="1" customWidth="1"/>
    <col min="10" max="10" width="21.33203125" customWidth="1"/>
    <col min="11" max="11" width="15.6640625" style="6" customWidth="1"/>
    <col min="17" max="17" width="16" bestFit="1" customWidth="1"/>
    <col min="18" max="18" width="16.33203125" bestFit="1" customWidth="1"/>
    <col min="19" max="19" width="13" bestFit="1" customWidth="1"/>
    <col min="20" max="20" width="15.5" bestFit="1" customWidth="1"/>
  </cols>
  <sheetData>
    <row r="1" spans="1:20" x14ac:dyDescent="0.2">
      <c r="A1" t="s">
        <v>8363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J1" s="1" t="s">
        <v>8303</v>
      </c>
      <c r="K1" s="5" t="s">
        <v>8216</v>
      </c>
    </row>
    <row r="2" spans="1:20" x14ac:dyDescent="0.2">
      <c r="A2" t="s">
        <v>8386</v>
      </c>
      <c r="B2">
        <f>COUNTIFS($K:$K, "&lt;1000", $J:$J, "successful")</f>
        <v>322</v>
      </c>
      <c r="C2">
        <f>COUNTIFS($K:$K, "&lt;1000", $J:$J, "failed")</f>
        <v>113</v>
      </c>
      <c r="D2">
        <f>COUNTIFS($K:$K, "&lt;1000", $J:$J, "canceled")</f>
        <v>18</v>
      </c>
      <c r="E2">
        <f>SUM(B2, C2, D2)</f>
        <v>453</v>
      </c>
      <c r="F2">
        <f t="shared" ref="F2:F13" si="0">B2/E2</f>
        <v>0.71081677704194257</v>
      </c>
      <c r="G2">
        <f t="shared" ref="G2:G13" si="1">C2/E2</f>
        <v>0.24944812362030905</v>
      </c>
      <c r="H2">
        <f t="shared" ref="H2:H13" si="2">D2/E2</f>
        <v>3.9735099337748346E-2</v>
      </c>
      <c r="J2" t="s">
        <v>8218</v>
      </c>
      <c r="K2" s="6">
        <v>8500</v>
      </c>
    </row>
    <row r="3" spans="1:20" x14ac:dyDescent="0.2">
      <c r="A3" t="s">
        <v>8387</v>
      </c>
      <c r="B3">
        <f>COUNTIFS($K:$K,"&gt;=1000",$K:$K,"&lt;=4999",$J:$J,"successful")</f>
        <v>932</v>
      </c>
      <c r="C3">
        <f>COUNTIFS($K:$K,"&gt;=1000",$K:$K,"&lt;=4999",$J:$J,"failed")</f>
        <v>420</v>
      </c>
      <c r="D3">
        <f>COUNTIFS($K:$K,"&gt;=1000",$K:$K,"&lt;=4999",$J:$J,"canceled")</f>
        <v>60</v>
      </c>
      <c r="E3">
        <f>SUM(C3, B3, D3)</f>
        <v>1412</v>
      </c>
      <c r="F3">
        <f t="shared" si="0"/>
        <v>0.66005665722379603</v>
      </c>
      <c r="G3">
        <f t="shared" si="1"/>
        <v>0.29745042492917845</v>
      </c>
      <c r="H3">
        <f t="shared" si="2"/>
        <v>4.2492917847025496E-2</v>
      </c>
      <c r="J3" t="s">
        <v>8218</v>
      </c>
      <c r="K3" s="6">
        <v>10275</v>
      </c>
    </row>
    <row r="4" spans="1:20" x14ac:dyDescent="0.2">
      <c r="A4" t="s">
        <v>8388</v>
      </c>
      <c r="B4">
        <f>COUNTIFS($K:$K,"&gt;=5000",$K:$K,"&lt;=9999",$J:$J,"successful")</f>
        <v>381</v>
      </c>
      <c r="C4">
        <f>COUNTIFS($K:$K,"&gt;=5000",$K:$K,"&lt;=9999",$J:$J,"failed")</f>
        <v>283</v>
      </c>
      <c r="D4">
        <f>COUNTIFS($K:$K,"&gt;=5000",$K:$K,"&lt;=9999",$J:$J,"canceled")</f>
        <v>52</v>
      </c>
      <c r="E4">
        <f>SUM(B4, C4, D4)</f>
        <v>716</v>
      </c>
      <c r="F4">
        <f t="shared" si="0"/>
        <v>0.53212290502793291</v>
      </c>
      <c r="G4">
        <f t="shared" si="1"/>
        <v>0.39525139664804471</v>
      </c>
      <c r="H4">
        <f t="shared" si="2"/>
        <v>7.2625698324022353E-2</v>
      </c>
      <c r="J4" t="s">
        <v>8218</v>
      </c>
      <c r="K4" s="6">
        <v>500</v>
      </c>
    </row>
    <row r="5" spans="1:20" x14ac:dyDescent="0.2">
      <c r="A5" t="s">
        <v>8389</v>
      </c>
      <c r="B5">
        <f>COUNTIFS($K:$K,"&gt;=10000",$K:$K,"&lt;=14999",$J:$J,"successful")</f>
        <v>168</v>
      </c>
      <c r="C5">
        <f>COUNTIFS($K:$K,"&gt;=10000",$K:$K,"&lt;=14999",$J:$J,"failed")</f>
        <v>144</v>
      </c>
      <c r="D5">
        <f>COUNTIFS($K:$K,"&gt;=10000",$K:$K,"&lt;=14999",$J:$J,"canceled")</f>
        <v>40</v>
      </c>
      <c r="E5">
        <f>SUM(B5, C5, D5)</f>
        <v>352</v>
      </c>
      <c r="F5">
        <f t="shared" si="0"/>
        <v>0.47727272727272729</v>
      </c>
      <c r="G5">
        <f t="shared" si="1"/>
        <v>0.40909090909090912</v>
      </c>
      <c r="H5">
        <f t="shared" si="2"/>
        <v>0.11363636363636363</v>
      </c>
      <c r="J5" t="s">
        <v>8218</v>
      </c>
      <c r="K5" s="6">
        <v>10000</v>
      </c>
    </row>
    <row r="6" spans="1:20" x14ac:dyDescent="0.2">
      <c r="A6" t="s">
        <v>8390</v>
      </c>
      <c r="B6">
        <f>COUNTIFS($K:$K,"&gt;=15000",$K:$K,"&lt;=19999",$J:$J,"successful")</f>
        <v>94</v>
      </c>
      <c r="C6">
        <f>COUNTIFS($K:$K,"&gt;=15000",$K:$K,"&lt;=19999",$J:$J,"failed")</f>
        <v>90</v>
      </c>
      <c r="D6">
        <f>COUNTIFS($K:$K,"&gt;=15000",$K:$K,"&lt;=19999",$J:$J,"canceled")</f>
        <v>17</v>
      </c>
      <c r="E6">
        <f>SUM(B6, C6, D6)</f>
        <v>201</v>
      </c>
      <c r="F6">
        <f t="shared" si="0"/>
        <v>0.46766169154228854</v>
      </c>
      <c r="G6">
        <f t="shared" si="1"/>
        <v>0.44776119402985076</v>
      </c>
      <c r="H6">
        <f t="shared" si="2"/>
        <v>8.45771144278607E-2</v>
      </c>
      <c r="J6" t="s">
        <v>8218</v>
      </c>
      <c r="K6" s="6">
        <v>44000</v>
      </c>
    </row>
    <row r="7" spans="1:20" x14ac:dyDescent="0.2">
      <c r="A7" t="s">
        <v>8391</v>
      </c>
      <c r="B7">
        <f>COUNTIFS($K:$K,"&gt;=20000",$K:$K,"&lt;=24999",$J:$J,"successful")</f>
        <v>62</v>
      </c>
      <c r="C7">
        <f>COUNTIFS($K:$K,"&gt;=20000",$K:$K,"&lt;=24999",$J:$J,"failed")</f>
        <v>72</v>
      </c>
      <c r="D7">
        <f>COUNTIFS($K:$K,"&gt;=20000",$K:$K,"&lt;=24999",$J:$J,"canceled")</f>
        <v>14</v>
      </c>
      <c r="E7">
        <f>SUM(C7, B7, D7)</f>
        <v>148</v>
      </c>
      <c r="F7">
        <f t="shared" si="0"/>
        <v>0.41891891891891891</v>
      </c>
      <c r="G7">
        <f t="shared" si="1"/>
        <v>0.48648648648648651</v>
      </c>
      <c r="H7">
        <f t="shared" si="2"/>
        <v>9.45945945945946E-2</v>
      </c>
      <c r="J7" t="s">
        <v>8218</v>
      </c>
      <c r="K7" s="6">
        <v>3999</v>
      </c>
    </row>
    <row r="8" spans="1:20" x14ac:dyDescent="0.2">
      <c r="A8" t="s">
        <v>8392</v>
      </c>
      <c r="B8">
        <f>COUNTIFS($K:$K,"&gt;=25000",$K:$K,"&lt;=29999",$J:$J,"successful")</f>
        <v>55</v>
      </c>
      <c r="C8">
        <f>COUNTIFS($K:$K,"&gt;=25000",$K:$K,"&lt;=29999",$J:$J,"failed")</f>
        <v>64</v>
      </c>
      <c r="D8">
        <f>COUNTIFS($K:$K,"&gt;=25000",$K:$K,"&lt;=29999",$J:$J,"canceled")</f>
        <v>18</v>
      </c>
      <c r="E8">
        <f>SUM(B8, C8, D8)</f>
        <v>137</v>
      </c>
      <c r="F8">
        <f t="shared" si="0"/>
        <v>0.40145985401459855</v>
      </c>
      <c r="G8">
        <f t="shared" si="1"/>
        <v>0.46715328467153283</v>
      </c>
      <c r="H8">
        <f t="shared" si="2"/>
        <v>0.13138686131386862</v>
      </c>
      <c r="J8" t="s">
        <v>8218</v>
      </c>
      <c r="K8" s="6">
        <v>8000</v>
      </c>
    </row>
    <row r="9" spans="1:20" x14ac:dyDescent="0.2">
      <c r="A9" t="s">
        <v>8393</v>
      </c>
      <c r="B9">
        <f>COUNTIFS($K:$K,"&gt;=30000",$K:$K,"&lt;=34999",$J:$J,"successful")</f>
        <v>32</v>
      </c>
      <c r="C9">
        <f>COUNTIFS($K:$K,"&gt;=30000",$K:$K,"&lt;=34999",$J:$J,"failed")</f>
        <v>37</v>
      </c>
      <c r="D9">
        <f>COUNTIFS($K:$K,"&gt;=30000",$K:$K,"&lt;=34999",$J:$J,"canceled")</f>
        <v>13</v>
      </c>
      <c r="E9">
        <f>SUM(B9, C9, D9)</f>
        <v>82</v>
      </c>
      <c r="F9">
        <f t="shared" si="0"/>
        <v>0.3902439024390244</v>
      </c>
      <c r="G9">
        <f t="shared" si="1"/>
        <v>0.45121951219512196</v>
      </c>
      <c r="H9">
        <f t="shared" si="2"/>
        <v>0.15853658536585366</v>
      </c>
      <c r="J9" t="s">
        <v>8218</v>
      </c>
      <c r="K9" s="6">
        <v>9000</v>
      </c>
      <c r="Q9" s="12" t="s">
        <v>8360</v>
      </c>
      <c r="R9" t="s">
        <v>8400</v>
      </c>
      <c r="S9" t="s">
        <v>8399</v>
      </c>
      <c r="T9" t="s">
        <v>8398</v>
      </c>
    </row>
    <row r="10" spans="1:20" x14ac:dyDescent="0.2">
      <c r="A10" t="s">
        <v>8394</v>
      </c>
      <c r="B10">
        <f>COUNTIFS($K:$K,"&gt;=35000",$K:$K,"&lt;=39999",$J:$J,"successful")</f>
        <v>26</v>
      </c>
      <c r="C10">
        <f>COUNTIFS($K:$K,"&gt;=35000",$K:$K,"&lt;=39999",$J:$J,"failed")</f>
        <v>22</v>
      </c>
      <c r="D10">
        <f>COUNTIFS($K:$K,"&gt;=35000",$K:$K,"&lt;=39999",$J:$J,"canceled")</f>
        <v>7</v>
      </c>
      <c r="E10">
        <f>SUM(B10, C10, D10)</f>
        <v>55</v>
      </c>
      <c r="F10">
        <f t="shared" si="0"/>
        <v>0.47272727272727272</v>
      </c>
      <c r="G10">
        <f t="shared" si="1"/>
        <v>0.4</v>
      </c>
      <c r="H10">
        <f t="shared" si="2"/>
        <v>0.12727272727272726</v>
      </c>
      <c r="J10" t="s">
        <v>8218</v>
      </c>
      <c r="K10" s="6">
        <v>3500</v>
      </c>
      <c r="Q10" s="14" t="s">
        <v>8387</v>
      </c>
      <c r="R10" s="13">
        <v>0.66005665722379603</v>
      </c>
      <c r="S10" s="13">
        <v>0.29745042492917845</v>
      </c>
      <c r="T10" s="13">
        <v>4.2492917847025496E-2</v>
      </c>
    </row>
    <row r="11" spans="1:20" x14ac:dyDescent="0.2">
      <c r="A11" t="s">
        <v>8395</v>
      </c>
      <c r="B11">
        <f>COUNTIFS($K:$K,"&gt;=40000",$K:$K,"&lt;=44999",$J:$J,"successful")</f>
        <v>21</v>
      </c>
      <c r="C11">
        <f>COUNTIFS($K:$K,"&gt;=40000",$K:$K,"&lt;=44999",$J:$J,"failed")</f>
        <v>16</v>
      </c>
      <c r="D11">
        <f>COUNTIFS($K:$K,"&gt;=40000",$K:$K,"&lt;=44999",$J:$J,"canceled")</f>
        <v>6</v>
      </c>
      <c r="E11">
        <f>SUM(B11,C11,D11)</f>
        <v>43</v>
      </c>
      <c r="F11">
        <f t="shared" si="0"/>
        <v>0.48837209302325579</v>
      </c>
      <c r="G11">
        <f t="shared" si="1"/>
        <v>0.37209302325581395</v>
      </c>
      <c r="H11">
        <f t="shared" si="2"/>
        <v>0.13953488372093023</v>
      </c>
      <c r="J11" t="s">
        <v>8218</v>
      </c>
      <c r="K11" s="6">
        <v>500</v>
      </c>
      <c r="Q11" s="14" t="s">
        <v>8389</v>
      </c>
      <c r="R11" s="13">
        <v>0.47727272727272729</v>
      </c>
      <c r="S11" s="13">
        <v>0.40909090909090912</v>
      </c>
      <c r="T11" s="13">
        <v>0.11363636363636363</v>
      </c>
    </row>
    <row r="12" spans="1:20" x14ac:dyDescent="0.2">
      <c r="A12" t="s">
        <v>8396</v>
      </c>
      <c r="B12">
        <f>COUNTIFS($K:$K,"&gt;=45000",$K:$K,"&lt;=49999",$J:$J,"successful")</f>
        <v>6</v>
      </c>
      <c r="C12">
        <f>COUNTIFS($K:$K,"&gt;=45000",$K:$K,"&lt;=49999",$J:$J,"failed")</f>
        <v>11</v>
      </c>
      <c r="D12">
        <f>COUNTIFS($K:$K,"&gt;=45000",$K:$K,"&lt;=49999",$J:$J,"canceled")</f>
        <v>4</v>
      </c>
      <c r="E12">
        <f>SUM(B12,C12,D12)</f>
        <v>21</v>
      </c>
      <c r="F12">
        <f t="shared" si="0"/>
        <v>0.2857142857142857</v>
      </c>
      <c r="G12">
        <f t="shared" si="1"/>
        <v>0.52380952380952384</v>
      </c>
      <c r="H12">
        <f t="shared" si="2"/>
        <v>0.19047619047619047</v>
      </c>
      <c r="J12" t="s">
        <v>8218</v>
      </c>
      <c r="K12" s="6">
        <v>3000</v>
      </c>
      <c r="Q12" s="14" t="s">
        <v>8390</v>
      </c>
      <c r="R12" s="13">
        <v>0.46766169154228854</v>
      </c>
      <c r="S12" s="13">
        <v>0.44776119402985076</v>
      </c>
      <c r="T12" s="13">
        <v>8.45771144278607E-2</v>
      </c>
    </row>
    <row r="13" spans="1:20" x14ac:dyDescent="0.2">
      <c r="A13" t="s">
        <v>8397</v>
      </c>
      <c r="B13">
        <f>COUNTIFS($K:$K, "&gt;50000", $J:$J, "successful")</f>
        <v>55</v>
      </c>
      <c r="C13">
        <f>COUNTIFS($K:$K, "&gt;50000", $J:$J, "failed")</f>
        <v>198</v>
      </c>
      <c r="D13">
        <f>COUNTIFS($K:$K, "&gt;50000", $J:$J, "canceled")</f>
        <v>83</v>
      </c>
      <c r="E13">
        <f>SUM(B13,C13,D13)</f>
        <v>336</v>
      </c>
      <c r="F13">
        <f t="shared" si="0"/>
        <v>0.16369047619047619</v>
      </c>
      <c r="G13">
        <f t="shared" si="1"/>
        <v>0.5892857142857143</v>
      </c>
      <c r="H13">
        <f t="shared" si="2"/>
        <v>0.24702380952380953</v>
      </c>
      <c r="J13" t="s">
        <v>8218</v>
      </c>
      <c r="K13" s="6">
        <v>5000</v>
      </c>
      <c r="Q13" s="14" t="s">
        <v>8391</v>
      </c>
      <c r="R13" s="13">
        <v>0.41891891891891891</v>
      </c>
      <c r="S13" s="13">
        <v>0.48648648648648651</v>
      </c>
      <c r="T13" s="13">
        <v>9.45945945945946E-2</v>
      </c>
    </row>
    <row r="14" spans="1:20" x14ac:dyDescent="0.2">
      <c r="E14">
        <f>SUM(E2:E13)</f>
        <v>3956</v>
      </c>
      <c r="J14" t="s">
        <v>8218</v>
      </c>
      <c r="K14" s="6">
        <v>30000</v>
      </c>
      <c r="Q14" s="14" t="s">
        <v>8392</v>
      </c>
      <c r="R14" s="13">
        <v>0.40145985401459855</v>
      </c>
      <c r="S14" s="13">
        <v>0.46715328467153283</v>
      </c>
      <c r="T14" s="13">
        <v>0.13138686131386862</v>
      </c>
    </row>
    <row r="15" spans="1:20" x14ac:dyDescent="0.2">
      <c r="J15" t="s">
        <v>8218</v>
      </c>
      <c r="K15" s="6">
        <v>3500</v>
      </c>
      <c r="Q15" s="14" t="s">
        <v>8393</v>
      </c>
      <c r="R15" s="13">
        <v>0.3902439024390244</v>
      </c>
      <c r="S15" s="13">
        <v>0.45121951219512196</v>
      </c>
      <c r="T15" s="13">
        <v>0.15853658536585366</v>
      </c>
    </row>
    <row r="16" spans="1:20" x14ac:dyDescent="0.2">
      <c r="J16" t="s">
        <v>8218</v>
      </c>
      <c r="K16" s="6">
        <v>6000</v>
      </c>
      <c r="Q16" s="14" t="s">
        <v>8394</v>
      </c>
      <c r="R16" s="13">
        <v>0.47272727272727272</v>
      </c>
      <c r="S16" s="13">
        <v>0.4</v>
      </c>
      <c r="T16" s="13">
        <v>0.12727272727272726</v>
      </c>
    </row>
    <row r="17" spans="10:20" x14ac:dyDescent="0.2">
      <c r="J17" t="s">
        <v>8218</v>
      </c>
      <c r="K17" s="6">
        <v>2000</v>
      </c>
      <c r="Q17" s="14" t="s">
        <v>8395</v>
      </c>
      <c r="R17" s="13">
        <v>0.48837209302325579</v>
      </c>
      <c r="S17" s="13">
        <v>0.37209302325581395</v>
      </c>
      <c r="T17" s="13">
        <v>0.13953488372093023</v>
      </c>
    </row>
    <row r="18" spans="10:20" x14ac:dyDescent="0.2">
      <c r="J18" t="s">
        <v>8218</v>
      </c>
      <c r="K18" s="6">
        <v>12000</v>
      </c>
      <c r="Q18" s="14" t="s">
        <v>8396</v>
      </c>
      <c r="R18" s="13">
        <v>0.2857142857142857</v>
      </c>
      <c r="S18" s="13">
        <v>0.52380952380952384</v>
      </c>
      <c r="T18" s="13">
        <v>0.19047619047619047</v>
      </c>
    </row>
    <row r="19" spans="10:20" x14ac:dyDescent="0.2">
      <c r="J19" t="s">
        <v>8218</v>
      </c>
      <c r="K19" s="6">
        <v>1500</v>
      </c>
      <c r="Q19" s="14" t="s">
        <v>8388</v>
      </c>
      <c r="R19" s="13">
        <v>0.53212290502793291</v>
      </c>
      <c r="S19" s="13">
        <v>0.39525139664804471</v>
      </c>
      <c r="T19" s="13">
        <v>7.2625698324022353E-2</v>
      </c>
    </row>
    <row r="20" spans="10:20" x14ac:dyDescent="0.2">
      <c r="J20" t="s">
        <v>8218</v>
      </c>
      <c r="K20" s="6">
        <v>30000</v>
      </c>
      <c r="Q20" s="14" t="s">
        <v>8397</v>
      </c>
      <c r="R20" s="13">
        <v>0.16369047619047619</v>
      </c>
      <c r="S20" s="13">
        <v>0.5892857142857143</v>
      </c>
      <c r="T20" s="13">
        <v>0.24702380952380953</v>
      </c>
    </row>
    <row r="21" spans="10:20" x14ac:dyDescent="0.2">
      <c r="J21" t="s">
        <v>8218</v>
      </c>
      <c r="K21" s="6">
        <v>850</v>
      </c>
      <c r="Q21" s="14" t="s">
        <v>8386</v>
      </c>
      <c r="R21" s="13">
        <v>0.71081677704194257</v>
      </c>
      <c r="S21" s="13">
        <v>0.24944812362030905</v>
      </c>
      <c r="T21" s="13">
        <v>3.9735099337748346E-2</v>
      </c>
    </row>
    <row r="22" spans="10:20" x14ac:dyDescent="0.2">
      <c r="J22" t="s">
        <v>8218</v>
      </c>
      <c r="K22" s="6">
        <v>2000</v>
      </c>
      <c r="Q22" s="14" t="s">
        <v>8357</v>
      </c>
      <c r="R22" s="13">
        <v>5.4690575611365189</v>
      </c>
      <c r="S22" s="13">
        <v>5.0890495930224855</v>
      </c>
      <c r="T22" s="13">
        <v>1.4418928458409948</v>
      </c>
    </row>
    <row r="23" spans="10:20" x14ac:dyDescent="0.2">
      <c r="J23" t="s">
        <v>8218</v>
      </c>
      <c r="K23" s="6">
        <v>18500</v>
      </c>
    </row>
    <row r="24" spans="10:20" x14ac:dyDescent="0.2">
      <c r="J24" t="s">
        <v>8218</v>
      </c>
      <c r="K24" s="6">
        <v>350</v>
      </c>
    </row>
    <row r="25" spans="10:20" x14ac:dyDescent="0.2">
      <c r="J25" t="s">
        <v>8218</v>
      </c>
      <c r="K25" s="6">
        <v>2000</v>
      </c>
    </row>
    <row r="26" spans="10:20" x14ac:dyDescent="0.2">
      <c r="J26" t="s">
        <v>8218</v>
      </c>
      <c r="K26" s="6">
        <v>35000</v>
      </c>
    </row>
    <row r="27" spans="10:20" x14ac:dyDescent="0.2">
      <c r="J27" t="s">
        <v>8218</v>
      </c>
      <c r="K27" s="6">
        <v>600</v>
      </c>
    </row>
    <row r="28" spans="10:20" x14ac:dyDescent="0.2">
      <c r="J28" t="s">
        <v>8218</v>
      </c>
      <c r="K28" s="6">
        <v>1250</v>
      </c>
    </row>
    <row r="29" spans="10:20" x14ac:dyDescent="0.2">
      <c r="J29" t="s">
        <v>8218</v>
      </c>
      <c r="K29" s="6">
        <v>20000</v>
      </c>
    </row>
    <row r="30" spans="10:20" x14ac:dyDescent="0.2">
      <c r="J30" t="s">
        <v>8218</v>
      </c>
      <c r="K30" s="6">
        <v>12000</v>
      </c>
    </row>
    <row r="31" spans="10:20" x14ac:dyDescent="0.2">
      <c r="J31" t="s">
        <v>8218</v>
      </c>
      <c r="K31" s="6">
        <v>3000</v>
      </c>
    </row>
    <row r="32" spans="10:20" x14ac:dyDescent="0.2">
      <c r="J32" t="s">
        <v>8218</v>
      </c>
      <c r="K32" s="6">
        <v>4000</v>
      </c>
    </row>
    <row r="33" spans="10:11" x14ac:dyDescent="0.2">
      <c r="J33" t="s">
        <v>8218</v>
      </c>
      <c r="K33" s="6">
        <v>13</v>
      </c>
    </row>
    <row r="34" spans="10:11" x14ac:dyDescent="0.2">
      <c r="J34" t="s">
        <v>8218</v>
      </c>
      <c r="K34" s="6">
        <v>28450</v>
      </c>
    </row>
    <row r="35" spans="10:11" x14ac:dyDescent="0.2">
      <c r="J35" t="s">
        <v>8218</v>
      </c>
      <c r="K35" s="6">
        <v>5250</v>
      </c>
    </row>
    <row r="36" spans="10:11" x14ac:dyDescent="0.2">
      <c r="J36" t="s">
        <v>8218</v>
      </c>
      <c r="K36" s="6">
        <v>2600</v>
      </c>
    </row>
    <row r="37" spans="10:11" x14ac:dyDescent="0.2">
      <c r="J37" t="s">
        <v>8218</v>
      </c>
      <c r="K37" s="6">
        <v>1000</v>
      </c>
    </row>
    <row r="38" spans="10:11" x14ac:dyDescent="0.2">
      <c r="J38" t="s">
        <v>8218</v>
      </c>
      <c r="K38" s="6">
        <v>6000</v>
      </c>
    </row>
    <row r="39" spans="10:11" x14ac:dyDescent="0.2">
      <c r="J39" t="s">
        <v>8218</v>
      </c>
      <c r="K39" s="6">
        <v>22000</v>
      </c>
    </row>
    <row r="40" spans="10:11" x14ac:dyDescent="0.2">
      <c r="J40" t="s">
        <v>8218</v>
      </c>
      <c r="K40" s="6">
        <v>2500</v>
      </c>
    </row>
    <row r="41" spans="10:11" x14ac:dyDescent="0.2">
      <c r="J41" t="s">
        <v>8218</v>
      </c>
      <c r="K41" s="6">
        <v>25000</v>
      </c>
    </row>
    <row r="42" spans="10:11" x14ac:dyDescent="0.2">
      <c r="J42" t="s">
        <v>8218</v>
      </c>
      <c r="K42" s="6">
        <v>2000</v>
      </c>
    </row>
    <row r="43" spans="10:11" x14ac:dyDescent="0.2">
      <c r="J43" t="s">
        <v>8218</v>
      </c>
      <c r="K43" s="6">
        <v>2000</v>
      </c>
    </row>
    <row r="44" spans="10:11" x14ac:dyDescent="0.2">
      <c r="J44" t="s">
        <v>8218</v>
      </c>
      <c r="K44" s="6">
        <v>14000</v>
      </c>
    </row>
    <row r="45" spans="10:11" x14ac:dyDescent="0.2">
      <c r="J45" t="s">
        <v>8218</v>
      </c>
      <c r="K45" s="6">
        <v>10000</v>
      </c>
    </row>
    <row r="46" spans="10:11" x14ac:dyDescent="0.2">
      <c r="J46" t="s">
        <v>8218</v>
      </c>
      <c r="K46" s="6">
        <v>2000</v>
      </c>
    </row>
    <row r="47" spans="10:11" x14ac:dyDescent="0.2">
      <c r="J47" t="s">
        <v>8218</v>
      </c>
      <c r="K47" s="6">
        <v>5000</v>
      </c>
    </row>
    <row r="48" spans="10:11" x14ac:dyDescent="0.2">
      <c r="J48" t="s">
        <v>8218</v>
      </c>
      <c r="K48" s="6">
        <v>8400</v>
      </c>
    </row>
    <row r="49" spans="10:11" x14ac:dyDescent="0.2">
      <c r="J49" t="s">
        <v>8218</v>
      </c>
      <c r="K49" s="6">
        <v>5000</v>
      </c>
    </row>
    <row r="50" spans="10:11" x14ac:dyDescent="0.2">
      <c r="J50" t="s">
        <v>8218</v>
      </c>
      <c r="K50" s="6">
        <v>2000</v>
      </c>
    </row>
    <row r="51" spans="10:11" x14ac:dyDescent="0.2">
      <c r="J51" t="s">
        <v>8218</v>
      </c>
      <c r="K51" s="6">
        <v>12000</v>
      </c>
    </row>
    <row r="52" spans="10:11" x14ac:dyDescent="0.2">
      <c r="J52" t="s">
        <v>8218</v>
      </c>
      <c r="K52" s="6">
        <v>600</v>
      </c>
    </row>
    <row r="53" spans="10:11" x14ac:dyDescent="0.2">
      <c r="J53" t="s">
        <v>8218</v>
      </c>
      <c r="K53" s="6">
        <v>11000</v>
      </c>
    </row>
    <row r="54" spans="10:11" x14ac:dyDescent="0.2">
      <c r="J54" t="s">
        <v>8218</v>
      </c>
      <c r="K54" s="6">
        <v>10000</v>
      </c>
    </row>
    <row r="55" spans="10:11" x14ac:dyDescent="0.2">
      <c r="J55" t="s">
        <v>8218</v>
      </c>
      <c r="K55" s="6">
        <v>3000</v>
      </c>
    </row>
    <row r="56" spans="10:11" x14ac:dyDescent="0.2">
      <c r="J56" t="s">
        <v>8218</v>
      </c>
      <c r="K56" s="6">
        <v>10000</v>
      </c>
    </row>
    <row r="57" spans="10:11" x14ac:dyDescent="0.2">
      <c r="J57" t="s">
        <v>8218</v>
      </c>
      <c r="K57" s="6">
        <v>8600</v>
      </c>
    </row>
    <row r="58" spans="10:11" x14ac:dyDescent="0.2">
      <c r="J58" t="s">
        <v>8218</v>
      </c>
      <c r="K58" s="6">
        <v>8000</v>
      </c>
    </row>
    <row r="59" spans="10:11" x14ac:dyDescent="0.2">
      <c r="J59" t="s">
        <v>8218</v>
      </c>
      <c r="K59" s="6">
        <v>15000</v>
      </c>
    </row>
    <row r="60" spans="10:11" x14ac:dyDescent="0.2">
      <c r="J60" t="s">
        <v>8218</v>
      </c>
      <c r="K60" s="6">
        <v>10000</v>
      </c>
    </row>
    <row r="61" spans="10:11" x14ac:dyDescent="0.2">
      <c r="J61" t="s">
        <v>8218</v>
      </c>
      <c r="K61" s="6">
        <v>20000</v>
      </c>
    </row>
    <row r="62" spans="10:11" x14ac:dyDescent="0.2">
      <c r="J62" t="s">
        <v>8218</v>
      </c>
      <c r="K62" s="6">
        <v>4500</v>
      </c>
    </row>
    <row r="63" spans="10:11" x14ac:dyDescent="0.2">
      <c r="J63" t="s">
        <v>8218</v>
      </c>
      <c r="K63" s="6">
        <v>5000</v>
      </c>
    </row>
    <row r="64" spans="10:11" x14ac:dyDescent="0.2">
      <c r="J64" t="s">
        <v>8218</v>
      </c>
      <c r="K64" s="6">
        <v>3000</v>
      </c>
    </row>
    <row r="65" spans="10:11" x14ac:dyDescent="0.2">
      <c r="J65" t="s">
        <v>8218</v>
      </c>
      <c r="K65" s="6">
        <v>2000</v>
      </c>
    </row>
    <row r="66" spans="10:11" x14ac:dyDescent="0.2">
      <c r="J66" t="s">
        <v>8218</v>
      </c>
      <c r="K66" s="6">
        <v>1200</v>
      </c>
    </row>
    <row r="67" spans="10:11" x14ac:dyDescent="0.2">
      <c r="J67" t="s">
        <v>8218</v>
      </c>
      <c r="K67" s="6">
        <v>7000</v>
      </c>
    </row>
    <row r="68" spans="10:11" x14ac:dyDescent="0.2">
      <c r="J68" t="s">
        <v>8218</v>
      </c>
      <c r="K68" s="6">
        <v>2000</v>
      </c>
    </row>
    <row r="69" spans="10:11" x14ac:dyDescent="0.2">
      <c r="J69" t="s">
        <v>8218</v>
      </c>
      <c r="K69" s="6">
        <v>2000</v>
      </c>
    </row>
    <row r="70" spans="10:11" x14ac:dyDescent="0.2">
      <c r="J70" t="s">
        <v>8218</v>
      </c>
      <c r="K70" s="6">
        <v>600</v>
      </c>
    </row>
    <row r="71" spans="10:11" x14ac:dyDescent="0.2">
      <c r="J71" t="s">
        <v>8218</v>
      </c>
      <c r="K71" s="6">
        <v>10000</v>
      </c>
    </row>
    <row r="72" spans="10:11" x14ac:dyDescent="0.2">
      <c r="J72" t="s">
        <v>8218</v>
      </c>
      <c r="K72" s="6">
        <v>500</v>
      </c>
    </row>
    <row r="73" spans="10:11" x14ac:dyDescent="0.2">
      <c r="J73" t="s">
        <v>8218</v>
      </c>
      <c r="K73" s="6">
        <v>1800</v>
      </c>
    </row>
    <row r="74" spans="10:11" x14ac:dyDescent="0.2">
      <c r="J74" t="s">
        <v>8218</v>
      </c>
      <c r="K74" s="6">
        <v>2200</v>
      </c>
    </row>
    <row r="75" spans="10:11" x14ac:dyDescent="0.2">
      <c r="J75" t="s">
        <v>8218</v>
      </c>
      <c r="K75" s="6">
        <v>900</v>
      </c>
    </row>
    <row r="76" spans="10:11" x14ac:dyDescent="0.2">
      <c r="J76" t="s">
        <v>8218</v>
      </c>
      <c r="K76" s="6">
        <v>500</v>
      </c>
    </row>
    <row r="77" spans="10:11" x14ac:dyDescent="0.2">
      <c r="J77" t="s">
        <v>8218</v>
      </c>
      <c r="K77" s="6">
        <v>3500</v>
      </c>
    </row>
    <row r="78" spans="10:11" x14ac:dyDescent="0.2">
      <c r="J78" t="s">
        <v>8218</v>
      </c>
      <c r="K78" s="6">
        <v>300</v>
      </c>
    </row>
    <row r="79" spans="10:11" x14ac:dyDescent="0.2">
      <c r="J79" t="s">
        <v>8218</v>
      </c>
      <c r="K79" s="6">
        <v>400</v>
      </c>
    </row>
    <row r="80" spans="10:11" x14ac:dyDescent="0.2">
      <c r="J80" t="s">
        <v>8218</v>
      </c>
      <c r="K80" s="6">
        <v>50</v>
      </c>
    </row>
    <row r="81" spans="10:11" x14ac:dyDescent="0.2">
      <c r="J81" t="s">
        <v>8218</v>
      </c>
      <c r="K81" s="6">
        <v>1300</v>
      </c>
    </row>
    <row r="82" spans="10:11" x14ac:dyDescent="0.2">
      <c r="J82" t="s">
        <v>8218</v>
      </c>
      <c r="K82" s="6">
        <v>12000</v>
      </c>
    </row>
    <row r="83" spans="10:11" x14ac:dyDescent="0.2">
      <c r="J83" t="s">
        <v>8218</v>
      </c>
      <c r="K83" s="6">
        <v>750</v>
      </c>
    </row>
    <row r="84" spans="10:11" x14ac:dyDescent="0.2">
      <c r="J84" t="s">
        <v>8218</v>
      </c>
      <c r="K84" s="6">
        <v>4000</v>
      </c>
    </row>
    <row r="85" spans="10:11" x14ac:dyDescent="0.2">
      <c r="J85" t="s">
        <v>8218</v>
      </c>
      <c r="K85" s="6">
        <v>200</v>
      </c>
    </row>
    <row r="86" spans="10:11" x14ac:dyDescent="0.2">
      <c r="J86" t="s">
        <v>8218</v>
      </c>
      <c r="K86" s="6">
        <v>500</v>
      </c>
    </row>
    <row r="87" spans="10:11" x14ac:dyDescent="0.2">
      <c r="J87" t="s">
        <v>8218</v>
      </c>
      <c r="K87" s="6">
        <v>1200</v>
      </c>
    </row>
    <row r="88" spans="10:11" x14ac:dyDescent="0.2">
      <c r="J88" t="s">
        <v>8218</v>
      </c>
      <c r="K88" s="6">
        <v>6000</v>
      </c>
    </row>
    <row r="89" spans="10:11" x14ac:dyDescent="0.2">
      <c r="J89" t="s">
        <v>8218</v>
      </c>
      <c r="K89" s="6">
        <v>2500</v>
      </c>
    </row>
    <row r="90" spans="10:11" x14ac:dyDescent="0.2">
      <c r="J90" t="s">
        <v>8218</v>
      </c>
      <c r="K90" s="6">
        <v>3500</v>
      </c>
    </row>
    <row r="91" spans="10:11" x14ac:dyDescent="0.2">
      <c r="J91" t="s">
        <v>8218</v>
      </c>
      <c r="K91" s="6">
        <v>6000</v>
      </c>
    </row>
    <row r="92" spans="10:11" x14ac:dyDescent="0.2">
      <c r="J92" t="s">
        <v>8218</v>
      </c>
      <c r="K92" s="6">
        <v>500</v>
      </c>
    </row>
    <row r="93" spans="10:11" x14ac:dyDescent="0.2">
      <c r="J93" t="s">
        <v>8218</v>
      </c>
      <c r="K93" s="6">
        <v>3000</v>
      </c>
    </row>
    <row r="94" spans="10:11" x14ac:dyDescent="0.2">
      <c r="J94" t="s">
        <v>8218</v>
      </c>
      <c r="K94" s="6">
        <v>5000</v>
      </c>
    </row>
    <row r="95" spans="10:11" x14ac:dyDescent="0.2">
      <c r="J95" t="s">
        <v>8218</v>
      </c>
      <c r="K95" s="6">
        <v>1000</v>
      </c>
    </row>
    <row r="96" spans="10:11" x14ac:dyDescent="0.2">
      <c r="J96" t="s">
        <v>8218</v>
      </c>
      <c r="K96" s="6">
        <v>250</v>
      </c>
    </row>
    <row r="97" spans="10:11" x14ac:dyDescent="0.2">
      <c r="J97" t="s">
        <v>8218</v>
      </c>
      <c r="K97" s="6">
        <v>350</v>
      </c>
    </row>
    <row r="98" spans="10:11" x14ac:dyDescent="0.2">
      <c r="J98" t="s">
        <v>8218</v>
      </c>
      <c r="K98" s="6">
        <v>1500</v>
      </c>
    </row>
    <row r="99" spans="10:11" x14ac:dyDescent="0.2">
      <c r="J99" t="s">
        <v>8218</v>
      </c>
      <c r="K99" s="6">
        <v>400</v>
      </c>
    </row>
    <row r="100" spans="10:11" x14ac:dyDescent="0.2">
      <c r="J100" t="s">
        <v>8218</v>
      </c>
      <c r="K100" s="6">
        <v>3200</v>
      </c>
    </row>
    <row r="101" spans="10:11" x14ac:dyDescent="0.2">
      <c r="J101" t="s">
        <v>8218</v>
      </c>
      <c r="K101" s="6">
        <v>1500</v>
      </c>
    </row>
    <row r="102" spans="10:11" x14ac:dyDescent="0.2">
      <c r="J102" t="s">
        <v>8218</v>
      </c>
      <c r="K102" s="6">
        <v>5000</v>
      </c>
    </row>
    <row r="103" spans="10:11" x14ac:dyDescent="0.2">
      <c r="J103" t="s">
        <v>8218</v>
      </c>
      <c r="K103" s="6">
        <v>3500</v>
      </c>
    </row>
    <row r="104" spans="10:11" x14ac:dyDescent="0.2">
      <c r="J104" t="s">
        <v>8218</v>
      </c>
      <c r="K104" s="6">
        <v>6000</v>
      </c>
    </row>
    <row r="105" spans="10:11" x14ac:dyDescent="0.2">
      <c r="J105" t="s">
        <v>8218</v>
      </c>
      <c r="K105" s="6">
        <v>1300</v>
      </c>
    </row>
    <row r="106" spans="10:11" x14ac:dyDescent="0.2">
      <c r="J106" t="s">
        <v>8218</v>
      </c>
      <c r="K106" s="6">
        <v>500</v>
      </c>
    </row>
    <row r="107" spans="10:11" x14ac:dyDescent="0.2">
      <c r="J107" t="s">
        <v>8218</v>
      </c>
      <c r="K107" s="6">
        <v>2200</v>
      </c>
    </row>
    <row r="108" spans="10:11" x14ac:dyDescent="0.2">
      <c r="J108" t="s">
        <v>8218</v>
      </c>
      <c r="K108" s="6">
        <v>5000</v>
      </c>
    </row>
    <row r="109" spans="10:11" x14ac:dyDescent="0.2">
      <c r="J109" t="s">
        <v>8218</v>
      </c>
      <c r="K109" s="6">
        <v>7500</v>
      </c>
    </row>
    <row r="110" spans="10:11" x14ac:dyDescent="0.2">
      <c r="J110" t="s">
        <v>8218</v>
      </c>
      <c r="K110" s="6">
        <v>1500</v>
      </c>
    </row>
    <row r="111" spans="10:11" x14ac:dyDescent="0.2">
      <c r="J111" t="s">
        <v>8218</v>
      </c>
      <c r="K111" s="6">
        <v>1000</v>
      </c>
    </row>
    <row r="112" spans="10:11" x14ac:dyDescent="0.2">
      <c r="J112" t="s">
        <v>8218</v>
      </c>
      <c r="K112" s="6">
        <v>1300</v>
      </c>
    </row>
    <row r="113" spans="10:11" x14ac:dyDescent="0.2">
      <c r="J113" t="s">
        <v>8218</v>
      </c>
      <c r="K113" s="6">
        <v>3500</v>
      </c>
    </row>
    <row r="114" spans="10:11" x14ac:dyDescent="0.2">
      <c r="J114" t="s">
        <v>8218</v>
      </c>
      <c r="K114" s="6">
        <v>5000</v>
      </c>
    </row>
    <row r="115" spans="10:11" x14ac:dyDescent="0.2">
      <c r="J115" t="s">
        <v>8218</v>
      </c>
      <c r="K115" s="6">
        <v>5000</v>
      </c>
    </row>
    <row r="116" spans="10:11" x14ac:dyDescent="0.2">
      <c r="J116" t="s">
        <v>8218</v>
      </c>
      <c r="K116" s="6">
        <v>3000</v>
      </c>
    </row>
    <row r="117" spans="10:11" x14ac:dyDescent="0.2">
      <c r="J117" t="s">
        <v>8218</v>
      </c>
      <c r="K117" s="6">
        <v>450</v>
      </c>
    </row>
    <row r="118" spans="10:11" x14ac:dyDescent="0.2">
      <c r="J118" t="s">
        <v>8218</v>
      </c>
      <c r="K118" s="6">
        <v>3500</v>
      </c>
    </row>
    <row r="119" spans="10:11" x14ac:dyDescent="0.2">
      <c r="J119" t="s">
        <v>8218</v>
      </c>
      <c r="K119" s="6">
        <v>4500</v>
      </c>
    </row>
    <row r="120" spans="10:11" x14ac:dyDescent="0.2">
      <c r="J120" t="s">
        <v>8218</v>
      </c>
      <c r="K120" s="6">
        <v>5000</v>
      </c>
    </row>
    <row r="121" spans="10:11" x14ac:dyDescent="0.2">
      <c r="J121" t="s">
        <v>8218</v>
      </c>
      <c r="K121" s="6">
        <v>3250</v>
      </c>
    </row>
    <row r="122" spans="10:11" x14ac:dyDescent="0.2">
      <c r="J122" t="s">
        <v>8219</v>
      </c>
      <c r="K122" s="6">
        <v>70000</v>
      </c>
    </row>
    <row r="123" spans="10:11" x14ac:dyDescent="0.2">
      <c r="J123" t="s">
        <v>8219</v>
      </c>
      <c r="K123" s="6">
        <v>3000</v>
      </c>
    </row>
    <row r="124" spans="10:11" x14ac:dyDescent="0.2">
      <c r="J124" t="s">
        <v>8219</v>
      </c>
      <c r="K124" s="6">
        <v>100000000</v>
      </c>
    </row>
    <row r="125" spans="10:11" x14ac:dyDescent="0.2">
      <c r="J125" t="s">
        <v>8219</v>
      </c>
      <c r="K125" s="6">
        <v>55000</v>
      </c>
    </row>
    <row r="126" spans="10:11" x14ac:dyDescent="0.2">
      <c r="J126" t="s">
        <v>8219</v>
      </c>
      <c r="K126" s="6">
        <v>4000</v>
      </c>
    </row>
    <row r="127" spans="10:11" x14ac:dyDescent="0.2">
      <c r="J127" t="s">
        <v>8219</v>
      </c>
      <c r="K127" s="6">
        <v>500</v>
      </c>
    </row>
    <row r="128" spans="10:11" x14ac:dyDescent="0.2">
      <c r="J128" t="s">
        <v>8219</v>
      </c>
      <c r="K128" s="6">
        <v>25000</v>
      </c>
    </row>
    <row r="129" spans="10:11" x14ac:dyDescent="0.2">
      <c r="J129" t="s">
        <v>8219</v>
      </c>
      <c r="K129" s="6">
        <v>8000</v>
      </c>
    </row>
    <row r="130" spans="10:11" x14ac:dyDescent="0.2">
      <c r="J130" t="s">
        <v>8219</v>
      </c>
      <c r="K130" s="6">
        <v>100000</v>
      </c>
    </row>
    <row r="131" spans="10:11" x14ac:dyDescent="0.2">
      <c r="J131" t="s">
        <v>8219</v>
      </c>
      <c r="K131" s="6">
        <v>20000</v>
      </c>
    </row>
    <row r="132" spans="10:11" x14ac:dyDescent="0.2">
      <c r="J132" t="s">
        <v>8219</v>
      </c>
      <c r="K132" s="6">
        <v>600</v>
      </c>
    </row>
    <row r="133" spans="10:11" x14ac:dyDescent="0.2">
      <c r="J133" t="s">
        <v>8219</v>
      </c>
      <c r="K133" s="6">
        <v>1200</v>
      </c>
    </row>
    <row r="134" spans="10:11" x14ac:dyDescent="0.2">
      <c r="J134" t="s">
        <v>8219</v>
      </c>
      <c r="K134" s="6">
        <v>80000</v>
      </c>
    </row>
    <row r="135" spans="10:11" x14ac:dyDescent="0.2">
      <c r="J135" t="s">
        <v>8219</v>
      </c>
      <c r="K135" s="6">
        <v>71764</v>
      </c>
    </row>
    <row r="136" spans="10:11" x14ac:dyDescent="0.2">
      <c r="J136" t="s">
        <v>8219</v>
      </c>
      <c r="K136" s="6">
        <v>5000</v>
      </c>
    </row>
    <row r="137" spans="10:11" x14ac:dyDescent="0.2">
      <c r="J137" t="s">
        <v>8219</v>
      </c>
      <c r="K137" s="6">
        <v>3000</v>
      </c>
    </row>
    <row r="138" spans="10:11" x14ac:dyDescent="0.2">
      <c r="J138" t="s">
        <v>8219</v>
      </c>
      <c r="K138" s="6">
        <v>3000</v>
      </c>
    </row>
    <row r="139" spans="10:11" x14ac:dyDescent="0.2">
      <c r="J139" t="s">
        <v>8219</v>
      </c>
      <c r="K139" s="6">
        <v>55000</v>
      </c>
    </row>
    <row r="140" spans="10:11" x14ac:dyDescent="0.2">
      <c r="J140" t="s">
        <v>8219</v>
      </c>
      <c r="K140" s="6">
        <v>150000</v>
      </c>
    </row>
    <row r="141" spans="10:11" x14ac:dyDescent="0.2">
      <c r="J141" t="s">
        <v>8219</v>
      </c>
      <c r="K141" s="6">
        <v>500</v>
      </c>
    </row>
    <row r="142" spans="10:11" x14ac:dyDescent="0.2">
      <c r="J142" t="s">
        <v>8219</v>
      </c>
      <c r="K142" s="6">
        <v>200000</v>
      </c>
    </row>
    <row r="143" spans="10:11" x14ac:dyDescent="0.2">
      <c r="J143" t="s">
        <v>8219</v>
      </c>
      <c r="K143" s="6">
        <v>12000</v>
      </c>
    </row>
    <row r="144" spans="10:11" x14ac:dyDescent="0.2">
      <c r="J144" t="s">
        <v>8219</v>
      </c>
      <c r="K144" s="6">
        <v>3000</v>
      </c>
    </row>
    <row r="145" spans="10:11" x14ac:dyDescent="0.2">
      <c r="J145" t="s">
        <v>8219</v>
      </c>
      <c r="K145" s="6">
        <v>5500</v>
      </c>
    </row>
    <row r="146" spans="10:11" x14ac:dyDescent="0.2">
      <c r="J146" t="s">
        <v>8219</v>
      </c>
      <c r="K146" s="6">
        <v>7500</v>
      </c>
    </row>
    <row r="147" spans="10:11" x14ac:dyDescent="0.2">
      <c r="J147" t="s">
        <v>8219</v>
      </c>
      <c r="K147" s="6">
        <v>4500</v>
      </c>
    </row>
    <row r="148" spans="10:11" x14ac:dyDescent="0.2">
      <c r="J148" t="s">
        <v>8219</v>
      </c>
      <c r="K148" s="6">
        <v>20000</v>
      </c>
    </row>
    <row r="149" spans="10:11" x14ac:dyDescent="0.2">
      <c r="J149" t="s">
        <v>8219</v>
      </c>
      <c r="K149" s="6">
        <v>7000</v>
      </c>
    </row>
    <row r="150" spans="10:11" x14ac:dyDescent="0.2">
      <c r="J150" t="s">
        <v>8219</v>
      </c>
      <c r="K150" s="6">
        <v>50000</v>
      </c>
    </row>
    <row r="151" spans="10:11" x14ac:dyDescent="0.2">
      <c r="J151" t="s">
        <v>8219</v>
      </c>
      <c r="K151" s="6">
        <v>10000</v>
      </c>
    </row>
    <row r="152" spans="10:11" x14ac:dyDescent="0.2">
      <c r="J152" t="s">
        <v>8219</v>
      </c>
      <c r="K152" s="6">
        <v>130000</v>
      </c>
    </row>
    <row r="153" spans="10:11" x14ac:dyDescent="0.2">
      <c r="J153" t="s">
        <v>8219</v>
      </c>
      <c r="K153" s="6">
        <v>250000</v>
      </c>
    </row>
    <row r="154" spans="10:11" x14ac:dyDescent="0.2">
      <c r="J154" t="s">
        <v>8219</v>
      </c>
      <c r="K154" s="6">
        <v>380000</v>
      </c>
    </row>
    <row r="155" spans="10:11" x14ac:dyDescent="0.2">
      <c r="J155" t="s">
        <v>8219</v>
      </c>
      <c r="K155" s="6">
        <v>50000</v>
      </c>
    </row>
    <row r="156" spans="10:11" x14ac:dyDescent="0.2">
      <c r="J156" t="s">
        <v>8219</v>
      </c>
      <c r="K156" s="6">
        <v>1500</v>
      </c>
    </row>
    <row r="157" spans="10:11" x14ac:dyDescent="0.2">
      <c r="J157" t="s">
        <v>8219</v>
      </c>
      <c r="K157" s="6">
        <v>1350000</v>
      </c>
    </row>
    <row r="158" spans="10:11" x14ac:dyDescent="0.2">
      <c r="J158" t="s">
        <v>8219</v>
      </c>
      <c r="K158" s="6">
        <v>35000</v>
      </c>
    </row>
    <row r="159" spans="10:11" x14ac:dyDescent="0.2">
      <c r="J159" t="s">
        <v>8219</v>
      </c>
      <c r="K159" s="6">
        <v>2995</v>
      </c>
    </row>
    <row r="160" spans="10:11" x14ac:dyDescent="0.2">
      <c r="J160" t="s">
        <v>8219</v>
      </c>
      <c r="K160" s="6">
        <v>5000</v>
      </c>
    </row>
    <row r="161" spans="10:11" x14ac:dyDescent="0.2">
      <c r="J161" t="s">
        <v>8219</v>
      </c>
      <c r="K161" s="6">
        <v>500000</v>
      </c>
    </row>
    <row r="162" spans="10:11" x14ac:dyDescent="0.2">
      <c r="J162" t="s">
        <v>8220</v>
      </c>
      <c r="K162" s="6">
        <v>5000</v>
      </c>
    </row>
    <row r="163" spans="10:11" x14ac:dyDescent="0.2">
      <c r="J163" t="s">
        <v>8220</v>
      </c>
      <c r="K163" s="6">
        <v>50000</v>
      </c>
    </row>
    <row r="164" spans="10:11" x14ac:dyDescent="0.2">
      <c r="J164" t="s">
        <v>8220</v>
      </c>
      <c r="K164" s="6">
        <v>2800</v>
      </c>
    </row>
    <row r="165" spans="10:11" x14ac:dyDescent="0.2">
      <c r="J165" t="s">
        <v>8220</v>
      </c>
      <c r="K165" s="6">
        <v>2000000</v>
      </c>
    </row>
    <row r="166" spans="10:11" x14ac:dyDescent="0.2">
      <c r="J166" t="s">
        <v>8220</v>
      </c>
      <c r="K166" s="6">
        <v>120000</v>
      </c>
    </row>
    <row r="167" spans="10:11" x14ac:dyDescent="0.2">
      <c r="J167" t="s">
        <v>8220</v>
      </c>
      <c r="K167" s="6">
        <v>17000</v>
      </c>
    </row>
    <row r="168" spans="10:11" x14ac:dyDescent="0.2">
      <c r="J168" t="s">
        <v>8220</v>
      </c>
      <c r="K168" s="6">
        <v>5000</v>
      </c>
    </row>
    <row r="169" spans="10:11" x14ac:dyDescent="0.2">
      <c r="J169" t="s">
        <v>8220</v>
      </c>
      <c r="K169" s="6">
        <v>110000</v>
      </c>
    </row>
    <row r="170" spans="10:11" x14ac:dyDescent="0.2">
      <c r="J170" t="s">
        <v>8220</v>
      </c>
      <c r="K170" s="6">
        <v>8000</v>
      </c>
    </row>
    <row r="171" spans="10:11" x14ac:dyDescent="0.2">
      <c r="J171" t="s">
        <v>8220</v>
      </c>
      <c r="K171" s="6">
        <v>2500</v>
      </c>
    </row>
    <row r="172" spans="10:11" x14ac:dyDescent="0.2">
      <c r="J172" t="s">
        <v>8220</v>
      </c>
      <c r="K172" s="6">
        <v>10000</v>
      </c>
    </row>
    <row r="173" spans="10:11" x14ac:dyDescent="0.2">
      <c r="J173" t="s">
        <v>8220</v>
      </c>
      <c r="K173" s="6">
        <v>50000</v>
      </c>
    </row>
    <row r="174" spans="10:11" x14ac:dyDescent="0.2">
      <c r="J174" t="s">
        <v>8220</v>
      </c>
      <c r="K174" s="6">
        <v>95000</v>
      </c>
    </row>
    <row r="175" spans="10:11" x14ac:dyDescent="0.2">
      <c r="J175" t="s">
        <v>8220</v>
      </c>
      <c r="K175" s="6">
        <v>1110</v>
      </c>
    </row>
    <row r="176" spans="10:11" x14ac:dyDescent="0.2">
      <c r="J176" t="s">
        <v>8220</v>
      </c>
      <c r="K176" s="6">
        <v>6000</v>
      </c>
    </row>
    <row r="177" spans="10:11" x14ac:dyDescent="0.2">
      <c r="J177" t="s">
        <v>8220</v>
      </c>
      <c r="K177" s="6">
        <v>20000</v>
      </c>
    </row>
    <row r="178" spans="10:11" x14ac:dyDescent="0.2">
      <c r="J178" t="s">
        <v>8220</v>
      </c>
      <c r="K178" s="6">
        <v>1500</v>
      </c>
    </row>
    <row r="179" spans="10:11" x14ac:dyDescent="0.2">
      <c r="J179" t="s">
        <v>8220</v>
      </c>
      <c r="K179" s="6">
        <v>450</v>
      </c>
    </row>
    <row r="180" spans="10:11" x14ac:dyDescent="0.2">
      <c r="J180" t="s">
        <v>8220</v>
      </c>
      <c r="K180" s="6">
        <v>500000</v>
      </c>
    </row>
    <row r="181" spans="10:11" x14ac:dyDescent="0.2">
      <c r="J181" t="s">
        <v>8220</v>
      </c>
      <c r="K181" s="6">
        <v>1000</v>
      </c>
    </row>
    <row r="182" spans="10:11" x14ac:dyDescent="0.2">
      <c r="J182" t="s">
        <v>8220</v>
      </c>
      <c r="K182" s="6">
        <v>1200</v>
      </c>
    </row>
    <row r="183" spans="10:11" x14ac:dyDescent="0.2">
      <c r="J183" t="s">
        <v>8220</v>
      </c>
      <c r="K183" s="6">
        <v>3423</v>
      </c>
    </row>
    <row r="184" spans="10:11" x14ac:dyDescent="0.2">
      <c r="J184" t="s">
        <v>8220</v>
      </c>
      <c r="K184" s="6">
        <v>1000</v>
      </c>
    </row>
    <row r="185" spans="10:11" x14ac:dyDescent="0.2">
      <c r="J185" t="s">
        <v>8220</v>
      </c>
      <c r="K185" s="6">
        <v>12500</v>
      </c>
    </row>
    <row r="186" spans="10:11" x14ac:dyDescent="0.2">
      <c r="J186" t="s">
        <v>8220</v>
      </c>
      <c r="K186" s="6">
        <v>1500</v>
      </c>
    </row>
    <row r="187" spans="10:11" x14ac:dyDescent="0.2">
      <c r="J187" t="s">
        <v>8220</v>
      </c>
      <c r="K187" s="6">
        <v>40000</v>
      </c>
    </row>
    <row r="188" spans="10:11" x14ac:dyDescent="0.2">
      <c r="J188" t="s">
        <v>8220</v>
      </c>
      <c r="K188" s="6">
        <v>5000</v>
      </c>
    </row>
    <row r="189" spans="10:11" x14ac:dyDescent="0.2">
      <c r="J189" t="s">
        <v>8220</v>
      </c>
      <c r="K189" s="6">
        <v>5000</v>
      </c>
    </row>
    <row r="190" spans="10:11" x14ac:dyDescent="0.2">
      <c r="J190" t="s">
        <v>8220</v>
      </c>
      <c r="K190" s="6">
        <v>1500</v>
      </c>
    </row>
    <row r="191" spans="10:11" x14ac:dyDescent="0.2">
      <c r="J191" t="s">
        <v>8220</v>
      </c>
      <c r="K191" s="6">
        <v>500000</v>
      </c>
    </row>
    <row r="192" spans="10:11" x14ac:dyDescent="0.2">
      <c r="J192" t="s">
        <v>8220</v>
      </c>
      <c r="K192" s="6">
        <v>12000</v>
      </c>
    </row>
    <row r="193" spans="10:11" x14ac:dyDescent="0.2">
      <c r="J193" t="s">
        <v>8220</v>
      </c>
      <c r="K193" s="6">
        <v>5000</v>
      </c>
    </row>
    <row r="194" spans="10:11" x14ac:dyDescent="0.2">
      <c r="J194" t="s">
        <v>8220</v>
      </c>
      <c r="K194" s="6">
        <v>1000000</v>
      </c>
    </row>
    <row r="195" spans="10:11" x14ac:dyDescent="0.2">
      <c r="J195" t="s">
        <v>8220</v>
      </c>
      <c r="K195" s="6">
        <v>1000</v>
      </c>
    </row>
    <row r="196" spans="10:11" x14ac:dyDescent="0.2">
      <c r="J196" t="s">
        <v>8220</v>
      </c>
      <c r="K196" s="6">
        <v>2500</v>
      </c>
    </row>
    <row r="197" spans="10:11" x14ac:dyDescent="0.2">
      <c r="J197" t="s">
        <v>8220</v>
      </c>
      <c r="K197" s="6">
        <v>2000000</v>
      </c>
    </row>
    <row r="198" spans="10:11" x14ac:dyDescent="0.2">
      <c r="J198" t="s">
        <v>8220</v>
      </c>
      <c r="K198" s="6">
        <v>3500</v>
      </c>
    </row>
    <row r="199" spans="10:11" x14ac:dyDescent="0.2">
      <c r="J199" t="s">
        <v>8220</v>
      </c>
      <c r="K199" s="6">
        <v>2500</v>
      </c>
    </row>
    <row r="200" spans="10:11" x14ac:dyDescent="0.2">
      <c r="J200" t="s">
        <v>8220</v>
      </c>
      <c r="K200" s="6">
        <v>25000</v>
      </c>
    </row>
    <row r="201" spans="10:11" x14ac:dyDescent="0.2">
      <c r="J201" t="s">
        <v>8220</v>
      </c>
      <c r="K201" s="6">
        <v>10000</v>
      </c>
    </row>
    <row r="202" spans="10:11" x14ac:dyDescent="0.2">
      <c r="J202" t="s">
        <v>8220</v>
      </c>
      <c r="K202" s="6">
        <v>6000</v>
      </c>
    </row>
    <row r="203" spans="10:11" x14ac:dyDescent="0.2">
      <c r="J203" t="s">
        <v>8220</v>
      </c>
      <c r="K203" s="6">
        <v>650</v>
      </c>
    </row>
    <row r="204" spans="10:11" x14ac:dyDescent="0.2">
      <c r="J204" t="s">
        <v>8220</v>
      </c>
      <c r="K204" s="6">
        <v>6000</v>
      </c>
    </row>
    <row r="205" spans="10:11" x14ac:dyDescent="0.2">
      <c r="J205" t="s">
        <v>8220</v>
      </c>
      <c r="K205" s="6">
        <v>2500</v>
      </c>
    </row>
    <row r="206" spans="10:11" x14ac:dyDescent="0.2">
      <c r="J206" t="s">
        <v>8220</v>
      </c>
      <c r="K206" s="6">
        <v>300000</v>
      </c>
    </row>
    <row r="207" spans="10:11" x14ac:dyDescent="0.2">
      <c r="J207" t="s">
        <v>8220</v>
      </c>
      <c r="K207" s="6">
        <v>8000</v>
      </c>
    </row>
    <row r="208" spans="10:11" x14ac:dyDescent="0.2">
      <c r="J208" t="s">
        <v>8220</v>
      </c>
      <c r="K208" s="6">
        <v>12700</v>
      </c>
    </row>
    <row r="209" spans="10:11" x14ac:dyDescent="0.2">
      <c r="J209" t="s">
        <v>8220</v>
      </c>
      <c r="K209" s="6">
        <v>14000</v>
      </c>
    </row>
    <row r="210" spans="10:11" x14ac:dyDescent="0.2">
      <c r="J210" t="s">
        <v>8220</v>
      </c>
      <c r="K210" s="6">
        <v>50000</v>
      </c>
    </row>
    <row r="211" spans="10:11" x14ac:dyDescent="0.2">
      <c r="J211" t="s">
        <v>8220</v>
      </c>
      <c r="K211" s="6">
        <v>25000</v>
      </c>
    </row>
    <row r="212" spans="10:11" x14ac:dyDescent="0.2">
      <c r="J212" t="s">
        <v>8220</v>
      </c>
      <c r="K212" s="6">
        <v>12000</v>
      </c>
    </row>
    <row r="213" spans="10:11" x14ac:dyDescent="0.2">
      <c r="J213" t="s">
        <v>8220</v>
      </c>
      <c r="K213" s="6">
        <v>5000</v>
      </c>
    </row>
    <row r="214" spans="10:11" x14ac:dyDescent="0.2">
      <c r="J214" t="s">
        <v>8220</v>
      </c>
      <c r="K214" s="6">
        <v>6300</v>
      </c>
    </row>
    <row r="215" spans="10:11" x14ac:dyDescent="0.2">
      <c r="J215" t="s">
        <v>8220</v>
      </c>
      <c r="K215" s="6">
        <v>50000</v>
      </c>
    </row>
    <row r="216" spans="10:11" x14ac:dyDescent="0.2">
      <c r="J216" t="s">
        <v>8220</v>
      </c>
      <c r="K216" s="6">
        <v>12500</v>
      </c>
    </row>
    <row r="217" spans="10:11" x14ac:dyDescent="0.2">
      <c r="J217" t="s">
        <v>8220</v>
      </c>
      <c r="K217" s="6">
        <v>4400</v>
      </c>
    </row>
    <row r="218" spans="10:11" x14ac:dyDescent="0.2">
      <c r="J218" t="s">
        <v>8220</v>
      </c>
      <c r="K218" s="6">
        <v>50000</v>
      </c>
    </row>
    <row r="219" spans="10:11" x14ac:dyDescent="0.2">
      <c r="J219" t="s">
        <v>8220</v>
      </c>
      <c r="K219" s="6">
        <v>100000</v>
      </c>
    </row>
    <row r="220" spans="10:11" x14ac:dyDescent="0.2">
      <c r="J220" t="s">
        <v>8220</v>
      </c>
      <c r="K220" s="6">
        <v>5000</v>
      </c>
    </row>
    <row r="221" spans="10:11" x14ac:dyDescent="0.2">
      <c r="J221" t="s">
        <v>8220</v>
      </c>
      <c r="K221" s="6">
        <v>50000</v>
      </c>
    </row>
    <row r="222" spans="10:11" x14ac:dyDescent="0.2">
      <c r="J222" t="s">
        <v>8220</v>
      </c>
      <c r="K222" s="6">
        <v>50000</v>
      </c>
    </row>
    <row r="223" spans="10:11" x14ac:dyDescent="0.2">
      <c r="J223" t="s">
        <v>8220</v>
      </c>
      <c r="K223" s="6">
        <v>50000</v>
      </c>
    </row>
    <row r="224" spans="10:11" x14ac:dyDescent="0.2">
      <c r="J224" t="s">
        <v>8220</v>
      </c>
      <c r="K224" s="6">
        <v>1000</v>
      </c>
    </row>
    <row r="225" spans="10:11" x14ac:dyDescent="0.2">
      <c r="J225" t="s">
        <v>8220</v>
      </c>
      <c r="K225" s="6">
        <v>1500000</v>
      </c>
    </row>
    <row r="226" spans="10:11" x14ac:dyDescent="0.2">
      <c r="J226" t="s">
        <v>8220</v>
      </c>
      <c r="K226" s="6">
        <v>6000000</v>
      </c>
    </row>
    <row r="227" spans="10:11" x14ac:dyDescent="0.2">
      <c r="J227" t="s">
        <v>8220</v>
      </c>
      <c r="K227" s="6">
        <v>200</v>
      </c>
    </row>
    <row r="228" spans="10:11" x14ac:dyDescent="0.2">
      <c r="J228" t="s">
        <v>8220</v>
      </c>
      <c r="K228" s="6">
        <v>29000</v>
      </c>
    </row>
    <row r="229" spans="10:11" x14ac:dyDescent="0.2">
      <c r="J229" t="s">
        <v>8220</v>
      </c>
      <c r="K229" s="6">
        <v>28000</v>
      </c>
    </row>
    <row r="230" spans="10:11" x14ac:dyDescent="0.2">
      <c r="J230" t="s">
        <v>8220</v>
      </c>
      <c r="K230" s="6">
        <v>8000</v>
      </c>
    </row>
    <row r="231" spans="10:11" x14ac:dyDescent="0.2">
      <c r="J231" t="s">
        <v>8220</v>
      </c>
      <c r="K231" s="6">
        <v>3000</v>
      </c>
    </row>
    <row r="232" spans="10:11" x14ac:dyDescent="0.2">
      <c r="J232" t="s">
        <v>8220</v>
      </c>
      <c r="K232" s="6">
        <v>15000</v>
      </c>
    </row>
    <row r="233" spans="10:11" x14ac:dyDescent="0.2">
      <c r="J233" t="s">
        <v>8220</v>
      </c>
      <c r="K233" s="6">
        <v>1500000</v>
      </c>
    </row>
    <row r="234" spans="10:11" x14ac:dyDescent="0.2">
      <c r="J234" t="s">
        <v>8220</v>
      </c>
      <c r="K234" s="6">
        <v>4000</v>
      </c>
    </row>
    <row r="235" spans="10:11" x14ac:dyDescent="0.2">
      <c r="J235" t="s">
        <v>8220</v>
      </c>
      <c r="K235" s="6">
        <v>350000</v>
      </c>
    </row>
    <row r="236" spans="10:11" x14ac:dyDescent="0.2">
      <c r="J236" t="s">
        <v>8220</v>
      </c>
      <c r="K236" s="6">
        <v>1000</v>
      </c>
    </row>
    <row r="237" spans="10:11" x14ac:dyDescent="0.2">
      <c r="J237" t="s">
        <v>8220</v>
      </c>
      <c r="K237" s="6">
        <v>10000</v>
      </c>
    </row>
    <row r="238" spans="10:11" x14ac:dyDescent="0.2">
      <c r="J238" t="s">
        <v>8220</v>
      </c>
      <c r="K238" s="6">
        <v>150000</v>
      </c>
    </row>
    <row r="239" spans="10:11" x14ac:dyDescent="0.2">
      <c r="J239" t="s">
        <v>8220</v>
      </c>
      <c r="K239" s="6">
        <v>15000</v>
      </c>
    </row>
    <row r="240" spans="10:11" x14ac:dyDescent="0.2">
      <c r="J240" t="s">
        <v>8220</v>
      </c>
      <c r="K240" s="6">
        <v>26000</v>
      </c>
    </row>
    <row r="241" spans="10:11" x14ac:dyDescent="0.2">
      <c r="J241" t="s">
        <v>8220</v>
      </c>
      <c r="K241" s="6">
        <v>1000</v>
      </c>
    </row>
    <row r="242" spans="10:11" x14ac:dyDescent="0.2">
      <c r="J242" t="s">
        <v>8218</v>
      </c>
      <c r="K242" s="6">
        <v>15000</v>
      </c>
    </row>
    <row r="243" spans="10:11" x14ac:dyDescent="0.2">
      <c r="J243" t="s">
        <v>8218</v>
      </c>
      <c r="K243" s="6">
        <v>36400</v>
      </c>
    </row>
    <row r="244" spans="10:11" x14ac:dyDescent="0.2">
      <c r="J244" t="s">
        <v>8218</v>
      </c>
      <c r="K244" s="6">
        <v>13000</v>
      </c>
    </row>
    <row r="245" spans="10:11" x14ac:dyDescent="0.2">
      <c r="J245" t="s">
        <v>8218</v>
      </c>
      <c r="K245" s="6">
        <v>25000</v>
      </c>
    </row>
    <row r="246" spans="10:11" x14ac:dyDescent="0.2">
      <c r="J246" t="s">
        <v>8218</v>
      </c>
      <c r="K246" s="6">
        <v>3500</v>
      </c>
    </row>
    <row r="247" spans="10:11" x14ac:dyDescent="0.2">
      <c r="J247" t="s">
        <v>8218</v>
      </c>
      <c r="K247" s="6">
        <v>5000</v>
      </c>
    </row>
    <row r="248" spans="10:11" x14ac:dyDescent="0.2">
      <c r="J248" t="s">
        <v>8218</v>
      </c>
      <c r="K248" s="6">
        <v>5000</v>
      </c>
    </row>
    <row r="249" spans="10:11" x14ac:dyDescent="0.2">
      <c r="J249" t="s">
        <v>8218</v>
      </c>
      <c r="K249" s="6">
        <v>5000</v>
      </c>
    </row>
    <row r="250" spans="10:11" x14ac:dyDescent="0.2">
      <c r="J250" t="s">
        <v>8218</v>
      </c>
      <c r="K250" s="6">
        <v>85000</v>
      </c>
    </row>
    <row r="251" spans="10:11" x14ac:dyDescent="0.2">
      <c r="J251" t="s">
        <v>8218</v>
      </c>
      <c r="K251" s="6">
        <v>10000</v>
      </c>
    </row>
    <row r="252" spans="10:11" x14ac:dyDescent="0.2">
      <c r="J252" t="s">
        <v>8218</v>
      </c>
      <c r="K252" s="6">
        <v>30000</v>
      </c>
    </row>
    <row r="253" spans="10:11" x14ac:dyDescent="0.2">
      <c r="J253" t="s">
        <v>8218</v>
      </c>
      <c r="K253" s="6">
        <v>3500</v>
      </c>
    </row>
    <row r="254" spans="10:11" x14ac:dyDescent="0.2">
      <c r="J254" t="s">
        <v>8218</v>
      </c>
      <c r="K254" s="6">
        <v>5000</v>
      </c>
    </row>
    <row r="255" spans="10:11" x14ac:dyDescent="0.2">
      <c r="J255" t="s">
        <v>8218</v>
      </c>
      <c r="K255" s="6">
        <v>1500</v>
      </c>
    </row>
    <row r="256" spans="10:11" x14ac:dyDescent="0.2">
      <c r="J256" t="s">
        <v>8218</v>
      </c>
      <c r="K256" s="6">
        <v>24000</v>
      </c>
    </row>
    <row r="257" spans="10:11" x14ac:dyDescent="0.2">
      <c r="J257" t="s">
        <v>8218</v>
      </c>
      <c r="K257" s="6">
        <v>8000</v>
      </c>
    </row>
    <row r="258" spans="10:11" x14ac:dyDescent="0.2">
      <c r="J258" t="s">
        <v>8218</v>
      </c>
      <c r="K258" s="6">
        <v>13000</v>
      </c>
    </row>
    <row r="259" spans="10:11" x14ac:dyDescent="0.2">
      <c r="J259" t="s">
        <v>8218</v>
      </c>
      <c r="K259" s="6">
        <v>35000</v>
      </c>
    </row>
    <row r="260" spans="10:11" x14ac:dyDescent="0.2">
      <c r="J260" t="s">
        <v>8218</v>
      </c>
      <c r="K260" s="6">
        <v>30000</v>
      </c>
    </row>
    <row r="261" spans="10:11" x14ac:dyDescent="0.2">
      <c r="J261" t="s">
        <v>8218</v>
      </c>
      <c r="K261" s="6">
        <v>75000</v>
      </c>
    </row>
    <row r="262" spans="10:11" x14ac:dyDescent="0.2">
      <c r="J262" t="s">
        <v>8218</v>
      </c>
      <c r="K262" s="6">
        <v>10000</v>
      </c>
    </row>
    <row r="263" spans="10:11" x14ac:dyDescent="0.2">
      <c r="J263" t="s">
        <v>8218</v>
      </c>
      <c r="K263" s="6">
        <v>20000</v>
      </c>
    </row>
    <row r="264" spans="10:11" x14ac:dyDescent="0.2">
      <c r="J264" t="s">
        <v>8218</v>
      </c>
      <c r="K264" s="6">
        <v>2500</v>
      </c>
    </row>
    <row r="265" spans="10:11" x14ac:dyDescent="0.2">
      <c r="J265" t="s">
        <v>8218</v>
      </c>
      <c r="K265" s="6">
        <v>25000</v>
      </c>
    </row>
    <row r="266" spans="10:11" x14ac:dyDescent="0.2">
      <c r="J266" t="s">
        <v>8218</v>
      </c>
      <c r="K266" s="6">
        <v>5000</v>
      </c>
    </row>
    <row r="267" spans="10:11" x14ac:dyDescent="0.2">
      <c r="J267" t="s">
        <v>8218</v>
      </c>
      <c r="K267" s="6">
        <v>5000</v>
      </c>
    </row>
    <row r="268" spans="10:11" x14ac:dyDescent="0.2">
      <c r="J268" t="s">
        <v>8218</v>
      </c>
      <c r="K268" s="6">
        <v>1000</v>
      </c>
    </row>
    <row r="269" spans="10:11" x14ac:dyDescent="0.2">
      <c r="J269" t="s">
        <v>8218</v>
      </c>
      <c r="K269" s="6">
        <v>9850</v>
      </c>
    </row>
    <row r="270" spans="10:11" x14ac:dyDescent="0.2">
      <c r="J270" t="s">
        <v>8218</v>
      </c>
      <c r="K270" s="6">
        <v>5000</v>
      </c>
    </row>
    <row r="271" spans="10:11" x14ac:dyDescent="0.2">
      <c r="J271" t="s">
        <v>8218</v>
      </c>
      <c r="K271" s="6">
        <v>100000</v>
      </c>
    </row>
    <row r="272" spans="10:11" x14ac:dyDescent="0.2">
      <c r="J272" t="s">
        <v>8218</v>
      </c>
      <c r="K272" s="6">
        <v>2300</v>
      </c>
    </row>
    <row r="273" spans="10:11" x14ac:dyDescent="0.2">
      <c r="J273" t="s">
        <v>8218</v>
      </c>
      <c r="K273" s="6">
        <v>30000</v>
      </c>
    </row>
    <row r="274" spans="10:11" x14ac:dyDescent="0.2">
      <c r="J274" t="s">
        <v>8218</v>
      </c>
      <c r="K274" s="6">
        <v>3000</v>
      </c>
    </row>
    <row r="275" spans="10:11" x14ac:dyDescent="0.2">
      <c r="J275" t="s">
        <v>8218</v>
      </c>
      <c r="K275" s="6">
        <v>5000</v>
      </c>
    </row>
    <row r="276" spans="10:11" x14ac:dyDescent="0.2">
      <c r="J276" t="s">
        <v>8218</v>
      </c>
      <c r="K276" s="6">
        <v>4000</v>
      </c>
    </row>
    <row r="277" spans="10:11" x14ac:dyDescent="0.2">
      <c r="J277" t="s">
        <v>8218</v>
      </c>
      <c r="K277" s="6">
        <v>20000</v>
      </c>
    </row>
    <row r="278" spans="10:11" x14ac:dyDescent="0.2">
      <c r="J278" t="s">
        <v>8218</v>
      </c>
      <c r="K278" s="6">
        <v>4000</v>
      </c>
    </row>
    <row r="279" spans="10:11" x14ac:dyDescent="0.2">
      <c r="J279" t="s">
        <v>8218</v>
      </c>
      <c r="K279" s="6">
        <v>65000</v>
      </c>
    </row>
    <row r="280" spans="10:11" x14ac:dyDescent="0.2">
      <c r="J280" t="s">
        <v>8218</v>
      </c>
      <c r="K280" s="6">
        <v>27000</v>
      </c>
    </row>
    <row r="281" spans="10:11" x14ac:dyDescent="0.2">
      <c r="J281" t="s">
        <v>8218</v>
      </c>
      <c r="K281" s="6">
        <v>17000</v>
      </c>
    </row>
    <row r="282" spans="10:11" x14ac:dyDescent="0.2">
      <c r="J282" t="s">
        <v>8218</v>
      </c>
      <c r="K282" s="6">
        <v>75000</v>
      </c>
    </row>
    <row r="283" spans="10:11" x14ac:dyDescent="0.2">
      <c r="J283" t="s">
        <v>8218</v>
      </c>
      <c r="K283" s="6">
        <v>5500</v>
      </c>
    </row>
    <row r="284" spans="10:11" x14ac:dyDescent="0.2">
      <c r="J284" t="s">
        <v>8218</v>
      </c>
      <c r="K284" s="6">
        <v>45000</v>
      </c>
    </row>
    <row r="285" spans="10:11" x14ac:dyDescent="0.2">
      <c r="J285" t="s">
        <v>8218</v>
      </c>
      <c r="K285" s="6">
        <v>18000</v>
      </c>
    </row>
    <row r="286" spans="10:11" x14ac:dyDescent="0.2">
      <c r="J286" t="s">
        <v>8218</v>
      </c>
      <c r="K286" s="6">
        <v>40000</v>
      </c>
    </row>
    <row r="287" spans="10:11" x14ac:dyDescent="0.2">
      <c r="J287" t="s">
        <v>8218</v>
      </c>
      <c r="K287" s="6">
        <v>14000</v>
      </c>
    </row>
    <row r="288" spans="10:11" x14ac:dyDescent="0.2">
      <c r="J288" t="s">
        <v>8218</v>
      </c>
      <c r="K288" s="6">
        <v>15000</v>
      </c>
    </row>
    <row r="289" spans="10:11" x14ac:dyDescent="0.2">
      <c r="J289" t="s">
        <v>8218</v>
      </c>
      <c r="K289" s="6">
        <v>15000</v>
      </c>
    </row>
    <row r="290" spans="10:11" x14ac:dyDescent="0.2">
      <c r="J290" t="s">
        <v>8218</v>
      </c>
      <c r="K290" s="6">
        <v>50000</v>
      </c>
    </row>
    <row r="291" spans="10:11" x14ac:dyDescent="0.2">
      <c r="J291" t="s">
        <v>8218</v>
      </c>
      <c r="K291" s="6">
        <v>15000</v>
      </c>
    </row>
    <row r="292" spans="10:11" x14ac:dyDescent="0.2">
      <c r="J292" t="s">
        <v>8218</v>
      </c>
      <c r="K292" s="6">
        <v>4500</v>
      </c>
    </row>
    <row r="293" spans="10:11" x14ac:dyDescent="0.2">
      <c r="J293" t="s">
        <v>8218</v>
      </c>
      <c r="K293" s="6">
        <v>5000</v>
      </c>
    </row>
    <row r="294" spans="10:11" x14ac:dyDescent="0.2">
      <c r="J294" t="s">
        <v>8218</v>
      </c>
      <c r="K294" s="6">
        <v>75000</v>
      </c>
    </row>
    <row r="295" spans="10:11" x14ac:dyDescent="0.2">
      <c r="J295" t="s">
        <v>8218</v>
      </c>
      <c r="K295" s="6">
        <v>26000</v>
      </c>
    </row>
    <row r="296" spans="10:11" x14ac:dyDescent="0.2">
      <c r="J296" t="s">
        <v>8218</v>
      </c>
      <c r="K296" s="6">
        <v>5000</v>
      </c>
    </row>
    <row r="297" spans="10:11" x14ac:dyDescent="0.2">
      <c r="J297" t="s">
        <v>8218</v>
      </c>
      <c r="K297" s="6">
        <v>50000</v>
      </c>
    </row>
    <row r="298" spans="10:11" x14ac:dyDescent="0.2">
      <c r="J298" t="s">
        <v>8218</v>
      </c>
      <c r="K298" s="6">
        <v>25000</v>
      </c>
    </row>
    <row r="299" spans="10:11" x14ac:dyDescent="0.2">
      <c r="J299" t="s">
        <v>8218</v>
      </c>
      <c r="K299" s="6">
        <v>20000</v>
      </c>
    </row>
    <row r="300" spans="10:11" x14ac:dyDescent="0.2">
      <c r="J300" t="s">
        <v>8218</v>
      </c>
      <c r="K300" s="6">
        <v>126000</v>
      </c>
    </row>
    <row r="301" spans="10:11" x14ac:dyDescent="0.2">
      <c r="J301" t="s">
        <v>8218</v>
      </c>
      <c r="K301" s="6">
        <v>10000</v>
      </c>
    </row>
    <row r="302" spans="10:11" x14ac:dyDescent="0.2">
      <c r="J302" t="s">
        <v>8218</v>
      </c>
      <c r="K302" s="6">
        <v>25000</v>
      </c>
    </row>
    <row r="303" spans="10:11" x14ac:dyDescent="0.2">
      <c r="J303" t="s">
        <v>8218</v>
      </c>
      <c r="K303" s="6">
        <v>13000</v>
      </c>
    </row>
    <row r="304" spans="10:11" x14ac:dyDescent="0.2">
      <c r="J304" t="s">
        <v>8218</v>
      </c>
      <c r="K304" s="6">
        <v>10000</v>
      </c>
    </row>
    <row r="305" spans="10:11" x14ac:dyDescent="0.2">
      <c r="J305" t="s">
        <v>8218</v>
      </c>
      <c r="K305" s="6">
        <v>3000</v>
      </c>
    </row>
    <row r="306" spans="10:11" x14ac:dyDescent="0.2">
      <c r="J306" t="s">
        <v>8218</v>
      </c>
      <c r="K306" s="6">
        <v>3400</v>
      </c>
    </row>
    <row r="307" spans="10:11" x14ac:dyDescent="0.2">
      <c r="J307" t="s">
        <v>8218</v>
      </c>
      <c r="K307" s="6">
        <v>7500</v>
      </c>
    </row>
    <row r="308" spans="10:11" x14ac:dyDescent="0.2">
      <c r="J308" t="s">
        <v>8218</v>
      </c>
      <c r="K308" s="6">
        <v>1000</v>
      </c>
    </row>
    <row r="309" spans="10:11" x14ac:dyDescent="0.2">
      <c r="J309" t="s">
        <v>8218</v>
      </c>
      <c r="K309" s="6">
        <v>22000</v>
      </c>
    </row>
    <row r="310" spans="10:11" x14ac:dyDescent="0.2">
      <c r="J310" t="s">
        <v>8218</v>
      </c>
      <c r="K310" s="6">
        <v>12000</v>
      </c>
    </row>
    <row r="311" spans="10:11" x14ac:dyDescent="0.2">
      <c r="J311" t="s">
        <v>8218</v>
      </c>
      <c r="K311" s="6">
        <v>18000</v>
      </c>
    </row>
    <row r="312" spans="10:11" x14ac:dyDescent="0.2">
      <c r="J312" t="s">
        <v>8218</v>
      </c>
      <c r="K312" s="6">
        <v>1000</v>
      </c>
    </row>
    <row r="313" spans="10:11" x14ac:dyDescent="0.2">
      <c r="J313" t="s">
        <v>8218</v>
      </c>
      <c r="K313" s="6">
        <v>20000</v>
      </c>
    </row>
    <row r="314" spans="10:11" x14ac:dyDescent="0.2">
      <c r="J314" t="s">
        <v>8218</v>
      </c>
      <c r="K314" s="6">
        <v>8000</v>
      </c>
    </row>
    <row r="315" spans="10:11" x14ac:dyDescent="0.2">
      <c r="J315" t="s">
        <v>8218</v>
      </c>
      <c r="K315" s="6">
        <v>17000</v>
      </c>
    </row>
    <row r="316" spans="10:11" x14ac:dyDescent="0.2">
      <c r="J316" t="s">
        <v>8218</v>
      </c>
      <c r="K316" s="6">
        <v>1000</v>
      </c>
    </row>
    <row r="317" spans="10:11" x14ac:dyDescent="0.2">
      <c r="J317" t="s">
        <v>8218</v>
      </c>
      <c r="K317" s="6">
        <v>25000</v>
      </c>
    </row>
    <row r="318" spans="10:11" x14ac:dyDescent="0.2">
      <c r="J318" t="s">
        <v>8218</v>
      </c>
      <c r="K318" s="6">
        <v>15000</v>
      </c>
    </row>
    <row r="319" spans="10:11" x14ac:dyDescent="0.2">
      <c r="J319" t="s">
        <v>8218</v>
      </c>
      <c r="K319" s="6">
        <v>30000</v>
      </c>
    </row>
    <row r="320" spans="10:11" x14ac:dyDescent="0.2">
      <c r="J320" t="s">
        <v>8218</v>
      </c>
      <c r="K320" s="6">
        <v>5000</v>
      </c>
    </row>
    <row r="321" spans="10:11" x14ac:dyDescent="0.2">
      <c r="J321" t="s">
        <v>8218</v>
      </c>
      <c r="K321" s="6">
        <v>5000</v>
      </c>
    </row>
    <row r="322" spans="10:11" x14ac:dyDescent="0.2">
      <c r="J322" t="s">
        <v>8218</v>
      </c>
      <c r="K322" s="6">
        <v>20000</v>
      </c>
    </row>
    <row r="323" spans="10:11" x14ac:dyDescent="0.2">
      <c r="J323" t="s">
        <v>8218</v>
      </c>
      <c r="K323" s="6">
        <v>35000</v>
      </c>
    </row>
    <row r="324" spans="10:11" x14ac:dyDescent="0.2">
      <c r="J324" t="s">
        <v>8218</v>
      </c>
      <c r="K324" s="6">
        <v>25000</v>
      </c>
    </row>
    <row r="325" spans="10:11" x14ac:dyDescent="0.2">
      <c r="J325" t="s">
        <v>8218</v>
      </c>
      <c r="K325" s="6">
        <v>5400</v>
      </c>
    </row>
    <row r="326" spans="10:11" x14ac:dyDescent="0.2">
      <c r="J326" t="s">
        <v>8218</v>
      </c>
      <c r="K326" s="6">
        <v>8500</v>
      </c>
    </row>
    <row r="327" spans="10:11" x14ac:dyDescent="0.2">
      <c r="J327" t="s">
        <v>8218</v>
      </c>
      <c r="K327" s="6">
        <v>50000</v>
      </c>
    </row>
    <row r="328" spans="10:11" x14ac:dyDescent="0.2">
      <c r="J328" t="s">
        <v>8218</v>
      </c>
      <c r="K328" s="6">
        <v>150000</v>
      </c>
    </row>
    <row r="329" spans="10:11" x14ac:dyDescent="0.2">
      <c r="J329" t="s">
        <v>8218</v>
      </c>
      <c r="K329" s="6">
        <v>4000</v>
      </c>
    </row>
    <row r="330" spans="10:11" x14ac:dyDescent="0.2">
      <c r="J330" t="s">
        <v>8218</v>
      </c>
      <c r="K330" s="6">
        <v>75000</v>
      </c>
    </row>
    <row r="331" spans="10:11" x14ac:dyDescent="0.2">
      <c r="J331" t="s">
        <v>8218</v>
      </c>
      <c r="K331" s="6">
        <v>10000</v>
      </c>
    </row>
    <row r="332" spans="10:11" x14ac:dyDescent="0.2">
      <c r="J332" t="s">
        <v>8218</v>
      </c>
      <c r="K332" s="6">
        <v>35000</v>
      </c>
    </row>
    <row r="333" spans="10:11" x14ac:dyDescent="0.2">
      <c r="J333" t="s">
        <v>8218</v>
      </c>
      <c r="K333" s="6">
        <v>40000</v>
      </c>
    </row>
    <row r="334" spans="10:11" x14ac:dyDescent="0.2">
      <c r="J334" t="s">
        <v>8218</v>
      </c>
      <c r="K334" s="6">
        <v>100000</v>
      </c>
    </row>
    <row r="335" spans="10:11" x14ac:dyDescent="0.2">
      <c r="J335" t="s">
        <v>8218</v>
      </c>
      <c r="K335" s="6">
        <v>40000</v>
      </c>
    </row>
    <row r="336" spans="10:11" x14ac:dyDescent="0.2">
      <c r="J336" t="s">
        <v>8218</v>
      </c>
      <c r="K336" s="6">
        <v>10000</v>
      </c>
    </row>
    <row r="337" spans="10:11" x14ac:dyDescent="0.2">
      <c r="J337" t="s">
        <v>8218</v>
      </c>
      <c r="K337" s="6">
        <v>8500</v>
      </c>
    </row>
    <row r="338" spans="10:11" x14ac:dyDescent="0.2">
      <c r="J338" t="s">
        <v>8218</v>
      </c>
      <c r="K338" s="6">
        <v>25000</v>
      </c>
    </row>
    <row r="339" spans="10:11" x14ac:dyDescent="0.2">
      <c r="J339" t="s">
        <v>8218</v>
      </c>
      <c r="K339" s="6">
        <v>3000</v>
      </c>
    </row>
    <row r="340" spans="10:11" x14ac:dyDescent="0.2">
      <c r="J340" t="s">
        <v>8218</v>
      </c>
      <c r="K340" s="6">
        <v>15000</v>
      </c>
    </row>
    <row r="341" spans="10:11" x14ac:dyDescent="0.2">
      <c r="J341" t="s">
        <v>8218</v>
      </c>
      <c r="K341" s="6">
        <v>6000</v>
      </c>
    </row>
    <row r="342" spans="10:11" x14ac:dyDescent="0.2">
      <c r="J342" t="s">
        <v>8218</v>
      </c>
      <c r="K342" s="6">
        <v>35000</v>
      </c>
    </row>
    <row r="343" spans="10:11" x14ac:dyDescent="0.2">
      <c r="J343" t="s">
        <v>8218</v>
      </c>
      <c r="K343" s="6">
        <v>3500</v>
      </c>
    </row>
    <row r="344" spans="10:11" x14ac:dyDescent="0.2">
      <c r="J344" t="s">
        <v>8218</v>
      </c>
      <c r="K344" s="6">
        <v>55000</v>
      </c>
    </row>
    <row r="345" spans="10:11" x14ac:dyDescent="0.2">
      <c r="J345" t="s">
        <v>8218</v>
      </c>
      <c r="K345" s="6">
        <v>30000</v>
      </c>
    </row>
    <row r="346" spans="10:11" x14ac:dyDescent="0.2">
      <c r="J346" t="s">
        <v>8218</v>
      </c>
      <c r="K346" s="6">
        <v>33500</v>
      </c>
    </row>
    <row r="347" spans="10:11" x14ac:dyDescent="0.2">
      <c r="J347" t="s">
        <v>8218</v>
      </c>
      <c r="K347" s="6">
        <v>14500</v>
      </c>
    </row>
    <row r="348" spans="10:11" x14ac:dyDescent="0.2">
      <c r="J348" t="s">
        <v>8218</v>
      </c>
      <c r="K348" s="6">
        <v>10000</v>
      </c>
    </row>
    <row r="349" spans="10:11" x14ac:dyDescent="0.2">
      <c r="J349" t="s">
        <v>8218</v>
      </c>
      <c r="K349" s="6">
        <v>40000</v>
      </c>
    </row>
    <row r="350" spans="10:11" x14ac:dyDescent="0.2">
      <c r="J350" t="s">
        <v>8218</v>
      </c>
      <c r="K350" s="6">
        <v>10000</v>
      </c>
    </row>
    <row r="351" spans="10:11" x14ac:dyDescent="0.2">
      <c r="J351" t="s">
        <v>8218</v>
      </c>
      <c r="K351" s="6">
        <v>11260</v>
      </c>
    </row>
    <row r="352" spans="10:11" x14ac:dyDescent="0.2">
      <c r="J352" t="s">
        <v>8218</v>
      </c>
      <c r="K352" s="6">
        <v>25000</v>
      </c>
    </row>
    <row r="353" spans="10:11" x14ac:dyDescent="0.2">
      <c r="J353" t="s">
        <v>8218</v>
      </c>
      <c r="K353" s="6">
        <v>34000</v>
      </c>
    </row>
    <row r="354" spans="10:11" x14ac:dyDescent="0.2">
      <c r="J354" t="s">
        <v>8218</v>
      </c>
      <c r="K354" s="6">
        <v>10000</v>
      </c>
    </row>
    <row r="355" spans="10:11" x14ac:dyDescent="0.2">
      <c r="J355" t="s">
        <v>8218</v>
      </c>
      <c r="K355" s="6">
        <v>58425</v>
      </c>
    </row>
    <row r="356" spans="10:11" x14ac:dyDescent="0.2">
      <c r="J356" t="s">
        <v>8218</v>
      </c>
      <c r="K356" s="6">
        <v>3500</v>
      </c>
    </row>
    <row r="357" spans="10:11" x14ac:dyDescent="0.2">
      <c r="J357" t="s">
        <v>8218</v>
      </c>
      <c r="K357" s="6">
        <v>35000</v>
      </c>
    </row>
    <row r="358" spans="10:11" x14ac:dyDescent="0.2">
      <c r="J358" t="s">
        <v>8218</v>
      </c>
      <c r="K358" s="6">
        <v>7500</v>
      </c>
    </row>
    <row r="359" spans="10:11" x14ac:dyDescent="0.2">
      <c r="J359" t="s">
        <v>8218</v>
      </c>
      <c r="K359" s="6">
        <v>15000</v>
      </c>
    </row>
    <row r="360" spans="10:11" x14ac:dyDescent="0.2">
      <c r="J360" t="s">
        <v>8218</v>
      </c>
      <c r="K360" s="6">
        <v>50000</v>
      </c>
    </row>
    <row r="361" spans="10:11" x14ac:dyDescent="0.2">
      <c r="J361" t="s">
        <v>8218</v>
      </c>
      <c r="K361" s="6">
        <v>24200</v>
      </c>
    </row>
    <row r="362" spans="10:11" x14ac:dyDescent="0.2">
      <c r="J362" t="s">
        <v>8218</v>
      </c>
      <c r="K362" s="6">
        <v>12000</v>
      </c>
    </row>
    <row r="363" spans="10:11" x14ac:dyDescent="0.2">
      <c r="J363" t="s">
        <v>8218</v>
      </c>
      <c r="K363" s="6">
        <v>35000</v>
      </c>
    </row>
    <row r="364" spans="10:11" x14ac:dyDescent="0.2">
      <c r="J364" t="s">
        <v>8218</v>
      </c>
      <c r="K364" s="6">
        <v>9665</v>
      </c>
    </row>
    <row r="365" spans="10:11" x14ac:dyDescent="0.2">
      <c r="J365" t="s">
        <v>8218</v>
      </c>
      <c r="K365" s="6">
        <v>8925</v>
      </c>
    </row>
    <row r="366" spans="10:11" x14ac:dyDescent="0.2">
      <c r="J366" t="s">
        <v>8218</v>
      </c>
      <c r="K366" s="6">
        <v>7000</v>
      </c>
    </row>
    <row r="367" spans="10:11" x14ac:dyDescent="0.2">
      <c r="J367" t="s">
        <v>8218</v>
      </c>
      <c r="K367" s="6">
        <v>15000</v>
      </c>
    </row>
    <row r="368" spans="10:11" x14ac:dyDescent="0.2">
      <c r="J368" t="s">
        <v>8218</v>
      </c>
      <c r="K368" s="6">
        <v>38000</v>
      </c>
    </row>
    <row r="369" spans="10:11" x14ac:dyDescent="0.2">
      <c r="J369" t="s">
        <v>8218</v>
      </c>
      <c r="K369" s="6">
        <v>10000</v>
      </c>
    </row>
    <row r="370" spans="10:11" x14ac:dyDescent="0.2">
      <c r="J370" t="s">
        <v>8218</v>
      </c>
      <c r="K370" s="6">
        <v>12500</v>
      </c>
    </row>
    <row r="371" spans="10:11" x14ac:dyDescent="0.2">
      <c r="J371" t="s">
        <v>8218</v>
      </c>
      <c r="K371" s="6">
        <v>6500</v>
      </c>
    </row>
    <row r="372" spans="10:11" x14ac:dyDescent="0.2">
      <c r="J372" t="s">
        <v>8218</v>
      </c>
      <c r="K372" s="6">
        <v>25000</v>
      </c>
    </row>
    <row r="373" spans="10:11" x14ac:dyDescent="0.2">
      <c r="J373" t="s">
        <v>8218</v>
      </c>
      <c r="K373" s="6">
        <v>150000</v>
      </c>
    </row>
    <row r="374" spans="10:11" x14ac:dyDescent="0.2">
      <c r="J374" t="s">
        <v>8218</v>
      </c>
      <c r="K374" s="6">
        <v>300</v>
      </c>
    </row>
    <row r="375" spans="10:11" x14ac:dyDescent="0.2">
      <c r="J375" t="s">
        <v>8218</v>
      </c>
      <c r="K375" s="6">
        <v>7500</v>
      </c>
    </row>
    <row r="376" spans="10:11" x14ac:dyDescent="0.2">
      <c r="J376" t="s">
        <v>8218</v>
      </c>
      <c r="K376" s="6">
        <v>6000</v>
      </c>
    </row>
    <row r="377" spans="10:11" x14ac:dyDescent="0.2">
      <c r="J377" t="s">
        <v>8218</v>
      </c>
      <c r="K377" s="6">
        <v>500</v>
      </c>
    </row>
    <row r="378" spans="10:11" x14ac:dyDescent="0.2">
      <c r="J378" t="s">
        <v>8218</v>
      </c>
      <c r="K378" s="6">
        <v>2450</v>
      </c>
    </row>
    <row r="379" spans="10:11" x14ac:dyDescent="0.2">
      <c r="J379" t="s">
        <v>8218</v>
      </c>
      <c r="K379" s="6">
        <v>12000</v>
      </c>
    </row>
    <row r="380" spans="10:11" x14ac:dyDescent="0.2">
      <c r="J380" t="s">
        <v>8218</v>
      </c>
      <c r="K380" s="6">
        <v>3000</v>
      </c>
    </row>
    <row r="381" spans="10:11" x14ac:dyDescent="0.2">
      <c r="J381" t="s">
        <v>8218</v>
      </c>
      <c r="K381" s="6">
        <v>15000</v>
      </c>
    </row>
    <row r="382" spans="10:11" x14ac:dyDescent="0.2">
      <c r="J382" t="s">
        <v>8218</v>
      </c>
      <c r="K382" s="6">
        <v>4000</v>
      </c>
    </row>
    <row r="383" spans="10:11" x14ac:dyDescent="0.2">
      <c r="J383" t="s">
        <v>8218</v>
      </c>
      <c r="K383" s="6">
        <v>25000</v>
      </c>
    </row>
    <row r="384" spans="10:11" x14ac:dyDescent="0.2">
      <c r="J384" t="s">
        <v>8218</v>
      </c>
      <c r="K384" s="6">
        <v>600</v>
      </c>
    </row>
    <row r="385" spans="10:11" x14ac:dyDescent="0.2">
      <c r="J385" t="s">
        <v>8218</v>
      </c>
      <c r="K385" s="6">
        <v>999</v>
      </c>
    </row>
    <row r="386" spans="10:11" x14ac:dyDescent="0.2">
      <c r="J386" t="s">
        <v>8218</v>
      </c>
      <c r="K386" s="6">
        <v>20000</v>
      </c>
    </row>
    <row r="387" spans="10:11" x14ac:dyDescent="0.2">
      <c r="J387" t="s">
        <v>8218</v>
      </c>
      <c r="K387" s="6">
        <v>25000</v>
      </c>
    </row>
    <row r="388" spans="10:11" x14ac:dyDescent="0.2">
      <c r="J388" t="s">
        <v>8218</v>
      </c>
      <c r="K388" s="6">
        <v>600</v>
      </c>
    </row>
    <row r="389" spans="10:11" x14ac:dyDescent="0.2">
      <c r="J389" t="s">
        <v>8218</v>
      </c>
      <c r="K389" s="6">
        <v>38000</v>
      </c>
    </row>
    <row r="390" spans="10:11" x14ac:dyDescent="0.2">
      <c r="J390" t="s">
        <v>8218</v>
      </c>
      <c r="K390" s="6">
        <v>5000</v>
      </c>
    </row>
    <row r="391" spans="10:11" x14ac:dyDescent="0.2">
      <c r="J391" t="s">
        <v>8218</v>
      </c>
      <c r="K391" s="6">
        <v>68000</v>
      </c>
    </row>
    <row r="392" spans="10:11" x14ac:dyDescent="0.2">
      <c r="J392" t="s">
        <v>8218</v>
      </c>
      <c r="K392" s="6">
        <v>1000</v>
      </c>
    </row>
    <row r="393" spans="10:11" x14ac:dyDescent="0.2">
      <c r="J393" t="s">
        <v>8218</v>
      </c>
      <c r="K393" s="6">
        <v>20000</v>
      </c>
    </row>
    <row r="394" spans="10:11" x14ac:dyDescent="0.2">
      <c r="J394" t="s">
        <v>8218</v>
      </c>
      <c r="K394" s="6">
        <v>18500</v>
      </c>
    </row>
    <row r="395" spans="10:11" x14ac:dyDescent="0.2">
      <c r="J395" t="s">
        <v>8218</v>
      </c>
      <c r="K395" s="6">
        <v>50000</v>
      </c>
    </row>
    <row r="396" spans="10:11" x14ac:dyDescent="0.2">
      <c r="J396" t="s">
        <v>8218</v>
      </c>
      <c r="K396" s="6">
        <v>4700</v>
      </c>
    </row>
    <row r="397" spans="10:11" x14ac:dyDescent="0.2">
      <c r="J397" t="s">
        <v>8218</v>
      </c>
      <c r="K397" s="6">
        <v>10000</v>
      </c>
    </row>
    <row r="398" spans="10:11" x14ac:dyDescent="0.2">
      <c r="J398" t="s">
        <v>8218</v>
      </c>
      <c r="K398" s="6">
        <v>15000</v>
      </c>
    </row>
    <row r="399" spans="10:11" x14ac:dyDescent="0.2">
      <c r="J399" t="s">
        <v>8218</v>
      </c>
      <c r="K399" s="6">
        <v>12444</v>
      </c>
    </row>
    <row r="400" spans="10:11" x14ac:dyDescent="0.2">
      <c r="J400" t="s">
        <v>8218</v>
      </c>
      <c r="K400" s="6">
        <v>7500</v>
      </c>
    </row>
    <row r="401" spans="10:11" x14ac:dyDescent="0.2">
      <c r="J401" t="s">
        <v>8218</v>
      </c>
      <c r="K401" s="6">
        <v>20000</v>
      </c>
    </row>
    <row r="402" spans="10:11" x14ac:dyDescent="0.2">
      <c r="J402" t="s">
        <v>8218</v>
      </c>
      <c r="K402" s="6">
        <v>10000</v>
      </c>
    </row>
    <row r="403" spans="10:11" x14ac:dyDescent="0.2">
      <c r="J403" t="s">
        <v>8218</v>
      </c>
      <c r="K403" s="6">
        <v>50000</v>
      </c>
    </row>
    <row r="404" spans="10:11" x14ac:dyDescent="0.2">
      <c r="J404" t="s">
        <v>8218</v>
      </c>
      <c r="K404" s="6">
        <v>2000</v>
      </c>
    </row>
    <row r="405" spans="10:11" x14ac:dyDescent="0.2">
      <c r="J405" t="s">
        <v>8218</v>
      </c>
      <c r="K405" s="6">
        <v>5000</v>
      </c>
    </row>
    <row r="406" spans="10:11" x14ac:dyDescent="0.2">
      <c r="J406" t="s">
        <v>8218</v>
      </c>
      <c r="K406" s="6">
        <v>35000</v>
      </c>
    </row>
    <row r="407" spans="10:11" x14ac:dyDescent="0.2">
      <c r="J407" t="s">
        <v>8218</v>
      </c>
      <c r="K407" s="6">
        <v>2820</v>
      </c>
    </row>
    <row r="408" spans="10:11" x14ac:dyDescent="0.2">
      <c r="J408" t="s">
        <v>8218</v>
      </c>
      <c r="K408" s="6">
        <v>2800</v>
      </c>
    </row>
    <row r="409" spans="10:11" x14ac:dyDescent="0.2">
      <c r="J409" t="s">
        <v>8218</v>
      </c>
      <c r="K409" s="6">
        <v>2000</v>
      </c>
    </row>
    <row r="410" spans="10:11" x14ac:dyDescent="0.2">
      <c r="J410" t="s">
        <v>8218</v>
      </c>
      <c r="K410" s="6">
        <v>6000</v>
      </c>
    </row>
    <row r="411" spans="10:11" x14ac:dyDescent="0.2">
      <c r="J411" t="s">
        <v>8218</v>
      </c>
      <c r="K411" s="6">
        <v>500</v>
      </c>
    </row>
    <row r="412" spans="10:11" x14ac:dyDescent="0.2">
      <c r="J412" t="s">
        <v>8218</v>
      </c>
      <c r="K412" s="6">
        <v>1000</v>
      </c>
    </row>
    <row r="413" spans="10:11" x14ac:dyDescent="0.2">
      <c r="J413" t="s">
        <v>8218</v>
      </c>
      <c r="K413" s="6">
        <v>30000</v>
      </c>
    </row>
    <row r="414" spans="10:11" x14ac:dyDescent="0.2">
      <c r="J414" t="s">
        <v>8218</v>
      </c>
      <c r="K414" s="6">
        <v>2500</v>
      </c>
    </row>
    <row r="415" spans="10:11" x14ac:dyDescent="0.2">
      <c r="J415" t="s">
        <v>8218</v>
      </c>
      <c r="K415" s="6">
        <v>12800</v>
      </c>
    </row>
    <row r="416" spans="10:11" x14ac:dyDescent="0.2">
      <c r="J416" t="s">
        <v>8218</v>
      </c>
      <c r="K416" s="6">
        <v>18500</v>
      </c>
    </row>
    <row r="417" spans="10:11" x14ac:dyDescent="0.2">
      <c r="J417" t="s">
        <v>8218</v>
      </c>
      <c r="K417" s="6">
        <v>1400</v>
      </c>
    </row>
    <row r="418" spans="10:11" x14ac:dyDescent="0.2">
      <c r="J418" t="s">
        <v>8218</v>
      </c>
      <c r="K418" s="6">
        <v>1000</v>
      </c>
    </row>
    <row r="419" spans="10:11" x14ac:dyDescent="0.2">
      <c r="J419" t="s">
        <v>8218</v>
      </c>
      <c r="K419" s="6">
        <v>10500</v>
      </c>
    </row>
    <row r="420" spans="10:11" x14ac:dyDescent="0.2">
      <c r="J420" t="s">
        <v>8218</v>
      </c>
      <c r="K420" s="6">
        <v>22400</v>
      </c>
    </row>
    <row r="421" spans="10:11" x14ac:dyDescent="0.2">
      <c r="J421" t="s">
        <v>8218</v>
      </c>
      <c r="K421" s="6">
        <v>8000</v>
      </c>
    </row>
    <row r="422" spans="10:11" x14ac:dyDescent="0.2">
      <c r="J422" t="s">
        <v>8220</v>
      </c>
      <c r="K422" s="6">
        <v>3300</v>
      </c>
    </row>
    <row r="423" spans="10:11" x14ac:dyDescent="0.2">
      <c r="J423" t="s">
        <v>8220</v>
      </c>
      <c r="K423" s="6">
        <v>15000</v>
      </c>
    </row>
    <row r="424" spans="10:11" x14ac:dyDescent="0.2">
      <c r="J424" t="s">
        <v>8220</v>
      </c>
      <c r="K424" s="6">
        <v>40000</v>
      </c>
    </row>
    <row r="425" spans="10:11" x14ac:dyDescent="0.2">
      <c r="J425" t="s">
        <v>8220</v>
      </c>
      <c r="K425" s="6">
        <v>20000</v>
      </c>
    </row>
    <row r="426" spans="10:11" x14ac:dyDescent="0.2">
      <c r="J426" t="s">
        <v>8220</v>
      </c>
      <c r="K426" s="6">
        <v>3000</v>
      </c>
    </row>
    <row r="427" spans="10:11" x14ac:dyDescent="0.2">
      <c r="J427" t="s">
        <v>8220</v>
      </c>
      <c r="K427" s="6">
        <v>50000</v>
      </c>
    </row>
    <row r="428" spans="10:11" x14ac:dyDescent="0.2">
      <c r="J428" t="s">
        <v>8220</v>
      </c>
      <c r="K428" s="6">
        <v>10000</v>
      </c>
    </row>
    <row r="429" spans="10:11" x14ac:dyDescent="0.2">
      <c r="J429" t="s">
        <v>8220</v>
      </c>
      <c r="K429" s="6">
        <v>6500</v>
      </c>
    </row>
    <row r="430" spans="10:11" x14ac:dyDescent="0.2">
      <c r="J430" t="s">
        <v>8220</v>
      </c>
      <c r="K430" s="6">
        <v>12000</v>
      </c>
    </row>
    <row r="431" spans="10:11" x14ac:dyDescent="0.2">
      <c r="J431" t="s">
        <v>8220</v>
      </c>
      <c r="K431" s="6">
        <v>5000</v>
      </c>
    </row>
    <row r="432" spans="10:11" x14ac:dyDescent="0.2">
      <c r="J432" t="s">
        <v>8220</v>
      </c>
      <c r="K432" s="6">
        <v>1000</v>
      </c>
    </row>
    <row r="433" spans="10:11" x14ac:dyDescent="0.2">
      <c r="J433" t="s">
        <v>8220</v>
      </c>
      <c r="K433" s="6">
        <v>3000</v>
      </c>
    </row>
    <row r="434" spans="10:11" x14ac:dyDescent="0.2">
      <c r="J434" t="s">
        <v>8220</v>
      </c>
      <c r="K434" s="6">
        <v>6000</v>
      </c>
    </row>
    <row r="435" spans="10:11" x14ac:dyDescent="0.2">
      <c r="J435" t="s">
        <v>8220</v>
      </c>
      <c r="K435" s="6">
        <v>3000</v>
      </c>
    </row>
    <row r="436" spans="10:11" x14ac:dyDescent="0.2">
      <c r="J436" t="s">
        <v>8220</v>
      </c>
      <c r="K436" s="6">
        <v>2500</v>
      </c>
    </row>
    <row r="437" spans="10:11" x14ac:dyDescent="0.2">
      <c r="J437" t="s">
        <v>8220</v>
      </c>
      <c r="K437" s="6">
        <v>110000</v>
      </c>
    </row>
    <row r="438" spans="10:11" x14ac:dyDescent="0.2">
      <c r="J438" t="s">
        <v>8220</v>
      </c>
      <c r="K438" s="6">
        <v>1000</v>
      </c>
    </row>
    <row r="439" spans="10:11" x14ac:dyDescent="0.2">
      <c r="J439" t="s">
        <v>8220</v>
      </c>
      <c r="K439" s="6">
        <v>7000</v>
      </c>
    </row>
    <row r="440" spans="10:11" x14ac:dyDescent="0.2">
      <c r="J440" t="s">
        <v>8220</v>
      </c>
      <c r="K440" s="6">
        <v>20000</v>
      </c>
    </row>
    <row r="441" spans="10:11" x14ac:dyDescent="0.2">
      <c r="J441" t="s">
        <v>8220</v>
      </c>
      <c r="K441" s="6">
        <v>450</v>
      </c>
    </row>
    <row r="442" spans="10:11" x14ac:dyDescent="0.2">
      <c r="J442" t="s">
        <v>8220</v>
      </c>
      <c r="K442" s="6">
        <v>5000</v>
      </c>
    </row>
    <row r="443" spans="10:11" x14ac:dyDescent="0.2">
      <c r="J443" t="s">
        <v>8220</v>
      </c>
      <c r="K443" s="6">
        <v>400</v>
      </c>
    </row>
    <row r="444" spans="10:11" x14ac:dyDescent="0.2">
      <c r="J444" t="s">
        <v>8220</v>
      </c>
      <c r="K444" s="6">
        <v>17000</v>
      </c>
    </row>
    <row r="445" spans="10:11" x14ac:dyDescent="0.2">
      <c r="J445" t="s">
        <v>8220</v>
      </c>
      <c r="K445" s="6">
        <v>10000</v>
      </c>
    </row>
    <row r="446" spans="10:11" x14ac:dyDescent="0.2">
      <c r="J446" t="s">
        <v>8220</v>
      </c>
      <c r="K446" s="6">
        <v>1000</v>
      </c>
    </row>
    <row r="447" spans="10:11" x14ac:dyDescent="0.2">
      <c r="J447" t="s">
        <v>8220</v>
      </c>
      <c r="K447" s="6">
        <v>60000</v>
      </c>
    </row>
    <row r="448" spans="10:11" x14ac:dyDescent="0.2">
      <c r="J448" t="s">
        <v>8220</v>
      </c>
      <c r="K448" s="6">
        <v>10500</v>
      </c>
    </row>
    <row r="449" spans="10:11" x14ac:dyDescent="0.2">
      <c r="J449" t="s">
        <v>8220</v>
      </c>
      <c r="K449" s="6">
        <v>30000</v>
      </c>
    </row>
    <row r="450" spans="10:11" x14ac:dyDescent="0.2">
      <c r="J450" t="s">
        <v>8220</v>
      </c>
      <c r="K450" s="6">
        <v>2500</v>
      </c>
    </row>
    <row r="451" spans="10:11" x14ac:dyDescent="0.2">
      <c r="J451" t="s">
        <v>8220</v>
      </c>
      <c r="K451" s="6">
        <v>2000</v>
      </c>
    </row>
    <row r="452" spans="10:11" x14ac:dyDescent="0.2">
      <c r="J452" t="s">
        <v>8220</v>
      </c>
      <c r="K452" s="6">
        <v>50000</v>
      </c>
    </row>
    <row r="453" spans="10:11" x14ac:dyDescent="0.2">
      <c r="J453" t="s">
        <v>8220</v>
      </c>
      <c r="K453" s="6">
        <v>20000</v>
      </c>
    </row>
    <row r="454" spans="10:11" x14ac:dyDescent="0.2">
      <c r="J454" t="s">
        <v>8220</v>
      </c>
      <c r="K454" s="6">
        <v>750</v>
      </c>
    </row>
    <row r="455" spans="10:11" x14ac:dyDescent="0.2">
      <c r="J455" t="s">
        <v>8220</v>
      </c>
      <c r="K455" s="6">
        <v>94875</v>
      </c>
    </row>
    <row r="456" spans="10:11" x14ac:dyDescent="0.2">
      <c r="J456" t="s">
        <v>8220</v>
      </c>
      <c r="K456" s="6">
        <v>10000</v>
      </c>
    </row>
    <row r="457" spans="10:11" x14ac:dyDescent="0.2">
      <c r="J457" t="s">
        <v>8220</v>
      </c>
      <c r="K457" s="6">
        <v>65000</v>
      </c>
    </row>
    <row r="458" spans="10:11" x14ac:dyDescent="0.2">
      <c r="J458" t="s">
        <v>8220</v>
      </c>
      <c r="K458" s="6">
        <v>8888</v>
      </c>
    </row>
    <row r="459" spans="10:11" x14ac:dyDescent="0.2">
      <c r="J459" t="s">
        <v>8220</v>
      </c>
      <c r="K459" s="6">
        <v>20000</v>
      </c>
    </row>
    <row r="460" spans="10:11" x14ac:dyDescent="0.2">
      <c r="J460" t="s">
        <v>8220</v>
      </c>
      <c r="K460" s="6">
        <v>10000</v>
      </c>
    </row>
    <row r="461" spans="10:11" x14ac:dyDescent="0.2">
      <c r="J461" t="s">
        <v>8220</v>
      </c>
      <c r="K461" s="6">
        <v>39000</v>
      </c>
    </row>
    <row r="462" spans="10:11" x14ac:dyDescent="0.2">
      <c r="J462" t="s">
        <v>8220</v>
      </c>
      <c r="K462" s="6">
        <v>8500</v>
      </c>
    </row>
    <row r="463" spans="10:11" x14ac:dyDescent="0.2">
      <c r="J463" t="s">
        <v>8220</v>
      </c>
      <c r="K463" s="6">
        <v>550</v>
      </c>
    </row>
    <row r="464" spans="10:11" x14ac:dyDescent="0.2">
      <c r="J464" t="s">
        <v>8220</v>
      </c>
      <c r="K464" s="6">
        <v>100000</v>
      </c>
    </row>
    <row r="465" spans="10:11" x14ac:dyDescent="0.2">
      <c r="J465" t="s">
        <v>8220</v>
      </c>
      <c r="K465" s="6">
        <v>55000</v>
      </c>
    </row>
    <row r="466" spans="10:11" x14ac:dyDescent="0.2">
      <c r="J466" t="s">
        <v>8220</v>
      </c>
      <c r="K466" s="6">
        <v>1010</v>
      </c>
    </row>
    <row r="467" spans="10:11" x14ac:dyDescent="0.2">
      <c r="J467" t="s">
        <v>8220</v>
      </c>
      <c r="K467" s="6">
        <v>512</v>
      </c>
    </row>
    <row r="468" spans="10:11" x14ac:dyDescent="0.2">
      <c r="J468" t="s">
        <v>8220</v>
      </c>
      <c r="K468" s="6">
        <v>10000</v>
      </c>
    </row>
    <row r="469" spans="10:11" x14ac:dyDescent="0.2">
      <c r="J469" t="s">
        <v>8220</v>
      </c>
      <c r="K469" s="6">
        <v>20000</v>
      </c>
    </row>
    <row r="470" spans="10:11" x14ac:dyDescent="0.2">
      <c r="J470" t="s">
        <v>8220</v>
      </c>
      <c r="K470" s="6">
        <v>7500</v>
      </c>
    </row>
    <row r="471" spans="10:11" x14ac:dyDescent="0.2">
      <c r="J471" t="s">
        <v>8220</v>
      </c>
      <c r="K471" s="6">
        <v>6000</v>
      </c>
    </row>
    <row r="472" spans="10:11" x14ac:dyDescent="0.2">
      <c r="J472" t="s">
        <v>8220</v>
      </c>
      <c r="K472" s="6">
        <v>5000</v>
      </c>
    </row>
    <row r="473" spans="10:11" x14ac:dyDescent="0.2">
      <c r="J473" t="s">
        <v>8220</v>
      </c>
      <c r="K473" s="6">
        <v>55000</v>
      </c>
    </row>
    <row r="474" spans="10:11" x14ac:dyDescent="0.2">
      <c r="J474" t="s">
        <v>8220</v>
      </c>
      <c r="K474" s="6">
        <v>800</v>
      </c>
    </row>
    <row r="475" spans="10:11" x14ac:dyDescent="0.2">
      <c r="J475" t="s">
        <v>8220</v>
      </c>
      <c r="K475" s="6">
        <v>30000</v>
      </c>
    </row>
    <row r="476" spans="10:11" x14ac:dyDescent="0.2">
      <c r="J476" t="s">
        <v>8220</v>
      </c>
      <c r="K476" s="6">
        <v>3300</v>
      </c>
    </row>
    <row r="477" spans="10:11" x14ac:dyDescent="0.2">
      <c r="J477" t="s">
        <v>8220</v>
      </c>
      <c r="K477" s="6">
        <v>2000</v>
      </c>
    </row>
    <row r="478" spans="10:11" x14ac:dyDescent="0.2">
      <c r="J478" t="s">
        <v>8220</v>
      </c>
      <c r="K478" s="6">
        <v>220000</v>
      </c>
    </row>
    <row r="479" spans="10:11" x14ac:dyDescent="0.2">
      <c r="J479" t="s">
        <v>8220</v>
      </c>
      <c r="K479" s="6">
        <v>1500</v>
      </c>
    </row>
    <row r="480" spans="10:11" x14ac:dyDescent="0.2">
      <c r="J480" t="s">
        <v>8220</v>
      </c>
      <c r="K480" s="6">
        <v>10000</v>
      </c>
    </row>
    <row r="481" spans="10:11" x14ac:dyDescent="0.2">
      <c r="J481" t="s">
        <v>8220</v>
      </c>
      <c r="K481" s="6">
        <v>15000</v>
      </c>
    </row>
    <row r="482" spans="10:11" x14ac:dyDescent="0.2">
      <c r="J482" t="s">
        <v>8220</v>
      </c>
      <c r="K482" s="6">
        <v>40000</v>
      </c>
    </row>
    <row r="483" spans="10:11" x14ac:dyDescent="0.2">
      <c r="J483" t="s">
        <v>8220</v>
      </c>
      <c r="K483" s="6">
        <v>30000</v>
      </c>
    </row>
    <row r="484" spans="10:11" x14ac:dyDescent="0.2">
      <c r="J484" t="s">
        <v>8220</v>
      </c>
      <c r="K484" s="6">
        <v>10000</v>
      </c>
    </row>
    <row r="485" spans="10:11" x14ac:dyDescent="0.2">
      <c r="J485" t="s">
        <v>8220</v>
      </c>
      <c r="K485" s="6">
        <v>15000</v>
      </c>
    </row>
    <row r="486" spans="10:11" x14ac:dyDescent="0.2">
      <c r="J486" t="s">
        <v>8220</v>
      </c>
      <c r="K486" s="6">
        <v>80000</v>
      </c>
    </row>
    <row r="487" spans="10:11" x14ac:dyDescent="0.2">
      <c r="J487" t="s">
        <v>8220</v>
      </c>
      <c r="K487" s="6">
        <v>37956</v>
      </c>
    </row>
    <row r="488" spans="10:11" x14ac:dyDescent="0.2">
      <c r="J488" t="s">
        <v>8220</v>
      </c>
      <c r="K488" s="6">
        <v>550000</v>
      </c>
    </row>
    <row r="489" spans="10:11" x14ac:dyDescent="0.2">
      <c r="J489" t="s">
        <v>8220</v>
      </c>
      <c r="K489" s="6">
        <v>50000</v>
      </c>
    </row>
    <row r="490" spans="10:11" x14ac:dyDescent="0.2">
      <c r="J490" t="s">
        <v>8220</v>
      </c>
      <c r="K490" s="6">
        <v>12000</v>
      </c>
    </row>
    <row r="491" spans="10:11" x14ac:dyDescent="0.2">
      <c r="J491" t="s">
        <v>8220</v>
      </c>
      <c r="K491" s="6">
        <v>74997</v>
      </c>
    </row>
    <row r="492" spans="10:11" x14ac:dyDescent="0.2">
      <c r="J492" t="s">
        <v>8220</v>
      </c>
      <c r="K492" s="6">
        <v>1000</v>
      </c>
    </row>
    <row r="493" spans="10:11" x14ac:dyDescent="0.2">
      <c r="J493" t="s">
        <v>8220</v>
      </c>
      <c r="K493" s="6">
        <v>10000</v>
      </c>
    </row>
    <row r="494" spans="10:11" x14ac:dyDescent="0.2">
      <c r="J494" t="s">
        <v>8220</v>
      </c>
      <c r="K494" s="6">
        <v>10000000</v>
      </c>
    </row>
    <row r="495" spans="10:11" x14ac:dyDescent="0.2">
      <c r="J495" t="s">
        <v>8220</v>
      </c>
      <c r="K495" s="6">
        <v>30000</v>
      </c>
    </row>
    <row r="496" spans="10:11" x14ac:dyDescent="0.2">
      <c r="J496" t="s">
        <v>8220</v>
      </c>
      <c r="K496" s="6">
        <v>20000</v>
      </c>
    </row>
    <row r="497" spans="10:11" x14ac:dyDescent="0.2">
      <c r="J497" t="s">
        <v>8220</v>
      </c>
      <c r="K497" s="6">
        <v>7000</v>
      </c>
    </row>
    <row r="498" spans="10:11" x14ac:dyDescent="0.2">
      <c r="J498" t="s">
        <v>8220</v>
      </c>
      <c r="K498" s="6">
        <v>60000</v>
      </c>
    </row>
    <row r="499" spans="10:11" x14ac:dyDescent="0.2">
      <c r="J499" t="s">
        <v>8220</v>
      </c>
      <c r="K499" s="6">
        <v>4480</v>
      </c>
    </row>
    <row r="500" spans="10:11" x14ac:dyDescent="0.2">
      <c r="J500" t="s">
        <v>8220</v>
      </c>
      <c r="K500" s="6">
        <v>65108</v>
      </c>
    </row>
    <row r="501" spans="10:11" x14ac:dyDescent="0.2">
      <c r="J501" t="s">
        <v>8220</v>
      </c>
      <c r="K501" s="6">
        <v>20000</v>
      </c>
    </row>
    <row r="502" spans="10:11" x14ac:dyDescent="0.2">
      <c r="J502" t="s">
        <v>8220</v>
      </c>
      <c r="K502" s="6">
        <v>6500</v>
      </c>
    </row>
    <row r="503" spans="10:11" x14ac:dyDescent="0.2">
      <c r="J503" t="s">
        <v>8220</v>
      </c>
      <c r="K503" s="6">
        <v>10000</v>
      </c>
    </row>
    <row r="504" spans="10:11" x14ac:dyDescent="0.2">
      <c r="J504" t="s">
        <v>8220</v>
      </c>
      <c r="K504" s="6">
        <v>20000</v>
      </c>
    </row>
    <row r="505" spans="10:11" x14ac:dyDescent="0.2">
      <c r="J505" t="s">
        <v>8220</v>
      </c>
      <c r="K505" s="6">
        <v>6500</v>
      </c>
    </row>
    <row r="506" spans="10:11" x14ac:dyDescent="0.2">
      <c r="J506" t="s">
        <v>8220</v>
      </c>
      <c r="K506" s="6">
        <v>24500</v>
      </c>
    </row>
    <row r="507" spans="10:11" x14ac:dyDescent="0.2">
      <c r="J507" t="s">
        <v>8220</v>
      </c>
      <c r="K507" s="6">
        <v>12000</v>
      </c>
    </row>
    <row r="508" spans="10:11" x14ac:dyDescent="0.2">
      <c r="J508" t="s">
        <v>8220</v>
      </c>
      <c r="K508" s="6">
        <v>200000</v>
      </c>
    </row>
    <row r="509" spans="10:11" x14ac:dyDescent="0.2">
      <c r="J509" t="s">
        <v>8220</v>
      </c>
      <c r="K509" s="6">
        <v>20000</v>
      </c>
    </row>
    <row r="510" spans="10:11" x14ac:dyDescent="0.2">
      <c r="J510" t="s">
        <v>8220</v>
      </c>
      <c r="K510" s="6">
        <v>50000</v>
      </c>
    </row>
    <row r="511" spans="10:11" x14ac:dyDescent="0.2">
      <c r="J511" t="s">
        <v>8220</v>
      </c>
      <c r="K511" s="6">
        <v>5000</v>
      </c>
    </row>
    <row r="512" spans="10:11" x14ac:dyDescent="0.2">
      <c r="J512" t="s">
        <v>8220</v>
      </c>
      <c r="K512" s="6">
        <v>14000</v>
      </c>
    </row>
    <row r="513" spans="10:11" x14ac:dyDescent="0.2">
      <c r="J513" t="s">
        <v>8220</v>
      </c>
      <c r="K513" s="6">
        <v>5000</v>
      </c>
    </row>
    <row r="514" spans="10:11" x14ac:dyDescent="0.2">
      <c r="J514" t="s">
        <v>8220</v>
      </c>
      <c r="K514" s="6">
        <v>8000</v>
      </c>
    </row>
    <row r="515" spans="10:11" x14ac:dyDescent="0.2">
      <c r="J515" t="s">
        <v>8220</v>
      </c>
      <c r="K515" s="6">
        <v>50000</v>
      </c>
    </row>
    <row r="516" spans="10:11" x14ac:dyDescent="0.2">
      <c r="J516" t="s">
        <v>8220</v>
      </c>
      <c r="K516" s="6">
        <v>1500</v>
      </c>
    </row>
    <row r="517" spans="10:11" x14ac:dyDescent="0.2">
      <c r="J517" t="s">
        <v>8220</v>
      </c>
      <c r="K517" s="6">
        <v>97000</v>
      </c>
    </row>
    <row r="518" spans="10:11" x14ac:dyDescent="0.2">
      <c r="J518" t="s">
        <v>8220</v>
      </c>
      <c r="K518" s="6">
        <v>5000</v>
      </c>
    </row>
    <row r="519" spans="10:11" x14ac:dyDescent="0.2">
      <c r="J519" t="s">
        <v>8220</v>
      </c>
      <c r="K519" s="6">
        <v>15000</v>
      </c>
    </row>
    <row r="520" spans="10:11" x14ac:dyDescent="0.2">
      <c r="J520" t="s">
        <v>8220</v>
      </c>
      <c r="K520" s="6">
        <v>7175</v>
      </c>
    </row>
    <row r="521" spans="10:11" x14ac:dyDescent="0.2">
      <c r="J521" t="s">
        <v>8220</v>
      </c>
      <c r="K521" s="6">
        <v>12001</v>
      </c>
    </row>
    <row r="522" spans="10:11" x14ac:dyDescent="0.2">
      <c r="J522" t="s">
        <v>8218</v>
      </c>
      <c r="K522" s="6">
        <v>5000</v>
      </c>
    </row>
    <row r="523" spans="10:11" x14ac:dyDescent="0.2">
      <c r="J523" t="s">
        <v>8218</v>
      </c>
      <c r="K523" s="6">
        <v>5000</v>
      </c>
    </row>
    <row r="524" spans="10:11" x14ac:dyDescent="0.2">
      <c r="J524" t="s">
        <v>8218</v>
      </c>
      <c r="K524" s="6">
        <v>3000</v>
      </c>
    </row>
    <row r="525" spans="10:11" x14ac:dyDescent="0.2">
      <c r="J525" t="s">
        <v>8218</v>
      </c>
      <c r="K525" s="6">
        <v>5000</v>
      </c>
    </row>
    <row r="526" spans="10:11" x14ac:dyDescent="0.2">
      <c r="J526" t="s">
        <v>8218</v>
      </c>
      <c r="K526" s="6">
        <v>3500</v>
      </c>
    </row>
    <row r="527" spans="10:11" x14ac:dyDescent="0.2">
      <c r="J527" t="s">
        <v>8218</v>
      </c>
      <c r="K527" s="6">
        <v>12000</v>
      </c>
    </row>
    <row r="528" spans="10:11" x14ac:dyDescent="0.2">
      <c r="J528" t="s">
        <v>8218</v>
      </c>
      <c r="K528" s="6">
        <v>1500</v>
      </c>
    </row>
    <row r="529" spans="10:11" x14ac:dyDescent="0.2">
      <c r="J529" t="s">
        <v>8218</v>
      </c>
      <c r="K529" s="6">
        <v>10000</v>
      </c>
    </row>
    <row r="530" spans="10:11" x14ac:dyDescent="0.2">
      <c r="J530" t="s">
        <v>8218</v>
      </c>
      <c r="K530" s="6">
        <v>1150</v>
      </c>
    </row>
    <row r="531" spans="10:11" x14ac:dyDescent="0.2">
      <c r="J531" t="s">
        <v>8218</v>
      </c>
      <c r="K531" s="6">
        <v>1200</v>
      </c>
    </row>
    <row r="532" spans="10:11" x14ac:dyDescent="0.2">
      <c r="J532" t="s">
        <v>8218</v>
      </c>
      <c r="K532" s="6">
        <v>3405</v>
      </c>
    </row>
    <row r="533" spans="10:11" x14ac:dyDescent="0.2">
      <c r="J533" t="s">
        <v>8218</v>
      </c>
      <c r="K533" s="6">
        <v>4000</v>
      </c>
    </row>
    <row r="534" spans="10:11" x14ac:dyDescent="0.2">
      <c r="J534" t="s">
        <v>8218</v>
      </c>
      <c r="K534" s="6">
        <v>10000</v>
      </c>
    </row>
    <row r="535" spans="10:11" x14ac:dyDescent="0.2">
      <c r="J535" t="s">
        <v>8218</v>
      </c>
      <c r="K535" s="6">
        <v>2000</v>
      </c>
    </row>
    <row r="536" spans="10:11" x14ac:dyDescent="0.2">
      <c r="J536" t="s">
        <v>8218</v>
      </c>
      <c r="K536" s="6">
        <v>15000</v>
      </c>
    </row>
    <row r="537" spans="10:11" x14ac:dyDescent="0.2">
      <c r="J537" t="s">
        <v>8218</v>
      </c>
      <c r="K537" s="6">
        <v>2000</v>
      </c>
    </row>
    <row r="538" spans="10:11" x14ac:dyDescent="0.2">
      <c r="J538" t="s">
        <v>8218</v>
      </c>
      <c r="K538" s="6">
        <v>3300</v>
      </c>
    </row>
    <row r="539" spans="10:11" x14ac:dyDescent="0.2">
      <c r="J539" t="s">
        <v>8218</v>
      </c>
      <c r="K539" s="6">
        <v>2000</v>
      </c>
    </row>
    <row r="540" spans="10:11" x14ac:dyDescent="0.2">
      <c r="J540" t="s">
        <v>8218</v>
      </c>
      <c r="K540" s="6">
        <v>5000</v>
      </c>
    </row>
    <row r="541" spans="10:11" x14ac:dyDescent="0.2">
      <c r="J541" t="s">
        <v>8218</v>
      </c>
      <c r="K541" s="6">
        <v>500</v>
      </c>
    </row>
    <row r="542" spans="10:11" x14ac:dyDescent="0.2">
      <c r="J542" t="s">
        <v>8220</v>
      </c>
      <c r="K542" s="6">
        <v>15000</v>
      </c>
    </row>
    <row r="543" spans="10:11" x14ac:dyDescent="0.2">
      <c r="J543" t="s">
        <v>8220</v>
      </c>
      <c r="K543" s="6">
        <v>4500</v>
      </c>
    </row>
    <row r="544" spans="10:11" x14ac:dyDescent="0.2">
      <c r="J544" t="s">
        <v>8220</v>
      </c>
      <c r="K544" s="6">
        <v>250000</v>
      </c>
    </row>
    <row r="545" spans="10:11" x14ac:dyDescent="0.2">
      <c r="J545" t="s">
        <v>8220</v>
      </c>
      <c r="K545" s="6">
        <v>22000</v>
      </c>
    </row>
    <row r="546" spans="10:11" x14ac:dyDescent="0.2">
      <c r="J546" t="s">
        <v>8220</v>
      </c>
      <c r="K546" s="6">
        <v>500</v>
      </c>
    </row>
    <row r="547" spans="10:11" x14ac:dyDescent="0.2">
      <c r="J547" t="s">
        <v>8220</v>
      </c>
      <c r="K547" s="6">
        <v>50000</v>
      </c>
    </row>
    <row r="548" spans="10:11" x14ac:dyDescent="0.2">
      <c r="J548" t="s">
        <v>8220</v>
      </c>
      <c r="K548" s="6">
        <v>60000</v>
      </c>
    </row>
    <row r="549" spans="10:11" x14ac:dyDescent="0.2">
      <c r="J549" t="s">
        <v>8220</v>
      </c>
      <c r="K549" s="6">
        <v>7500</v>
      </c>
    </row>
    <row r="550" spans="10:11" x14ac:dyDescent="0.2">
      <c r="J550" t="s">
        <v>8220</v>
      </c>
      <c r="K550" s="6">
        <v>10000</v>
      </c>
    </row>
    <row r="551" spans="10:11" x14ac:dyDescent="0.2">
      <c r="J551" t="s">
        <v>8220</v>
      </c>
      <c r="K551" s="6">
        <v>2500</v>
      </c>
    </row>
    <row r="552" spans="10:11" x14ac:dyDescent="0.2">
      <c r="J552" t="s">
        <v>8220</v>
      </c>
      <c r="K552" s="6">
        <v>5000</v>
      </c>
    </row>
    <row r="553" spans="10:11" x14ac:dyDescent="0.2">
      <c r="J553" t="s">
        <v>8220</v>
      </c>
      <c r="K553" s="6">
        <v>75000</v>
      </c>
    </row>
    <row r="554" spans="10:11" x14ac:dyDescent="0.2">
      <c r="J554" t="s">
        <v>8220</v>
      </c>
      <c r="K554" s="6">
        <v>45000</v>
      </c>
    </row>
    <row r="555" spans="10:11" x14ac:dyDescent="0.2">
      <c r="J555" t="s">
        <v>8220</v>
      </c>
      <c r="K555" s="6">
        <v>25000</v>
      </c>
    </row>
    <row r="556" spans="10:11" x14ac:dyDescent="0.2">
      <c r="J556" t="s">
        <v>8220</v>
      </c>
      <c r="K556" s="6">
        <v>3870</v>
      </c>
    </row>
    <row r="557" spans="10:11" x14ac:dyDescent="0.2">
      <c r="J557" t="s">
        <v>8220</v>
      </c>
      <c r="K557" s="6">
        <v>7500</v>
      </c>
    </row>
    <row r="558" spans="10:11" x14ac:dyDescent="0.2">
      <c r="J558" t="s">
        <v>8220</v>
      </c>
      <c r="K558" s="6">
        <v>8000</v>
      </c>
    </row>
    <row r="559" spans="10:11" x14ac:dyDescent="0.2">
      <c r="J559" t="s">
        <v>8220</v>
      </c>
      <c r="K559" s="6">
        <v>150000</v>
      </c>
    </row>
    <row r="560" spans="10:11" x14ac:dyDescent="0.2">
      <c r="J560" t="s">
        <v>8220</v>
      </c>
      <c r="K560" s="6">
        <v>750</v>
      </c>
    </row>
    <row r="561" spans="10:11" x14ac:dyDescent="0.2">
      <c r="J561" t="s">
        <v>8220</v>
      </c>
      <c r="K561" s="6">
        <v>240000</v>
      </c>
    </row>
    <row r="562" spans="10:11" x14ac:dyDescent="0.2">
      <c r="J562" t="s">
        <v>8220</v>
      </c>
      <c r="K562" s="6">
        <v>100000</v>
      </c>
    </row>
    <row r="563" spans="10:11" x14ac:dyDescent="0.2">
      <c r="J563" t="s">
        <v>8220</v>
      </c>
      <c r="K563" s="6">
        <v>15000</v>
      </c>
    </row>
    <row r="564" spans="10:11" x14ac:dyDescent="0.2">
      <c r="J564" t="s">
        <v>8220</v>
      </c>
      <c r="K564" s="6">
        <v>50000</v>
      </c>
    </row>
    <row r="565" spans="10:11" x14ac:dyDescent="0.2">
      <c r="J565" t="s">
        <v>8220</v>
      </c>
      <c r="K565" s="6">
        <v>75000</v>
      </c>
    </row>
    <row r="566" spans="10:11" x14ac:dyDescent="0.2">
      <c r="J566" t="s">
        <v>8220</v>
      </c>
      <c r="K566" s="6">
        <v>18000</v>
      </c>
    </row>
    <row r="567" spans="10:11" x14ac:dyDescent="0.2">
      <c r="J567" t="s">
        <v>8220</v>
      </c>
      <c r="K567" s="6">
        <v>25000</v>
      </c>
    </row>
    <row r="568" spans="10:11" x14ac:dyDescent="0.2">
      <c r="J568" t="s">
        <v>8220</v>
      </c>
      <c r="K568" s="6">
        <v>5000</v>
      </c>
    </row>
    <row r="569" spans="10:11" x14ac:dyDescent="0.2">
      <c r="J569" t="s">
        <v>8220</v>
      </c>
      <c r="K569" s="6">
        <v>10000</v>
      </c>
    </row>
    <row r="570" spans="10:11" x14ac:dyDescent="0.2">
      <c r="J570" t="s">
        <v>8220</v>
      </c>
      <c r="K570" s="6">
        <v>24500</v>
      </c>
    </row>
    <row r="571" spans="10:11" x14ac:dyDescent="0.2">
      <c r="J571" t="s">
        <v>8220</v>
      </c>
      <c r="K571" s="6">
        <v>2500</v>
      </c>
    </row>
    <row r="572" spans="10:11" x14ac:dyDescent="0.2">
      <c r="J572" t="s">
        <v>8220</v>
      </c>
      <c r="K572" s="6">
        <v>85000</v>
      </c>
    </row>
    <row r="573" spans="10:11" x14ac:dyDescent="0.2">
      <c r="J573" t="s">
        <v>8220</v>
      </c>
      <c r="K573" s="6">
        <v>25000</v>
      </c>
    </row>
    <row r="574" spans="10:11" x14ac:dyDescent="0.2">
      <c r="J574" t="s">
        <v>8220</v>
      </c>
      <c r="K574" s="6">
        <v>2500</v>
      </c>
    </row>
    <row r="575" spans="10:11" x14ac:dyDescent="0.2">
      <c r="J575" t="s">
        <v>8220</v>
      </c>
      <c r="K575" s="6">
        <v>88888</v>
      </c>
    </row>
    <row r="576" spans="10:11" x14ac:dyDescent="0.2">
      <c r="J576" t="s">
        <v>8220</v>
      </c>
      <c r="K576" s="6">
        <v>11180</v>
      </c>
    </row>
    <row r="577" spans="10:11" x14ac:dyDescent="0.2">
      <c r="J577" t="s">
        <v>8220</v>
      </c>
      <c r="K577" s="6">
        <v>60000</v>
      </c>
    </row>
    <row r="578" spans="10:11" x14ac:dyDescent="0.2">
      <c r="J578" t="s">
        <v>8220</v>
      </c>
      <c r="K578" s="6">
        <v>80000</v>
      </c>
    </row>
    <row r="579" spans="10:11" x14ac:dyDescent="0.2">
      <c r="J579" t="s">
        <v>8220</v>
      </c>
      <c r="K579" s="6">
        <v>5000</v>
      </c>
    </row>
    <row r="580" spans="10:11" x14ac:dyDescent="0.2">
      <c r="J580" t="s">
        <v>8220</v>
      </c>
      <c r="K580" s="6">
        <v>125000</v>
      </c>
    </row>
    <row r="581" spans="10:11" x14ac:dyDescent="0.2">
      <c r="J581" t="s">
        <v>8220</v>
      </c>
      <c r="K581" s="6">
        <v>12000</v>
      </c>
    </row>
    <row r="582" spans="10:11" x14ac:dyDescent="0.2">
      <c r="J582" t="s">
        <v>8220</v>
      </c>
      <c r="K582" s="6">
        <v>3000</v>
      </c>
    </row>
    <row r="583" spans="10:11" x14ac:dyDescent="0.2">
      <c r="J583" t="s">
        <v>8220</v>
      </c>
      <c r="K583" s="6">
        <v>400</v>
      </c>
    </row>
    <row r="584" spans="10:11" x14ac:dyDescent="0.2">
      <c r="J584" t="s">
        <v>8220</v>
      </c>
      <c r="K584" s="6">
        <v>100000</v>
      </c>
    </row>
    <row r="585" spans="10:11" x14ac:dyDescent="0.2">
      <c r="J585" t="s">
        <v>8220</v>
      </c>
      <c r="K585" s="6">
        <v>9000</v>
      </c>
    </row>
    <row r="586" spans="10:11" x14ac:dyDescent="0.2">
      <c r="J586" t="s">
        <v>8220</v>
      </c>
      <c r="K586" s="6">
        <v>1000</v>
      </c>
    </row>
    <row r="587" spans="10:11" x14ac:dyDescent="0.2">
      <c r="J587" t="s">
        <v>8220</v>
      </c>
      <c r="K587" s="6">
        <v>9000</v>
      </c>
    </row>
    <row r="588" spans="10:11" x14ac:dyDescent="0.2">
      <c r="J588" t="s">
        <v>8220</v>
      </c>
      <c r="K588" s="6">
        <v>10000</v>
      </c>
    </row>
    <row r="589" spans="10:11" x14ac:dyDescent="0.2">
      <c r="J589" t="s">
        <v>8220</v>
      </c>
      <c r="K589" s="6">
        <v>30000</v>
      </c>
    </row>
    <row r="590" spans="10:11" x14ac:dyDescent="0.2">
      <c r="J590" t="s">
        <v>8220</v>
      </c>
      <c r="K590" s="6">
        <v>9000</v>
      </c>
    </row>
    <row r="591" spans="10:11" x14ac:dyDescent="0.2">
      <c r="J591" t="s">
        <v>8220</v>
      </c>
      <c r="K591" s="6">
        <v>7500</v>
      </c>
    </row>
    <row r="592" spans="10:11" x14ac:dyDescent="0.2">
      <c r="J592" t="s">
        <v>8220</v>
      </c>
      <c r="K592" s="6">
        <v>5000</v>
      </c>
    </row>
    <row r="593" spans="10:11" x14ac:dyDescent="0.2">
      <c r="J593" t="s">
        <v>8220</v>
      </c>
      <c r="K593" s="6">
        <v>100000</v>
      </c>
    </row>
    <row r="594" spans="10:11" x14ac:dyDescent="0.2">
      <c r="J594" t="s">
        <v>8220</v>
      </c>
      <c r="K594" s="6">
        <v>7500</v>
      </c>
    </row>
    <row r="595" spans="10:11" x14ac:dyDescent="0.2">
      <c r="J595" t="s">
        <v>8220</v>
      </c>
      <c r="K595" s="6">
        <v>500</v>
      </c>
    </row>
    <row r="596" spans="10:11" x14ac:dyDescent="0.2">
      <c r="J596" t="s">
        <v>8220</v>
      </c>
      <c r="K596" s="6">
        <v>25000</v>
      </c>
    </row>
    <row r="597" spans="10:11" x14ac:dyDescent="0.2">
      <c r="J597" t="s">
        <v>8220</v>
      </c>
      <c r="K597" s="6">
        <v>100000</v>
      </c>
    </row>
    <row r="598" spans="10:11" x14ac:dyDescent="0.2">
      <c r="J598" t="s">
        <v>8220</v>
      </c>
      <c r="K598" s="6">
        <v>20000</v>
      </c>
    </row>
    <row r="599" spans="10:11" x14ac:dyDescent="0.2">
      <c r="J599" t="s">
        <v>8220</v>
      </c>
      <c r="K599" s="6">
        <v>7500</v>
      </c>
    </row>
    <row r="600" spans="10:11" x14ac:dyDescent="0.2">
      <c r="J600" t="s">
        <v>8220</v>
      </c>
      <c r="K600" s="6">
        <v>2500</v>
      </c>
    </row>
    <row r="601" spans="10:11" x14ac:dyDescent="0.2">
      <c r="J601" t="s">
        <v>8220</v>
      </c>
      <c r="K601" s="6">
        <v>50000</v>
      </c>
    </row>
    <row r="602" spans="10:11" x14ac:dyDescent="0.2">
      <c r="J602" t="s">
        <v>8219</v>
      </c>
      <c r="K602" s="6">
        <v>5000</v>
      </c>
    </row>
    <row r="603" spans="10:11" x14ac:dyDescent="0.2">
      <c r="J603" t="s">
        <v>8219</v>
      </c>
      <c r="K603" s="6">
        <v>10000</v>
      </c>
    </row>
    <row r="604" spans="10:11" x14ac:dyDescent="0.2">
      <c r="J604" t="s">
        <v>8219</v>
      </c>
      <c r="K604" s="6">
        <v>70000</v>
      </c>
    </row>
    <row r="605" spans="10:11" x14ac:dyDescent="0.2">
      <c r="J605" t="s">
        <v>8219</v>
      </c>
      <c r="K605" s="6">
        <v>15000</v>
      </c>
    </row>
    <row r="606" spans="10:11" x14ac:dyDescent="0.2">
      <c r="J606" t="s">
        <v>8219</v>
      </c>
      <c r="K606" s="6">
        <v>1500</v>
      </c>
    </row>
    <row r="607" spans="10:11" x14ac:dyDescent="0.2">
      <c r="J607" t="s">
        <v>8219</v>
      </c>
      <c r="K607" s="6">
        <v>5000</v>
      </c>
    </row>
    <row r="608" spans="10:11" x14ac:dyDescent="0.2">
      <c r="J608" t="s">
        <v>8219</v>
      </c>
      <c r="K608" s="6">
        <v>5000</v>
      </c>
    </row>
    <row r="609" spans="10:11" x14ac:dyDescent="0.2">
      <c r="J609" t="s">
        <v>8219</v>
      </c>
      <c r="K609" s="6">
        <v>250</v>
      </c>
    </row>
    <row r="610" spans="10:11" x14ac:dyDescent="0.2">
      <c r="J610" t="s">
        <v>8219</v>
      </c>
      <c r="K610" s="6">
        <v>150000</v>
      </c>
    </row>
    <row r="611" spans="10:11" x14ac:dyDescent="0.2">
      <c r="J611" t="s">
        <v>8219</v>
      </c>
      <c r="K611" s="6">
        <v>780</v>
      </c>
    </row>
    <row r="612" spans="10:11" x14ac:dyDescent="0.2">
      <c r="J612" t="s">
        <v>8219</v>
      </c>
      <c r="K612" s="6">
        <v>13803</v>
      </c>
    </row>
    <row r="613" spans="10:11" x14ac:dyDescent="0.2">
      <c r="J613" t="s">
        <v>8219</v>
      </c>
      <c r="K613" s="6">
        <v>80000</v>
      </c>
    </row>
    <row r="614" spans="10:11" x14ac:dyDescent="0.2">
      <c r="J614" t="s">
        <v>8219</v>
      </c>
      <c r="K614" s="6">
        <v>10000</v>
      </c>
    </row>
    <row r="615" spans="10:11" x14ac:dyDescent="0.2">
      <c r="J615" t="s">
        <v>8219</v>
      </c>
      <c r="K615" s="6">
        <v>60000</v>
      </c>
    </row>
    <row r="616" spans="10:11" x14ac:dyDescent="0.2">
      <c r="J616" t="s">
        <v>8219</v>
      </c>
      <c r="K616" s="6">
        <v>10000</v>
      </c>
    </row>
    <row r="617" spans="10:11" x14ac:dyDescent="0.2">
      <c r="J617" t="s">
        <v>8219</v>
      </c>
      <c r="K617" s="6">
        <v>515</v>
      </c>
    </row>
    <row r="618" spans="10:11" x14ac:dyDescent="0.2">
      <c r="J618" t="s">
        <v>8219</v>
      </c>
      <c r="K618" s="6">
        <v>5000</v>
      </c>
    </row>
    <row r="619" spans="10:11" x14ac:dyDescent="0.2">
      <c r="J619" t="s">
        <v>8219</v>
      </c>
      <c r="K619" s="6">
        <v>2000</v>
      </c>
    </row>
    <row r="620" spans="10:11" x14ac:dyDescent="0.2">
      <c r="J620" t="s">
        <v>8219</v>
      </c>
      <c r="K620" s="6">
        <v>400</v>
      </c>
    </row>
    <row r="621" spans="10:11" x14ac:dyDescent="0.2">
      <c r="J621" t="s">
        <v>8219</v>
      </c>
      <c r="K621" s="6">
        <v>2500000</v>
      </c>
    </row>
    <row r="622" spans="10:11" x14ac:dyDescent="0.2">
      <c r="J622" t="s">
        <v>8219</v>
      </c>
      <c r="K622" s="6">
        <v>30000</v>
      </c>
    </row>
    <row r="623" spans="10:11" x14ac:dyDescent="0.2">
      <c r="J623" t="s">
        <v>8219</v>
      </c>
      <c r="K623" s="6">
        <v>25000</v>
      </c>
    </row>
    <row r="624" spans="10:11" x14ac:dyDescent="0.2">
      <c r="J624" t="s">
        <v>8219</v>
      </c>
      <c r="K624" s="6">
        <v>6000</v>
      </c>
    </row>
    <row r="625" spans="10:11" x14ac:dyDescent="0.2">
      <c r="J625" t="s">
        <v>8219</v>
      </c>
      <c r="K625" s="6">
        <v>75000</v>
      </c>
    </row>
    <row r="626" spans="10:11" x14ac:dyDescent="0.2">
      <c r="J626" t="s">
        <v>8219</v>
      </c>
      <c r="K626" s="6">
        <v>5000</v>
      </c>
    </row>
    <row r="627" spans="10:11" x14ac:dyDescent="0.2">
      <c r="J627" t="s">
        <v>8219</v>
      </c>
      <c r="K627" s="6">
        <v>25000</v>
      </c>
    </row>
    <row r="628" spans="10:11" x14ac:dyDescent="0.2">
      <c r="J628" t="s">
        <v>8219</v>
      </c>
      <c r="K628" s="6">
        <v>25000</v>
      </c>
    </row>
    <row r="629" spans="10:11" x14ac:dyDescent="0.2">
      <c r="J629" t="s">
        <v>8219</v>
      </c>
      <c r="K629" s="6">
        <v>450000</v>
      </c>
    </row>
    <row r="630" spans="10:11" x14ac:dyDescent="0.2">
      <c r="J630" t="s">
        <v>8219</v>
      </c>
      <c r="K630" s="6">
        <v>5000</v>
      </c>
    </row>
    <row r="631" spans="10:11" x14ac:dyDescent="0.2">
      <c r="J631" t="s">
        <v>8219</v>
      </c>
      <c r="K631" s="6">
        <v>200000</v>
      </c>
    </row>
    <row r="632" spans="10:11" x14ac:dyDescent="0.2">
      <c r="J632" t="s">
        <v>8219</v>
      </c>
      <c r="K632" s="6">
        <v>11999</v>
      </c>
    </row>
    <row r="633" spans="10:11" x14ac:dyDescent="0.2">
      <c r="J633" t="s">
        <v>8219</v>
      </c>
      <c r="K633" s="6">
        <v>50000</v>
      </c>
    </row>
    <row r="634" spans="10:11" x14ac:dyDescent="0.2">
      <c r="J634" t="s">
        <v>8219</v>
      </c>
      <c r="K634" s="6">
        <v>20000</v>
      </c>
    </row>
    <row r="635" spans="10:11" x14ac:dyDescent="0.2">
      <c r="J635" t="s">
        <v>8219</v>
      </c>
      <c r="K635" s="6">
        <v>10000</v>
      </c>
    </row>
    <row r="636" spans="10:11" x14ac:dyDescent="0.2">
      <c r="J636" t="s">
        <v>8219</v>
      </c>
      <c r="K636" s="6">
        <v>5000</v>
      </c>
    </row>
    <row r="637" spans="10:11" x14ac:dyDescent="0.2">
      <c r="J637" t="s">
        <v>8219</v>
      </c>
      <c r="K637" s="6">
        <v>25000</v>
      </c>
    </row>
    <row r="638" spans="10:11" x14ac:dyDescent="0.2">
      <c r="J638" t="s">
        <v>8219</v>
      </c>
      <c r="K638" s="6">
        <v>2000</v>
      </c>
    </row>
    <row r="639" spans="10:11" x14ac:dyDescent="0.2">
      <c r="J639" t="s">
        <v>8219</v>
      </c>
      <c r="K639" s="6">
        <v>100000</v>
      </c>
    </row>
    <row r="640" spans="10:11" x14ac:dyDescent="0.2">
      <c r="J640" t="s">
        <v>8219</v>
      </c>
      <c r="K640" s="6">
        <v>200000</v>
      </c>
    </row>
    <row r="641" spans="10:11" x14ac:dyDescent="0.2">
      <c r="J641" t="s">
        <v>8219</v>
      </c>
      <c r="K641" s="6">
        <v>1000000</v>
      </c>
    </row>
    <row r="642" spans="10:11" x14ac:dyDescent="0.2">
      <c r="J642" t="s">
        <v>8218</v>
      </c>
      <c r="K642" s="6">
        <v>70</v>
      </c>
    </row>
    <row r="643" spans="10:11" x14ac:dyDescent="0.2">
      <c r="J643" t="s">
        <v>8218</v>
      </c>
      <c r="K643" s="6">
        <v>40000</v>
      </c>
    </row>
    <row r="644" spans="10:11" x14ac:dyDescent="0.2">
      <c r="J644" t="s">
        <v>8218</v>
      </c>
      <c r="K644" s="6">
        <v>20000</v>
      </c>
    </row>
    <row r="645" spans="10:11" x14ac:dyDescent="0.2">
      <c r="J645" t="s">
        <v>8218</v>
      </c>
      <c r="K645" s="6">
        <v>25000</v>
      </c>
    </row>
    <row r="646" spans="10:11" x14ac:dyDescent="0.2">
      <c r="J646" t="s">
        <v>8218</v>
      </c>
      <c r="K646" s="6">
        <v>25000</v>
      </c>
    </row>
    <row r="647" spans="10:11" x14ac:dyDescent="0.2">
      <c r="J647" t="s">
        <v>8218</v>
      </c>
      <c r="K647" s="6">
        <v>2000</v>
      </c>
    </row>
    <row r="648" spans="10:11" x14ac:dyDescent="0.2">
      <c r="J648" t="s">
        <v>8218</v>
      </c>
      <c r="K648" s="6">
        <v>800</v>
      </c>
    </row>
    <row r="649" spans="10:11" x14ac:dyDescent="0.2">
      <c r="J649" t="s">
        <v>8218</v>
      </c>
      <c r="K649" s="6">
        <v>2000</v>
      </c>
    </row>
    <row r="650" spans="10:11" x14ac:dyDescent="0.2">
      <c r="J650" t="s">
        <v>8218</v>
      </c>
      <c r="K650" s="6">
        <v>35000</v>
      </c>
    </row>
    <row r="651" spans="10:11" x14ac:dyDescent="0.2">
      <c r="J651" t="s">
        <v>8218</v>
      </c>
      <c r="K651" s="6">
        <v>2500</v>
      </c>
    </row>
    <row r="652" spans="10:11" x14ac:dyDescent="0.2">
      <c r="J652" t="s">
        <v>8218</v>
      </c>
      <c r="K652" s="6">
        <v>1500</v>
      </c>
    </row>
    <row r="653" spans="10:11" x14ac:dyDescent="0.2">
      <c r="J653" t="s">
        <v>8218</v>
      </c>
      <c r="K653" s="6">
        <v>25000</v>
      </c>
    </row>
    <row r="654" spans="10:11" x14ac:dyDescent="0.2">
      <c r="J654" t="s">
        <v>8218</v>
      </c>
      <c r="K654" s="6">
        <v>3000</v>
      </c>
    </row>
    <row r="655" spans="10:11" x14ac:dyDescent="0.2">
      <c r="J655" t="s">
        <v>8218</v>
      </c>
      <c r="K655" s="6">
        <v>75000</v>
      </c>
    </row>
    <row r="656" spans="10:11" x14ac:dyDescent="0.2">
      <c r="J656" t="s">
        <v>8218</v>
      </c>
      <c r="K656" s="6">
        <v>12000</v>
      </c>
    </row>
    <row r="657" spans="10:11" x14ac:dyDescent="0.2">
      <c r="J657" t="s">
        <v>8218</v>
      </c>
      <c r="K657" s="6">
        <v>8000</v>
      </c>
    </row>
    <row r="658" spans="10:11" x14ac:dyDescent="0.2">
      <c r="J658" t="s">
        <v>8218</v>
      </c>
      <c r="K658" s="6">
        <v>5000</v>
      </c>
    </row>
    <row r="659" spans="10:11" x14ac:dyDescent="0.2">
      <c r="J659" t="s">
        <v>8218</v>
      </c>
      <c r="K659" s="6">
        <v>15000</v>
      </c>
    </row>
    <row r="660" spans="10:11" x14ac:dyDescent="0.2">
      <c r="J660" t="s">
        <v>8218</v>
      </c>
      <c r="K660" s="6">
        <v>28888</v>
      </c>
    </row>
    <row r="661" spans="10:11" x14ac:dyDescent="0.2">
      <c r="J661" t="s">
        <v>8218</v>
      </c>
      <c r="K661" s="6">
        <v>3000</v>
      </c>
    </row>
    <row r="662" spans="10:11" x14ac:dyDescent="0.2">
      <c r="J662" t="s">
        <v>8220</v>
      </c>
      <c r="K662" s="6">
        <v>50000</v>
      </c>
    </row>
    <row r="663" spans="10:11" x14ac:dyDescent="0.2">
      <c r="J663" t="s">
        <v>8220</v>
      </c>
      <c r="K663" s="6">
        <v>10000</v>
      </c>
    </row>
    <row r="664" spans="10:11" x14ac:dyDescent="0.2">
      <c r="J664" t="s">
        <v>8220</v>
      </c>
      <c r="K664" s="6">
        <v>39000</v>
      </c>
    </row>
    <row r="665" spans="10:11" x14ac:dyDescent="0.2">
      <c r="J665" t="s">
        <v>8220</v>
      </c>
      <c r="K665" s="6">
        <v>200000</v>
      </c>
    </row>
    <row r="666" spans="10:11" x14ac:dyDescent="0.2">
      <c r="J666" t="s">
        <v>8220</v>
      </c>
      <c r="K666" s="6">
        <v>12000</v>
      </c>
    </row>
    <row r="667" spans="10:11" x14ac:dyDescent="0.2">
      <c r="J667" t="s">
        <v>8220</v>
      </c>
      <c r="K667" s="6">
        <v>10000</v>
      </c>
    </row>
    <row r="668" spans="10:11" x14ac:dyDescent="0.2">
      <c r="J668" t="s">
        <v>8220</v>
      </c>
      <c r="K668" s="6">
        <v>200000</v>
      </c>
    </row>
    <row r="669" spans="10:11" x14ac:dyDescent="0.2">
      <c r="J669" t="s">
        <v>8220</v>
      </c>
      <c r="K669" s="6">
        <v>50000</v>
      </c>
    </row>
    <row r="670" spans="10:11" x14ac:dyDescent="0.2">
      <c r="J670" t="s">
        <v>8220</v>
      </c>
      <c r="K670" s="6">
        <v>15000</v>
      </c>
    </row>
    <row r="671" spans="10:11" x14ac:dyDescent="0.2">
      <c r="J671" t="s">
        <v>8220</v>
      </c>
      <c r="K671" s="6">
        <v>200000</v>
      </c>
    </row>
    <row r="672" spans="10:11" x14ac:dyDescent="0.2">
      <c r="J672" t="s">
        <v>8220</v>
      </c>
      <c r="K672" s="6">
        <v>90000</v>
      </c>
    </row>
    <row r="673" spans="10:11" x14ac:dyDescent="0.2">
      <c r="J673" t="s">
        <v>8220</v>
      </c>
      <c r="K673" s="6">
        <v>30000</v>
      </c>
    </row>
    <row r="674" spans="10:11" x14ac:dyDescent="0.2">
      <c r="J674" t="s">
        <v>8220</v>
      </c>
      <c r="K674" s="6">
        <v>50000</v>
      </c>
    </row>
    <row r="675" spans="10:11" x14ac:dyDescent="0.2">
      <c r="J675" t="s">
        <v>8220</v>
      </c>
      <c r="K675" s="6">
        <v>100000</v>
      </c>
    </row>
    <row r="676" spans="10:11" x14ac:dyDescent="0.2">
      <c r="J676" t="s">
        <v>8220</v>
      </c>
      <c r="K676" s="6">
        <v>50000</v>
      </c>
    </row>
    <row r="677" spans="10:11" x14ac:dyDescent="0.2">
      <c r="J677" t="s">
        <v>8220</v>
      </c>
      <c r="K677" s="6">
        <v>6000</v>
      </c>
    </row>
    <row r="678" spans="10:11" x14ac:dyDescent="0.2">
      <c r="J678" t="s">
        <v>8220</v>
      </c>
      <c r="K678" s="6">
        <v>100000</v>
      </c>
    </row>
    <row r="679" spans="10:11" x14ac:dyDescent="0.2">
      <c r="J679" t="s">
        <v>8220</v>
      </c>
      <c r="K679" s="6">
        <v>50000</v>
      </c>
    </row>
    <row r="680" spans="10:11" x14ac:dyDescent="0.2">
      <c r="J680" t="s">
        <v>8220</v>
      </c>
      <c r="K680" s="6">
        <v>29000</v>
      </c>
    </row>
    <row r="681" spans="10:11" x14ac:dyDescent="0.2">
      <c r="J681" t="s">
        <v>8220</v>
      </c>
      <c r="K681" s="6">
        <v>57000</v>
      </c>
    </row>
    <row r="682" spans="10:11" x14ac:dyDescent="0.2">
      <c r="J682" t="s">
        <v>8220</v>
      </c>
      <c r="K682" s="6">
        <v>75000</v>
      </c>
    </row>
    <row r="683" spans="10:11" x14ac:dyDescent="0.2">
      <c r="J683" t="s">
        <v>8220</v>
      </c>
      <c r="K683" s="6">
        <v>2500</v>
      </c>
    </row>
    <row r="684" spans="10:11" x14ac:dyDescent="0.2">
      <c r="J684" t="s">
        <v>8220</v>
      </c>
      <c r="K684" s="6">
        <v>50000</v>
      </c>
    </row>
    <row r="685" spans="10:11" x14ac:dyDescent="0.2">
      <c r="J685" t="s">
        <v>8220</v>
      </c>
      <c r="K685" s="6">
        <v>35000</v>
      </c>
    </row>
    <row r="686" spans="10:11" x14ac:dyDescent="0.2">
      <c r="J686" t="s">
        <v>8220</v>
      </c>
      <c r="K686" s="6">
        <v>320000</v>
      </c>
    </row>
    <row r="687" spans="10:11" x14ac:dyDescent="0.2">
      <c r="J687" t="s">
        <v>8220</v>
      </c>
      <c r="K687" s="6">
        <v>2000</v>
      </c>
    </row>
    <row r="688" spans="10:11" x14ac:dyDescent="0.2">
      <c r="J688" t="s">
        <v>8220</v>
      </c>
      <c r="K688" s="6">
        <v>500000</v>
      </c>
    </row>
    <row r="689" spans="10:11" x14ac:dyDescent="0.2">
      <c r="J689" t="s">
        <v>8220</v>
      </c>
      <c r="K689" s="6">
        <v>100000</v>
      </c>
    </row>
    <row r="690" spans="10:11" x14ac:dyDescent="0.2">
      <c r="J690" t="s">
        <v>8220</v>
      </c>
      <c r="K690" s="6">
        <v>20000</v>
      </c>
    </row>
    <row r="691" spans="10:11" x14ac:dyDescent="0.2">
      <c r="J691" t="s">
        <v>8220</v>
      </c>
      <c r="K691" s="6">
        <v>200000</v>
      </c>
    </row>
    <row r="692" spans="10:11" x14ac:dyDescent="0.2">
      <c r="J692" t="s">
        <v>8220</v>
      </c>
      <c r="K692" s="6">
        <v>20000</v>
      </c>
    </row>
    <row r="693" spans="10:11" x14ac:dyDescent="0.2">
      <c r="J693" t="s">
        <v>8220</v>
      </c>
      <c r="K693" s="6">
        <v>50000</v>
      </c>
    </row>
    <row r="694" spans="10:11" x14ac:dyDescent="0.2">
      <c r="J694" t="s">
        <v>8220</v>
      </c>
      <c r="K694" s="6">
        <v>20000</v>
      </c>
    </row>
    <row r="695" spans="10:11" x14ac:dyDescent="0.2">
      <c r="J695" t="s">
        <v>8220</v>
      </c>
      <c r="K695" s="6">
        <v>100000</v>
      </c>
    </row>
    <row r="696" spans="10:11" x14ac:dyDescent="0.2">
      <c r="J696" t="s">
        <v>8220</v>
      </c>
      <c r="K696" s="6">
        <v>150000</v>
      </c>
    </row>
    <row r="697" spans="10:11" x14ac:dyDescent="0.2">
      <c r="J697" t="s">
        <v>8220</v>
      </c>
      <c r="K697" s="6">
        <v>60000</v>
      </c>
    </row>
    <row r="698" spans="10:11" x14ac:dyDescent="0.2">
      <c r="J698" t="s">
        <v>8220</v>
      </c>
      <c r="K698" s="6">
        <v>175000</v>
      </c>
    </row>
    <row r="699" spans="10:11" x14ac:dyDescent="0.2">
      <c r="J699" t="s">
        <v>8220</v>
      </c>
      <c r="K699" s="6">
        <v>5000</v>
      </c>
    </row>
    <row r="700" spans="10:11" x14ac:dyDescent="0.2">
      <c r="J700" t="s">
        <v>8220</v>
      </c>
      <c r="K700" s="6">
        <v>100000</v>
      </c>
    </row>
    <row r="701" spans="10:11" x14ac:dyDescent="0.2">
      <c r="J701" t="s">
        <v>8220</v>
      </c>
      <c r="K701" s="6">
        <v>130000</v>
      </c>
    </row>
    <row r="702" spans="10:11" x14ac:dyDescent="0.2">
      <c r="J702" t="s">
        <v>8220</v>
      </c>
      <c r="K702" s="6">
        <v>15000</v>
      </c>
    </row>
    <row r="703" spans="10:11" x14ac:dyDescent="0.2">
      <c r="J703" t="s">
        <v>8220</v>
      </c>
      <c r="K703" s="6">
        <v>23000</v>
      </c>
    </row>
    <row r="704" spans="10:11" x14ac:dyDescent="0.2">
      <c r="J704" t="s">
        <v>8220</v>
      </c>
      <c r="K704" s="6">
        <v>15000</v>
      </c>
    </row>
    <row r="705" spans="10:11" x14ac:dyDescent="0.2">
      <c r="J705" t="s">
        <v>8220</v>
      </c>
      <c r="K705" s="6">
        <v>15000</v>
      </c>
    </row>
    <row r="706" spans="10:11" x14ac:dyDescent="0.2">
      <c r="J706" t="s">
        <v>8220</v>
      </c>
      <c r="K706" s="6">
        <v>55000</v>
      </c>
    </row>
    <row r="707" spans="10:11" x14ac:dyDescent="0.2">
      <c r="J707" t="s">
        <v>8220</v>
      </c>
      <c r="K707" s="6">
        <v>100000</v>
      </c>
    </row>
    <row r="708" spans="10:11" x14ac:dyDescent="0.2">
      <c r="J708" t="s">
        <v>8220</v>
      </c>
      <c r="K708" s="6">
        <v>100000</v>
      </c>
    </row>
    <row r="709" spans="10:11" x14ac:dyDescent="0.2">
      <c r="J709" t="s">
        <v>8220</v>
      </c>
      <c r="K709" s="6">
        <v>68000</v>
      </c>
    </row>
    <row r="710" spans="10:11" x14ac:dyDescent="0.2">
      <c r="J710" t="s">
        <v>8220</v>
      </c>
      <c r="K710" s="6">
        <v>40000</v>
      </c>
    </row>
    <row r="711" spans="10:11" x14ac:dyDescent="0.2">
      <c r="J711" t="s">
        <v>8220</v>
      </c>
      <c r="K711" s="6">
        <v>15000</v>
      </c>
    </row>
    <row r="712" spans="10:11" x14ac:dyDescent="0.2">
      <c r="J712" t="s">
        <v>8220</v>
      </c>
      <c r="K712" s="6">
        <v>1200</v>
      </c>
    </row>
    <row r="713" spans="10:11" x14ac:dyDescent="0.2">
      <c r="J713" t="s">
        <v>8220</v>
      </c>
      <c r="K713" s="6">
        <v>100000</v>
      </c>
    </row>
    <row r="714" spans="10:11" x14ac:dyDescent="0.2">
      <c r="J714" t="s">
        <v>8220</v>
      </c>
      <c r="K714" s="6">
        <v>48500</v>
      </c>
    </row>
    <row r="715" spans="10:11" x14ac:dyDescent="0.2">
      <c r="J715" t="s">
        <v>8220</v>
      </c>
      <c r="K715" s="6">
        <v>25000</v>
      </c>
    </row>
    <row r="716" spans="10:11" x14ac:dyDescent="0.2">
      <c r="J716" t="s">
        <v>8220</v>
      </c>
      <c r="K716" s="6">
        <v>15000</v>
      </c>
    </row>
    <row r="717" spans="10:11" x14ac:dyDescent="0.2">
      <c r="J717" t="s">
        <v>8220</v>
      </c>
      <c r="K717" s="6">
        <v>27500</v>
      </c>
    </row>
    <row r="718" spans="10:11" x14ac:dyDescent="0.2">
      <c r="J718" t="s">
        <v>8220</v>
      </c>
      <c r="K718" s="6">
        <v>7000</v>
      </c>
    </row>
    <row r="719" spans="10:11" x14ac:dyDescent="0.2">
      <c r="J719" t="s">
        <v>8220</v>
      </c>
      <c r="K719" s="6">
        <v>100000</v>
      </c>
    </row>
    <row r="720" spans="10:11" x14ac:dyDescent="0.2">
      <c r="J720" t="s">
        <v>8220</v>
      </c>
      <c r="K720" s="6">
        <v>12000</v>
      </c>
    </row>
    <row r="721" spans="10:11" x14ac:dyDescent="0.2">
      <c r="J721" t="s">
        <v>8220</v>
      </c>
      <c r="K721" s="6">
        <v>15000</v>
      </c>
    </row>
    <row r="722" spans="10:11" x14ac:dyDescent="0.2">
      <c r="J722" t="s">
        <v>8218</v>
      </c>
      <c r="K722" s="6">
        <v>1900</v>
      </c>
    </row>
    <row r="723" spans="10:11" x14ac:dyDescent="0.2">
      <c r="J723" t="s">
        <v>8218</v>
      </c>
      <c r="K723" s="6">
        <v>8200</v>
      </c>
    </row>
    <row r="724" spans="10:11" x14ac:dyDescent="0.2">
      <c r="J724" t="s">
        <v>8218</v>
      </c>
      <c r="K724" s="6">
        <v>25000</v>
      </c>
    </row>
    <row r="725" spans="10:11" x14ac:dyDescent="0.2">
      <c r="J725" t="s">
        <v>8218</v>
      </c>
      <c r="K725" s="6">
        <v>5000</v>
      </c>
    </row>
    <row r="726" spans="10:11" x14ac:dyDescent="0.2">
      <c r="J726" t="s">
        <v>8218</v>
      </c>
      <c r="K726" s="6">
        <v>7000</v>
      </c>
    </row>
    <row r="727" spans="10:11" x14ac:dyDescent="0.2">
      <c r="J727" t="s">
        <v>8218</v>
      </c>
      <c r="K727" s="6">
        <v>20000</v>
      </c>
    </row>
    <row r="728" spans="10:11" x14ac:dyDescent="0.2">
      <c r="J728" t="s">
        <v>8218</v>
      </c>
      <c r="K728" s="6">
        <v>2500</v>
      </c>
    </row>
    <row r="729" spans="10:11" x14ac:dyDescent="0.2">
      <c r="J729" t="s">
        <v>8218</v>
      </c>
      <c r="K729" s="6">
        <v>3500</v>
      </c>
    </row>
    <row r="730" spans="10:11" x14ac:dyDescent="0.2">
      <c r="J730" t="s">
        <v>8218</v>
      </c>
      <c r="K730" s="6">
        <v>7500</v>
      </c>
    </row>
    <row r="731" spans="10:11" x14ac:dyDescent="0.2">
      <c r="J731" t="s">
        <v>8218</v>
      </c>
      <c r="K731" s="6">
        <v>4000</v>
      </c>
    </row>
    <row r="732" spans="10:11" x14ac:dyDescent="0.2">
      <c r="J732" t="s">
        <v>8218</v>
      </c>
      <c r="K732" s="6">
        <v>20000</v>
      </c>
    </row>
    <row r="733" spans="10:11" x14ac:dyDescent="0.2">
      <c r="J733" t="s">
        <v>8218</v>
      </c>
      <c r="K733" s="6">
        <v>5000</v>
      </c>
    </row>
    <row r="734" spans="10:11" x14ac:dyDescent="0.2">
      <c r="J734" t="s">
        <v>8218</v>
      </c>
      <c r="K734" s="6">
        <v>40</v>
      </c>
    </row>
    <row r="735" spans="10:11" x14ac:dyDescent="0.2">
      <c r="J735" t="s">
        <v>8218</v>
      </c>
      <c r="K735" s="6">
        <v>2500</v>
      </c>
    </row>
    <row r="736" spans="10:11" x14ac:dyDescent="0.2">
      <c r="J736" t="s">
        <v>8218</v>
      </c>
      <c r="K736" s="6">
        <v>8500</v>
      </c>
    </row>
    <row r="737" spans="10:11" x14ac:dyDescent="0.2">
      <c r="J737" t="s">
        <v>8218</v>
      </c>
      <c r="K737" s="6">
        <v>47000</v>
      </c>
    </row>
    <row r="738" spans="10:11" x14ac:dyDescent="0.2">
      <c r="J738" t="s">
        <v>8218</v>
      </c>
      <c r="K738" s="6">
        <v>3600</v>
      </c>
    </row>
    <row r="739" spans="10:11" x14ac:dyDescent="0.2">
      <c r="J739" t="s">
        <v>8218</v>
      </c>
      <c r="K739" s="6">
        <v>5000</v>
      </c>
    </row>
    <row r="740" spans="10:11" x14ac:dyDescent="0.2">
      <c r="J740" t="s">
        <v>8218</v>
      </c>
      <c r="K740" s="6">
        <v>1500</v>
      </c>
    </row>
    <row r="741" spans="10:11" x14ac:dyDescent="0.2">
      <c r="J741" t="s">
        <v>8218</v>
      </c>
      <c r="K741" s="6">
        <v>6000</v>
      </c>
    </row>
    <row r="742" spans="10:11" x14ac:dyDescent="0.2">
      <c r="J742" t="s">
        <v>8218</v>
      </c>
      <c r="K742" s="6">
        <v>3000</v>
      </c>
    </row>
    <row r="743" spans="10:11" x14ac:dyDescent="0.2">
      <c r="J743" t="s">
        <v>8218</v>
      </c>
      <c r="K743" s="6">
        <v>13000</v>
      </c>
    </row>
    <row r="744" spans="10:11" x14ac:dyDescent="0.2">
      <c r="J744" t="s">
        <v>8218</v>
      </c>
      <c r="K744" s="6">
        <v>1400</v>
      </c>
    </row>
    <row r="745" spans="10:11" x14ac:dyDescent="0.2">
      <c r="J745" t="s">
        <v>8218</v>
      </c>
      <c r="K745" s="6">
        <v>550</v>
      </c>
    </row>
    <row r="746" spans="10:11" x14ac:dyDescent="0.2">
      <c r="J746" t="s">
        <v>8218</v>
      </c>
      <c r="K746" s="6">
        <v>5000</v>
      </c>
    </row>
    <row r="747" spans="10:11" x14ac:dyDescent="0.2">
      <c r="J747" t="s">
        <v>8218</v>
      </c>
      <c r="K747" s="6">
        <v>2220</v>
      </c>
    </row>
    <row r="748" spans="10:11" x14ac:dyDescent="0.2">
      <c r="J748" t="s">
        <v>8218</v>
      </c>
      <c r="K748" s="6">
        <v>2987</v>
      </c>
    </row>
    <row r="749" spans="10:11" x14ac:dyDescent="0.2">
      <c r="J749" t="s">
        <v>8218</v>
      </c>
      <c r="K749" s="6">
        <v>7000</v>
      </c>
    </row>
    <row r="750" spans="10:11" x14ac:dyDescent="0.2">
      <c r="J750" t="s">
        <v>8218</v>
      </c>
      <c r="K750" s="6">
        <v>2000</v>
      </c>
    </row>
    <row r="751" spans="10:11" x14ac:dyDescent="0.2">
      <c r="J751" t="s">
        <v>8218</v>
      </c>
      <c r="K751" s="6">
        <v>10000</v>
      </c>
    </row>
    <row r="752" spans="10:11" x14ac:dyDescent="0.2">
      <c r="J752" t="s">
        <v>8218</v>
      </c>
      <c r="K752" s="6">
        <v>4444</v>
      </c>
    </row>
    <row r="753" spans="10:11" x14ac:dyDescent="0.2">
      <c r="J753" t="s">
        <v>8218</v>
      </c>
      <c r="K753" s="6">
        <v>3000</v>
      </c>
    </row>
    <row r="754" spans="10:11" x14ac:dyDescent="0.2">
      <c r="J754" t="s">
        <v>8218</v>
      </c>
      <c r="K754" s="6">
        <v>5000</v>
      </c>
    </row>
    <row r="755" spans="10:11" x14ac:dyDescent="0.2">
      <c r="J755" t="s">
        <v>8218</v>
      </c>
      <c r="K755" s="6">
        <v>10000</v>
      </c>
    </row>
    <row r="756" spans="10:11" x14ac:dyDescent="0.2">
      <c r="J756" t="s">
        <v>8218</v>
      </c>
      <c r="K756" s="6">
        <v>2000</v>
      </c>
    </row>
    <row r="757" spans="10:11" x14ac:dyDescent="0.2">
      <c r="J757" t="s">
        <v>8218</v>
      </c>
      <c r="K757" s="6">
        <v>2500</v>
      </c>
    </row>
    <row r="758" spans="10:11" x14ac:dyDescent="0.2">
      <c r="J758" t="s">
        <v>8218</v>
      </c>
      <c r="K758" s="6">
        <v>700</v>
      </c>
    </row>
    <row r="759" spans="10:11" x14ac:dyDescent="0.2">
      <c r="J759" t="s">
        <v>8218</v>
      </c>
      <c r="K759" s="6">
        <v>250</v>
      </c>
    </row>
    <row r="760" spans="10:11" x14ac:dyDescent="0.2">
      <c r="J760" t="s">
        <v>8218</v>
      </c>
      <c r="K760" s="6">
        <v>2500</v>
      </c>
    </row>
    <row r="761" spans="10:11" x14ac:dyDescent="0.2">
      <c r="J761" t="s">
        <v>8218</v>
      </c>
      <c r="K761" s="6">
        <v>5000</v>
      </c>
    </row>
    <row r="762" spans="10:11" x14ac:dyDescent="0.2">
      <c r="J762" t="s">
        <v>8220</v>
      </c>
      <c r="K762" s="6">
        <v>2200</v>
      </c>
    </row>
    <row r="763" spans="10:11" x14ac:dyDescent="0.2">
      <c r="J763" t="s">
        <v>8220</v>
      </c>
      <c r="K763" s="6">
        <v>5000</v>
      </c>
    </row>
    <row r="764" spans="10:11" x14ac:dyDescent="0.2">
      <c r="J764" t="s">
        <v>8220</v>
      </c>
      <c r="K764" s="6">
        <v>3500</v>
      </c>
    </row>
    <row r="765" spans="10:11" x14ac:dyDescent="0.2">
      <c r="J765" t="s">
        <v>8220</v>
      </c>
      <c r="K765" s="6">
        <v>4290</v>
      </c>
    </row>
    <row r="766" spans="10:11" x14ac:dyDescent="0.2">
      <c r="J766" t="s">
        <v>8220</v>
      </c>
      <c r="K766" s="6">
        <v>5000</v>
      </c>
    </row>
    <row r="767" spans="10:11" x14ac:dyDescent="0.2">
      <c r="J767" t="s">
        <v>8220</v>
      </c>
      <c r="K767" s="6">
        <v>7000</v>
      </c>
    </row>
    <row r="768" spans="10:11" x14ac:dyDescent="0.2">
      <c r="J768" t="s">
        <v>8220</v>
      </c>
      <c r="K768" s="6">
        <v>4000</v>
      </c>
    </row>
    <row r="769" spans="10:11" x14ac:dyDescent="0.2">
      <c r="J769" t="s">
        <v>8220</v>
      </c>
      <c r="K769" s="6">
        <v>5000</v>
      </c>
    </row>
    <row r="770" spans="10:11" x14ac:dyDescent="0.2">
      <c r="J770" t="s">
        <v>8220</v>
      </c>
      <c r="K770" s="6">
        <v>2500</v>
      </c>
    </row>
    <row r="771" spans="10:11" x14ac:dyDescent="0.2">
      <c r="J771" t="s">
        <v>8220</v>
      </c>
      <c r="K771" s="6">
        <v>4000</v>
      </c>
    </row>
    <row r="772" spans="10:11" x14ac:dyDescent="0.2">
      <c r="J772" t="s">
        <v>8220</v>
      </c>
      <c r="K772" s="6">
        <v>17500</v>
      </c>
    </row>
    <row r="773" spans="10:11" x14ac:dyDescent="0.2">
      <c r="J773" t="s">
        <v>8220</v>
      </c>
      <c r="K773" s="6">
        <v>38000</v>
      </c>
    </row>
    <row r="774" spans="10:11" x14ac:dyDescent="0.2">
      <c r="J774" t="s">
        <v>8220</v>
      </c>
      <c r="K774" s="6">
        <v>1500</v>
      </c>
    </row>
    <row r="775" spans="10:11" x14ac:dyDescent="0.2">
      <c r="J775" t="s">
        <v>8220</v>
      </c>
      <c r="K775" s="6">
        <v>3759</v>
      </c>
    </row>
    <row r="776" spans="10:11" x14ac:dyDescent="0.2">
      <c r="J776" t="s">
        <v>8220</v>
      </c>
      <c r="K776" s="6">
        <v>500</v>
      </c>
    </row>
    <row r="777" spans="10:11" x14ac:dyDescent="0.2">
      <c r="J777" t="s">
        <v>8220</v>
      </c>
      <c r="K777" s="6">
        <v>10000</v>
      </c>
    </row>
    <row r="778" spans="10:11" x14ac:dyDescent="0.2">
      <c r="J778" t="s">
        <v>8220</v>
      </c>
      <c r="K778" s="6">
        <v>7000</v>
      </c>
    </row>
    <row r="779" spans="10:11" x14ac:dyDescent="0.2">
      <c r="J779" t="s">
        <v>8220</v>
      </c>
      <c r="K779" s="6">
        <v>3000</v>
      </c>
    </row>
    <row r="780" spans="10:11" x14ac:dyDescent="0.2">
      <c r="J780" t="s">
        <v>8220</v>
      </c>
      <c r="K780" s="6">
        <v>500</v>
      </c>
    </row>
    <row r="781" spans="10:11" x14ac:dyDescent="0.2">
      <c r="J781" t="s">
        <v>8220</v>
      </c>
      <c r="K781" s="6">
        <v>15000</v>
      </c>
    </row>
    <row r="782" spans="10:11" x14ac:dyDescent="0.2">
      <c r="J782" t="s">
        <v>8218</v>
      </c>
      <c r="K782" s="6">
        <v>1000</v>
      </c>
    </row>
    <row r="783" spans="10:11" x14ac:dyDescent="0.2">
      <c r="J783" t="s">
        <v>8218</v>
      </c>
      <c r="K783" s="6">
        <v>800</v>
      </c>
    </row>
    <row r="784" spans="10:11" x14ac:dyDescent="0.2">
      <c r="J784" t="s">
        <v>8218</v>
      </c>
      <c r="K784" s="6">
        <v>700</v>
      </c>
    </row>
    <row r="785" spans="10:11" x14ac:dyDescent="0.2">
      <c r="J785" t="s">
        <v>8218</v>
      </c>
      <c r="K785" s="6">
        <v>1500</v>
      </c>
    </row>
    <row r="786" spans="10:11" x14ac:dyDescent="0.2">
      <c r="J786" t="s">
        <v>8218</v>
      </c>
      <c r="K786" s="6">
        <v>1000</v>
      </c>
    </row>
    <row r="787" spans="10:11" x14ac:dyDescent="0.2">
      <c r="J787" t="s">
        <v>8218</v>
      </c>
      <c r="K787" s="6">
        <v>500</v>
      </c>
    </row>
    <row r="788" spans="10:11" x14ac:dyDescent="0.2">
      <c r="J788" t="s">
        <v>8218</v>
      </c>
      <c r="K788" s="6">
        <v>5000</v>
      </c>
    </row>
    <row r="789" spans="10:11" x14ac:dyDescent="0.2">
      <c r="J789" t="s">
        <v>8218</v>
      </c>
      <c r="K789" s="6">
        <v>1200</v>
      </c>
    </row>
    <row r="790" spans="10:11" x14ac:dyDescent="0.2">
      <c r="J790" t="s">
        <v>8218</v>
      </c>
      <c r="K790" s="6">
        <v>1000</v>
      </c>
    </row>
    <row r="791" spans="10:11" x14ac:dyDescent="0.2">
      <c r="J791" t="s">
        <v>8218</v>
      </c>
      <c r="K791" s="6">
        <v>1700</v>
      </c>
    </row>
    <row r="792" spans="10:11" x14ac:dyDescent="0.2">
      <c r="J792" t="s">
        <v>8218</v>
      </c>
      <c r="K792" s="6">
        <v>10000</v>
      </c>
    </row>
    <row r="793" spans="10:11" x14ac:dyDescent="0.2">
      <c r="J793" t="s">
        <v>8218</v>
      </c>
      <c r="K793" s="6">
        <v>7500</v>
      </c>
    </row>
    <row r="794" spans="10:11" x14ac:dyDescent="0.2">
      <c r="J794" t="s">
        <v>8218</v>
      </c>
      <c r="K794" s="6">
        <v>2500</v>
      </c>
    </row>
    <row r="795" spans="10:11" x14ac:dyDescent="0.2">
      <c r="J795" t="s">
        <v>8218</v>
      </c>
      <c r="K795" s="6">
        <v>2750</v>
      </c>
    </row>
    <row r="796" spans="10:11" x14ac:dyDescent="0.2">
      <c r="J796" t="s">
        <v>8218</v>
      </c>
      <c r="K796" s="6">
        <v>8000</v>
      </c>
    </row>
    <row r="797" spans="10:11" x14ac:dyDescent="0.2">
      <c r="J797" t="s">
        <v>8218</v>
      </c>
      <c r="K797" s="6">
        <v>14000</v>
      </c>
    </row>
    <row r="798" spans="10:11" x14ac:dyDescent="0.2">
      <c r="J798" t="s">
        <v>8218</v>
      </c>
      <c r="K798" s="6">
        <v>10000</v>
      </c>
    </row>
    <row r="799" spans="10:11" x14ac:dyDescent="0.2">
      <c r="J799" t="s">
        <v>8218</v>
      </c>
      <c r="K799" s="6">
        <v>3000</v>
      </c>
    </row>
    <row r="800" spans="10:11" x14ac:dyDescent="0.2">
      <c r="J800" t="s">
        <v>8218</v>
      </c>
      <c r="K800" s="6">
        <v>3500</v>
      </c>
    </row>
    <row r="801" spans="10:11" x14ac:dyDescent="0.2">
      <c r="J801" t="s">
        <v>8218</v>
      </c>
      <c r="K801" s="6">
        <v>5000</v>
      </c>
    </row>
    <row r="802" spans="10:11" x14ac:dyDescent="0.2">
      <c r="J802" t="s">
        <v>8218</v>
      </c>
      <c r="K802" s="6">
        <v>1500</v>
      </c>
    </row>
    <row r="803" spans="10:11" x14ac:dyDescent="0.2">
      <c r="J803" t="s">
        <v>8218</v>
      </c>
      <c r="K803" s="6">
        <v>2000</v>
      </c>
    </row>
    <row r="804" spans="10:11" x14ac:dyDescent="0.2">
      <c r="J804" t="s">
        <v>8218</v>
      </c>
      <c r="K804" s="6">
        <v>6000</v>
      </c>
    </row>
    <row r="805" spans="10:11" x14ac:dyDescent="0.2">
      <c r="J805" t="s">
        <v>8218</v>
      </c>
      <c r="K805" s="6">
        <v>2300</v>
      </c>
    </row>
    <row r="806" spans="10:11" x14ac:dyDescent="0.2">
      <c r="J806" t="s">
        <v>8218</v>
      </c>
      <c r="K806" s="6">
        <v>5500</v>
      </c>
    </row>
    <row r="807" spans="10:11" x14ac:dyDescent="0.2">
      <c r="J807" t="s">
        <v>8218</v>
      </c>
      <c r="K807" s="6">
        <v>3000</v>
      </c>
    </row>
    <row r="808" spans="10:11" x14ac:dyDescent="0.2">
      <c r="J808" t="s">
        <v>8218</v>
      </c>
      <c r="K808" s="6">
        <v>8000</v>
      </c>
    </row>
    <row r="809" spans="10:11" x14ac:dyDescent="0.2">
      <c r="J809" t="s">
        <v>8218</v>
      </c>
      <c r="K809" s="6">
        <v>4000</v>
      </c>
    </row>
    <row r="810" spans="10:11" x14ac:dyDescent="0.2">
      <c r="J810" t="s">
        <v>8218</v>
      </c>
      <c r="K810" s="6">
        <v>4500</v>
      </c>
    </row>
    <row r="811" spans="10:11" x14ac:dyDescent="0.2">
      <c r="J811" t="s">
        <v>8218</v>
      </c>
      <c r="K811" s="6">
        <v>4000</v>
      </c>
    </row>
    <row r="812" spans="10:11" x14ac:dyDescent="0.2">
      <c r="J812" t="s">
        <v>8218</v>
      </c>
      <c r="K812" s="6">
        <v>1500</v>
      </c>
    </row>
    <row r="813" spans="10:11" x14ac:dyDescent="0.2">
      <c r="J813" t="s">
        <v>8218</v>
      </c>
      <c r="K813" s="6">
        <v>1000</v>
      </c>
    </row>
    <row r="814" spans="10:11" x14ac:dyDescent="0.2">
      <c r="J814" t="s">
        <v>8218</v>
      </c>
      <c r="K814" s="6">
        <v>600</v>
      </c>
    </row>
    <row r="815" spans="10:11" x14ac:dyDescent="0.2">
      <c r="J815" t="s">
        <v>8218</v>
      </c>
      <c r="K815" s="6">
        <v>1500</v>
      </c>
    </row>
    <row r="816" spans="10:11" x14ac:dyDescent="0.2">
      <c r="J816" t="s">
        <v>8218</v>
      </c>
      <c r="K816" s="6">
        <v>1000</v>
      </c>
    </row>
    <row r="817" spans="10:11" x14ac:dyDescent="0.2">
      <c r="J817" t="s">
        <v>8218</v>
      </c>
      <c r="K817" s="6">
        <v>4000</v>
      </c>
    </row>
    <row r="818" spans="10:11" x14ac:dyDescent="0.2">
      <c r="J818" t="s">
        <v>8218</v>
      </c>
      <c r="K818" s="6">
        <v>7000</v>
      </c>
    </row>
    <row r="819" spans="10:11" x14ac:dyDescent="0.2">
      <c r="J819" t="s">
        <v>8218</v>
      </c>
      <c r="K819" s="6">
        <v>1500</v>
      </c>
    </row>
    <row r="820" spans="10:11" x14ac:dyDescent="0.2">
      <c r="J820" t="s">
        <v>8218</v>
      </c>
      <c r="K820" s="6">
        <v>350</v>
      </c>
    </row>
    <row r="821" spans="10:11" x14ac:dyDescent="0.2">
      <c r="J821" t="s">
        <v>8218</v>
      </c>
      <c r="K821" s="6">
        <v>400</v>
      </c>
    </row>
    <row r="822" spans="10:11" x14ac:dyDescent="0.2">
      <c r="J822" t="s">
        <v>8218</v>
      </c>
      <c r="K822" s="6">
        <v>2000</v>
      </c>
    </row>
    <row r="823" spans="10:11" x14ac:dyDescent="0.2">
      <c r="J823" t="s">
        <v>8218</v>
      </c>
      <c r="K823" s="6">
        <v>17482</v>
      </c>
    </row>
    <row r="824" spans="10:11" x14ac:dyDescent="0.2">
      <c r="J824" t="s">
        <v>8218</v>
      </c>
      <c r="K824" s="6">
        <v>3000</v>
      </c>
    </row>
    <row r="825" spans="10:11" x14ac:dyDescent="0.2">
      <c r="J825" t="s">
        <v>8218</v>
      </c>
      <c r="K825" s="6">
        <v>800</v>
      </c>
    </row>
    <row r="826" spans="10:11" x14ac:dyDescent="0.2">
      <c r="J826" t="s">
        <v>8218</v>
      </c>
      <c r="K826" s="6">
        <v>1600</v>
      </c>
    </row>
    <row r="827" spans="10:11" x14ac:dyDescent="0.2">
      <c r="J827" t="s">
        <v>8218</v>
      </c>
      <c r="K827" s="6">
        <v>12500</v>
      </c>
    </row>
    <row r="828" spans="10:11" x14ac:dyDescent="0.2">
      <c r="J828" t="s">
        <v>8218</v>
      </c>
      <c r="K828" s="6">
        <v>5500</v>
      </c>
    </row>
    <row r="829" spans="10:11" x14ac:dyDescent="0.2">
      <c r="J829" t="s">
        <v>8218</v>
      </c>
      <c r="K829" s="6">
        <v>300</v>
      </c>
    </row>
    <row r="830" spans="10:11" x14ac:dyDescent="0.2">
      <c r="J830" t="s">
        <v>8218</v>
      </c>
      <c r="K830" s="6">
        <v>1300</v>
      </c>
    </row>
    <row r="831" spans="10:11" x14ac:dyDescent="0.2">
      <c r="J831" t="s">
        <v>8218</v>
      </c>
      <c r="K831" s="6">
        <v>500</v>
      </c>
    </row>
    <row r="832" spans="10:11" x14ac:dyDescent="0.2">
      <c r="J832" t="s">
        <v>8218</v>
      </c>
      <c r="K832" s="6">
        <v>1800</v>
      </c>
    </row>
    <row r="833" spans="10:11" x14ac:dyDescent="0.2">
      <c r="J833" t="s">
        <v>8218</v>
      </c>
      <c r="K833" s="6">
        <v>1500</v>
      </c>
    </row>
    <row r="834" spans="10:11" x14ac:dyDescent="0.2">
      <c r="J834" t="s">
        <v>8218</v>
      </c>
      <c r="K834" s="6">
        <v>15000</v>
      </c>
    </row>
    <row r="835" spans="10:11" x14ac:dyDescent="0.2">
      <c r="J835" t="s">
        <v>8218</v>
      </c>
      <c r="K835" s="6">
        <v>6000</v>
      </c>
    </row>
    <row r="836" spans="10:11" x14ac:dyDescent="0.2">
      <c r="J836" t="s">
        <v>8218</v>
      </c>
      <c r="K836" s="6">
        <v>5500</v>
      </c>
    </row>
    <row r="837" spans="10:11" x14ac:dyDescent="0.2">
      <c r="J837" t="s">
        <v>8218</v>
      </c>
      <c r="K837" s="6">
        <v>2000</v>
      </c>
    </row>
    <row r="838" spans="10:11" x14ac:dyDescent="0.2">
      <c r="J838" t="s">
        <v>8218</v>
      </c>
      <c r="K838" s="6">
        <v>5000</v>
      </c>
    </row>
    <row r="839" spans="10:11" x14ac:dyDescent="0.2">
      <c r="J839" t="s">
        <v>8218</v>
      </c>
      <c r="K839" s="6">
        <v>2500</v>
      </c>
    </row>
    <row r="840" spans="10:11" x14ac:dyDescent="0.2">
      <c r="J840" t="s">
        <v>8218</v>
      </c>
      <c r="K840" s="6">
        <v>2000</v>
      </c>
    </row>
    <row r="841" spans="10:11" x14ac:dyDescent="0.2">
      <c r="J841" t="s">
        <v>8218</v>
      </c>
      <c r="K841" s="6">
        <v>5000</v>
      </c>
    </row>
    <row r="842" spans="10:11" x14ac:dyDescent="0.2">
      <c r="J842" t="s">
        <v>8218</v>
      </c>
      <c r="K842" s="6">
        <v>10000</v>
      </c>
    </row>
    <row r="843" spans="10:11" x14ac:dyDescent="0.2">
      <c r="J843" t="s">
        <v>8218</v>
      </c>
      <c r="K843" s="6">
        <v>5000</v>
      </c>
    </row>
    <row r="844" spans="10:11" x14ac:dyDescent="0.2">
      <c r="J844" t="s">
        <v>8218</v>
      </c>
      <c r="K844" s="6">
        <v>2500</v>
      </c>
    </row>
    <row r="845" spans="10:11" x14ac:dyDescent="0.2">
      <c r="J845" t="s">
        <v>8218</v>
      </c>
      <c r="K845" s="6">
        <v>3000</v>
      </c>
    </row>
    <row r="846" spans="10:11" x14ac:dyDescent="0.2">
      <c r="J846" t="s">
        <v>8218</v>
      </c>
      <c r="K846" s="6">
        <v>3000</v>
      </c>
    </row>
    <row r="847" spans="10:11" x14ac:dyDescent="0.2">
      <c r="J847" t="s">
        <v>8218</v>
      </c>
      <c r="K847" s="6">
        <v>5000</v>
      </c>
    </row>
    <row r="848" spans="10:11" x14ac:dyDescent="0.2">
      <c r="J848" t="s">
        <v>8218</v>
      </c>
      <c r="K848" s="6">
        <v>1100</v>
      </c>
    </row>
    <row r="849" spans="10:11" x14ac:dyDescent="0.2">
      <c r="J849" t="s">
        <v>8218</v>
      </c>
      <c r="K849" s="6">
        <v>10</v>
      </c>
    </row>
    <row r="850" spans="10:11" x14ac:dyDescent="0.2">
      <c r="J850" t="s">
        <v>8218</v>
      </c>
      <c r="K850" s="6">
        <v>300</v>
      </c>
    </row>
    <row r="851" spans="10:11" x14ac:dyDescent="0.2">
      <c r="J851" t="s">
        <v>8218</v>
      </c>
      <c r="K851" s="6">
        <v>4000</v>
      </c>
    </row>
    <row r="852" spans="10:11" x14ac:dyDescent="0.2">
      <c r="J852" t="s">
        <v>8218</v>
      </c>
      <c r="K852" s="6">
        <v>4000</v>
      </c>
    </row>
    <row r="853" spans="10:11" x14ac:dyDescent="0.2">
      <c r="J853" t="s">
        <v>8218</v>
      </c>
      <c r="K853" s="6">
        <v>2000</v>
      </c>
    </row>
    <row r="854" spans="10:11" x14ac:dyDescent="0.2">
      <c r="J854" t="s">
        <v>8218</v>
      </c>
      <c r="K854" s="6">
        <v>3500</v>
      </c>
    </row>
    <row r="855" spans="10:11" x14ac:dyDescent="0.2">
      <c r="J855" t="s">
        <v>8218</v>
      </c>
      <c r="K855" s="6">
        <v>300</v>
      </c>
    </row>
    <row r="856" spans="10:11" x14ac:dyDescent="0.2">
      <c r="J856" t="s">
        <v>8218</v>
      </c>
      <c r="K856" s="6">
        <v>27800</v>
      </c>
    </row>
    <row r="857" spans="10:11" x14ac:dyDescent="0.2">
      <c r="J857" t="s">
        <v>8218</v>
      </c>
      <c r="K857" s="6">
        <v>1450</v>
      </c>
    </row>
    <row r="858" spans="10:11" x14ac:dyDescent="0.2">
      <c r="J858" t="s">
        <v>8218</v>
      </c>
      <c r="K858" s="6">
        <v>250</v>
      </c>
    </row>
    <row r="859" spans="10:11" x14ac:dyDescent="0.2">
      <c r="J859" t="s">
        <v>8218</v>
      </c>
      <c r="K859" s="6">
        <v>1200</v>
      </c>
    </row>
    <row r="860" spans="10:11" x14ac:dyDescent="0.2">
      <c r="J860" t="s">
        <v>8218</v>
      </c>
      <c r="K860" s="6">
        <v>1200</v>
      </c>
    </row>
    <row r="861" spans="10:11" x14ac:dyDescent="0.2">
      <c r="J861" t="s">
        <v>8218</v>
      </c>
      <c r="K861" s="6">
        <v>4000</v>
      </c>
    </row>
    <row r="862" spans="10:11" x14ac:dyDescent="0.2">
      <c r="J862" t="s">
        <v>8220</v>
      </c>
      <c r="K862" s="6">
        <v>14000</v>
      </c>
    </row>
    <row r="863" spans="10:11" x14ac:dyDescent="0.2">
      <c r="J863" t="s">
        <v>8220</v>
      </c>
      <c r="K863" s="6">
        <v>4500</v>
      </c>
    </row>
    <row r="864" spans="10:11" x14ac:dyDescent="0.2">
      <c r="J864" t="s">
        <v>8220</v>
      </c>
      <c r="K864" s="6">
        <v>50000</v>
      </c>
    </row>
    <row r="865" spans="10:11" x14ac:dyDescent="0.2">
      <c r="J865" t="s">
        <v>8220</v>
      </c>
      <c r="K865" s="6">
        <v>2000</v>
      </c>
    </row>
    <row r="866" spans="10:11" x14ac:dyDescent="0.2">
      <c r="J866" t="s">
        <v>8220</v>
      </c>
      <c r="K866" s="6">
        <v>6500</v>
      </c>
    </row>
    <row r="867" spans="10:11" x14ac:dyDescent="0.2">
      <c r="J867" t="s">
        <v>8220</v>
      </c>
      <c r="K867" s="6">
        <v>2200</v>
      </c>
    </row>
    <row r="868" spans="10:11" x14ac:dyDescent="0.2">
      <c r="J868" t="s">
        <v>8220</v>
      </c>
      <c r="K868" s="6">
        <v>3500</v>
      </c>
    </row>
    <row r="869" spans="10:11" x14ac:dyDescent="0.2">
      <c r="J869" t="s">
        <v>8220</v>
      </c>
      <c r="K869" s="6">
        <v>5000</v>
      </c>
    </row>
    <row r="870" spans="10:11" x14ac:dyDescent="0.2">
      <c r="J870" t="s">
        <v>8220</v>
      </c>
      <c r="K870" s="6">
        <v>45000</v>
      </c>
    </row>
    <row r="871" spans="10:11" x14ac:dyDescent="0.2">
      <c r="J871" t="s">
        <v>8220</v>
      </c>
      <c r="K871" s="6">
        <v>8800</v>
      </c>
    </row>
    <row r="872" spans="10:11" x14ac:dyDescent="0.2">
      <c r="J872" t="s">
        <v>8220</v>
      </c>
      <c r="K872" s="6">
        <v>20000</v>
      </c>
    </row>
    <row r="873" spans="10:11" x14ac:dyDescent="0.2">
      <c r="J873" t="s">
        <v>8220</v>
      </c>
      <c r="K873" s="6">
        <v>6000</v>
      </c>
    </row>
    <row r="874" spans="10:11" x14ac:dyDescent="0.2">
      <c r="J874" t="s">
        <v>8220</v>
      </c>
      <c r="K874" s="6">
        <v>8000</v>
      </c>
    </row>
    <row r="875" spans="10:11" x14ac:dyDescent="0.2">
      <c r="J875" t="s">
        <v>8220</v>
      </c>
      <c r="K875" s="6">
        <v>3500</v>
      </c>
    </row>
    <row r="876" spans="10:11" x14ac:dyDescent="0.2">
      <c r="J876" t="s">
        <v>8220</v>
      </c>
      <c r="K876" s="6">
        <v>3000</v>
      </c>
    </row>
    <row r="877" spans="10:11" x14ac:dyDescent="0.2">
      <c r="J877" t="s">
        <v>8220</v>
      </c>
      <c r="K877" s="6">
        <v>5000</v>
      </c>
    </row>
    <row r="878" spans="10:11" x14ac:dyDescent="0.2">
      <c r="J878" t="s">
        <v>8220</v>
      </c>
      <c r="K878" s="6">
        <v>3152</v>
      </c>
    </row>
    <row r="879" spans="10:11" x14ac:dyDescent="0.2">
      <c r="J879" t="s">
        <v>8220</v>
      </c>
      <c r="K879" s="6">
        <v>2000</v>
      </c>
    </row>
    <row r="880" spans="10:11" x14ac:dyDescent="0.2">
      <c r="J880" t="s">
        <v>8220</v>
      </c>
      <c r="K880" s="6">
        <v>5000</v>
      </c>
    </row>
    <row r="881" spans="10:11" x14ac:dyDescent="0.2">
      <c r="J881" t="s">
        <v>8220</v>
      </c>
      <c r="K881" s="6">
        <v>2100</v>
      </c>
    </row>
    <row r="882" spans="10:11" x14ac:dyDescent="0.2">
      <c r="J882" t="s">
        <v>8220</v>
      </c>
      <c r="K882" s="6">
        <v>3780</v>
      </c>
    </row>
    <row r="883" spans="10:11" x14ac:dyDescent="0.2">
      <c r="J883" t="s">
        <v>8220</v>
      </c>
      <c r="K883" s="6">
        <v>3750</v>
      </c>
    </row>
    <row r="884" spans="10:11" x14ac:dyDescent="0.2">
      <c r="J884" t="s">
        <v>8220</v>
      </c>
      <c r="K884" s="6">
        <v>1500</v>
      </c>
    </row>
    <row r="885" spans="10:11" x14ac:dyDescent="0.2">
      <c r="J885" t="s">
        <v>8220</v>
      </c>
      <c r="K885" s="6">
        <v>5000</v>
      </c>
    </row>
    <row r="886" spans="10:11" x14ac:dyDescent="0.2">
      <c r="J886" t="s">
        <v>8220</v>
      </c>
      <c r="K886" s="6">
        <v>2000</v>
      </c>
    </row>
    <row r="887" spans="10:11" x14ac:dyDescent="0.2">
      <c r="J887" t="s">
        <v>8220</v>
      </c>
      <c r="K887" s="6">
        <v>1000</v>
      </c>
    </row>
    <row r="888" spans="10:11" x14ac:dyDescent="0.2">
      <c r="J888" t="s">
        <v>8220</v>
      </c>
      <c r="K888" s="6">
        <v>500</v>
      </c>
    </row>
    <row r="889" spans="10:11" x14ac:dyDescent="0.2">
      <c r="J889" t="s">
        <v>8220</v>
      </c>
      <c r="K889" s="6">
        <v>1000</v>
      </c>
    </row>
    <row r="890" spans="10:11" x14ac:dyDescent="0.2">
      <c r="J890" t="s">
        <v>8220</v>
      </c>
      <c r="K890" s="6">
        <v>1000</v>
      </c>
    </row>
    <row r="891" spans="10:11" x14ac:dyDescent="0.2">
      <c r="J891" t="s">
        <v>8220</v>
      </c>
      <c r="K891" s="6">
        <v>25000</v>
      </c>
    </row>
    <row r="892" spans="10:11" x14ac:dyDescent="0.2">
      <c r="J892" t="s">
        <v>8220</v>
      </c>
      <c r="K892" s="6">
        <v>3000</v>
      </c>
    </row>
    <row r="893" spans="10:11" x14ac:dyDescent="0.2">
      <c r="J893" t="s">
        <v>8220</v>
      </c>
      <c r="K893" s="6">
        <v>8000</v>
      </c>
    </row>
    <row r="894" spans="10:11" x14ac:dyDescent="0.2">
      <c r="J894" t="s">
        <v>8220</v>
      </c>
      <c r="K894" s="6">
        <v>6000</v>
      </c>
    </row>
    <row r="895" spans="10:11" x14ac:dyDescent="0.2">
      <c r="J895" t="s">
        <v>8220</v>
      </c>
      <c r="K895" s="6">
        <v>2000</v>
      </c>
    </row>
    <row r="896" spans="10:11" x14ac:dyDescent="0.2">
      <c r="J896" t="s">
        <v>8220</v>
      </c>
      <c r="K896" s="6">
        <v>20000</v>
      </c>
    </row>
    <row r="897" spans="10:11" x14ac:dyDescent="0.2">
      <c r="J897" t="s">
        <v>8220</v>
      </c>
      <c r="K897" s="6">
        <v>8000</v>
      </c>
    </row>
    <row r="898" spans="10:11" x14ac:dyDescent="0.2">
      <c r="J898" t="s">
        <v>8220</v>
      </c>
      <c r="K898" s="6">
        <v>8000</v>
      </c>
    </row>
    <row r="899" spans="10:11" x14ac:dyDescent="0.2">
      <c r="J899" t="s">
        <v>8220</v>
      </c>
      <c r="K899" s="6">
        <v>3000</v>
      </c>
    </row>
    <row r="900" spans="10:11" x14ac:dyDescent="0.2">
      <c r="J900" t="s">
        <v>8220</v>
      </c>
      <c r="K900" s="6">
        <v>2500</v>
      </c>
    </row>
    <row r="901" spans="10:11" x14ac:dyDescent="0.2">
      <c r="J901" t="s">
        <v>8220</v>
      </c>
      <c r="K901" s="6">
        <v>750</v>
      </c>
    </row>
    <row r="902" spans="10:11" x14ac:dyDescent="0.2">
      <c r="J902" t="s">
        <v>8220</v>
      </c>
      <c r="K902" s="6">
        <v>5000</v>
      </c>
    </row>
    <row r="903" spans="10:11" x14ac:dyDescent="0.2">
      <c r="J903" t="s">
        <v>8220</v>
      </c>
      <c r="K903" s="6">
        <v>6500</v>
      </c>
    </row>
    <row r="904" spans="10:11" x14ac:dyDescent="0.2">
      <c r="J904" t="s">
        <v>8220</v>
      </c>
      <c r="K904" s="6">
        <v>30000</v>
      </c>
    </row>
    <row r="905" spans="10:11" x14ac:dyDescent="0.2">
      <c r="J905" t="s">
        <v>8220</v>
      </c>
      <c r="K905" s="6">
        <v>5000</v>
      </c>
    </row>
    <row r="906" spans="10:11" x14ac:dyDescent="0.2">
      <c r="J906" t="s">
        <v>8220</v>
      </c>
      <c r="K906" s="6">
        <v>50000</v>
      </c>
    </row>
    <row r="907" spans="10:11" x14ac:dyDescent="0.2">
      <c r="J907" t="s">
        <v>8220</v>
      </c>
      <c r="K907" s="6">
        <v>6500</v>
      </c>
    </row>
    <row r="908" spans="10:11" x14ac:dyDescent="0.2">
      <c r="J908" t="s">
        <v>8220</v>
      </c>
      <c r="K908" s="6">
        <v>15000</v>
      </c>
    </row>
    <row r="909" spans="10:11" x14ac:dyDescent="0.2">
      <c r="J909" t="s">
        <v>8220</v>
      </c>
      <c r="K909" s="6">
        <v>2900</v>
      </c>
    </row>
    <row r="910" spans="10:11" x14ac:dyDescent="0.2">
      <c r="J910" t="s">
        <v>8220</v>
      </c>
      <c r="K910" s="6">
        <v>2500</v>
      </c>
    </row>
    <row r="911" spans="10:11" x14ac:dyDescent="0.2">
      <c r="J911" t="s">
        <v>8220</v>
      </c>
      <c r="K911" s="6">
        <v>16000</v>
      </c>
    </row>
    <row r="912" spans="10:11" x14ac:dyDescent="0.2">
      <c r="J912" t="s">
        <v>8220</v>
      </c>
      <c r="K912" s="6">
        <v>550</v>
      </c>
    </row>
    <row r="913" spans="10:11" x14ac:dyDescent="0.2">
      <c r="J913" t="s">
        <v>8220</v>
      </c>
      <c r="K913" s="6">
        <v>100000</v>
      </c>
    </row>
    <row r="914" spans="10:11" x14ac:dyDescent="0.2">
      <c r="J914" t="s">
        <v>8220</v>
      </c>
      <c r="K914" s="6">
        <v>3500</v>
      </c>
    </row>
    <row r="915" spans="10:11" x14ac:dyDescent="0.2">
      <c r="J915" t="s">
        <v>8220</v>
      </c>
      <c r="K915" s="6">
        <v>30000</v>
      </c>
    </row>
    <row r="916" spans="10:11" x14ac:dyDescent="0.2">
      <c r="J916" t="s">
        <v>8220</v>
      </c>
      <c r="K916" s="6">
        <v>1500</v>
      </c>
    </row>
    <row r="917" spans="10:11" x14ac:dyDescent="0.2">
      <c r="J917" t="s">
        <v>8220</v>
      </c>
      <c r="K917" s="6">
        <v>6500</v>
      </c>
    </row>
    <row r="918" spans="10:11" x14ac:dyDescent="0.2">
      <c r="J918" t="s">
        <v>8220</v>
      </c>
      <c r="K918" s="6">
        <v>3300</v>
      </c>
    </row>
    <row r="919" spans="10:11" x14ac:dyDescent="0.2">
      <c r="J919" t="s">
        <v>8220</v>
      </c>
      <c r="K919" s="6">
        <v>5000</v>
      </c>
    </row>
    <row r="920" spans="10:11" x14ac:dyDescent="0.2">
      <c r="J920" t="s">
        <v>8220</v>
      </c>
      <c r="K920" s="6">
        <v>3900</v>
      </c>
    </row>
    <row r="921" spans="10:11" x14ac:dyDescent="0.2">
      <c r="J921" t="s">
        <v>8220</v>
      </c>
      <c r="K921" s="6">
        <v>20000</v>
      </c>
    </row>
    <row r="922" spans="10:11" x14ac:dyDescent="0.2">
      <c r="J922" t="s">
        <v>8220</v>
      </c>
      <c r="K922" s="6">
        <v>5500</v>
      </c>
    </row>
    <row r="923" spans="10:11" x14ac:dyDescent="0.2">
      <c r="J923" t="s">
        <v>8220</v>
      </c>
      <c r="K923" s="6">
        <v>15000</v>
      </c>
    </row>
    <row r="924" spans="10:11" x14ac:dyDescent="0.2">
      <c r="J924" t="s">
        <v>8220</v>
      </c>
      <c r="K924" s="6">
        <v>27000</v>
      </c>
    </row>
    <row r="925" spans="10:11" x14ac:dyDescent="0.2">
      <c r="J925" t="s">
        <v>8220</v>
      </c>
      <c r="K925" s="6">
        <v>15000</v>
      </c>
    </row>
    <row r="926" spans="10:11" x14ac:dyDescent="0.2">
      <c r="J926" t="s">
        <v>8220</v>
      </c>
      <c r="K926" s="6">
        <v>3000</v>
      </c>
    </row>
    <row r="927" spans="10:11" x14ac:dyDescent="0.2">
      <c r="J927" t="s">
        <v>8220</v>
      </c>
      <c r="K927" s="6">
        <v>6000</v>
      </c>
    </row>
    <row r="928" spans="10:11" x14ac:dyDescent="0.2">
      <c r="J928" t="s">
        <v>8220</v>
      </c>
      <c r="K928" s="6">
        <v>7000</v>
      </c>
    </row>
    <row r="929" spans="10:11" x14ac:dyDescent="0.2">
      <c r="J929" t="s">
        <v>8220</v>
      </c>
      <c r="K929" s="6">
        <v>20000</v>
      </c>
    </row>
    <row r="930" spans="10:11" x14ac:dyDescent="0.2">
      <c r="J930" t="s">
        <v>8220</v>
      </c>
      <c r="K930" s="6">
        <v>14500</v>
      </c>
    </row>
    <row r="931" spans="10:11" x14ac:dyDescent="0.2">
      <c r="J931" t="s">
        <v>8220</v>
      </c>
      <c r="K931" s="6">
        <v>500</v>
      </c>
    </row>
    <row r="932" spans="10:11" x14ac:dyDescent="0.2">
      <c r="J932" t="s">
        <v>8220</v>
      </c>
      <c r="K932" s="6">
        <v>900</v>
      </c>
    </row>
    <row r="933" spans="10:11" x14ac:dyDescent="0.2">
      <c r="J933" t="s">
        <v>8220</v>
      </c>
      <c r="K933" s="6">
        <v>2000</v>
      </c>
    </row>
    <row r="934" spans="10:11" x14ac:dyDescent="0.2">
      <c r="J934" t="s">
        <v>8220</v>
      </c>
      <c r="K934" s="6">
        <v>9500</v>
      </c>
    </row>
    <row r="935" spans="10:11" x14ac:dyDescent="0.2">
      <c r="J935" t="s">
        <v>8220</v>
      </c>
      <c r="K935" s="6">
        <v>2000</v>
      </c>
    </row>
    <row r="936" spans="10:11" x14ac:dyDescent="0.2">
      <c r="J936" t="s">
        <v>8220</v>
      </c>
      <c r="K936" s="6">
        <v>5000</v>
      </c>
    </row>
    <row r="937" spans="10:11" x14ac:dyDescent="0.2">
      <c r="J937" t="s">
        <v>8220</v>
      </c>
      <c r="K937" s="6">
        <v>3500</v>
      </c>
    </row>
    <row r="938" spans="10:11" x14ac:dyDescent="0.2">
      <c r="J938" t="s">
        <v>8220</v>
      </c>
      <c r="K938" s="6">
        <v>1400</v>
      </c>
    </row>
    <row r="939" spans="10:11" x14ac:dyDescent="0.2">
      <c r="J939" t="s">
        <v>8220</v>
      </c>
      <c r="K939" s="6">
        <v>3500</v>
      </c>
    </row>
    <row r="940" spans="10:11" x14ac:dyDescent="0.2">
      <c r="J940" t="s">
        <v>8220</v>
      </c>
      <c r="K940" s="6">
        <v>7000</v>
      </c>
    </row>
    <row r="941" spans="10:11" x14ac:dyDescent="0.2">
      <c r="J941" t="s">
        <v>8220</v>
      </c>
      <c r="K941" s="6">
        <v>2750</v>
      </c>
    </row>
    <row r="942" spans="10:11" x14ac:dyDescent="0.2">
      <c r="J942" t="s">
        <v>8220</v>
      </c>
      <c r="K942" s="6">
        <v>9000</v>
      </c>
    </row>
    <row r="943" spans="10:11" x14ac:dyDescent="0.2">
      <c r="J943" t="s">
        <v>8220</v>
      </c>
      <c r="K943" s="6">
        <v>50000</v>
      </c>
    </row>
    <row r="944" spans="10:11" x14ac:dyDescent="0.2">
      <c r="J944" t="s">
        <v>8220</v>
      </c>
      <c r="K944" s="6">
        <v>7500</v>
      </c>
    </row>
    <row r="945" spans="10:11" x14ac:dyDescent="0.2">
      <c r="J945" t="s">
        <v>8220</v>
      </c>
      <c r="K945" s="6">
        <v>3000</v>
      </c>
    </row>
    <row r="946" spans="10:11" x14ac:dyDescent="0.2">
      <c r="J946" t="s">
        <v>8220</v>
      </c>
      <c r="K946" s="6">
        <v>50000</v>
      </c>
    </row>
    <row r="947" spans="10:11" x14ac:dyDescent="0.2">
      <c r="J947" t="s">
        <v>8220</v>
      </c>
      <c r="K947" s="6">
        <v>100000</v>
      </c>
    </row>
    <row r="948" spans="10:11" x14ac:dyDescent="0.2">
      <c r="J948" t="s">
        <v>8220</v>
      </c>
      <c r="K948" s="6">
        <v>15000</v>
      </c>
    </row>
    <row r="949" spans="10:11" x14ac:dyDescent="0.2">
      <c r="J949" t="s">
        <v>8220</v>
      </c>
      <c r="K949" s="6">
        <v>850</v>
      </c>
    </row>
    <row r="950" spans="10:11" x14ac:dyDescent="0.2">
      <c r="J950" t="s">
        <v>8220</v>
      </c>
      <c r="K950" s="6">
        <v>4000</v>
      </c>
    </row>
    <row r="951" spans="10:11" x14ac:dyDescent="0.2">
      <c r="J951" t="s">
        <v>8220</v>
      </c>
      <c r="K951" s="6">
        <v>20000</v>
      </c>
    </row>
    <row r="952" spans="10:11" x14ac:dyDescent="0.2">
      <c r="J952" t="s">
        <v>8220</v>
      </c>
      <c r="K952" s="6">
        <v>5000</v>
      </c>
    </row>
    <row r="953" spans="10:11" x14ac:dyDescent="0.2">
      <c r="J953" t="s">
        <v>8220</v>
      </c>
      <c r="K953" s="6">
        <v>50000</v>
      </c>
    </row>
    <row r="954" spans="10:11" x14ac:dyDescent="0.2">
      <c r="J954" t="s">
        <v>8220</v>
      </c>
      <c r="K954" s="6">
        <v>49000</v>
      </c>
    </row>
    <row r="955" spans="10:11" x14ac:dyDescent="0.2">
      <c r="J955" t="s">
        <v>8220</v>
      </c>
      <c r="K955" s="6">
        <v>15000</v>
      </c>
    </row>
    <row r="956" spans="10:11" x14ac:dyDescent="0.2">
      <c r="J956" t="s">
        <v>8220</v>
      </c>
      <c r="K956" s="6">
        <v>15000</v>
      </c>
    </row>
    <row r="957" spans="10:11" x14ac:dyDescent="0.2">
      <c r="J957" t="s">
        <v>8220</v>
      </c>
      <c r="K957" s="6">
        <v>300000</v>
      </c>
    </row>
    <row r="958" spans="10:11" x14ac:dyDescent="0.2">
      <c r="J958" t="s">
        <v>8220</v>
      </c>
      <c r="K958" s="6">
        <v>50000</v>
      </c>
    </row>
    <row r="959" spans="10:11" x14ac:dyDescent="0.2">
      <c r="J959" t="s">
        <v>8220</v>
      </c>
      <c r="K959" s="6">
        <v>12000</v>
      </c>
    </row>
    <row r="960" spans="10:11" x14ac:dyDescent="0.2">
      <c r="J960" t="s">
        <v>8220</v>
      </c>
      <c r="K960" s="6">
        <v>7777</v>
      </c>
    </row>
    <row r="961" spans="10:11" x14ac:dyDescent="0.2">
      <c r="J961" t="s">
        <v>8220</v>
      </c>
      <c r="K961" s="6">
        <v>50000</v>
      </c>
    </row>
    <row r="962" spans="10:11" x14ac:dyDescent="0.2">
      <c r="J962" t="s">
        <v>8220</v>
      </c>
      <c r="K962" s="6">
        <v>55650</v>
      </c>
    </row>
    <row r="963" spans="10:11" x14ac:dyDescent="0.2">
      <c r="J963" t="s">
        <v>8220</v>
      </c>
      <c r="K963" s="6">
        <v>95000</v>
      </c>
    </row>
    <row r="964" spans="10:11" x14ac:dyDescent="0.2">
      <c r="J964" t="s">
        <v>8220</v>
      </c>
      <c r="K964" s="6">
        <v>2500</v>
      </c>
    </row>
    <row r="965" spans="10:11" x14ac:dyDescent="0.2">
      <c r="J965" t="s">
        <v>8220</v>
      </c>
      <c r="K965" s="6">
        <v>35000</v>
      </c>
    </row>
    <row r="966" spans="10:11" x14ac:dyDescent="0.2">
      <c r="J966" t="s">
        <v>8220</v>
      </c>
      <c r="K966" s="6">
        <v>110000</v>
      </c>
    </row>
    <row r="967" spans="10:11" x14ac:dyDescent="0.2">
      <c r="J967" t="s">
        <v>8220</v>
      </c>
      <c r="K967" s="6">
        <v>25000</v>
      </c>
    </row>
    <row r="968" spans="10:11" x14ac:dyDescent="0.2">
      <c r="J968" t="s">
        <v>8220</v>
      </c>
      <c r="K968" s="6">
        <v>12000</v>
      </c>
    </row>
    <row r="969" spans="10:11" x14ac:dyDescent="0.2">
      <c r="J969" t="s">
        <v>8220</v>
      </c>
      <c r="K969" s="6">
        <v>20000</v>
      </c>
    </row>
    <row r="970" spans="10:11" x14ac:dyDescent="0.2">
      <c r="J970" t="s">
        <v>8220</v>
      </c>
      <c r="K970" s="6">
        <v>8000</v>
      </c>
    </row>
    <row r="971" spans="10:11" x14ac:dyDescent="0.2">
      <c r="J971" t="s">
        <v>8220</v>
      </c>
      <c r="K971" s="6">
        <v>30000</v>
      </c>
    </row>
    <row r="972" spans="10:11" x14ac:dyDescent="0.2">
      <c r="J972" t="s">
        <v>8220</v>
      </c>
      <c r="K972" s="6">
        <v>5000</v>
      </c>
    </row>
    <row r="973" spans="10:11" x14ac:dyDescent="0.2">
      <c r="J973" t="s">
        <v>8220</v>
      </c>
      <c r="K973" s="6">
        <v>100000</v>
      </c>
    </row>
    <row r="974" spans="10:11" x14ac:dyDescent="0.2">
      <c r="J974" t="s">
        <v>8220</v>
      </c>
      <c r="K974" s="6">
        <v>20000</v>
      </c>
    </row>
    <row r="975" spans="10:11" x14ac:dyDescent="0.2">
      <c r="J975" t="s">
        <v>8220</v>
      </c>
      <c r="K975" s="6">
        <v>20000</v>
      </c>
    </row>
    <row r="976" spans="10:11" x14ac:dyDescent="0.2">
      <c r="J976" t="s">
        <v>8220</v>
      </c>
      <c r="K976" s="6">
        <v>50000</v>
      </c>
    </row>
    <row r="977" spans="10:11" x14ac:dyDescent="0.2">
      <c r="J977" t="s">
        <v>8220</v>
      </c>
      <c r="K977" s="6">
        <v>100000</v>
      </c>
    </row>
    <row r="978" spans="10:11" x14ac:dyDescent="0.2">
      <c r="J978" t="s">
        <v>8220</v>
      </c>
      <c r="K978" s="6">
        <v>150000</v>
      </c>
    </row>
    <row r="979" spans="10:11" x14ac:dyDescent="0.2">
      <c r="J979" t="s">
        <v>8220</v>
      </c>
      <c r="K979" s="6">
        <v>2700</v>
      </c>
    </row>
    <row r="980" spans="10:11" x14ac:dyDescent="0.2">
      <c r="J980" t="s">
        <v>8220</v>
      </c>
      <c r="K980" s="6">
        <v>172889</v>
      </c>
    </row>
    <row r="981" spans="10:11" x14ac:dyDescent="0.2">
      <c r="J981" t="s">
        <v>8220</v>
      </c>
      <c r="K981" s="6">
        <v>35000</v>
      </c>
    </row>
    <row r="982" spans="10:11" x14ac:dyDescent="0.2">
      <c r="J982" t="s">
        <v>8220</v>
      </c>
      <c r="K982" s="6">
        <v>10000</v>
      </c>
    </row>
    <row r="983" spans="10:11" x14ac:dyDescent="0.2">
      <c r="J983" t="s">
        <v>8220</v>
      </c>
      <c r="K983" s="6">
        <v>88888</v>
      </c>
    </row>
    <row r="984" spans="10:11" x14ac:dyDescent="0.2">
      <c r="J984" t="s">
        <v>8220</v>
      </c>
      <c r="K984" s="6">
        <v>17500</v>
      </c>
    </row>
    <row r="985" spans="10:11" x14ac:dyDescent="0.2">
      <c r="J985" t="s">
        <v>8220</v>
      </c>
      <c r="K985" s="6">
        <v>104219</v>
      </c>
    </row>
    <row r="986" spans="10:11" x14ac:dyDescent="0.2">
      <c r="J986" t="s">
        <v>8220</v>
      </c>
      <c r="K986" s="6">
        <v>10000</v>
      </c>
    </row>
    <row r="987" spans="10:11" x14ac:dyDescent="0.2">
      <c r="J987" t="s">
        <v>8220</v>
      </c>
      <c r="K987" s="6">
        <v>30000</v>
      </c>
    </row>
    <row r="988" spans="10:11" x14ac:dyDescent="0.2">
      <c r="J988" t="s">
        <v>8220</v>
      </c>
      <c r="K988" s="6">
        <v>20000</v>
      </c>
    </row>
    <row r="989" spans="10:11" x14ac:dyDescent="0.2">
      <c r="J989" t="s">
        <v>8220</v>
      </c>
      <c r="K989" s="6">
        <v>50000</v>
      </c>
    </row>
    <row r="990" spans="10:11" x14ac:dyDescent="0.2">
      <c r="J990" t="s">
        <v>8220</v>
      </c>
      <c r="K990" s="6">
        <v>5000</v>
      </c>
    </row>
    <row r="991" spans="10:11" x14ac:dyDescent="0.2">
      <c r="J991" t="s">
        <v>8220</v>
      </c>
      <c r="K991" s="6">
        <v>10000</v>
      </c>
    </row>
    <row r="992" spans="10:11" x14ac:dyDescent="0.2">
      <c r="J992" t="s">
        <v>8220</v>
      </c>
      <c r="K992" s="6">
        <v>25000</v>
      </c>
    </row>
    <row r="993" spans="10:11" x14ac:dyDescent="0.2">
      <c r="J993" t="s">
        <v>8220</v>
      </c>
      <c r="K993" s="6">
        <v>5000</v>
      </c>
    </row>
    <row r="994" spans="10:11" x14ac:dyDescent="0.2">
      <c r="J994" t="s">
        <v>8220</v>
      </c>
      <c r="K994" s="6">
        <v>100000</v>
      </c>
    </row>
    <row r="995" spans="10:11" x14ac:dyDescent="0.2">
      <c r="J995" t="s">
        <v>8220</v>
      </c>
      <c r="K995" s="6">
        <v>70000</v>
      </c>
    </row>
    <row r="996" spans="10:11" x14ac:dyDescent="0.2">
      <c r="J996" t="s">
        <v>8220</v>
      </c>
      <c r="K996" s="6">
        <v>200000</v>
      </c>
    </row>
    <row r="997" spans="10:11" x14ac:dyDescent="0.2">
      <c r="J997" t="s">
        <v>8220</v>
      </c>
      <c r="K997" s="6">
        <v>10000</v>
      </c>
    </row>
    <row r="998" spans="10:11" x14ac:dyDescent="0.2">
      <c r="J998" t="s">
        <v>8220</v>
      </c>
      <c r="K998" s="6">
        <v>4000</v>
      </c>
    </row>
    <row r="999" spans="10:11" x14ac:dyDescent="0.2">
      <c r="J999" t="s">
        <v>8220</v>
      </c>
      <c r="K999" s="6">
        <v>5000</v>
      </c>
    </row>
    <row r="1000" spans="10:11" x14ac:dyDescent="0.2">
      <c r="J1000" t="s">
        <v>8220</v>
      </c>
      <c r="K1000" s="6">
        <v>60000</v>
      </c>
    </row>
    <row r="1001" spans="10:11" x14ac:dyDescent="0.2">
      <c r="J1001" t="s">
        <v>8220</v>
      </c>
      <c r="K1001" s="6">
        <v>150000</v>
      </c>
    </row>
    <row r="1002" spans="10:11" x14ac:dyDescent="0.2">
      <c r="J1002" t="s">
        <v>8219</v>
      </c>
      <c r="K1002" s="6">
        <v>894700</v>
      </c>
    </row>
    <row r="1003" spans="10:11" x14ac:dyDescent="0.2">
      <c r="J1003" t="s">
        <v>8219</v>
      </c>
      <c r="K1003" s="6">
        <v>5000</v>
      </c>
    </row>
    <row r="1004" spans="10:11" x14ac:dyDescent="0.2">
      <c r="J1004" t="s">
        <v>8219</v>
      </c>
      <c r="K1004" s="6">
        <v>9999</v>
      </c>
    </row>
    <row r="1005" spans="10:11" x14ac:dyDescent="0.2">
      <c r="J1005" t="s">
        <v>8219</v>
      </c>
      <c r="K1005" s="6">
        <v>20000</v>
      </c>
    </row>
    <row r="1006" spans="10:11" x14ac:dyDescent="0.2">
      <c r="J1006" t="s">
        <v>8219</v>
      </c>
      <c r="K1006" s="6">
        <v>25000</v>
      </c>
    </row>
    <row r="1007" spans="10:11" x14ac:dyDescent="0.2">
      <c r="J1007" t="s">
        <v>8219</v>
      </c>
      <c r="K1007" s="6">
        <v>200000</v>
      </c>
    </row>
    <row r="1008" spans="10:11" x14ac:dyDescent="0.2">
      <c r="J1008" t="s">
        <v>8219</v>
      </c>
      <c r="K1008" s="6">
        <v>4000</v>
      </c>
    </row>
    <row r="1009" spans="10:11" x14ac:dyDescent="0.2">
      <c r="J1009" t="s">
        <v>8219</v>
      </c>
      <c r="K1009" s="6">
        <v>30000</v>
      </c>
    </row>
    <row r="1010" spans="10:11" x14ac:dyDescent="0.2">
      <c r="J1010" t="s">
        <v>8219</v>
      </c>
      <c r="K1010" s="6">
        <v>93500</v>
      </c>
    </row>
    <row r="1011" spans="10:11" x14ac:dyDescent="0.2">
      <c r="J1011" t="s">
        <v>8219</v>
      </c>
      <c r="K1011" s="6">
        <v>50000</v>
      </c>
    </row>
    <row r="1012" spans="10:11" x14ac:dyDescent="0.2">
      <c r="J1012" t="s">
        <v>8219</v>
      </c>
      <c r="K1012" s="6">
        <v>115250</v>
      </c>
    </row>
    <row r="1013" spans="10:11" x14ac:dyDescent="0.2">
      <c r="J1013" t="s">
        <v>8219</v>
      </c>
      <c r="K1013" s="6">
        <v>20000</v>
      </c>
    </row>
    <row r="1014" spans="10:11" x14ac:dyDescent="0.2">
      <c r="J1014" t="s">
        <v>8219</v>
      </c>
      <c r="K1014" s="6">
        <v>5000</v>
      </c>
    </row>
    <row r="1015" spans="10:11" x14ac:dyDescent="0.2">
      <c r="J1015" t="s">
        <v>8219</v>
      </c>
      <c r="K1015" s="6">
        <v>25000</v>
      </c>
    </row>
    <row r="1016" spans="10:11" x14ac:dyDescent="0.2">
      <c r="J1016" t="s">
        <v>8219</v>
      </c>
      <c r="K1016" s="6">
        <v>10000</v>
      </c>
    </row>
    <row r="1017" spans="10:11" x14ac:dyDescent="0.2">
      <c r="J1017" t="s">
        <v>8219</v>
      </c>
      <c r="K1017" s="6">
        <v>9000</v>
      </c>
    </row>
    <row r="1018" spans="10:11" x14ac:dyDescent="0.2">
      <c r="J1018" t="s">
        <v>8219</v>
      </c>
      <c r="K1018" s="6">
        <v>100000</v>
      </c>
    </row>
    <row r="1019" spans="10:11" x14ac:dyDescent="0.2">
      <c r="J1019" t="s">
        <v>8219</v>
      </c>
      <c r="K1019" s="6">
        <v>250000</v>
      </c>
    </row>
    <row r="1020" spans="10:11" x14ac:dyDescent="0.2">
      <c r="J1020" t="s">
        <v>8219</v>
      </c>
      <c r="K1020" s="6">
        <v>20000</v>
      </c>
    </row>
    <row r="1021" spans="10:11" x14ac:dyDescent="0.2">
      <c r="J1021" t="s">
        <v>8219</v>
      </c>
      <c r="K1021" s="6">
        <v>45000</v>
      </c>
    </row>
    <row r="1022" spans="10:11" x14ac:dyDescent="0.2">
      <c r="J1022" t="s">
        <v>8218</v>
      </c>
      <c r="K1022" s="6">
        <v>1550</v>
      </c>
    </row>
    <row r="1023" spans="10:11" x14ac:dyDescent="0.2">
      <c r="J1023" t="s">
        <v>8218</v>
      </c>
      <c r="K1023" s="6">
        <v>3000</v>
      </c>
    </row>
    <row r="1024" spans="10:11" x14ac:dyDescent="0.2">
      <c r="J1024" t="s">
        <v>8218</v>
      </c>
      <c r="K1024" s="6">
        <v>2000</v>
      </c>
    </row>
    <row r="1025" spans="10:11" x14ac:dyDescent="0.2">
      <c r="J1025" t="s">
        <v>8218</v>
      </c>
      <c r="K1025" s="6">
        <v>2000</v>
      </c>
    </row>
    <row r="1026" spans="10:11" x14ac:dyDescent="0.2">
      <c r="J1026" t="s">
        <v>8218</v>
      </c>
      <c r="K1026" s="6">
        <v>20000</v>
      </c>
    </row>
    <row r="1027" spans="10:11" x14ac:dyDescent="0.2">
      <c r="J1027" t="s">
        <v>8218</v>
      </c>
      <c r="K1027" s="6">
        <v>70000</v>
      </c>
    </row>
    <row r="1028" spans="10:11" x14ac:dyDescent="0.2">
      <c r="J1028" t="s">
        <v>8218</v>
      </c>
      <c r="K1028" s="6">
        <v>7000</v>
      </c>
    </row>
    <row r="1029" spans="10:11" x14ac:dyDescent="0.2">
      <c r="J1029" t="s">
        <v>8218</v>
      </c>
      <c r="K1029" s="6">
        <v>7501</v>
      </c>
    </row>
    <row r="1030" spans="10:11" x14ac:dyDescent="0.2">
      <c r="J1030" t="s">
        <v>8218</v>
      </c>
      <c r="K1030" s="6">
        <v>10000</v>
      </c>
    </row>
    <row r="1031" spans="10:11" x14ac:dyDescent="0.2">
      <c r="J1031" t="s">
        <v>8218</v>
      </c>
      <c r="K1031" s="6">
        <v>10000</v>
      </c>
    </row>
    <row r="1032" spans="10:11" x14ac:dyDescent="0.2">
      <c r="J1032" t="s">
        <v>8218</v>
      </c>
      <c r="K1032" s="6">
        <v>2000</v>
      </c>
    </row>
    <row r="1033" spans="10:11" x14ac:dyDescent="0.2">
      <c r="J1033" t="s">
        <v>8218</v>
      </c>
      <c r="K1033" s="6">
        <v>10000</v>
      </c>
    </row>
    <row r="1034" spans="10:11" x14ac:dyDescent="0.2">
      <c r="J1034" t="s">
        <v>8218</v>
      </c>
      <c r="K1034" s="6">
        <v>5400</v>
      </c>
    </row>
    <row r="1035" spans="10:11" x14ac:dyDescent="0.2">
      <c r="J1035" t="s">
        <v>8218</v>
      </c>
      <c r="K1035" s="6">
        <v>1328</v>
      </c>
    </row>
    <row r="1036" spans="10:11" x14ac:dyDescent="0.2">
      <c r="J1036" t="s">
        <v>8218</v>
      </c>
      <c r="K1036" s="6">
        <v>5000</v>
      </c>
    </row>
    <row r="1037" spans="10:11" x14ac:dyDescent="0.2">
      <c r="J1037" t="s">
        <v>8218</v>
      </c>
      <c r="K1037" s="6">
        <v>4600</v>
      </c>
    </row>
    <row r="1038" spans="10:11" x14ac:dyDescent="0.2">
      <c r="J1038" t="s">
        <v>8218</v>
      </c>
      <c r="K1038" s="6">
        <v>4500</v>
      </c>
    </row>
    <row r="1039" spans="10:11" x14ac:dyDescent="0.2">
      <c r="J1039" t="s">
        <v>8218</v>
      </c>
      <c r="K1039" s="6">
        <v>1000</v>
      </c>
    </row>
    <row r="1040" spans="10:11" x14ac:dyDescent="0.2">
      <c r="J1040" t="s">
        <v>8218</v>
      </c>
      <c r="K1040" s="6">
        <v>1500</v>
      </c>
    </row>
    <row r="1041" spans="10:11" x14ac:dyDescent="0.2">
      <c r="J1041" t="s">
        <v>8218</v>
      </c>
      <c r="K1041" s="6">
        <v>500</v>
      </c>
    </row>
    <row r="1042" spans="10:11" x14ac:dyDescent="0.2">
      <c r="J1042" t="s">
        <v>8219</v>
      </c>
      <c r="K1042" s="6">
        <v>85000</v>
      </c>
    </row>
    <row r="1043" spans="10:11" x14ac:dyDescent="0.2">
      <c r="J1043" t="s">
        <v>8219</v>
      </c>
      <c r="K1043" s="6">
        <v>50</v>
      </c>
    </row>
    <row r="1044" spans="10:11" x14ac:dyDescent="0.2">
      <c r="J1044" t="s">
        <v>8219</v>
      </c>
      <c r="K1044" s="6">
        <v>650</v>
      </c>
    </row>
    <row r="1045" spans="10:11" x14ac:dyDescent="0.2">
      <c r="J1045" t="s">
        <v>8219</v>
      </c>
      <c r="K1045" s="6">
        <v>100000</v>
      </c>
    </row>
    <row r="1046" spans="10:11" x14ac:dyDescent="0.2">
      <c r="J1046" t="s">
        <v>8219</v>
      </c>
      <c r="K1046" s="6">
        <v>7000</v>
      </c>
    </row>
    <row r="1047" spans="10:11" x14ac:dyDescent="0.2">
      <c r="J1047" t="s">
        <v>8219</v>
      </c>
      <c r="K1047" s="6">
        <v>10000</v>
      </c>
    </row>
    <row r="1048" spans="10:11" x14ac:dyDescent="0.2">
      <c r="J1048" t="s">
        <v>8219</v>
      </c>
      <c r="K1048" s="6">
        <v>3000</v>
      </c>
    </row>
    <row r="1049" spans="10:11" x14ac:dyDescent="0.2">
      <c r="J1049" t="s">
        <v>8219</v>
      </c>
      <c r="K1049" s="6">
        <v>2000</v>
      </c>
    </row>
    <row r="1050" spans="10:11" x14ac:dyDescent="0.2">
      <c r="J1050" t="s">
        <v>8219</v>
      </c>
      <c r="K1050" s="6">
        <v>15000</v>
      </c>
    </row>
    <row r="1051" spans="10:11" x14ac:dyDescent="0.2">
      <c r="J1051" t="s">
        <v>8219</v>
      </c>
      <c r="K1051" s="6">
        <v>12000</v>
      </c>
    </row>
    <row r="1052" spans="10:11" x14ac:dyDescent="0.2">
      <c r="J1052" t="s">
        <v>8219</v>
      </c>
      <c r="K1052" s="6">
        <v>2500</v>
      </c>
    </row>
    <row r="1053" spans="10:11" x14ac:dyDescent="0.2">
      <c r="J1053" t="s">
        <v>8219</v>
      </c>
      <c r="K1053" s="6">
        <v>500</v>
      </c>
    </row>
    <row r="1054" spans="10:11" x14ac:dyDescent="0.2">
      <c r="J1054" t="s">
        <v>8219</v>
      </c>
      <c r="K1054" s="6">
        <v>4336</v>
      </c>
    </row>
    <row r="1055" spans="10:11" x14ac:dyDescent="0.2">
      <c r="J1055" t="s">
        <v>8219</v>
      </c>
      <c r="K1055" s="6">
        <v>1500</v>
      </c>
    </row>
    <row r="1056" spans="10:11" x14ac:dyDescent="0.2">
      <c r="J1056" t="s">
        <v>8219</v>
      </c>
      <c r="K1056" s="6">
        <v>2500</v>
      </c>
    </row>
    <row r="1057" spans="10:11" x14ac:dyDescent="0.2">
      <c r="J1057" t="s">
        <v>8219</v>
      </c>
      <c r="K1057" s="6">
        <v>3500</v>
      </c>
    </row>
    <row r="1058" spans="10:11" x14ac:dyDescent="0.2">
      <c r="J1058" t="s">
        <v>8219</v>
      </c>
      <c r="K1058" s="6">
        <v>10000</v>
      </c>
    </row>
    <row r="1059" spans="10:11" x14ac:dyDescent="0.2">
      <c r="J1059" t="s">
        <v>8219</v>
      </c>
      <c r="K1059" s="6">
        <v>10000</v>
      </c>
    </row>
    <row r="1060" spans="10:11" x14ac:dyDescent="0.2">
      <c r="J1060" t="s">
        <v>8219</v>
      </c>
      <c r="K1060" s="6">
        <v>40000</v>
      </c>
    </row>
    <row r="1061" spans="10:11" x14ac:dyDescent="0.2">
      <c r="J1061" t="s">
        <v>8219</v>
      </c>
      <c r="K1061" s="6">
        <v>1100</v>
      </c>
    </row>
    <row r="1062" spans="10:11" x14ac:dyDescent="0.2">
      <c r="J1062" t="s">
        <v>8219</v>
      </c>
      <c r="K1062" s="6">
        <v>5000</v>
      </c>
    </row>
    <row r="1063" spans="10:11" x14ac:dyDescent="0.2">
      <c r="J1063" t="s">
        <v>8219</v>
      </c>
      <c r="K1063" s="6">
        <v>4000</v>
      </c>
    </row>
    <row r="1064" spans="10:11" x14ac:dyDescent="0.2">
      <c r="J1064" t="s">
        <v>8219</v>
      </c>
      <c r="K1064" s="6">
        <v>199</v>
      </c>
    </row>
    <row r="1065" spans="10:11" x14ac:dyDescent="0.2">
      <c r="J1065" t="s">
        <v>8219</v>
      </c>
      <c r="K1065" s="6">
        <v>1000</v>
      </c>
    </row>
    <row r="1066" spans="10:11" x14ac:dyDescent="0.2">
      <c r="J1066" t="s">
        <v>8220</v>
      </c>
      <c r="K1066" s="6">
        <v>90000</v>
      </c>
    </row>
    <row r="1067" spans="10:11" x14ac:dyDescent="0.2">
      <c r="J1067" t="s">
        <v>8220</v>
      </c>
      <c r="K1067" s="6">
        <v>3000</v>
      </c>
    </row>
    <row r="1068" spans="10:11" x14ac:dyDescent="0.2">
      <c r="J1068" t="s">
        <v>8220</v>
      </c>
      <c r="K1068" s="6">
        <v>150000</v>
      </c>
    </row>
    <row r="1069" spans="10:11" x14ac:dyDescent="0.2">
      <c r="J1069" t="s">
        <v>8220</v>
      </c>
      <c r="K1069" s="6">
        <v>500</v>
      </c>
    </row>
    <row r="1070" spans="10:11" x14ac:dyDescent="0.2">
      <c r="J1070" t="s">
        <v>8220</v>
      </c>
      <c r="K1070" s="6">
        <v>30000</v>
      </c>
    </row>
    <row r="1071" spans="10:11" x14ac:dyDescent="0.2">
      <c r="J1071" t="s">
        <v>8220</v>
      </c>
      <c r="K1071" s="6">
        <v>2200</v>
      </c>
    </row>
    <row r="1072" spans="10:11" x14ac:dyDescent="0.2">
      <c r="J1072" t="s">
        <v>8220</v>
      </c>
      <c r="K1072" s="6">
        <v>10000</v>
      </c>
    </row>
    <row r="1073" spans="10:11" x14ac:dyDescent="0.2">
      <c r="J1073" t="s">
        <v>8220</v>
      </c>
      <c r="K1073" s="6">
        <v>100</v>
      </c>
    </row>
    <row r="1074" spans="10:11" x14ac:dyDescent="0.2">
      <c r="J1074" t="s">
        <v>8220</v>
      </c>
      <c r="K1074" s="6">
        <v>75000</v>
      </c>
    </row>
    <row r="1075" spans="10:11" x14ac:dyDescent="0.2">
      <c r="J1075" t="s">
        <v>8220</v>
      </c>
      <c r="K1075" s="6">
        <v>750</v>
      </c>
    </row>
    <row r="1076" spans="10:11" x14ac:dyDescent="0.2">
      <c r="J1076" t="s">
        <v>8220</v>
      </c>
      <c r="K1076" s="6">
        <v>54000</v>
      </c>
    </row>
    <row r="1077" spans="10:11" x14ac:dyDescent="0.2">
      <c r="J1077" t="s">
        <v>8220</v>
      </c>
      <c r="K1077" s="6">
        <v>1000</v>
      </c>
    </row>
    <row r="1078" spans="10:11" x14ac:dyDescent="0.2">
      <c r="J1078" t="s">
        <v>8220</v>
      </c>
      <c r="K1078" s="6">
        <v>75000</v>
      </c>
    </row>
    <row r="1079" spans="10:11" x14ac:dyDescent="0.2">
      <c r="J1079" t="s">
        <v>8220</v>
      </c>
      <c r="K1079" s="6">
        <v>25000</v>
      </c>
    </row>
    <row r="1080" spans="10:11" x14ac:dyDescent="0.2">
      <c r="J1080" t="s">
        <v>8220</v>
      </c>
      <c r="K1080" s="6">
        <v>600</v>
      </c>
    </row>
    <row r="1081" spans="10:11" x14ac:dyDescent="0.2">
      <c r="J1081" t="s">
        <v>8220</v>
      </c>
      <c r="K1081" s="6">
        <v>26000</v>
      </c>
    </row>
    <row r="1082" spans="10:11" x14ac:dyDescent="0.2">
      <c r="J1082" t="s">
        <v>8220</v>
      </c>
      <c r="K1082" s="6">
        <v>20000</v>
      </c>
    </row>
    <row r="1083" spans="10:11" x14ac:dyDescent="0.2">
      <c r="J1083" t="s">
        <v>8220</v>
      </c>
      <c r="K1083" s="6">
        <v>68000</v>
      </c>
    </row>
    <row r="1084" spans="10:11" x14ac:dyDescent="0.2">
      <c r="J1084" t="s">
        <v>8220</v>
      </c>
      <c r="K1084" s="6">
        <v>10000</v>
      </c>
    </row>
    <row r="1085" spans="10:11" x14ac:dyDescent="0.2">
      <c r="J1085" t="s">
        <v>8220</v>
      </c>
      <c r="K1085" s="6">
        <v>50000</v>
      </c>
    </row>
    <row r="1086" spans="10:11" x14ac:dyDescent="0.2">
      <c r="J1086" t="s">
        <v>8220</v>
      </c>
      <c r="K1086" s="6">
        <v>550</v>
      </c>
    </row>
    <row r="1087" spans="10:11" x14ac:dyDescent="0.2">
      <c r="J1087" t="s">
        <v>8220</v>
      </c>
      <c r="K1087" s="6">
        <v>30000</v>
      </c>
    </row>
    <row r="1088" spans="10:11" x14ac:dyDescent="0.2">
      <c r="J1088" t="s">
        <v>8220</v>
      </c>
      <c r="K1088" s="6">
        <v>18000</v>
      </c>
    </row>
    <row r="1089" spans="10:11" x14ac:dyDescent="0.2">
      <c r="J1089" t="s">
        <v>8220</v>
      </c>
      <c r="K1089" s="6">
        <v>1100</v>
      </c>
    </row>
    <row r="1090" spans="10:11" x14ac:dyDescent="0.2">
      <c r="J1090" t="s">
        <v>8220</v>
      </c>
      <c r="K1090" s="6">
        <v>45000</v>
      </c>
    </row>
    <row r="1091" spans="10:11" x14ac:dyDescent="0.2">
      <c r="J1091" t="s">
        <v>8220</v>
      </c>
      <c r="K1091" s="6">
        <v>15000</v>
      </c>
    </row>
    <row r="1092" spans="10:11" x14ac:dyDescent="0.2">
      <c r="J1092" t="s">
        <v>8220</v>
      </c>
      <c r="K1092" s="6">
        <v>12999</v>
      </c>
    </row>
    <row r="1093" spans="10:11" x14ac:dyDescent="0.2">
      <c r="J1093" t="s">
        <v>8220</v>
      </c>
      <c r="K1093" s="6">
        <v>200</v>
      </c>
    </row>
    <row r="1094" spans="10:11" x14ac:dyDescent="0.2">
      <c r="J1094" t="s">
        <v>8220</v>
      </c>
      <c r="K1094" s="6">
        <v>2000</v>
      </c>
    </row>
    <row r="1095" spans="10:11" x14ac:dyDescent="0.2">
      <c r="J1095" t="s">
        <v>8220</v>
      </c>
      <c r="K1095" s="6">
        <v>300</v>
      </c>
    </row>
    <row r="1096" spans="10:11" x14ac:dyDescent="0.2">
      <c r="J1096" t="s">
        <v>8220</v>
      </c>
      <c r="K1096" s="6">
        <v>18000</v>
      </c>
    </row>
    <row r="1097" spans="10:11" x14ac:dyDescent="0.2">
      <c r="J1097" t="s">
        <v>8220</v>
      </c>
      <c r="K1097" s="6">
        <v>500000</v>
      </c>
    </row>
    <row r="1098" spans="10:11" x14ac:dyDescent="0.2">
      <c r="J1098" t="s">
        <v>8220</v>
      </c>
      <c r="K1098" s="6">
        <v>12000</v>
      </c>
    </row>
    <row r="1099" spans="10:11" x14ac:dyDescent="0.2">
      <c r="J1099" t="s">
        <v>8220</v>
      </c>
      <c r="K1099" s="6">
        <v>100000</v>
      </c>
    </row>
    <row r="1100" spans="10:11" x14ac:dyDescent="0.2">
      <c r="J1100" t="s">
        <v>8220</v>
      </c>
      <c r="K1100" s="6">
        <v>25000</v>
      </c>
    </row>
    <row r="1101" spans="10:11" x14ac:dyDescent="0.2">
      <c r="J1101" t="s">
        <v>8220</v>
      </c>
      <c r="K1101" s="6">
        <v>5000</v>
      </c>
    </row>
    <row r="1102" spans="10:11" x14ac:dyDescent="0.2">
      <c r="J1102" t="s">
        <v>8220</v>
      </c>
      <c r="K1102" s="6">
        <v>4000</v>
      </c>
    </row>
    <row r="1103" spans="10:11" x14ac:dyDescent="0.2">
      <c r="J1103" t="s">
        <v>8220</v>
      </c>
      <c r="K1103" s="6">
        <v>100000</v>
      </c>
    </row>
    <row r="1104" spans="10:11" x14ac:dyDescent="0.2">
      <c r="J1104" t="s">
        <v>8220</v>
      </c>
      <c r="K1104" s="6">
        <v>8000</v>
      </c>
    </row>
    <row r="1105" spans="10:11" x14ac:dyDescent="0.2">
      <c r="J1105" t="s">
        <v>8220</v>
      </c>
      <c r="K1105" s="6">
        <v>15000</v>
      </c>
    </row>
    <row r="1106" spans="10:11" x14ac:dyDescent="0.2">
      <c r="J1106" t="s">
        <v>8220</v>
      </c>
      <c r="K1106" s="6">
        <v>60000</v>
      </c>
    </row>
    <row r="1107" spans="10:11" x14ac:dyDescent="0.2">
      <c r="J1107" t="s">
        <v>8220</v>
      </c>
      <c r="K1107" s="6">
        <v>900000</v>
      </c>
    </row>
    <row r="1108" spans="10:11" x14ac:dyDescent="0.2">
      <c r="J1108" t="s">
        <v>8220</v>
      </c>
      <c r="K1108" s="6">
        <v>400</v>
      </c>
    </row>
    <row r="1109" spans="10:11" x14ac:dyDescent="0.2">
      <c r="J1109" t="s">
        <v>8220</v>
      </c>
      <c r="K1109" s="6">
        <v>10000</v>
      </c>
    </row>
    <row r="1110" spans="10:11" x14ac:dyDescent="0.2">
      <c r="J1110" t="s">
        <v>8220</v>
      </c>
      <c r="K1110" s="6">
        <v>25000</v>
      </c>
    </row>
    <row r="1111" spans="10:11" x14ac:dyDescent="0.2">
      <c r="J1111" t="s">
        <v>8220</v>
      </c>
      <c r="K1111" s="6">
        <v>10000</v>
      </c>
    </row>
    <row r="1112" spans="10:11" x14ac:dyDescent="0.2">
      <c r="J1112" t="s">
        <v>8220</v>
      </c>
      <c r="K1112" s="6">
        <v>50000</v>
      </c>
    </row>
    <row r="1113" spans="10:11" x14ac:dyDescent="0.2">
      <c r="J1113" t="s">
        <v>8220</v>
      </c>
      <c r="K1113" s="6">
        <v>2500</v>
      </c>
    </row>
    <row r="1114" spans="10:11" x14ac:dyDescent="0.2">
      <c r="J1114" t="s">
        <v>8220</v>
      </c>
      <c r="K1114" s="6">
        <v>88000</v>
      </c>
    </row>
    <row r="1115" spans="10:11" x14ac:dyDescent="0.2">
      <c r="J1115" t="s">
        <v>8220</v>
      </c>
      <c r="K1115" s="6">
        <v>1000</v>
      </c>
    </row>
    <row r="1116" spans="10:11" x14ac:dyDescent="0.2">
      <c r="J1116" t="s">
        <v>8220</v>
      </c>
      <c r="K1116" s="6">
        <v>6000</v>
      </c>
    </row>
    <row r="1117" spans="10:11" x14ac:dyDescent="0.2">
      <c r="J1117" t="s">
        <v>8220</v>
      </c>
      <c r="K1117" s="6">
        <v>40000</v>
      </c>
    </row>
    <row r="1118" spans="10:11" x14ac:dyDescent="0.2">
      <c r="J1118" t="s">
        <v>8220</v>
      </c>
      <c r="K1118" s="6">
        <v>500000</v>
      </c>
    </row>
    <row r="1119" spans="10:11" x14ac:dyDescent="0.2">
      <c r="J1119" t="s">
        <v>8220</v>
      </c>
      <c r="K1119" s="6">
        <v>1000</v>
      </c>
    </row>
    <row r="1120" spans="10:11" x14ac:dyDescent="0.2">
      <c r="J1120" t="s">
        <v>8220</v>
      </c>
      <c r="K1120" s="6">
        <v>4500</v>
      </c>
    </row>
    <row r="1121" spans="10:11" x14ac:dyDescent="0.2">
      <c r="J1121" t="s">
        <v>8220</v>
      </c>
      <c r="K1121" s="6">
        <v>2100</v>
      </c>
    </row>
    <row r="1122" spans="10:11" x14ac:dyDescent="0.2">
      <c r="J1122" t="s">
        <v>8220</v>
      </c>
      <c r="K1122" s="6">
        <v>25000</v>
      </c>
    </row>
    <row r="1123" spans="10:11" x14ac:dyDescent="0.2">
      <c r="J1123" t="s">
        <v>8220</v>
      </c>
      <c r="K1123" s="6">
        <v>250000</v>
      </c>
    </row>
    <row r="1124" spans="10:11" x14ac:dyDescent="0.2">
      <c r="J1124" t="s">
        <v>8220</v>
      </c>
      <c r="K1124" s="6">
        <v>3200</v>
      </c>
    </row>
    <row r="1125" spans="10:11" x14ac:dyDescent="0.2">
      <c r="J1125" t="s">
        <v>8220</v>
      </c>
      <c r="K1125" s="6">
        <v>5000</v>
      </c>
    </row>
    <row r="1126" spans="10:11" x14ac:dyDescent="0.2">
      <c r="J1126" t="s">
        <v>8220</v>
      </c>
      <c r="K1126" s="6">
        <v>90000</v>
      </c>
    </row>
    <row r="1127" spans="10:11" x14ac:dyDescent="0.2">
      <c r="J1127" t="s">
        <v>8220</v>
      </c>
      <c r="K1127" s="6">
        <v>3000</v>
      </c>
    </row>
    <row r="1128" spans="10:11" x14ac:dyDescent="0.2">
      <c r="J1128" t="s">
        <v>8220</v>
      </c>
      <c r="K1128" s="6">
        <v>2000</v>
      </c>
    </row>
    <row r="1129" spans="10:11" x14ac:dyDescent="0.2">
      <c r="J1129" t="s">
        <v>8220</v>
      </c>
      <c r="K1129" s="6">
        <v>35000</v>
      </c>
    </row>
    <row r="1130" spans="10:11" x14ac:dyDescent="0.2">
      <c r="J1130" t="s">
        <v>8220</v>
      </c>
      <c r="K1130" s="6">
        <v>1000</v>
      </c>
    </row>
    <row r="1131" spans="10:11" x14ac:dyDescent="0.2">
      <c r="J1131" t="s">
        <v>8220</v>
      </c>
      <c r="K1131" s="6">
        <v>20000</v>
      </c>
    </row>
    <row r="1132" spans="10:11" x14ac:dyDescent="0.2">
      <c r="J1132" t="s">
        <v>8220</v>
      </c>
      <c r="K1132" s="6">
        <v>5000</v>
      </c>
    </row>
    <row r="1133" spans="10:11" x14ac:dyDescent="0.2">
      <c r="J1133" t="s">
        <v>8220</v>
      </c>
      <c r="K1133" s="6">
        <v>40000</v>
      </c>
    </row>
    <row r="1134" spans="10:11" x14ac:dyDescent="0.2">
      <c r="J1134" t="s">
        <v>8220</v>
      </c>
      <c r="K1134" s="6">
        <v>10000</v>
      </c>
    </row>
    <row r="1135" spans="10:11" x14ac:dyDescent="0.2">
      <c r="J1135" t="s">
        <v>8220</v>
      </c>
      <c r="K1135" s="6">
        <v>3000</v>
      </c>
    </row>
    <row r="1136" spans="10:11" x14ac:dyDescent="0.2">
      <c r="J1136" t="s">
        <v>8220</v>
      </c>
      <c r="K1136" s="6">
        <v>25000</v>
      </c>
    </row>
    <row r="1137" spans="10:11" x14ac:dyDescent="0.2">
      <c r="J1137" t="s">
        <v>8220</v>
      </c>
      <c r="K1137" s="6">
        <v>1000</v>
      </c>
    </row>
    <row r="1138" spans="10:11" x14ac:dyDescent="0.2">
      <c r="J1138" t="s">
        <v>8220</v>
      </c>
      <c r="K1138" s="6">
        <v>4190</v>
      </c>
    </row>
    <row r="1139" spans="10:11" x14ac:dyDescent="0.2">
      <c r="J1139" t="s">
        <v>8220</v>
      </c>
      <c r="K1139" s="6">
        <v>25000</v>
      </c>
    </row>
    <row r="1140" spans="10:11" x14ac:dyDescent="0.2">
      <c r="J1140" t="s">
        <v>8220</v>
      </c>
      <c r="K1140" s="6">
        <v>35000</v>
      </c>
    </row>
    <row r="1141" spans="10:11" x14ac:dyDescent="0.2">
      <c r="J1141" t="s">
        <v>8220</v>
      </c>
      <c r="K1141" s="6">
        <v>8000</v>
      </c>
    </row>
    <row r="1142" spans="10:11" x14ac:dyDescent="0.2">
      <c r="J1142" t="s">
        <v>8220</v>
      </c>
      <c r="K1142" s="6">
        <v>5000</v>
      </c>
    </row>
    <row r="1143" spans="10:11" x14ac:dyDescent="0.2">
      <c r="J1143" t="s">
        <v>8220</v>
      </c>
      <c r="K1143" s="6">
        <v>500</v>
      </c>
    </row>
    <row r="1144" spans="10:11" x14ac:dyDescent="0.2">
      <c r="J1144" t="s">
        <v>8220</v>
      </c>
      <c r="K1144" s="6">
        <v>4000</v>
      </c>
    </row>
    <row r="1145" spans="10:11" x14ac:dyDescent="0.2">
      <c r="J1145" t="s">
        <v>8220</v>
      </c>
      <c r="K1145" s="6">
        <v>45000</v>
      </c>
    </row>
    <row r="1146" spans="10:11" x14ac:dyDescent="0.2">
      <c r="J1146" t="s">
        <v>8220</v>
      </c>
      <c r="K1146" s="6">
        <v>9300</v>
      </c>
    </row>
    <row r="1147" spans="10:11" x14ac:dyDescent="0.2">
      <c r="J1147" t="s">
        <v>8220</v>
      </c>
      <c r="K1147" s="6">
        <v>80000</v>
      </c>
    </row>
    <row r="1148" spans="10:11" x14ac:dyDescent="0.2">
      <c r="J1148" t="s">
        <v>8220</v>
      </c>
      <c r="K1148" s="6">
        <v>6000</v>
      </c>
    </row>
    <row r="1149" spans="10:11" x14ac:dyDescent="0.2">
      <c r="J1149" t="s">
        <v>8220</v>
      </c>
      <c r="K1149" s="6">
        <v>25000</v>
      </c>
    </row>
    <row r="1150" spans="10:11" x14ac:dyDescent="0.2">
      <c r="J1150" t="s">
        <v>8220</v>
      </c>
      <c r="K1150" s="6">
        <v>15000</v>
      </c>
    </row>
    <row r="1151" spans="10:11" x14ac:dyDescent="0.2">
      <c r="J1151" t="s">
        <v>8220</v>
      </c>
      <c r="K1151" s="6">
        <v>50000</v>
      </c>
    </row>
    <row r="1152" spans="10:11" x14ac:dyDescent="0.2">
      <c r="J1152" t="s">
        <v>8220</v>
      </c>
      <c r="K1152" s="6">
        <v>2500</v>
      </c>
    </row>
    <row r="1153" spans="10:11" x14ac:dyDescent="0.2">
      <c r="J1153" t="s">
        <v>8220</v>
      </c>
      <c r="K1153" s="6">
        <v>25000</v>
      </c>
    </row>
    <row r="1154" spans="10:11" x14ac:dyDescent="0.2">
      <c r="J1154" t="s">
        <v>8220</v>
      </c>
      <c r="K1154" s="6">
        <v>16000</v>
      </c>
    </row>
    <row r="1155" spans="10:11" x14ac:dyDescent="0.2">
      <c r="J1155" t="s">
        <v>8220</v>
      </c>
      <c r="K1155" s="6">
        <v>8000</v>
      </c>
    </row>
    <row r="1156" spans="10:11" x14ac:dyDescent="0.2">
      <c r="J1156" t="s">
        <v>8220</v>
      </c>
      <c r="K1156" s="6">
        <v>5000</v>
      </c>
    </row>
    <row r="1157" spans="10:11" x14ac:dyDescent="0.2">
      <c r="J1157" t="s">
        <v>8220</v>
      </c>
      <c r="K1157" s="6">
        <v>25000</v>
      </c>
    </row>
    <row r="1158" spans="10:11" x14ac:dyDescent="0.2">
      <c r="J1158" t="s">
        <v>8220</v>
      </c>
      <c r="K1158" s="6">
        <v>6500</v>
      </c>
    </row>
    <row r="1159" spans="10:11" x14ac:dyDescent="0.2">
      <c r="J1159" t="s">
        <v>8220</v>
      </c>
      <c r="K1159" s="6">
        <v>10000</v>
      </c>
    </row>
    <row r="1160" spans="10:11" x14ac:dyDescent="0.2">
      <c r="J1160" t="s">
        <v>8220</v>
      </c>
      <c r="K1160" s="6">
        <v>7500</v>
      </c>
    </row>
    <row r="1161" spans="10:11" x14ac:dyDescent="0.2">
      <c r="J1161" t="s">
        <v>8220</v>
      </c>
      <c r="K1161" s="6">
        <v>6750</v>
      </c>
    </row>
    <row r="1162" spans="10:11" x14ac:dyDescent="0.2">
      <c r="J1162" t="s">
        <v>8220</v>
      </c>
      <c r="K1162" s="6">
        <v>30000</v>
      </c>
    </row>
    <row r="1163" spans="10:11" x14ac:dyDescent="0.2">
      <c r="J1163" t="s">
        <v>8220</v>
      </c>
      <c r="K1163" s="6">
        <v>18000</v>
      </c>
    </row>
    <row r="1164" spans="10:11" x14ac:dyDescent="0.2">
      <c r="J1164" t="s">
        <v>8220</v>
      </c>
      <c r="K1164" s="6">
        <v>60000</v>
      </c>
    </row>
    <row r="1165" spans="10:11" x14ac:dyDescent="0.2">
      <c r="J1165" t="s">
        <v>8220</v>
      </c>
      <c r="K1165" s="6">
        <v>5200</v>
      </c>
    </row>
    <row r="1166" spans="10:11" x14ac:dyDescent="0.2">
      <c r="J1166" t="s">
        <v>8220</v>
      </c>
      <c r="K1166" s="6">
        <v>10000</v>
      </c>
    </row>
    <row r="1167" spans="10:11" x14ac:dyDescent="0.2">
      <c r="J1167" t="s">
        <v>8220</v>
      </c>
      <c r="K1167" s="6">
        <v>10000</v>
      </c>
    </row>
    <row r="1168" spans="10:11" x14ac:dyDescent="0.2">
      <c r="J1168" t="s">
        <v>8220</v>
      </c>
      <c r="K1168" s="6">
        <v>15000</v>
      </c>
    </row>
    <row r="1169" spans="10:11" x14ac:dyDescent="0.2">
      <c r="J1169" t="s">
        <v>8220</v>
      </c>
      <c r="K1169" s="6">
        <v>60000</v>
      </c>
    </row>
    <row r="1170" spans="10:11" x14ac:dyDescent="0.2">
      <c r="J1170" t="s">
        <v>8220</v>
      </c>
      <c r="K1170" s="6">
        <v>18000</v>
      </c>
    </row>
    <row r="1171" spans="10:11" x14ac:dyDescent="0.2">
      <c r="J1171" t="s">
        <v>8220</v>
      </c>
      <c r="K1171" s="6">
        <v>10000</v>
      </c>
    </row>
    <row r="1172" spans="10:11" x14ac:dyDescent="0.2">
      <c r="J1172" t="s">
        <v>8220</v>
      </c>
      <c r="K1172" s="6">
        <v>25000</v>
      </c>
    </row>
    <row r="1173" spans="10:11" x14ac:dyDescent="0.2">
      <c r="J1173" t="s">
        <v>8220</v>
      </c>
      <c r="K1173" s="6">
        <v>25000</v>
      </c>
    </row>
    <row r="1174" spans="10:11" x14ac:dyDescent="0.2">
      <c r="J1174" t="s">
        <v>8220</v>
      </c>
      <c r="K1174" s="6">
        <v>9000</v>
      </c>
    </row>
    <row r="1175" spans="10:11" x14ac:dyDescent="0.2">
      <c r="J1175" t="s">
        <v>8220</v>
      </c>
      <c r="K1175" s="6">
        <v>125000</v>
      </c>
    </row>
    <row r="1176" spans="10:11" x14ac:dyDescent="0.2">
      <c r="J1176" t="s">
        <v>8220</v>
      </c>
      <c r="K1176" s="6">
        <v>15000</v>
      </c>
    </row>
    <row r="1177" spans="10:11" x14ac:dyDescent="0.2">
      <c r="J1177" t="s">
        <v>8220</v>
      </c>
      <c r="K1177" s="6">
        <v>20000</v>
      </c>
    </row>
    <row r="1178" spans="10:11" x14ac:dyDescent="0.2">
      <c r="J1178" t="s">
        <v>8220</v>
      </c>
      <c r="K1178" s="6">
        <v>175000</v>
      </c>
    </row>
    <row r="1179" spans="10:11" x14ac:dyDescent="0.2">
      <c r="J1179" t="s">
        <v>8220</v>
      </c>
      <c r="K1179" s="6">
        <v>6000</v>
      </c>
    </row>
    <row r="1180" spans="10:11" x14ac:dyDescent="0.2">
      <c r="J1180" t="s">
        <v>8220</v>
      </c>
      <c r="K1180" s="6">
        <v>75000</v>
      </c>
    </row>
    <row r="1181" spans="10:11" x14ac:dyDescent="0.2">
      <c r="J1181" t="s">
        <v>8220</v>
      </c>
      <c r="K1181" s="6">
        <v>60000</v>
      </c>
    </row>
    <row r="1182" spans="10:11" x14ac:dyDescent="0.2">
      <c r="J1182" t="s">
        <v>8220</v>
      </c>
      <c r="K1182" s="6">
        <v>50000</v>
      </c>
    </row>
    <row r="1183" spans="10:11" x14ac:dyDescent="0.2">
      <c r="J1183" t="s">
        <v>8220</v>
      </c>
      <c r="K1183" s="6">
        <v>50000</v>
      </c>
    </row>
    <row r="1184" spans="10:11" x14ac:dyDescent="0.2">
      <c r="J1184" t="s">
        <v>8220</v>
      </c>
      <c r="K1184" s="6">
        <v>1000</v>
      </c>
    </row>
    <row r="1185" spans="10:11" x14ac:dyDescent="0.2">
      <c r="J1185" t="s">
        <v>8220</v>
      </c>
      <c r="K1185" s="6">
        <v>2500</v>
      </c>
    </row>
    <row r="1186" spans="10:11" x14ac:dyDescent="0.2">
      <c r="J1186" t="s">
        <v>8218</v>
      </c>
      <c r="K1186" s="6">
        <v>22000</v>
      </c>
    </row>
    <row r="1187" spans="10:11" x14ac:dyDescent="0.2">
      <c r="J1187" t="s">
        <v>8218</v>
      </c>
      <c r="K1187" s="6">
        <v>12500</v>
      </c>
    </row>
    <row r="1188" spans="10:11" x14ac:dyDescent="0.2">
      <c r="J1188" t="s">
        <v>8218</v>
      </c>
      <c r="K1188" s="6">
        <v>7500</v>
      </c>
    </row>
    <row r="1189" spans="10:11" x14ac:dyDescent="0.2">
      <c r="J1189" t="s">
        <v>8218</v>
      </c>
      <c r="K1189" s="6">
        <v>8750</v>
      </c>
    </row>
    <row r="1190" spans="10:11" x14ac:dyDescent="0.2">
      <c r="J1190" t="s">
        <v>8218</v>
      </c>
      <c r="K1190" s="6">
        <v>2000</v>
      </c>
    </row>
    <row r="1191" spans="10:11" x14ac:dyDescent="0.2">
      <c r="J1191" t="s">
        <v>8218</v>
      </c>
      <c r="K1191" s="6">
        <v>9000</v>
      </c>
    </row>
    <row r="1192" spans="10:11" x14ac:dyDescent="0.2">
      <c r="J1192" t="s">
        <v>8218</v>
      </c>
      <c r="K1192" s="6">
        <v>500</v>
      </c>
    </row>
    <row r="1193" spans="10:11" x14ac:dyDescent="0.2">
      <c r="J1193" t="s">
        <v>8218</v>
      </c>
      <c r="K1193" s="6">
        <v>2700</v>
      </c>
    </row>
    <row r="1194" spans="10:11" x14ac:dyDescent="0.2">
      <c r="J1194" t="s">
        <v>8218</v>
      </c>
      <c r="K1194" s="6">
        <v>100</v>
      </c>
    </row>
    <row r="1195" spans="10:11" x14ac:dyDescent="0.2">
      <c r="J1195" t="s">
        <v>8218</v>
      </c>
      <c r="K1195" s="6">
        <v>21000</v>
      </c>
    </row>
    <row r="1196" spans="10:11" x14ac:dyDescent="0.2">
      <c r="J1196" t="s">
        <v>8218</v>
      </c>
      <c r="K1196" s="6">
        <v>12500</v>
      </c>
    </row>
    <row r="1197" spans="10:11" x14ac:dyDescent="0.2">
      <c r="J1197" t="s">
        <v>8218</v>
      </c>
      <c r="K1197" s="6">
        <v>10000</v>
      </c>
    </row>
    <row r="1198" spans="10:11" x14ac:dyDescent="0.2">
      <c r="J1198" t="s">
        <v>8218</v>
      </c>
      <c r="K1198" s="6">
        <v>14500</v>
      </c>
    </row>
    <row r="1199" spans="10:11" x14ac:dyDescent="0.2">
      <c r="J1199" t="s">
        <v>8218</v>
      </c>
      <c r="K1199" s="6">
        <v>15000</v>
      </c>
    </row>
    <row r="1200" spans="10:11" x14ac:dyDescent="0.2">
      <c r="J1200" t="s">
        <v>8218</v>
      </c>
      <c r="K1200" s="6">
        <v>3500</v>
      </c>
    </row>
    <row r="1201" spans="10:11" x14ac:dyDescent="0.2">
      <c r="J1201" t="s">
        <v>8218</v>
      </c>
      <c r="K1201" s="6">
        <v>2658</v>
      </c>
    </row>
    <row r="1202" spans="10:11" x14ac:dyDescent="0.2">
      <c r="J1202" t="s">
        <v>8218</v>
      </c>
      <c r="K1202" s="6">
        <v>4800</v>
      </c>
    </row>
    <row r="1203" spans="10:11" x14ac:dyDescent="0.2">
      <c r="J1203" t="s">
        <v>8218</v>
      </c>
      <c r="K1203" s="6">
        <v>6000</v>
      </c>
    </row>
    <row r="1204" spans="10:11" x14ac:dyDescent="0.2">
      <c r="J1204" t="s">
        <v>8218</v>
      </c>
      <c r="K1204" s="6">
        <v>25000</v>
      </c>
    </row>
    <row r="1205" spans="10:11" x14ac:dyDescent="0.2">
      <c r="J1205" t="s">
        <v>8218</v>
      </c>
      <c r="K1205" s="6">
        <v>16300</v>
      </c>
    </row>
    <row r="1206" spans="10:11" x14ac:dyDescent="0.2">
      <c r="J1206" t="s">
        <v>8218</v>
      </c>
      <c r="K1206" s="6">
        <v>13000</v>
      </c>
    </row>
    <row r="1207" spans="10:11" x14ac:dyDescent="0.2">
      <c r="J1207" t="s">
        <v>8218</v>
      </c>
      <c r="K1207" s="6">
        <v>13000</v>
      </c>
    </row>
    <row r="1208" spans="10:11" x14ac:dyDescent="0.2">
      <c r="J1208" t="s">
        <v>8218</v>
      </c>
      <c r="K1208" s="6">
        <v>900</v>
      </c>
    </row>
    <row r="1209" spans="10:11" x14ac:dyDescent="0.2">
      <c r="J1209" t="s">
        <v>8218</v>
      </c>
      <c r="K1209" s="6">
        <v>16700</v>
      </c>
    </row>
    <row r="1210" spans="10:11" x14ac:dyDescent="0.2">
      <c r="J1210" t="s">
        <v>8218</v>
      </c>
      <c r="K1210" s="6">
        <v>10000</v>
      </c>
    </row>
    <row r="1211" spans="10:11" x14ac:dyDescent="0.2">
      <c r="J1211" t="s">
        <v>8218</v>
      </c>
      <c r="K1211" s="6">
        <v>6000</v>
      </c>
    </row>
    <row r="1212" spans="10:11" x14ac:dyDescent="0.2">
      <c r="J1212" t="s">
        <v>8218</v>
      </c>
      <c r="K1212" s="6">
        <v>20000</v>
      </c>
    </row>
    <row r="1213" spans="10:11" x14ac:dyDescent="0.2">
      <c r="J1213" t="s">
        <v>8218</v>
      </c>
      <c r="K1213" s="6">
        <v>1000</v>
      </c>
    </row>
    <row r="1214" spans="10:11" x14ac:dyDescent="0.2">
      <c r="J1214" t="s">
        <v>8218</v>
      </c>
      <c r="K1214" s="6">
        <v>2500</v>
      </c>
    </row>
    <row r="1215" spans="10:11" x14ac:dyDescent="0.2">
      <c r="J1215" t="s">
        <v>8218</v>
      </c>
      <c r="K1215" s="6">
        <v>6500</v>
      </c>
    </row>
    <row r="1216" spans="10:11" x14ac:dyDescent="0.2">
      <c r="J1216" t="s">
        <v>8218</v>
      </c>
      <c r="K1216" s="6">
        <v>2000</v>
      </c>
    </row>
    <row r="1217" spans="10:11" x14ac:dyDescent="0.2">
      <c r="J1217" t="s">
        <v>8218</v>
      </c>
      <c r="K1217" s="6">
        <v>5000</v>
      </c>
    </row>
    <row r="1218" spans="10:11" x14ac:dyDescent="0.2">
      <c r="J1218" t="s">
        <v>8218</v>
      </c>
      <c r="K1218" s="6">
        <v>14000</v>
      </c>
    </row>
    <row r="1219" spans="10:11" x14ac:dyDescent="0.2">
      <c r="J1219" t="s">
        <v>8218</v>
      </c>
      <c r="K1219" s="6">
        <v>26500</v>
      </c>
    </row>
    <row r="1220" spans="10:11" x14ac:dyDescent="0.2">
      <c r="J1220" t="s">
        <v>8218</v>
      </c>
      <c r="K1220" s="6">
        <v>9000</v>
      </c>
    </row>
    <row r="1221" spans="10:11" x14ac:dyDescent="0.2">
      <c r="J1221" t="s">
        <v>8218</v>
      </c>
      <c r="K1221" s="6">
        <v>16350</v>
      </c>
    </row>
    <row r="1222" spans="10:11" x14ac:dyDescent="0.2">
      <c r="J1222" t="s">
        <v>8218</v>
      </c>
      <c r="K1222" s="6">
        <v>15000</v>
      </c>
    </row>
    <row r="1223" spans="10:11" x14ac:dyDescent="0.2">
      <c r="J1223" t="s">
        <v>8218</v>
      </c>
      <c r="K1223" s="6">
        <v>2200</v>
      </c>
    </row>
    <row r="1224" spans="10:11" x14ac:dyDescent="0.2">
      <c r="J1224" t="s">
        <v>8218</v>
      </c>
      <c r="K1224" s="6">
        <v>4000</v>
      </c>
    </row>
    <row r="1225" spans="10:11" x14ac:dyDescent="0.2">
      <c r="J1225" t="s">
        <v>8218</v>
      </c>
      <c r="K1225" s="6">
        <v>19800</v>
      </c>
    </row>
    <row r="1226" spans="10:11" x14ac:dyDescent="0.2">
      <c r="J1226" t="s">
        <v>8219</v>
      </c>
      <c r="K1226" s="6">
        <v>15000</v>
      </c>
    </row>
    <row r="1227" spans="10:11" x14ac:dyDescent="0.2">
      <c r="J1227" t="s">
        <v>8219</v>
      </c>
      <c r="K1227" s="6">
        <v>3000</v>
      </c>
    </row>
    <row r="1228" spans="10:11" x14ac:dyDescent="0.2">
      <c r="J1228" t="s">
        <v>8219</v>
      </c>
      <c r="K1228" s="6">
        <v>50000</v>
      </c>
    </row>
    <row r="1229" spans="10:11" x14ac:dyDescent="0.2">
      <c r="J1229" t="s">
        <v>8219</v>
      </c>
      <c r="K1229" s="6">
        <v>2000</v>
      </c>
    </row>
    <row r="1230" spans="10:11" x14ac:dyDescent="0.2">
      <c r="J1230" t="s">
        <v>8219</v>
      </c>
      <c r="K1230" s="6">
        <v>5000</v>
      </c>
    </row>
    <row r="1231" spans="10:11" x14ac:dyDescent="0.2">
      <c r="J1231" t="s">
        <v>8219</v>
      </c>
      <c r="K1231" s="6">
        <v>2750</v>
      </c>
    </row>
    <row r="1232" spans="10:11" x14ac:dyDescent="0.2">
      <c r="J1232" t="s">
        <v>8219</v>
      </c>
      <c r="K1232" s="6">
        <v>500000</v>
      </c>
    </row>
    <row r="1233" spans="10:11" x14ac:dyDescent="0.2">
      <c r="J1233" t="s">
        <v>8219</v>
      </c>
      <c r="K1233" s="6">
        <v>5000</v>
      </c>
    </row>
    <row r="1234" spans="10:11" x14ac:dyDescent="0.2">
      <c r="J1234" t="s">
        <v>8219</v>
      </c>
      <c r="K1234" s="6">
        <v>5000</v>
      </c>
    </row>
    <row r="1235" spans="10:11" x14ac:dyDescent="0.2">
      <c r="J1235" t="s">
        <v>8219</v>
      </c>
      <c r="K1235" s="6">
        <v>1000</v>
      </c>
    </row>
    <row r="1236" spans="10:11" x14ac:dyDescent="0.2">
      <c r="J1236" t="s">
        <v>8219</v>
      </c>
      <c r="K1236" s="6">
        <v>50000</v>
      </c>
    </row>
    <row r="1237" spans="10:11" x14ac:dyDescent="0.2">
      <c r="J1237" t="s">
        <v>8219</v>
      </c>
      <c r="K1237" s="6">
        <v>7534</v>
      </c>
    </row>
    <row r="1238" spans="10:11" x14ac:dyDescent="0.2">
      <c r="J1238" t="s">
        <v>8219</v>
      </c>
      <c r="K1238" s="6">
        <v>2500</v>
      </c>
    </row>
    <row r="1239" spans="10:11" x14ac:dyDescent="0.2">
      <c r="J1239" t="s">
        <v>8219</v>
      </c>
      <c r="K1239" s="6">
        <v>25000</v>
      </c>
    </row>
    <row r="1240" spans="10:11" x14ac:dyDescent="0.2">
      <c r="J1240" t="s">
        <v>8219</v>
      </c>
      <c r="K1240" s="6">
        <v>1000</v>
      </c>
    </row>
    <row r="1241" spans="10:11" x14ac:dyDescent="0.2">
      <c r="J1241" t="s">
        <v>8219</v>
      </c>
      <c r="K1241" s="6">
        <v>2500</v>
      </c>
    </row>
    <row r="1242" spans="10:11" x14ac:dyDescent="0.2">
      <c r="J1242" t="s">
        <v>8219</v>
      </c>
      <c r="K1242" s="6">
        <v>8000</v>
      </c>
    </row>
    <row r="1243" spans="10:11" x14ac:dyDescent="0.2">
      <c r="J1243" t="s">
        <v>8219</v>
      </c>
      <c r="K1243" s="6">
        <v>5000</v>
      </c>
    </row>
    <row r="1244" spans="10:11" x14ac:dyDescent="0.2">
      <c r="J1244" t="s">
        <v>8219</v>
      </c>
      <c r="K1244" s="6">
        <v>911</v>
      </c>
    </row>
    <row r="1245" spans="10:11" x14ac:dyDescent="0.2">
      <c r="J1245" t="s">
        <v>8219</v>
      </c>
      <c r="K1245" s="6">
        <v>12000</v>
      </c>
    </row>
    <row r="1246" spans="10:11" x14ac:dyDescent="0.2">
      <c r="J1246" t="s">
        <v>8218</v>
      </c>
      <c r="K1246" s="6">
        <v>2000</v>
      </c>
    </row>
    <row r="1247" spans="10:11" x14ac:dyDescent="0.2">
      <c r="J1247" t="s">
        <v>8218</v>
      </c>
      <c r="K1247" s="6">
        <v>2000</v>
      </c>
    </row>
    <row r="1248" spans="10:11" x14ac:dyDescent="0.2">
      <c r="J1248" t="s">
        <v>8218</v>
      </c>
      <c r="K1248" s="6">
        <v>2000</v>
      </c>
    </row>
    <row r="1249" spans="10:11" x14ac:dyDescent="0.2">
      <c r="J1249" t="s">
        <v>8218</v>
      </c>
      <c r="K1249" s="6">
        <v>3500</v>
      </c>
    </row>
    <row r="1250" spans="10:11" x14ac:dyDescent="0.2">
      <c r="J1250" t="s">
        <v>8218</v>
      </c>
      <c r="K1250" s="6">
        <v>2500</v>
      </c>
    </row>
    <row r="1251" spans="10:11" x14ac:dyDescent="0.2">
      <c r="J1251" t="s">
        <v>8218</v>
      </c>
      <c r="K1251" s="6">
        <v>5000</v>
      </c>
    </row>
    <row r="1252" spans="10:11" x14ac:dyDescent="0.2">
      <c r="J1252" t="s">
        <v>8218</v>
      </c>
      <c r="K1252" s="6">
        <v>30000</v>
      </c>
    </row>
    <row r="1253" spans="10:11" x14ac:dyDescent="0.2">
      <c r="J1253" t="s">
        <v>8218</v>
      </c>
      <c r="K1253" s="6">
        <v>6000</v>
      </c>
    </row>
    <row r="1254" spans="10:11" x14ac:dyDescent="0.2">
      <c r="J1254" t="s">
        <v>8218</v>
      </c>
      <c r="K1254" s="6">
        <v>3500</v>
      </c>
    </row>
    <row r="1255" spans="10:11" x14ac:dyDescent="0.2">
      <c r="J1255" t="s">
        <v>8218</v>
      </c>
      <c r="K1255" s="6">
        <v>10</v>
      </c>
    </row>
    <row r="1256" spans="10:11" x14ac:dyDescent="0.2">
      <c r="J1256" t="s">
        <v>8218</v>
      </c>
      <c r="K1256" s="6">
        <v>6700</v>
      </c>
    </row>
    <row r="1257" spans="10:11" x14ac:dyDescent="0.2">
      <c r="J1257" t="s">
        <v>8218</v>
      </c>
      <c r="K1257" s="6">
        <v>3000</v>
      </c>
    </row>
    <row r="1258" spans="10:11" x14ac:dyDescent="0.2">
      <c r="J1258" t="s">
        <v>8218</v>
      </c>
      <c r="K1258" s="6">
        <v>30000</v>
      </c>
    </row>
    <row r="1259" spans="10:11" x14ac:dyDescent="0.2">
      <c r="J1259" t="s">
        <v>8218</v>
      </c>
      <c r="K1259" s="6">
        <v>5500</v>
      </c>
    </row>
    <row r="1260" spans="10:11" x14ac:dyDescent="0.2">
      <c r="J1260" t="s">
        <v>8218</v>
      </c>
      <c r="K1260" s="6">
        <v>12000</v>
      </c>
    </row>
    <row r="1261" spans="10:11" x14ac:dyDescent="0.2">
      <c r="J1261" t="s">
        <v>8218</v>
      </c>
      <c r="K1261" s="6">
        <v>2500</v>
      </c>
    </row>
    <row r="1262" spans="10:11" x14ac:dyDescent="0.2">
      <c r="J1262" t="s">
        <v>8218</v>
      </c>
      <c r="K1262" s="6">
        <v>3300</v>
      </c>
    </row>
    <row r="1263" spans="10:11" x14ac:dyDescent="0.2">
      <c r="J1263" t="s">
        <v>8218</v>
      </c>
      <c r="K1263" s="6">
        <v>2000</v>
      </c>
    </row>
    <row r="1264" spans="10:11" x14ac:dyDescent="0.2">
      <c r="J1264" t="s">
        <v>8218</v>
      </c>
      <c r="K1264" s="6">
        <v>6500</v>
      </c>
    </row>
    <row r="1265" spans="10:11" x14ac:dyDescent="0.2">
      <c r="J1265" t="s">
        <v>8218</v>
      </c>
      <c r="K1265" s="6">
        <v>1500</v>
      </c>
    </row>
    <row r="1266" spans="10:11" x14ac:dyDescent="0.2">
      <c r="J1266" t="s">
        <v>8218</v>
      </c>
      <c r="K1266" s="6">
        <v>650</v>
      </c>
    </row>
    <row r="1267" spans="10:11" x14ac:dyDescent="0.2">
      <c r="J1267" t="s">
        <v>8218</v>
      </c>
      <c r="K1267" s="6">
        <v>3500</v>
      </c>
    </row>
    <row r="1268" spans="10:11" x14ac:dyDescent="0.2">
      <c r="J1268" t="s">
        <v>8218</v>
      </c>
      <c r="K1268" s="6">
        <v>9500</v>
      </c>
    </row>
    <row r="1269" spans="10:11" x14ac:dyDescent="0.2">
      <c r="J1269" t="s">
        <v>8218</v>
      </c>
      <c r="K1269" s="6">
        <v>22000</v>
      </c>
    </row>
    <row r="1270" spans="10:11" x14ac:dyDescent="0.2">
      <c r="J1270" t="s">
        <v>8218</v>
      </c>
      <c r="K1270" s="6">
        <v>12000</v>
      </c>
    </row>
    <row r="1271" spans="10:11" x14ac:dyDescent="0.2">
      <c r="J1271" t="s">
        <v>8218</v>
      </c>
      <c r="K1271" s="6">
        <v>18800</v>
      </c>
    </row>
    <row r="1272" spans="10:11" x14ac:dyDescent="0.2">
      <c r="J1272" t="s">
        <v>8218</v>
      </c>
      <c r="K1272" s="6">
        <v>10000</v>
      </c>
    </row>
    <row r="1273" spans="10:11" x14ac:dyDescent="0.2">
      <c r="J1273" t="s">
        <v>8218</v>
      </c>
      <c r="K1273" s="6">
        <v>7500</v>
      </c>
    </row>
    <row r="1274" spans="10:11" x14ac:dyDescent="0.2">
      <c r="J1274" t="s">
        <v>8218</v>
      </c>
      <c r="K1274" s="6">
        <v>5000</v>
      </c>
    </row>
    <row r="1275" spans="10:11" x14ac:dyDescent="0.2">
      <c r="J1275" t="s">
        <v>8218</v>
      </c>
      <c r="K1275" s="6">
        <v>4000</v>
      </c>
    </row>
    <row r="1276" spans="10:11" x14ac:dyDescent="0.2">
      <c r="J1276" t="s">
        <v>8218</v>
      </c>
      <c r="K1276" s="6">
        <v>25000</v>
      </c>
    </row>
    <row r="1277" spans="10:11" x14ac:dyDescent="0.2">
      <c r="J1277" t="s">
        <v>8218</v>
      </c>
      <c r="K1277" s="6">
        <v>15000</v>
      </c>
    </row>
    <row r="1278" spans="10:11" x14ac:dyDescent="0.2">
      <c r="J1278" t="s">
        <v>8218</v>
      </c>
      <c r="K1278" s="6">
        <v>3000</v>
      </c>
    </row>
    <row r="1279" spans="10:11" x14ac:dyDescent="0.2">
      <c r="J1279" t="s">
        <v>8218</v>
      </c>
      <c r="K1279" s="6">
        <v>15000</v>
      </c>
    </row>
    <row r="1280" spans="10:11" x14ac:dyDescent="0.2">
      <c r="J1280" t="s">
        <v>8218</v>
      </c>
      <c r="K1280" s="6">
        <v>6500</v>
      </c>
    </row>
    <row r="1281" spans="10:11" x14ac:dyDescent="0.2">
      <c r="J1281" t="s">
        <v>8218</v>
      </c>
      <c r="K1281" s="6">
        <v>12516</v>
      </c>
    </row>
    <row r="1282" spans="10:11" x14ac:dyDescent="0.2">
      <c r="J1282" t="s">
        <v>8218</v>
      </c>
      <c r="K1282" s="6">
        <v>15000</v>
      </c>
    </row>
    <row r="1283" spans="10:11" x14ac:dyDescent="0.2">
      <c r="J1283" t="s">
        <v>8218</v>
      </c>
      <c r="K1283" s="6">
        <v>7000</v>
      </c>
    </row>
    <row r="1284" spans="10:11" x14ac:dyDescent="0.2">
      <c r="J1284" t="s">
        <v>8218</v>
      </c>
      <c r="K1284" s="6">
        <v>15000</v>
      </c>
    </row>
    <row r="1285" spans="10:11" x14ac:dyDescent="0.2">
      <c r="J1285" t="s">
        <v>8218</v>
      </c>
      <c r="K1285" s="6">
        <v>1000</v>
      </c>
    </row>
    <row r="1286" spans="10:11" x14ac:dyDescent="0.2">
      <c r="J1286" t="s">
        <v>8218</v>
      </c>
      <c r="K1286" s="6">
        <v>2000</v>
      </c>
    </row>
    <row r="1287" spans="10:11" x14ac:dyDescent="0.2">
      <c r="J1287" t="s">
        <v>8218</v>
      </c>
      <c r="K1287" s="6">
        <v>2000</v>
      </c>
    </row>
    <row r="1288" spans="10:11" x14ac:dyDescent="0.2">
      <c r="J1288" t="s">
        <v>8218</v>
      </c>
      <c r="K1288" s="6">
        <v>1500</v>
      </c>
    </row>
    <row r="1289" spans="10:11" x14ac:dyDescent="0.2">
      <c r="J1289" t="s">
        <v>8218</v>
      </c>
      <c r="K1289" s="6">
        <v>250</v>
      </c>
    </row>
    <row r="1290" spans="10:11" x14ac:dyDescent="0.2">
      <c r="J1290" t="s">
        <v>8218</v>
      </c>
      <c r="K1290" s="6">
        <v>4000</v>
      </c>
    </row>
    <row r="1291" spans="10:11" x14ac:dyDescent="0.2">
      <c r="J1291" t="s">
        <v>8218</v>
      </c>
      <c r="K1291" s="6">
        <v>1500</v>
      </c>
    </row>
    <row r="1292" spans="10:11" x14ac:dyDescent="0.2">
      <c r="J1292" t="s">
        <v>8218</v>
      </c>
      <c r="K1292" s="6">
        <v>3500</v>
      </c>
    </row>
    <row r="1293" spans="10:11" x14ac:dyDescent="0.2">
      <c r="J1293" t="s">
        <v>8218</v>
      </c>
      <c r="K1293" s="6">
        <v>3000</v>
      </c>
    </row>
    <row r="1294" spans="10:11" x14ac:dyDescent="0.2">
      <c r="J1294" t="s">
        <v>8218</v>
      </c>
      <c r="K1294" s="6">
        <v>1700</v>
      </c>
    </row>
    <row r="1295" spans="10:11" x14ac:dyDescent="0.2">
      <c r="J1295" t="s">
        <v>8218</v>
      </c>
      <c r="K1295" s="6">
        <v>15000</v>
      </c>
    </row>
    <row r="1296" spans="10:11" x14ac:dyDescent="0.2">
      <c r="J1296" t="s">
        <v>8218</v>
      </c>
      <c r="K1296" s="6">
        <v>500</v>
      </c>
    </row>
    <row r="1297" spans="10:11" x14ac:dyDescent="0.2">
      <c r="J1297" t="s">
        <v>8218</v>
      </c>
      <c r="K1297" s="6">
        <v>2500</v>
      </c>
    </row>
    <row r="1298" spans="10:11" x14ac:dyDescent="0.2">
      <c r="J1298" t="s">
        <v>8218</v>
      </c>
      <c r="K1298" s="6">
        <v>850</v>
      </c>
    </row>
    <row r="1299" spans="10:11" x14ac:dyDescent="0.2">
      <c r="J1299" t="s">
        <v>8218</v>
      </c>
      <c r="K1299" s="6">
        <v>20000</v>
      </c>
    </row>
    <row r="1300" spans="10:11" x14ac:dyDescent="0.2">
      <c r="J1300" t="s">
        <v>8218</v>
      </c>
      <c r="K1300" s="6">
        <v>2000</v>
      </c>
    </row>
    <row r="1301" spans="10:11" x14ac:dyDescent="0.2">
      <c r="J1301" t="s">
        <v>8218</v>
      </c>
      <c r="K1301" s="6">
        <v>3500</v>
      </c>
    </row>
    <row r="1302" spans="10:11" x14ac:dyDescent="0.2">
      <c r="J1302" t="s">
        <v>8218</v>
      </c>
      <c r="K1302" s="6">
        <v>3000</v>
      </c>
    </row>
    <row r="1303" spans="10:11" x14ac:dyDescent="0.2">
      <c r="J1303" t="s">
        <v>8218</v>
      </c>
      <c r="K1303" s="6">
        <v>2000</v>
      </c>
    </row>
    <row r="1304" spans="10:11" x14ac:dyDescent="0.2">
      <c r="J1304" t="s">
        <v>8218</v>
      </c>
      <c r="K1304" s="6">
        <v>2500</v>
      </c>
    </row>
    <row r="1305" spans="10:11" x14ac:dyDescent="0.2">
      <c r="J1305" t="s">
        <v>8218</v>
      </c>
      <c r="K1305" s="6">
        <v>3500</v>
      </c>
    </row>
    <row r="1306" spans="10:11" x14ac:dyDescent="0.2">
      <c r="J1306" t="s">
        <v>8219</v>
      </c>
      <c r="K1306" s="6">
        <v>40000</v>
      </c>
    </row>
    <row r="1307" spans="10:11" x14ac:dyDescent="0.2">
      <c r="J1307" t="s">
        <v>8219</v>
      </c>
      <c r="K1307" s="6">
        <v>30000</v>
      </c>
    </row>
    <row r="1308" spans="10:11" x14ac:dyDescent="0.2">
      <c r="J1308" t="s">
        <v>8219</v>
      </c>
      <c r="K1308" s="6">
        <v>110000</v>
      </c>
    </row>
    <row r="1309" spans="10:11" x14ac:dyDescent="0.2">
      <c r="J1309" t="s">
        <v>8219</v>
      </c>
      <c r="K1309" s="6">
        <v>50000</v>
      </c>
    </row>
    <row r="1310" spans="10:11" x14ac:dyDescent="0.2">
      <c r="J1310" t="s">
        <v>8219</v>
      </c>
      <c r="K1310" s="6">
        <v>10000</v>
      </c>
    </row>
    <row r="1311" spans="10:11" x14ac:dyDescent="0.2">
      <c r="J1311" t="s">
        <v>8219</v>
      </c>
      <c r="K1311" s="6">
        <v>11500</v>
      </c>
    </row>
    <row r="1312" spans="10:11" x14ac:dyDescent="0.2">
      <c r="J1312" t="s">
        <v>8219</v>
      </c>
      <c r="K1312" s="6">
        <v>20000</v>
      </c>
    </row>
    <row r="1313" spans="10:11" x14ac:dyDescent="0.2">
      <c r="J1313" t="s">
        <v>8219</v>
      </c>
      <c r="K1313" s="6">
        <v>250000</v>
      </c>
    </row>
    <row r="1314" spans="10:11" x14ac:dyDescent="0.2">
      <c r="J1314" t="s">
        <v>8219</v>
      </c>
      <c r="K1314" s="6">
        <v>4600</v>
      </c>
    </row>
    <row r="1315" spans="10:11" x14ac:dyDescent="0.2">
      <c r="J1315" t="s">
        <v>8219</v>
      </c>
      <c r="K1315" s="6">
        <v>40000</v>
      </c>
    </row>
    <row r="1316" spans="10:11" x14ac:dyDescent="0.2">
      <c r="J1316" t="s">
        <v>8219</v>
      </c>
      <c r="K1316" s="6">
        <v>180000</v>
      </c>
    </row>
    <row r="1317" spans="10:11" x14ac:dyDescent="0.2">
      <c r="J1317" t="s">
        <v>8219</v>
      </c>
      <c r="K1317" s="6">
        <v>100000</v>
      </c>
    </row>
    <row r="1318" spans="10:11" x14ac:dyDescent="0.2">
      <c r="J1318" t="s">
        <v>8219</v>
      </c>
      <c r="K1318" s="6">
        <v>75000</v>
      </c>
    </row>
    <row r="1319" spans="10:11" x14ac:dyDescent="0.2">
      <c r="J1319" t="s">
        <v>8219</v>
      </c>
      <c r="K1319" s="6">
        <v>200000</v>
      </c>
    </row>
    <row r="1320" spans="10:11" x14ac:dyDescent="0.2">
      <c r="J1320" t="s">
        <v>8219</v>
      </c>
      <c r="K1320" s="6">
        <v>40000</v>
      </c>
    </row>
    <row r="1321" spans="10:11" x14ac:dyDescent="0.2">
      <c r="J1321" t="s">
        <v>8219</v>
      </c>
      <c r="K1321" s="6">
        <v>5800</v>
      </c>
    </row>
    <row r="1322" spans="10:11" x14ac:dyDescent="0.2">
      <c r="J1322" t="s">
        <v>8219</v>
      </c>
      <c r="K1322" s="6">
        <v>100000</v>
      </c>
    </row>
    <row r="1323" spans="10:11" x14ac:dyDescent="0.2">
      <c r="J1323" t="s">
        <v>8219</v>
      </c>
      <c r="K1323" s="6">
        <v>462000</v>
      </c>
    </row>
    <row r="1324" spans="10:11" x14ac:dyDescent="0.2">
      <c r="J1324" t="s">
        <v>8219</v>
      </c>
      <c r="K1324" s="6">
        <v>35000</v>
      </c>
    </row>
    <row r="1325" spans="10:11" x14ac:dyDescent="0.2">
      <c r="J1325" t="s">
        <v>8219</v>
      </c>
      <c r="K1325" s="6">
        <v>15000</v>
      </c>
    </row>
    <row r="1326" spans="10:11" x14ac:dyDescent="0.2">
      <c r="J1326" t="s">
        <v>8219</v>
      </c>
      <c r="K1326" s="6">
        <v>50000</v>
      </c>
    </row>
    <row r="1327" spans="10:11" x14ac:dyDescent="0.2">
      <c r="J1327" t="s">
        <v>8219</v>
      </c>
      <c r="K1327" s="6">
        <v>20000</v>
      </c>
    </row>
    <row r="1328" spans="10:11" x14ac:dyDescent="0.2">
      <c r="J1328" t="s">
        <v>8219</v>
      </c>
      <c r="K1328" s="6">
        <v>100000</v>
      </c>
    </row>
    <row r="1329" spans="10:11" x14ac:dyDescent="0.2">
      <c r="J1329" t="s">
        <v>8219</v>
      </c>
      <c r="K1329" s="6">
        <v>48000</v>
      </c>
    </row>
    <row r="1330" spans="10:11" x14ac:dyDescent="0.2">
      <c r="J1330" t="s">
        <v>8219</v>
      </c>
      <c r="K1330" s="6">
        <v>75000</v>
      </c>
    </row>
    <row r="1331" spans="10:11" x14ac:dyDescent="0.2">
      <c r="J1331" t="s">
        <v>8219</v>
      </c>
      <c r="K1331" s="6">
        <v>50000</v>
      </c>
    </row>
    <row r="1332" spans="10:11" x14ac:dyDescent="0.2">
      <c r="J1332" t="s">
        <v>8219</v>
      </c>
      <c r="K1332" s="6">
        <v>35000</v>
      </c>
    </row>
    <row r="1333" spans="10:11" x14ac:dyDescent="0.2">
      <c r="J1333" t="s">
        <v>8219</v>
      </c>
      <c r="K1333" s="6">
        <v>250000</v>
      </c>
    </row>
    <row r="1334" spans="10:11" x14ac:dyDescent="0.2">
      <c r="J1334" t="s">
        <v>8219</v>
      </c>
      <c r="K1334" s="6">
        <v>10115</v>
      </c>
    </row>
    <row r="1335" spans="10:11" x14ac:dyDescent="0.2">
      <c r="J1335" t="s">
        <v>8219</v>
      </c>
      <c r="K1335" s="6">
        <v>2500</v>
      </c>
    </row>
    <row r="1336" spans="10:11" x14ac:dyDescent="0.2">
      <c r="J1336" t="s">
        <v>8219</v>
      </c>
      <c r="K1336" s="6">
        <v>133000</v>
      </c>
    </row>
    <row r="1337" spans="10:11" x14ac:dyDescent="0.2">
      <c r="J1337" t="s">
        <v>8219</v>
      </c>
      <c r="K1337" s="6">
        <v>25000</v>
      </c>
    </row>
    <row r="1338" spans="10:11" x14ac:dyDescent="0.2">
      <c r="J1338" t="s">
        <v>8219</v>
      </c>
      <c r="K1338" s="6">
        <v>100000</v>
      </c>
    </row>
    <row r="1339" spans="10:11" x14ac:dyDescent="0.2">
      <c r="J1339" t="s">
        <v>8219</v>
      </c>
      <c r="K1339" s="6">
        <v>50000</v>
      </c>
    </row>
    <row r="1340" spans="10:11" x14ac:dyDescent="0.2">
      <c r="J1340" t="s">
        <v>8219</v>
      </c>
      <c r="K1340" s="6">
        <v>30000</v>
      </c>
    </row>
    <row r="1341" spans="10:11" x14ac:dyDescent="0.2">
      <c r="J1341" t="s">
        <v>8219</v>
      </c>
      <c r="K1341" s="6">
        <v>50000</v>
      </c>
    </row>
    <row r="1342" spans="10:11" x14ac:dyDescent="0.2">
      <c r="J1342" t="s">
        <v>8219</v>
      </c>
      <c r="K1342" s="6">
        <v>1680</v>
      </c>
    </row>
    <row r="1343" spans="10:11" x14ac:dyDescent="0.2">
      <c r="J1343" t="s">
        <v>8219</v>
      </c>
      <c r="K1343" s="6">
        <v>25000</v>
      </c>
    </row>
    <row r="1344" spans="10:11" x14ac:dyDescent="0.2">
      <c r="J1344" t="s">
        <v>8219</v>
      </c>
      <c r="K1344" s="6">
        <v>50000</v>
      </c>
    </row>
    <row r="1345" spans="10:11" x14ac:dyDescent="0.2">
      <c r="J1345" t="s">
        <v>8219</v>
      </c>
      <c r="K1345" s="6">
        <v>50000</v>
      </c>
    </row>
    <row r="1346" spans="10:11" x14ac:dyDescent="0.2">
      <c r="J1346" t="s">
        <v>8218</v>
      </c>
      <c r="K1346" s="6">
        <v>1500</v>
      </c>
    </row>
    <row r="1347" spans="10:11" x14ac:dyDescent="0.2">
      <c r="J1347" t="s">
        <v>8218</v>
      </c>
      <c r="K1347" s="6">
        <v>300</v>
      </c>
    </row>
    <row r="1348" spans="10:11" x14ac:dyDescent="0.2">
      <c r="J1348" t="s">
        <v>8218</v>
      </c>
      <c r="K1348" s="6">
        <v>4900</v>
      </c>
    </row>
    <row r="1349" spans="10:11" x14ac:dyDescent="0.2">
      <c r="J1349" t="s">
        <v>8218</v>
      </c>
      <c r="K1349" s="6">
        <v>2500</v>
      </c>
    </row>
    <row r="1350" spans="10:11" x14ac:dyDescent="0.2">
      <c r="J1350" t="s">
        <v>8218</v>
      </c>
      <c r="K1350" s="6">
        <v>5875</v>
      </c>
    </row>
    <row r="1351" spans="10:11" x14ac:dyDescent="0.2">
      <c r="J1351" t="s">
        <v>8218</v>
      </c>
      <c r="K1351" s="6">
        <v>5000</v>
      </c>
    </row>
    <row r="1352" spans="10:11" x14ac:dyDescent="0.2">
      <c r="J1352" t="s">
        <v>8218</v>
      </c>
      <c r="K1352" s="6">
        <v>5000</v>
      </c>
    </row>
    <row r="1353" spans="10:11" x14ac:dyDescent="0.2">
      <c r="J1353" t="s">
        <v>8218</v>
      </c>
      <c r="K1353" s="6">
        <v>20000</v>
      </c>
    </row>
    <row r="1354" spans="10:11" x14ac:dyDescent="0.2">
      <c r="J1354" t="s">
        <v>8218</v>
      </c>
      <c r="K1354" s="6">
        <v>10000</v>
      </c>
    </row>
    <row r="1355" spans="10:11" x14ac:dyDescent="0.2">
      <c r="J1355" t="s">
        <v>8218</v>
      </c>
      <c r="K1355" s="6">
        <v>1000</v>
      </c>
    </row>
    <row r="1356" spans="10:11" x14ac:dyDescent="0.2">
      <c r="J1356" t="s">
        <v>8218</v>
      </c>
      <c r="K1356" s="6">
        <v>1200</v>
      </c>
    </row>
    <row r="1357" spans="10:11" x14ac:dyDescent="0.2">
      <c r="J1357" t="s">
        <v>8218</v>
      </c>
      <c r="K1357" s="6">
        <v>2500</v>
      </c>
    </row>
    <row r="1358" spans="10:11" x14ac:dyDescent="0.2">
      <c r="J1358" t="s">
        <v>8218</v>
      </c>
      <c r="K1358" s="6">
        <v>3400</v>
      </c>
    </row>
    <row r="1359" spans="10:11" x14ac:dyDescent="0.2">
      <c r="J1359" t="s">
        <v>8218</v>
      </c>
      <c r="K1359" s="6">
        <v>2000</v>
      </c>
    </row>
    <row r="1360" spans="10:11" x14ac:dyDescent="0.2">
      <c r="J1360" t="s">
        <v>8218</v>
      </c>
      <c r="K1360" s="6">
        <v>3000</v>
      </c>
    </row>
    <row r="1361" spans="10:11" x14ac:dyDescent="0.2">
      <c r="J1361" t="s">
        <v>8218</v>
      </c>
      <c r="K1361" s="6">
        <v>660</v>
      </c>
    </row>
    <row r="1362" spans="10:11" x14ac:dyDescent="0.2">
      <c r="J1362" t="s">
        <v>8218</v>
      </c>
      <c r="K1362" s="6">
        <v>1500</v>
      </c>
    </row>
    <row r="1363" spans="10:11" x14ac:dyDescent="0.2">
      <c r="J1363" t="s">
        <v>8218</v>
      </c>
      <c r="K1363" s="6">
        <v>6000</v>
      </c>
    </row>
    <row r="1364" spans="10:11" x14ac:dyDescent="0.2">
      <c r="J1364" t="s">
        <v>8218</v>
      </c>
      <c r="K1364" s="6">
        <v>1000</v>
      </c>
    </row>
    <row r="1365" spans="10:11" x14ac:dyDescent="0.2">
      <c r="J1365" t="s">
        <v>8218</v>
      </c>
      <c r="K1365" s="6">
        <v>200</v>
      </c>
    </row>
    <row r="1366" spans="10:11" x14ac:dyDescent="0.2">
      <c r="J1366" t="s">
        <v>8218</v>
      </c>
      <c r="K1366" s="6">
        <v>42000</v>
      </c>
    </row>
    <row r="1367" spans="10:11" x14ac:dyDescent="0.2">
      <c r="J1367" t="s">
        <v>8218</v>
      </c>
      <c r="K1367" s="6">
        <v>7500</v>
      </c>
    </row>
    <row r="1368" spans="10:11" x14ac:dyDescent="0.2">
      <c r="J1368" t="s">
        <v>8218</v>
      </c>
      <c r="K1368" s="6">
        <v>7500</v>
      </c>
    </row>
    <row r="1369" spans="10:11" x14ac:dyDescent="0.2">
      <c r="J1369" t="s">
        <v>8218</v>
      </c>
      <c r="K1369" s="6">
        <v>5000</v>
      </c>
    </row>
    <row r="1370" spans="10:11" x14ac:dyDescent="0.2">
      <c r="J1370" t="s">
        <v>8218</v>
      </c>
      <c r="K1370" s="6">
        <v>5000</v>
      </c>
    </row>
    <row r="1371" spans="10:11" x14ac:dyDescent="0.2">
      <c r="J1371" t="s">
        <v>8218</v>
      </c>
      <c r="K1371" s="6">
        <v>32360</v>
      </c>
    </row>
    <row r="1372" spans="10:11" x14ac:dyDescent="0.2">
      <c r="J1372" t="s">
        <v>8218</v>
      </c>
      <c r="K1372" s="6">
        <v>1500</v>
      </c>
    </row>
    <row r="1373" spans="10:11" x14ac:dyDescent="0.2">
      <c r="J1373" t="s">
        <v>8218</v>
      </c>
      <c r="K1373" s="6">
        <v>6999</v>
      </c>
    </row>
    <row r="1374" spans="10:11" x14ac:dyDescent="0.2">
      <c r="J1374" t="s">
        <v>8218</v>
      </c>
      <c r="K1374" s="6">
        <v>500</v>
      </c>
    </row>
    <row r="1375" spans="10:11" x14ac:dyDescent="0.2">
      <c r="J1375" t="s">
        <v>8218</v>
      </c>
      <c r="K1375" s="6">
        <v>10000</v>
      </c>
    </row>
    <row r="1376" spans="10:11" x14ac:dyDescent="0.2">
      <c r="J1376" t="s">
        <v>8218</v>
      </c>
      <c r="K1376" s="6">
        <v>1500</v>
      </c>
    </row>
    <row r="1377" spans="10:11" x14ac:dyDescent="0.2">
      <c r="J1377" t="s">
        <v>8218</v>
      </c>
      <c r="K1377" s="6">
        <v>4000</v>
      </c>
    </row>
    <row r="1378" spans="10:11" x14ac:dyDescent="0.2">
      <c r="J1378" t="s">
        <v>8218</v>
      </c>
      <c r="K1378" s="6">
        <v>3700</v>
      </c>
    </row>
    <row r="1379" spans="10:11" x14ac:dyDescent="0.2">
      <c r="J1379" t="s">
        <v>8218</v>
      </c>
      <c r="K1379" s="6">
        <v>1300</v>
      </c>
    </row>
    <row r="1380" spans="10:11" x14ac:dyDescent="0.2">
      <c r="J1380" t="s">
        <v>8218</v>
      </c>
      <c r="K1380" s="6">
        <v>2000</v>
      </c>
    </row>
    <row r="1381" spans="10:11" x14ac:dyDescent="0.2">
      <c r="J1381" t="s">
        <v>8218</v>
      </c>
      <c r="K1381" s="6">
        <v>10000</v>
      </c>
    </row>
    <row r="1382" spans="10:11" x14ac:dyDescent="0.2">
      <c r="J1382" t="s">
        <v>8218</v>
      </c>
      <c r="K1382" s="6">
        <v>25</v>
      </c>
    </row>
    <row r="1383" spans="10:11" x14ac:dyDescent="0.2">
      <c r="J1383" t="s">
        <v>8218</v>
      </c>
      <c r="K1383" s="6">
        <v>5000</v>
      </c>
    </row>
    <row r="1384" spans="10:11" x14ac:dyDescent="0.2">
      <c r="J1384" t="s">
        <v>8218</v>
      </c>
      <c r="K1384" s="6">
        <v>8000</v>
      </c>
    </row>
    <row r="1385" spans="10:11" x14ac:dyDescent="0.2">
      <c r="J1385" t="s">
        <v>8218</v>
      </c>
      <c r="K1385" s="6">
        <v>2200</v>
      </c>
    </row>
    <row r="1386" spans="10:11" x14ac:dyDescent="0.2">
      <c r="J1386" t="s">
        <v>8218</v>
      </c>
      <c r="K1386" s="6">
        <v>3500</v>
      </c>
    </row>
    <row r="1387" spans="10:11" x14ac:dyDescent="0.2">
      <c r="J1387" t="s">
        <v>8218</v>
      </c>
      <c r="K1387" s="6">
        <v>8000</v>
      </c>
    </row>
    <row r="1388" spans="10:11" x14ac:dyDescent="0.2">
      <c r="J1388" t="s">
        <v>8218</v>
      </c>
      <c r="K1388" s="6">
        <v>400</v>
      </c>
    </row>
    <row r="1389" spans="10:11" x14ac:dyDescent="0.2">
      <c r="J1389" t="s">
        <v>8218</v>
      </c>
      <c r="K1389" s="6">
        <v>4000</v>
      </c>
    </row>
    <row r="1390" spans="10:11" x14ac:dyDescent="0.2">
      <c r="J1390" t="s">
        <v>8218</v>
      </c>
      <c r="K1390" s="6">
        <v>5000</v>
      </c>
    </row>
    <row r="1391" spans="10:11" x14ac:dyDescent="0.2">
      <c r="J1391" t="s">
        <v>8218</v>
      </c>
      <c r="K1391" s="6">
        <v>500</v>
      </c>
    </row>
    <row r="1392" spans="10:11" x14ac:dyDescent="0.2">
      <c r="J1392" t="s">
        <v>8218</v>
      </c>
      <c r="K1392" s="6">
        <v>2800</v>
      </c>
    </row>
    <row r="1393" spans="10:11" x14ac:dyDescent="0.2">
      <c r="J1393" t="s">
        <v>8218</v>
      </c>
      <c r="K1393" s="6">
        <v>500</v>
      </c>
    </row>
    <row r="1394" spans="10:11" x14ac:dyDescent="0.2">
      <c r="J1394" t="s">
        <v>8218</v>
      </c>
      <c r="K1394" s="6">
        <v>2500</v>
      </c>
    </row>
    <row r="1395" spans="10:11" x14ac:dyDescent="0.2">
      <c r="J1395" t="s">
        <v>8218</v>
      </c>
      <c r="K1395" s="6">
        <v>10000</v>
      </c>
    </row>
    <row r="1396" spans="10:11" x14ac:dyDescent="0.2">
      <c r="J1396" t="s">
        <v>8218</v>
      </c>
      <c r="K1396" s="6">
        <v>750</v>
      </c>
    </row>
    <row r="1397" spans="10:11" x14ac:dyDescent="0.2">
      <c r="J1397" t="s">
        <v>8218</v>
      </c>
      <c r="K1397" s="6">
        <v>3500</v>
      </c>
    </row>
    <row r="1398" spans="10:11" x14ac:dyDescent="0.2">
      <c r="J1398" t="s">
        <v>8218</v>
      </c>
      <c r="K1398" s="6">
        <v>6000</v>
      </c>
    </row>
    <row r="1399" spans="10:11" x14ac:dyDescent="0.2">
      <c r="J1399" t="s">
        <v>8218</v>
      </c>
      <c r="K1399" s="6">
        <v>10000</v>
      </c>
    </row>
    <row r="1400" spans="10:11" x14ac:dyDescent="0.2">
      <c r="J1400" t="s">
        <v>8218</v>
      </c>
      <c r="K1400" s="6">
        <v>4400</v>
      </c>
    </row>
    <row r="1401" spans="10:11" x14ac:dyDescent="0.2">
      <c r="J1401" t="s">
        <v>8218</v>
      </c>
      <c r="K1401" s="6">
        <v>9000</v>
      </c>
    </row>
    <row r="1402" spans="10:11" x14ac:dyDescent="0.2">
      <c r="J1402" t="s">
        <v>8218</v>
      </c>
      <c r="K1402" s="6">
        <v>350</v>
      </c>
    </row>
    <row r="1403" spans="10:11" x14ac:dyDescent="0.2">
      <c r="J1403" t="s">
        <v>8218</v>
      </c>
      <c r="K1403" s="6">
        <v>2500</v>
      </c>
    </row>
    <row r="1404" spans="10:11" x14ac:dyDescent="0.2">
      <c r="J1404" t="s">
        <v>8218</v>
      </c>
      <c r="K1404" s="6">
        <v>2500</v>
      </c>
    </row>
    <row r="1405" spans="10:11" x14ac:dyDescent="0.2">
      <c r="J1405" t="s">
        <v>8218</v>
      </c>
      <c r="K1405" s="6">
        <v>4000</v>
      </c>
    </row>
    <row r="1406" spans="10:11" x14ac:dyDescent="0.2">
      <c r="J1406" t="s">
        <v>8220</v>
      </c>
      <c r="K1406" s="6">
        <v>14500</v>
      </c>
    </row>
    <row r="1407" spans="10:11" x14ac:dyDescent="0.2">
      <c r="J1407" t="s">
        <v>8220</v>
      </c>
      <c r="K1407" s="6">
        <v>25000</v>
      </c>
    </row>
    <row r="1408" spans="10:11" x14ac:dyDescent="0.2">
      <c r="J1408" t="s">
        <v>8220</v>
      </c>
      <c r="K1408" s="6">
        <v>12000</v>
      </c>
    </row>
    <row r="1409" spans="10:11" x14ac:dyDescent="0.2">
      <c r="J1409" t="s">
        <v>8220</v>
      </c>
      <c r="K1409" s="6">
        <v>3000</v>
      </c>
    </row>
    <row r="1410" spans="10:11" x14ac:dyDescent="0.2">
      <c r="J1410" t="s">
        <v>8220</v>
      </c>
      <c r="K1410" s="6">
        <v>1000</v>
      </c>
    </row>
    <row r="1411" spans="10:11" x14ac:dyDescent="0.2">
      <c r="J1411" t="s">
        <v>8220</v>
      </c>
      <c r="K1411" s="6">
        <v>4000</v>
      </c>
    </row>
    <row r="1412" spans="10:11" x14ac:dyDescent="0.2">
      <c r="J1412" t="s">
        <v>8220</v>
      </c>
      <c r="K1412" s="6">
        <v>6000</v>
      </c>
    </row>
    <row r="1413" spans="10:11" x14ac:dyDescent="0.2">
      <c r="J1413" t="s">
        <v>8220</v>
      </c>
      <c r="K1413" s="6">
        <v>3000</v>
      </c>
    </row>
    <row r="1414" spans="10:11" x14ac:dyDescent="0.2">
      <c r="J1414" t="s">
        <v>8220</v>
      </c>
      <c r="K1414" s="6">
        <v>7000</v>
      </c>
    </row>
    <row r="1415" spans="10:11" x14ac:dyDescent="0.2">
      <c r="J1415" t="s">
        <v>8220</v>
      </c>
      <c r="K1415" s="6">
        <v>2000</v>
      </c>
    </row>
    <row r="1416" spans="10:11" x14ac:dyDescent="0.2">
      <c r="J1416" t="s">
        <v>8220</v>
      </c>
      <c r="K1416" s="6">
        <v>500</v>
      </c>
    </row>
    <row r="1417" spans="10:11" x14ac:dyDescent="0.2">
      <c r="J1417" t="s">
        <v>8220</v>
      </c>
      <c r="K1417" s="6">
        <v>4400</v>
      </c>
    </row>
    <row r="1418" spans="10:11" x14ac:dyDescent="0.2">
      <c r="J1418" t="s">
        <v>8220</v>
      </c>
      <c r="K1418" s="6">
        <v>50000</v>
      </c>
    </row>
    <row r="1419" spans="10:11" x14ac:dyDescent="0.2">
      <c r="J1419" t="s">
        <v>8220</v>
      </c>
      <c r="K1419" s="6">
        <v>4500</v>
      </c>
    </row>
    <row r="1420" spans="10:11" x14ac:dyDescent="0.2">
      <c r="J1420" t="s">
        <v>8220</v>
      </c>
      <c r="K1420" s="6">
        <v>3000</v>
      </c>
    </row>
    <row r="1421" spans="10:11" x14ac:dyDescent="0.2">
      <c r="J1421" t="s">
        <v>8220</v>
      </c>
      <c r="K1421" s="6">
        <v>6300</v>
      </c>
    </row>
    <row r="1422" spans="10:11" x14ac:dyDescent="0.2">
      <c r="J1422" t="s">
        <v>8220</v>
      </c>
      <c r="K1422" s="6">
        <v>110</v>
      </c>
    </row>
    <row r="1423" spans="10:11" x14ac:dyDescent="0.2">
      <c r="J1423" t="s">
        <v>8220</v>
      </c>
      <c r="K1423" s="6">
        <v>200000</v>
      </c>
    </row>
    <row r="1424" spans="10:11" x14ac:dyDescent="0.2">
      <c r="J1424" t="s">
        <v>8220</v>
      </c>
      <c r="K1424" s="6">
        <v>25000</v>
      </c>
    </row>
    <row r="1425" spans="10:11" x14ac:dyDescent="0.2">
      <c r="J1425" t="s">
        <v>8220</v>
      </c>
      <c r="K1425" s="6">
        <v>30000</v>
      </c>
    </row>
    <row r="1426" spans="10:11" x14ac:dyDescent="0.2">
      <c r="J1426" t="s">
        <v>8220</v>
      </c>
      <c r="K1426" s="6">
        <v>7500</v>
      </c>
    </row>
    <row r="1427" spans="10:11" x14ac:dyDescent="0.2">
      <c r="J1427" t="s">
        <v>8220</v>
      </c>
      <c r="K1427" s="6">
        <v>13000</v>
      </c>
    </row>
    <row r="1428" spans="10:11" x14ac:dyDescent="0.2">
      <c r="J1428" t="s">
        <v>8220</v>
      </c>
      <c r="K1428" s="6">
        <v>1000</v>
      </c>
    </row>
    <row r="1429" spans="10:11" x14ac:dyDescent="0.2">
      <c r="J1429" t="s">
        <v>8220</v>
      </c>
      <c r="K1429" s="6">
        <v>5000</v>
      </c>
    </row>
    <row r="1430" spans="10:11" x14ac:dyDescent="0.2">
      <c r="J1430" t="s">
        <v>8220</v>
      </c>
      <c r="K1430" s="6">
        <v>1000</v>
      </c>
    </row>
    <row r="1431" spans="10:11" x14ac:dyDescent="0.2">
      <c r="J1431" t="s">
        <v>8220</v>
      </c>
      <c r="K1431" s="6">
        <v>10000</v>
      </c>
    </row>
    <row r="1432" spans="10:11" x14ac:dyDescent="0.2">
      <c r="J1432" t="s">
        <v>8220</v>
      </c>
      <c r="K1432" s="6">
        <v>5000</v>
      </c>
    </row>
    <row r="1433" spans="10:11" x14ac:dyDescent="0.2">
      <c r="J1433" t="s">
        <v>8220</v>
      </c>
      <c r="K1433" s="6">
        <v>17000</v>
      </c>
    </row>
    <row r="1434" spans="10:11" x14ac:dyDescent="0.2">
      <c r="J1434" t="s">
        <v>8220</v>
      </c>
      <c r="K1434" s="6">
        <v>40000</v>
      </c>
    </row>
    <row r="1435" spans="10:11" x14ac:dyDescent="0.2">
      <c r="J1435" t="s">
        <v>8220</v>
      </c>
      <c r="K1435" s="6">
        <v>12000</v>
      </c>
    </row>
    <row r="1436" spans="10:11" x14ac:dyDescent="0.2">
      <c r="J1436" t="s">
        <v>8220</v>
      </c>
      <c r="K1436" s="6">
        <v>82000</v>
      </c>
    </row>
    <row r="1437" spans="10:11" x14ac:dyDescent="0.2">
      <c r="J1437" t="s">
        <v>8220</v>
      </c>
      <c r="K1437" s="6">
        <v>15000</v>
      </c>
    </row>
    <row r="1438" spans="10:11" x14ac:dyDescent="0.2">
      <c r="J1438" t="s">
        <v>8220</v>
      </c>
      <c r="K1438" s="6">
        <v>10000</v>
      </c>
    </row>
    <row r="1439" spans="10:11" x14ac:dyDescent="0.2">
      <c r="J1439" t="s">
        <v>8220</v>
      </c>
      <c r="K1439" s="6">
        <v>3000</v>
      </c>
    </row>
    <row r="1440" spans="10:11" x14ac:dyDescent="0.2">
      <c r="J1440" t="s">
        <v>8220</v>
      </c>
      <c r="K1440" s="6">
        <v>20000</v>
      </c>
    </row>
    <row r="1441" spans="10:11" x14ac:dyDescent="0.2">
      <c r="J1441" t="s">
        <v>8220</v>
      </c>
      <c r="K1441" s="6">
        <v>2725</v>
      </c>
    </row>
    <row r="1442" spans="10:11" x14ac:dyDescent="0.2">
      <c r="J1442" t="s">
        <v>8220</v>
      </c>
      <c r="K1442" s="6">
        <v>13000</v>
      </c>
    </row>
    <row r="1443" spans="10:11" x14ac:dyDescent="0.2">
      <c r="J1443" t="s">
        <v>8220</v>
      </c>
      <c r="K1443" s="6">
        <v>180000</v>
      </c>
    </row>
    <row r="1444" spans="10:11" x14ac:dyDescent="0.2">
      <c r="J1444" t="s">
        <v>8220</v>
      </c>
      <c r="K1444" s="6">
        <v>1500</v>
      </c>
    </row>
    <row r="1445" spans="10:11" x14ac:dyDescent="0.2">
      <c r="J1445" t="s">
        <v>8220</v>
      </c>
      <c r="K1445" s="6">
        <v>13000</v>
      </c>
    </row>
    <row r="1446" spans="10:11" x14ac:dyDescent="0.2">
      <c r="J1446" t="s">
        <v>8220</v>
      </c>
      <c r="K1446" s="6">
        <v>4950</v>
      </c>
    </row>
    <row r="1447" spans="10:11" x14ac:dyDescent="0.2">
      <c r="J1447" t="s">
        <v>8220</v>
      </c>
      <c r="K1447" s="6">
        <v>130000</v>
      </c>
    </row>
    <row r="1448" spans="10:11" x14ac:dyDescent="0.2">
      <c r="J1448" t="s">
        <v>8220</v>
      </c>
      <c r="K1448" s="6">
        <v>900</v>
      </c>
    </row>
    <row r="1449" spans="10:11" x14ac:dyDescent="0.2">
      <c r="J1449" t="s">
        <v>8220</v>
      </c>
      <c r="K1449" s="6">
        <v>500000</v>
      </c>
    </row>
    <row r="1450" spans="10:11" x14ac:dyDescent="0.2">
      <c r="J1450" t="s">
        <v>8220</v>
      </c>
      <c r="K1450" s="6">
        <v>200000</v>
      </c>
    </row>
    <row r="1451" spans="10:11" x14ac:dyDescent="0.2">
      <c r="J1451" t="s">
        <v>8220</v>
      </c>
      <c r="K1451" s="6">
        <v>8888</v>
      </c>
    </row>
    <row r="1452" spans="10:11" x14ac:dyDescent="0.2">
      <c r="J1452" t="s">
        <v>8220</v>
      </c>
      <c r="K1452" s="6">
        <v>100000</v>
      </c>
    </row>
    <row r="1453" spans="10:11" x14ac:dyDescent="0.2">
      <c r="J1453" t="s">
        <v>8219</v>
      </c>
      <c r="K1453" s="6">
        <v>18950</v>
      </c>
    </row>
    <row r="1454" spans="10:11" x14ac:dyDescent="0.2">
      <c r="J1454" t="s">
        <v>8219</v>
      </c>
      <c r="K1454" s="6">
        <v>14000</v>
      </c>
    </row>
    <row r="1455" spans="10:11" x14ac:dyDescent="0.2">
      <c r="J1455" t="s">
        <v>8219</v>
      </c>
      <c r="K1455" s="6">
        <v>25000</v>
      </c>
    </row>
    <row r="1456" spans="10:11" x14ac:dyDescent="0.2">
      <c r="J1456" t="s">
        <v>8219</v>
      </c>
      <c r="K1456" s="6">
        <v>1750</v>
      </c>
    </row>
    <row r="1457" spans="10:11" x14ac:dyDescent="0.2">
      <c r="J1457" t="s">
        <v>8219</v>
      </c>
      <c r="K1457" s="6">
        <v>15000</v>
      </c>
    </row>
    <row r="1458" spans="10:11" x14ac:dyDescent="0.2">
      <c r="J1458" t="s">
        <v>8219</v>
      </c>
      <c r="K1458" s="6">
        <v>5000</v>
      </c>
    </row>
    <row r="1459" spans="10:11" x14ac:dyDescent="0.2">
      <c r="J1459" t="s">
        <v>8219</v>
      </c>
      <c r="K1459" s="6">
        <v>6000</v>
      </c>
    </row>
    <row r="1460" spans="10:11" x14ac:dyDescent="0.2">
      <c r="J1460" t="s">
        <v>8219</v>
      </c>
      <c r="K1460" s="6">
        <v>5000</v>
      </c>
    </row>
    <row r="1461" spans="10:11" x14ac:dyDescent="0.2">
      <c r="J1461" t="s">
        <v>8219</v>
      </c>
      <c r="K1461" s="6">
        <v>37000</v>
      </c>
    </row>
    <row r="1462" spans="10:11" x14ac:dyDescent="0.2">
      <c r="J1462" t="s">
        <v>8219</v>
      </c>
      <c r="K1462" s="6">
        <v>25000000</v>
      </c>
    </row>
    <row r="1463" spans="10:11" x14ac:dyDescent="0.2">
      <c r="J1463" t="s">
        <v>8218</v>
      </c>
      <c r="K1463" s="6">
        <v>15000</v>
      </c>
    </row>
    <row r="1464" spans="10:11" x14ac:dyDescent="0.2">
      <c r="J1464" t="s">
        <v>8218</v>
      </c>
      <c r="K1464" s="6">
        <v>4000</v>
      </c>
    </row>
    <row r="1465" spans="10:11" x14ac:dyDescent="0.2">
      <c r="J1465" t="s">
        <v>8218</v>
      </c>
      <c r="K1465" s="6">
        <v>600</v>
      </c>
    </row>
    <row r="1466" spans="10:11" x14ac:dyDescent="0.2">
      <c r="J1466" t="s">
        <v>8218</v>
      </c>
      <c r="K1466" s="6">
        <v>5000</v>
      </c>
    </row>
    <row r="1467" spans="10:11" x14ac:dyDescent="0.2">
      <c r="J1467" t="s">
        <v>8218</v>
      </c>
      <c r="K1467" s="6">
        <v>30000</v>
      </c>
    </row>
    <row r="1468" spans="10:11" x14ac:dyDescent="0.2">
      <c r="J1468" t="s">
        <v>8218</v>
      </c>
      <c r="K1468" s="6">
        <v>16000</v>
      </c>
    </row>
    <row r="1469" spans="10:11" x14ac:dyDescent="0.2">
      <c r="J1469" t="s">
        <v>8218</v>
      </c>
      <c r="K1469" s="6">
        <v>40000</v>
      </c>
    </row>
    <row r="1470" spans="10:11" x14ac:dyDescent="0.2">
      <c r="J1470" t="s">
        <v>8218</v>
      </c>
      <c r="K1470" s="6">
        <v>9500</v>
      </c>
    </row>
    <row r="1471" spans="10:11" x14ac:dyDescent="0.2">
      <c r="J1471" t="s">
        <v>8218</v>
      </c>
      <c r="K1471" s="6">
        <v>44250</v>
      </c>
    </row>
    <row r="1472" spans="10:11" x14ac:dyDescent="0.2">
      <c r="J1472" t="s">
        <v>8218</v>
      </c>
      <c r="K1472" s="6">
        <v>1500</v>
      </c>
    </row>
    <row r="1473" spans="10:11" x14ac:dyDescent="0.2">
      <c r="J1473" t="s">
        <v>8218</v>
      </c>
      <c r="K1473" s="6">
        <v>32000</v>
      </c>
    </row>
    <row r="1474" spans="10:11" x14ac:dyDescent="0.2">
      <c r="J1474" t="s">
        <v>8218</v>
      </c>
      <c r="K1474" s="6">
        <v>25000</v>
      </c>
    </row>
    <row r="1475" spans="10:11" x14ac:dyDescent="0.2">
      <c r="J1475" t="s">
        <v>8218</v>
      </c>
      <c r="K1475" s="6">
        <v>1500</v>
      </c>
    </row>
    <row r="1476" spans="10:11" x14ac:dyDescent="0.2">
      <c r="J1476" t="s">
        <v>8218</v>
      </c>
      <c r="K1476" s="6">
        <v>3000</v>
      </c>
    </row>
    <row r="1477" spans="10:11" x14ac:dyDescent="0.2">
      <c r="J1477" t="s">
        <v>8218</v>
      </c>
      <c r="K1477" s="6">
        <v>15000</v>
      </c>
    </row>
    <row r="1478" spans="10:11" x14ac:dyDescent="0.2">
      <c r="J1478" t="s">
        <v>8218</v>
      </c>
      <c r="K1478" s="6">
        <v>6000</v>
      </c>
    </row>
    <row r="1479" spans="10:11" x14ac:dyDescent="0.2">
      <c r="J1479" t="s">
        <v>8218</v>
      </c>
      <c r="K1479" s="6">
        <v>30000</v>
      </c>
    </row>
    <row r="1480" spans="10:11" x14ac:dyDescent="0.2">
      <c r="J1480" t="s">
        <v>8218</v>
      </c>
      <c r="K1480" s="6">
        <v>50000</v>
      </c>
    </row>
    <row r="1481" spans="10:11" x14ac:dyDescent="0.2">
      <c r="J1481" t="s">
        <v>8218</v>
      </c>
      <c r="K1481" s="6">
        <v>1600</v>
      </c>
    </row>
    <row r="1482" spans="10:11" x14ac:dyDescent="0.2">
      <c r="J1482" t="s">
        <v>8218</v>
      </c>
      <c r="K1482" s="6">
        <v>50000</v>
      </c>
    </row>
    <row r="1483" spans="10:11" x14ac:dyDescent="0.2">
      <c r="J1483" t="s">
        <v>8220</v>
      </c>
      <c r="K1483" s="6">
        <v>5000</v>
      </c>
    </row>
    <row r="1484" spans="10:11" x14ac:dyDescent="0.2">
      <c r="J1484" t="s">
        <v>8220</v>
      </c>
      <c r="K1484" s="6">
        <v>5000</v>
      </c>
    </row>
    <row r="1485" spans="10:11" x14ac:dyDescent="0.2">
      <c r="J1485" t="s">
        <v>8220</v>
      </c>
      <c r="K1485" s="6">
        <v>7000</v>
      </c>
    </row>
    <row r="1486" spans="10:11" x14ac:dyDescent="0.2">
      <c r="J1486" t="s">
        <v>8220</v>
      </c>
      <c r="K1486" s="6">
        <v>2000</v>
      </c>
    </row>
    <row r="1487" spans="10:11" x14ac:dyDescent="0.2">
      <c r="J1487" t="s">
        <v>8220</v>
      </c>
      <c r="K1487" s="6">
        <v>6700</v>
      </c>
    </row>
    <row r="1488" spans="10:11" x14ac:dyDescent="0.2">
      <c r="J1488" t="s">
        <v>8220</v>
      </c>
      <c r="K1488" s="6">
        <v>20000</v>
      </c>
    </row>
    <row r="1489" spans="10:11" x14ac:dyDescent="0.2">
      <c r="J1489" t="s">
        <v>8220</v>
      </c>
      <c r="K1489" s="6">
        <v>10000</v>
      </c>
    </row>
    <row r="1490" spans="10:11" x14ac:dyDescent="0.2">
      <c r="J1490" t="s">
        <v>8220</v>
      </c>
      <c r="K1490" s="6">
        <v>15000</v>
      </c>
    </row>
    <row r="1491" spans="10:11" x14ac:dyDescent="0.2">
      <c r="J1491" t="s">
        <v>8220</v>
      </c>
      <c r="K1491" s="6">
        <v>5000</v>
      </c>
    </row>
    <row r="1492" spans="10:11" x14ac:dyDescent="0.2">
      <c r="J1492" t="s">
        <v>8220</v>
      </c>
      <c r="K1492" s="6">
        <v>2900</v>
      </c>
    </row>
    <row r="1493" spans="10:11" x14ac:dyDescent="0.2">
      <c r="J1493" t="s">
        <v>8220</v>
      </c>
      <c r="K1493" s="6">
        <v>1200</v>
      </c>
    </row>
    <row r="1494" spans="10:11" x14ac:dyDescent="0.2">
      <c r="J1494" t="s">
        <v>8220</v>
      </c>
      <c r="K1494" s="6">
        <v>4000</v>
      </c>
    </row>
    <row r="1495" spans="10:11" x14ac:dyDescent="0.2">
      <c r="J1495" t="s">
        <v>8220</v>
      </c>
      <c r="K1495" s="6">
        <v>2400</v>
      </c>
    </row>
    <row r="1496" spans="10:11" x14ac:dyDescent="0.2">
      <c r="J1496" t="s">
        <v>8220</v>
      </c>
      <c r="K1496" s="6">
        <v>5000</v>
      </c>
    </row>
    <row r="1497" spans="10:11" x14ac:dyDescent="0.2">
      <c r="J1497" t="s">
        <v>8220</v>
      </c>
      <c r="K1497" s="6">
        <v>2000</v>
      </c>
    </row>
    <row r="1498" spans="10:11" x14ac:dyDescent="0.2">
      <c r="J1498" t="s">
        <v>8220</v>
      </c>
      <c r="K1498" s="6">
        <v>1500</v>
      </c>
    </row>
    <row r="1499" spans="10:11" x14ac:dyDescent="0.2">
      <c r="J1499" t="s">
        <v>8220</v>
      </c>
      <c r="K1499" s="6">
        <v>15000</v>
      </c>
    </row>
    <row r="1500" spans="10:11" x14ac:dyDescent="0.2">
      <c r="J1500" t="s">
        <v>8220</v>
      </c>
      <c r="K1500" s="6">
        <v>3000</v>
      </c>
    </row>
    <row r="1501" spans="10:11" x14ac:dyDescent="0.2">
      <c r="J1501" t="s">
        <v>8220</v>
      </c>
      <c r="K1501" s="6">
        <v>2000</v>
      </c>
    </row>
    <row r="1502" spans="10:11" x14ac:dyDescent="0.2">
      <c r="J1502" t="s">
        <v>8220</v>
      </c>
      <c r="K1502" s="6">
        <v>2800</v>
      </c>
    </row>
    <row r="1503" spans="10:11" x14ac:dyDescent="0.2">
      <c r="J1503" t="s">
        <v>8218</v>
      </c>
      <c r="K1503" s="6">
        <v>52000</v>
      </c>
    </row>
    <row r="1504" spans="10:11" x14ac:dyDescent="0.2">
      <c r="J1504" t="s">
        <v>8218</v>
      </c>
      <c r="K1504" s="6">
        <v>22000</v>
      </c>
    </row>
    <row r="1505" spans="10:11" x14ac:dyDescent="0.2">
      <c r="J1505" t="s">
        <v>8218</v>
      </c>
      <c r="K1505" s="6">
        <v>3750</v>
      </c>
    </row>
    <row r="1506" spans="10:11" x14ac:dyDescent="0.2">
      <c r="J1506" t="s">
        <v>8218</v>
      </c>
      <c r="K1506" s="6">
        <v>6500</v>
      </c>
    </row>
    <row r="1507" spans="10:11" x14ac:dyDescent="0.2">
      <c r="J1507" t="s">
        <v>8218</v>
      </c>
      <c r="K1507" s="6">
        <v>16000</v>
      </c>
    </row>
    <row r="1508" spans="10:11" x14ac:dyDescent="0.2">
      <c r="J1508" t="s">
        <v>8218</v>
      </c>
      <c r="K1508" s="6">
        <v>1500</v>
      </c>
    </row>
    <row r="1509" spans="10:11" x14ac:dyDescent="0.2">
      <c r="J1509" t="s">
        <v>8218</v>
      </c>
      <c r="K1509" s="6">
        <v>1200</v>
      </c>
    </row>
    <row r="1510" spans="10:11" x14ac:dyDescent="0.2">
      <c r="J1510" t="s">
        <v>8218</v>
      </c>
      <c r="K1510" s="6">
        <v>18500</v>
      </c>
    </row>
    <row r="1511" spans="10:11" x14ac:dyDescent="0.2">
      <c r="J1511" t="s">
        <v>8218</v>
      </c>
      <c r="K1511" s="6">
        <v>17500</v>
      </c>
    </row>
    <row r="1512" spans="10:11" x14ac:dyDescent="0.2">
      <c r="J1512" t="s">
        <v>8218</v>
      </c>
      <c r="K1512" s="6">
        <v>16000</v>
      </c>
    </row>
    <row r="1513" spans="10:11" x14ac:dyDescent="0.2">
      <c r="J1513" t="s">
        <v>8218</v>
      </c>
      <c r="K1513" s="6">
        <v>14000</v>
      </c>
    </row>
    <row r="1514" spans="10:11" x14ac:dyDescent="0.2">
      <c r="J1514" t="s">
        <v>8218</v>
      </c>
      <c r="K1514" s="6">
        <v>3500</v>
      </c>
    </row>
    <row r="1515" spans="10:11" x14ac:dyDescent="0.2">
      <c r="J1515" t="s">
        <v>8218</v>
      </c>
      <c r="K1515" s="6">
        <v>8000</v>
      </c>
    </row>
    <row r="1516" spans="10:11" x14ac:dyDescent="0.2">
      <c r="J1516" t="s">
        <v>8218</v>
      </c>
      <c r="K1516" s="6">
        <v>25000</v>
      </c>
    </row>
    <row r="1517" spans="10:11" x14ac:dyDescent="0.2">
      <c r="J1517" t="s">
        <v>8218</v>
      </c>
      <c r="K1517" s="6">
        <v>300000</v>
      </c>
    </row>
    <row r="1518" spans="10:11" x14ac:dyDescent="0.2">
      <c r="J1518" t="s">
        <v>8218</v>
      </c>
      <c r="K1518" s="6">
        <v>17000</v>
      </c>
    </row>
    <row r="1519" spans="10:11" x14ac:dyDescent="0.2">
      <c r="J1519" t="s">
        <v>8218</v>
      </c>
      <c r="K1519" s="6">
        <v>15000</v>
      </c>
    </row>
    <row r="1520" spans="10:11" x14ac:dyDescent="0.2">
      <c r="J1520" t="s">
        <v>8218</v>
      </c>
      <c r="K1520" s="6">
        <v>15000</v>
      </c>
    </row>
    <row r="1521" spans="10:11" x14ac:dyDescent="0.2">
      <c r="J1521" t="s">
        <v>8218</v>
      </c>
      <c r="K1521" s="6">
        <v>9000</v>
      </c>
    </row>
    <row r="1522" spans="10:11" x14ac:dyDescent="0.2">
      <c r="J1522" t="s">
        <v>8218</v>
      </c>
      <c r="K1522" s="6">
        <v>18000</v>
      </c>
    </row>
    <row r="1523" spans="10:11" x14ac:dyDescent="0.2">
      <c r="J1523" t="s">
        <v>8218</v>
      </c>
      <c r="K1523" s="6">
        <v>37500</v>
      </c>
    </row>
    <row r="1524" spans="10:11" x14ac:dyDescent="0.2">
      <c r="J1524" t="s">
        <v>8218</v>
      </c>
      <c r="K1524" s="6">
        <v>43500</v>
      </c>
    </row>
    <row r="1525" spans="10:11" x14ac:dyDescent="0.2">
      <c r="J1525" t="s">
        <v>8218</v>
      </c>
      <c r="K1525" s="6">
        <v>18500</v>
      </c>
    </row>
    <row r="1526" spans="10:11" x14ac:dyDescent="0.2">
      <c r="J1526" t="s">
        <v>8218</v>
      </c>
      <c r="K1526" s="6">
        <v>3000</v>
      </c>
    </row>
    <row r="1527" spans="10:11" x14ac:dyDescent="0.2">
      <c r="J1527" t="s">
        <v>8218</v>
      </c>
      <c r="K1527" s="6">
        <v>2600</v>
      </c>
    </row>
    <row r="1528" spans="10:11" x14ac:dyDescent="0.2">
      <c r="J1528" t="s">
        <v>8218</v>
      </c>
      <c r="K1528" s="6">
        <v>23000</v>
      </c>
    </row>
    <row r="1529" spans="10:11" x14ac:dyDescent="0.2">
      <c r="J1529" t="s">
        <v>8218</v>
      </c>
      <c r="K1529" s="6">
        <v>3500</v>
      </c>
    </row>
    <row r="1530" spans="10:11" x14ac:dyDescent="0.2">
      <c r="J1530" t="s">
        <v>8218</v>
      </c>
      <c r="K1530" s="6">
        <v>3000</v>
      </c>
    </row>
    <row r="1531" spans="10:11" x14ac:dyDescent="0.2">
      <c r="J1531" t="s">
        <v>8218</v>
      </c>
      <c r="K1531" s="6">
        <v>19000</v>
      </c>
    </row>
    <row r="1532" spans="10:11" x14ac:dyDescent="0.2">
      <c r="J1532" t="s">
        <v>8218</v>
      </c>
      <c r="K1532" s="6">
        <v>35000</v>
      </c>
    </row>
    <row r="1533" spans="10:11" x14ac:dyDescent="0.2">
      <c r="J1533" t="s">
        <v>8218</v>
      </c>
      <c r="K1533" s="6">
        <v>2350</v>
      </c>
    </row>
    <row r="1534" spans="10:11" x14ac:dyDescent="0.2">
      <c r="J1534" t="s">
        <v>8218</v>
      </c>
      <c r="K1534" s="6">
        <v>5000</v>
      </c>
    </row>
    <row r="1535" spans="10:11" x14ac:dyDescent="0.2">
      <c r="J1535" t="s">
        <v>8218</v>
      </c>
      <c r="K1535" s="6">
        <v>45000</v>
      </c>
    </row>
    <row r="1536" spans="10:11" x14ac:dyDescent="0.2">
      <c r="J1536" t="s">
        <v>8218</v>
      </c>
      <c r="K1536" s="6">
        <v>7500</v>
      </c>
    </row>
    <row r="1537" spans="10:11" x14ac:dyDescent="0.2">
      <c r="J1537" t="s">
        <v>8218</v>
      </c>
      <c r="K1537" s="6">
        <v>4000</v>
      </c>
    </row>
    <row r="1538" spans="10:11" x14ac:dyDescent="0.2">
      <c r="J1538" t="s">
        <v>8218</v>
      </c>
      <c r="K1538" s="6">
        <v>12000</v>
      </c>
    </row>
    <row r="1539" spans="10:11" x14ac:dyDescent="0.2">
      <c r="J1539" t="s">
        <v>8218</v>
      </c>
      <c r="K1539" s="6">
        <v>12000</v>
      </c>
    </row>
    <row r="1540" spans="10:11" x14ac:dyDescent="0.2">
      <c r="J1540" t="s">
        <v>8218</v>
      </c>
      <c r="K1540" s="6">
        <v>7000</v>
      </c>
    </row>
    <row r="1541" spans="10:11" x14ac:dyDescent="0.2">
      <c r="J1541" t="s">
        <v>8218</v>
      </c>
      <c r="K1541" s="6">
        <v>20000</v>
      </c>
    </row>
    <row r="1542" spans="10:11" x14ac:dyDescent="0.2">
      <c r="J1542" t="s">
        <v>8218</v>
      </c>
      <c r="K1542" s="6">
        <v>15000</v>
      </c>
    </row>
    <row r="1543" spans="10:11" x14ac:dyDescent="0.2">
      <c r="J1543" t="s">
        <v>8220</v>
      </c>
      <c r="K1543" s="6">
        <v>18000</v>
      </c>
    </row>
    <row r="1544" spans="10:11" x14ac:dyDescent="0.2">
      <c r="J1544" t="s">
        <v>8220</v>
      </c>
      <c r="K1544" s="6">
        <v>500</v>
      </c>
    </row>
    <row r="1545" spans="10:11" x14ac:dyDescent="0.2">
      <c r="J1545" t="s">
        <v>8220</v>
      </c>
      <c r="K1545" s="6">
        <v>2250</v>
      </c>
    </row>
    <row r="1546" spans="10:11" x14ac:dyDescent="0.2">
      <c r="J1546" t="s">
        <v>8220</v>
      </c>
      <c r="K1546" s="6">
        <v>1000</v>
      </c>
    </row>
    <row r="1547" spans="10:11" x14ac:dyDescent="0.2">
      <c r="J1547" t="s">
        <v>8220</v>
      </c>
      <c r="K1547" s="6">
        <v>3000</v>
      </c>
    </row>
    <row r="1548" spans="10:11" x14ac:dyDescent="0.2">
      <c r="J1548" t="s">
        <v>8220</v>
      </c>
      <c r="K1548" s="6">
        <v>1000</v>
      </c>
    </row>
    <row r="1549" spans="10:11" x14ac:dyDescent="0.2">
      <c r="J1549" t="s">
        <v>8220</v>
      </c>
      <c r="K1549" s="6">
        <v>20</v>
      </c>
    </row>
    <row r="1550" spans="10:11" x14ac:dyDescent="0.2">
      <c r="J1550" t="s">
        <v>8220</v>
      </c>
      <c r="K1550" s="6">
        <v>700</v>
      </c>
    </row>
    <row r="1551" spans="10:11" x14ac:dyDescent="0.2">
      <c r="J1551" t="s">
        <v>8220</v>
      </c>
      <c r="K1551" s="6">
        <v>500</v>
      </c>
    </row>
    <row r="1552" spans="10:11" x14ac:dyDescent="0.2">
      <c r="J1552" t="s">
        <v>8220</v>
      </c>
      <c r="K1552" s="6">
        <v>750</v>
      </c>
    </row>
    <row r="1553" spans="10:11" x14ac:dyDescent="0.2">
      <c r="J1553" t="s">
        <v>8220</v>
      </c>
      <c r="K1553" s="6">
        <v>3500</v>
      </c>
    </row>
    <row r="1554" spans="10:11" x14ac:dyDescent="0.2">
      <c r="J1554" t="s">
        <v>8220</v>
      </c>
      <c r="K1554" s="6">
        <v>4300</v>
      </c>
    </row>
    <row r="1555" spans="10:11" x14ac:dyDescent="0.2">
      <c r="J1555" t="s">
        <v>8220</v>
      </c>
      <c r="K1555" s="6">
        <v>6000</v>
      </c>
    </row>
    <row r="1556" spans="10:11" x14ac:dyDescent="0.2">
      <c r="J1556" t="s">
        <v>8220</v>
      </c>
      <c r="K1556" s="6">
        <v>20000</v>
      </c>
    </row>
    <row r="1557" spans="10:11" x14ac:dyDescent="0.2">
      <c r="J1557" t="s">
        <v>8220</v>
      </c>
      <c r="K1557" s="6">
        <v>750</v>
      </c>
    </row>
    <row r="1558" spans="10:11" x14ac:dyDescent="0.2">
      <c r="J1558" t="s">
        <v>8220</v>
      </c>
      <c r="K1558" s="6">
        <v>1500</v>
      </c>
    </row>
    <row r="1559" spans="10:11" x14ac:dyDescent="0.2">
      <c r="J1559" t="s">
        <v>8220</v>
      </c>
      <c r="K1559" s="6">
        <v>2500</v>
      </c>
    </row>
    <row r="1560" spans="10:11" x14ac:dyDescent="0.2">
      <c r="J1560" t="s">
        <v>8220</v>
      </c>
      <c r="K1560" s="6">
        <v>750</v>
      </c>
    </row>
    <row r="1561" spans="10:11" x14ac:dyDescent="0.2">
      <c r="J1561" t="s">
        <v>8220</v>
      </c>
      <c r="K1561" s="6">
        <v>15000</v>
      </c>
    </row>
    <row r="1562" spans="10:11" x14ac:dyDescent="0.2">
      <c r="J1562" t="s">
        <v>8220</v>
      </c>
      <c r="K1562" s="6">
        <v>2500</v>
      </c>
    </row>
    <row r="1563" spans="10:11" x14ac:dyDescent="0.2">
      <c r="J1563" t="s">
        <v>8219</v>
      </c>
      <c r="K1563" s="6">
        <v>10000</v>
      </c>
    </row>
    <row r="1564" spans="10:11" x14ac:dyDescent="0.2">
      <c r="J1564" t="s">
        <v>8219</v>
      </c>
      <c r="K1564" s="6">
        <v>4000</v>
      </c>
    </row>
    <row r="1565" spans="10:11" x14ac:dyDescent="0.2">
      <c r="J1565" t="s">
        <v>8219</v>
      </c>
      <c r="K1565" s="6">
        <v>6000</v>
      </c>
    </row>
    <row r="1566" spans="10:11" x14ac:dyDescent="0.2">
      <c r="J1566" t="s">
        <v>8219</v>
      </c>
      <c r="K1566" s="6">
        <v>10000</v>
      </c>
    </row>
    <row r="1567" spans="10:11" x14ac:dyDescent="0.2">
      <c r="J1567" t="s">
        <v>8219</v>
      </c>
      <c r="K1567" s="6">
        <v>4000</v>
      </c>
    </row>
    <row r="1568" spans="10:11" x14ac:dyDescent="0.2">
      <c r="J1568" t="s">
        <v>8219</v>
      </c>
      <c r="K1568" s="6">
        <v>30000</v>
      </c>
    </row>
    <row r="1569" spans="10:11" x14ac:dyDescent="0.2">
      <c r="J1569" t="s">
        <v>8219</v>
      </c>
      <c r="K1569" s="6">
        <v>8500</v>
      </c>
    </row>
    <row r="1570" spans="10:11" x14ac:dyDescent="0.2">
      <c r="J1570" t="s">
        <v>8219</v>
      </c>
      <c r="K1570" s="6">
        <v>25000</v>
      </c>
    </row>
    <row r="1571" spans="10:11" x14ac:dyDescent="0.2">
      <c r="J1571" t="s">
        <v>8219</v>
      </c>
      <c r="K1571" s="6">
        <v>30000</v>
      </c>
    </row>
    <row r="1572" spans="10:11" x14ac:dyDescent="0.2">
      <c r="J1572" t="s">
        <v>8219</v>
      </c>
      <c r="K1572" s="6">
        <v>6000</v>
      </c>
    </row>
    <row r="1573" spans="10:11" x14ac:dyDescent="0.2">
      <c r="J1573" t="s">
        <v>8219</v>
      </c>
      <c r="K1573" s="6">
        <v>12100</v>
      </c>
    </row>
    <row r="1574" spans="10:11" x14ac:dyDescent="0.2">
      <c r="J1574" t="s">
        <v>8219</v>
      </c>
      <c r="K1574" s="6">
        <v>2500</v>
      </c>
    </row>
    <row r="1575" spans="10:11" x14ac:dyDescent="0.2">
      <c r="J1575" t="s">
        <v>8219</v>
      </c>
      <c r="K1575" s="6">
        <v>9000</v>
      </c>
    </row>
    <row r="1576" spans="10:11" x14ac:dyDescent="0.2">
      <c r="J1576" t="s">
        <v>8219</v>
      </c>
      <c r="K1576" s="6">
        <v>10000</v>
      </c>
    </row>
    <row r="1577" spans="10:11" x14ac:dyDescent="0.2">
      <c r="J1577" t="s">
        <v>8219</v>
      </c>
      <c r="K1577" s="6">
        <v>10000</v>
      </c>
    </row>
    <row r="1578" spans="10:11" x14ac:dyDescent="0.2">
      <c r="J1578" t="s">
        <v>8219</v>
      </c>
      <c r="K1578" s="6">
        <v>5000</v>
      </c>
    </row>
    <row r="1579" spans="10:11" x14ac:dyDescent="0.2">
      <c r="J1579" t="s">
        <v>8219</v>
      </c>
      <c r="K1579" s="6">
        <v>10000</v>
      </c>
    </row>
    <row r="1580" spans="10:11" x14ac:dyDescent="0.2">
      <c r="J1580" t="s">
        <v>8219</v>
      </c>
      <c r="K1580" s="6">
        <v>1897</v>
      </c>
    </row>
    <row r="1581" spans="10:11" x14ac:dyDescent="0.2">
      <c r="J1581" t="s">
        <v>8219</v>
      </c>
      <c r="K1581" s="6">
        <v>3333</v>
      </c>
    </row>
    <row r="1582" spans="10:11" x14ac:dyDescent="0.2">
      <c r="J1582" t="s">
        <v>8219</v>
      </c>
      <c r="K1582" s="6">
        <v>1750</v>
      </c>
    </row>
    <row r="1583" spans="10:11" x14ac:dyDescent="0.2">
      <c r="J1583" t="s">
        <v>8220</v>
      </c>
      <c r="K1583" s="6">
        <v>1000</v>
      </c>
    </row>
    <row r="1584" spans="10:11" x14ac:dyDescent="0.2">
      <c r="J1584" t="s">
        <v>8220</v>
      </c>
      <c r="K1584" s="6">
        <v>1000</v>
      </c>
    </row>
    <row r="1585" spans="10:11" x14ac:dyDescent="0.2">
      <c r="J1585" t="s">
        <v>8220</v>
      </c>
      <c r="K1585" s="6">
        <v>20000</v>
      </c>
    </row>
    <row r="1586" spans="10:11" x14ac:dyDescent="0.2">
      <c r="J1586" t="s">
        <v>8220</v>
      </c>
      <c r="K1586" s="6">
        <v>1200</v>
      </c>
    </row>
    <row r="1587" spans="10:11" x14ac:dyDescent="0.2">
      <c r="J1587" t="s">
        <v>8220</v>
      </c>
      <c r="K1587" s="6">
        <v>2000</v>
      </c>
    </row>
    <row r="1588" spans="10:11" x14ac:dyDescent="0.2">
      <c r="J1588" t="s">
        <v>8220</v>
      </c>
      <c r="K1588" s="6">
        <v>1500</v>
      </c>
    </row>
    <row r="1589" spans="10:11" x14ac:dyDescent="0.2">
      <c r="J1589" t="s">
        <v>8220</v>
      </c>
      <c r="K1589" s="6">
        <v>7500</v>
      </c>
    </row>
    <row r="1590" spans="10:11" x14ac:dyDescent="0.2">
      <c r="J1590" t="s">
        <v>8220</v>
      </c>
      <c r="K1590" s="6">
        <v>516</v>
      </c>
    </row>
    <row r="1591" spans="10:11" x14ac:dyDescent="0.2">
      <c r="J1591" t="s">
        <v>8220</v>
      </c>
      <c r="K1591" s="6">
        <v>1200</v>
      </c>
    </row>
    <row r="1592" spans="10:11" x14ac:dyDescent="0.2">
      <c r="J1592" t="s">
        <v>8220</v>
      </c>
      <c r="K1592" s="6">
        <v>60000</v>
      </c>
    </row>
    <row r="1593" spans="10:11" x14ac:dyDescent="0.2">
      <c r="J1593" t="s">
        <v>8220</v>
      </c>
      <c r="K1593" s="6">
        <v>14000</v>
      </c>
    </row>
    <row r="1594" spans="10:11" x14ac:dyDescent="0.2">
      <c r="J1594" t="s">
        <v>8220</v>
      </c>
      <c r="K1594" s="6">
        <v>25</v>
      </c>
    </row>
    <row r="1595" spans="10:11" x14ac:dyDescent="0.2">
      <c r="J1595" t="s">
        <v>8220</v>
      </c>
      <c r="K1595" s="6">
        <v>22000</v>
      </c>
    </row>
    <row r="1596" spans="10:11" x14ac:dyDescent="0.2">
      <c r="J1596" t="s">
        <v>8220</v>
      </c>
      <c r="K1596" s="6">
        <v>1000</v>
      </c>
    </row>
    <row r="1597" spans="10:11" x14ac:dyDescent="0.2">
      <c r="J1597" t="s">
        <v>8220</v>
      </c>
      <c r="K1597" s="6">
        <v>100000</v>
      </c>
    </row>
    <row r="1598" spans="10:11" x14ac:dyDescent="0.2">
      <c r="J1598" t="s">
        <v>8220</v>
      </c>
      <c r="K1598" s="6">
        <v>3250</v>
      </c>
    </row>
    <row r="1599" spans="10:11" x14ac:dyDescent="0.2">
      <c r="J1599" t="s">
        <v>8220</v>
      </c>
      <c r="K1599" s="6">
        <v>15000</v>
      </c>
    </row>
    <row r="1600" spans="10:11" x14ac:dyDescent="0.2">
      <c r="J1600" t="s">
        <v>8220</v>
      </c>
      <c r="K1600" s="6">
        <v>800</v>
      </c>
    </row>
    <row r="1601" spans="10:11" x14ac:dyDescent="0.2">
      <c r="J1601" t="s">
        <v>8220</v>
      </c>
      <c r="K1601" s="6">
        <v>500</v>
      </c>
    </row>
    <row r="1602" spans="10:11" x14ac:dyDescent="0.2">
      <c r="J1602" t="s">
        <v>8220</v>
      </c>
      <c r="K1602" s="6">
        <v>5000</v>
      </c>
    </row>
    <row r="1603" spans="10:11" x14ac:dyDescent="0.2">
      <c r="J1603" t="s">
        <v>8218</v>
      </c>
      <c r="K1603" s="6">
        <v>2500</v>
      </c>
    </row>
    <row r="1604" spans="10:11" x14ac:dyDescent="0.2">
      <c r="J1604" t="s">
        <v>8218</v>
      </c>
      <c r="K1604" s="6">
        <v>1500</v>
      </c>
    </row>
    <row r="1605" spans="10:11" x14ac:dyDescent="0.2">
      <c r="J1605" t="s">
        <v>8218</v>
      </c>
      <c r="K1605" s="6">
        <v>2000</v>
      </c>
    </row>
    <row r="1606" spans="10:11" x14ac:dyDescent="0.2">
      <c r="J1606" t="s">
        <v>8218</v>
      </c>
      <c r="K1606" s="6">
        <v>2800</v>
      </c>
    </row>
    <row r="1607" spans="10:11" x14ac:dyDescent="0.2">
      <c r="J1607" t="s">
        <v>8218</v>
      </c>
      <c r="K1607" s="6">
        <v>6000</v>
      </c>
    </row>
    <row r="1608" spans="10:11" x14ac:dyDescent="0.2">
      <c r="J1608" t="s">
        <v>8218</v>
      </c>
      <c r="K1608" s="6">
        <v>8000</v>
      </c>
    </row>
    <row r="1609" spans="10:11" x14ac:dyDescent="0.2">
      <c r="J1609" t="s">
        <v>8218</v>
      </c>
      <c r="K1609" s="6">
        <v>10000</v>
      </c>
    </row>
    <row r="1610" spans="10:11" x14ac:dyDescent="0.2">
      <c r="J1610" t="s">
        <v>8218</v>
      </c>
      <c r="K1610" s="6">
        <v>1200</v>
      </c>
    </row>
    <row r="1611" spans="10:11" x14ac:dyDescent="0.2">
      <c r="J1611" t="s">
        <v>8218</v>
      </c>
      <c r="K1611" s="6">
        <v>1500</v>
      </c>
    </row>
    <row r="1612" spans="10:11" x14ac:dyDescent="0.2">
      <c r="J1612" t="s">
        <v>8218</v>
      </c>
      <c r="K1612" s="6">
        <v>2000</v>
      </c>
    </row>
    <row r="1613" spans="10:11" x14ac:dyDescent="0.2">
      <c r="J1613" t="s">
        <v>8218</v>
      </c>
      <c r="K1613" s="6">
        <v>800</v>
      </c>
    </row>
    <row r="1614" spans="10:11" x14ac:dyDescent="0.2">
      <c r="J1614" t="s">
        <v>8218</v>
      </c>
      <c r="K1614" s="6">
        <v>500</v>
      </c>
    </row>
    <row r="1615" spans="10:11" x14ac:dyDescent="0.2">
      <c r="J1615" t="s">
        <v>8218</v>
      </c>
      <c r="K1615" s="6">
        <v>1000</v>
      </c>
    </row>
    <row r="1616" spans="10:11" x14ac:dyDescent="0.2">
      <c r="J1616" t="s">
        <v>8218</v>
      </c>
      <c r="K1616" s="6">
        <v>5000</v>
      </c>
    </row>
    <row r="1617" spans="10:11" x14ac:dyDescent="0.2">
      <c r="J1617" t="s">
        <v>8218</v>
      </c>
      <c r="K1617" s="6">
        <v>8000</v>
      </c>
    </row>
    <row r="1618" spans="10:11" x14ac:dyDescent="0.2">
      <c r="J1618" t="s">
        <v>8218</v>
      </c>
      <c r="K1618" s="6">
        <v>10000</v>
      </c>
    </row>
    <row r="1619" spans="10:11" x14ac:dyDescent="0.2">
      <c r="J1619" t="s">
        <v>8218</v>
      </c>
      <c r="K1619" s="6">
        <v>7000</v>
      </c>
    </row>
    <row r="1620" spans="10:11" x14ac:dyDescent="0.2">
      <c r="J1620" t="s">
        <v>8218</v>
      </c>
      <c r="K1620" s="6">
        <v>1500</v>
      </c>
    </row>
    <row r="1621" spans="10:11" x14ac:dyDescent="0.2">
      <c r="J1621" t="s">
        <v>8218</v>
      </c>
      <c r="K1621" s="6">
        <v>1500</v>
      </c>
    </row>
    <row r="1622" spans="10:11" x14ac:dyDescent="0.2">
      <c r="J1622" t="s">
        <v>8218</v>
      </c>
      <c r="K1622" s="6">
        <v>1000</v>
      </c>
    </row>
    <row r="1623" spans="10:11" x14ac:dyDescent="0.2">
      <c r="J1623" t="s">
        <v>8218</v>
      </c>
      <c r="K1623" s="6">
        <v>5000</v>
      </c>
    </row>
    <row r="1624" spans="10:11" x14ac:dyDescent="0.2">
      <c r="J1624" t="s">
        <v>8218</v>
      </c>
      <c r="K1624" s="6">
        <v>6900</v>
      </c>
    </row>
    <row r="1625" spans="10:11" x14ac:dyDescent="0.2">
      <c r="J1625" t="s">
        <v>8218</v>
      </c>
      <c r="K1625" s="6">
        <v>750</v>
      </c>
    </row>
    <row r="1626" spans="10:11" x14ac:dyDescent="0.2">
      <c r="J1626" t="s">
        <v>8218</v>
      </c>
      <c r="K1626" s="6">
        <v>1000</v>
      </c>
    </row>
    <row r="1627" spans="10:11" x14ac:dyDescent="0.2">
      <c r="J1627" t="s">
        <v>8218</v>
      </c>
      <c r="K1627" s="6">
        <v>7500</v>
      </c>
    </row>
    <row r="1628" spans="10:11" x14ac:dyDescent="0.2">
      <c r="J1628" t="s">
        <v>8218</v>
      </c>
      <c r="K1628" s="6">
        <v>8000</v>
      </c>
    </row>
    <row r="1629" spans="10:11" x14ac:dyDescent="0.2">
      <c r="J1629" t="s">
        <v>8218</v>
      </c>
      <c r="K1629" s="6">
        <v>2000</v>
      </c>
    </row>
    <row r="1630" spans="10:11" x14ac:dyDescent="0.2">
      <c r="J1630" t="s">
        <v>8218</v>
      </c>
      <c r="K1630" s="6">
        <v>4000</v>
      </c>
    </row>
    <row r="1631" spans="10:11" x14ac:dyDescent="0.2">
      <c r="J1631" t="s">
        <v>8218</v>
      </c>
      <c r="K1631" s="6">
        <v>6000</v>
      </c>
    </row>
    <row r="1632" spans="10:11" x14ac:dyDescent="0.2">
      <c r="J1632" t="s">
        <v>8218</v>
      </c>
      <c r="K1632" s="6">
        <v>4000</v>
      </c>
    </row>
    <row r="1633" spans="10:11" x14ac:dyDescent="0.2">
      <c r="J1633" t="s">
        <v>8218</v>
      </c>
      <c r="K1633" s="6">
        <v>10000</v>
      </c>
    </row>
    <row r="1634" spans="10:11" x14ac:dyDescent="0.2">
      <c r="J1634" t="s">
        <v>8218</v>
      </c>
      <c r="K1634" s="6">
        <v>4000</v>
      </c>
    </row>
    <row r="1635" spans="10:11" x14ac:dyDescent="0.2">
      <c r="J1635" t="s">
        <v>8218</v>
      </c>
      <c r="K1635" s="6">
        <v>10000</v>
      </c>
    </row>
    <row r="1636" spans="10:11" x14ac:dyDescent="0.2">
      <c r="J1636" t="s">
        <v>8218</v>
      </c>
      <c r="K1636" s="6">
        <v>2000</v>
      </c>
    </row>
    <row r="1637" spans="10:11" x14ac:dyDescent="0.2">
      <c r="J1637" t="s">
        <v>8218</v>
      </c>
      <c r="K1637" s="6">
        <v>2000</v>
      </c>
    </row>
    <row r="1638" spans="10:11" x14ac:dyDescent="0.2">
      <c r="J1638" t="s">
        <v>8218</v>
      </c>
      <c r="K1638" s="6">
        <v>4500</v>
      </c>
    </row>
    <row r="1639" spans="10:11" x14ac:dyDescent="0.2">
      <c r="J1639" t="s">
        <v>8218</v>
      </c>
      <c r="K1639" s="6">
        <v>500</v>
      </c>
    </row>
    <row r="1640" spans="10:11" x14ac:dyDescent="0.2">
      <c r="J1640" t="s">
        <v>8218</v>
      </c>
      <c r="K1640" s="6">
        <v>1000</v>
      </c>
    </row>
    <row r="1641" spans="10:11" x14ac:dyDescent="0.2">
      <c r="J1641" t="s">
        <v>8218</v>
      </c>
      <c r="K1641" s="6">
        <v>1800</v>
      </c>
    </row>
    <row r="1642" spans="10:11" x14ac:dyDescent="0.2">
      <c r="J1642" t="s">
        <v>8218</v>
      </c>
      <c r="K1642" s="6">
        <v>400</v>
      </c>
    </row>
    <row r="1643" spans="10:11" x14ac:dyDescent="0.2">
      <c r="J1643" t="s">
        <v>8218</v>
      </c>
      <c r="K1643" s="6">
        <v>2500</v>
      </c>
    </row>
    <row r="1644" spans="10:11" x14ac:dyDescent="0.2">
      <c r="J1644" t="s">
        <v>8218</v>
      </c>
      <c r="K1644" s="6">
        <v>1200</v>
      </c>
    </row>
    <row r="1645" spans="10:11" x14ac:dyDescent="0.2">
      <c r="J1645" t="s">
        <v>8218</v>
      </c>
      <c r="K1645" s="6">
        <v>5000</v>
      </c>
    </row>
    <row r="1646" spans="10:11" x14ac:dyDescent="0.2">
      <c r="J1646" t="s">
        <v>8218</v>
      </c>
      <c r="K1646" s="6">
        <v>10000</v>
      </c>
    </row>
    <row r="1647" spans="10:11" x14ac:dyDescent="0.2">
      <c r="J1647" t="s">
        <v>8218</v>
      </c>
      <c r="K1647" s="6">
        <v>5000</v>
      </c>
    </row>
    <row r="1648" spans="10:11" x14ac:dyDescent="0.2">
      <c r="J1648" t="s">
        <v>8218</v>
      </c>
      <c r="K1648" s="6">
        <v>2000</v>
      </c>
    </row>
    <row r="1649" spans="10:11" x14ac:dyDescent="0.2">
      <c r="J1649" t="s">
        <v>8218</v>
      </c>
      <c r="K1649" s="6">
        <v>5000</v>
      </c>
    </row>
    <row r="1650" spans="10:11" x14ac:dyDescent="0.2">
      <c r="J1650" t="s">
        <v>8218</v>
      </c>
      <c r="K1650" s="6">
        <v>2300</v>
      </c>
    </row>
    <row r="1651" spans="10:11" x14ac:dyDescent="0.2">
      <c r="J1651" t="s">
        <v>8218</v>
      </c>
      <c r="K1651" s="6">
        <v>3800</v>
      </c>
    </row>
    <row r="1652" spans="10:11" x14ac:dyDescent="0.2">
      <c r="J1652" t="s">
        <v>8218</v>
      </c>
      <c r="K1652" s="6">
        <v>2000</v>
      </c>
    </row>
    <row r="1653" spans="10:11" x14ac:dyDescent="0.2">
      <c r="J1653" t="s">
        <v>8218</v>
      </c>
      <c r="K1653" s="6">
        <v>2000</v>
      </c>
    </row>
    <row r="1654" spans="10:11" x14ac:dyDescent="0.2">
      <c r="J1654" t="s">
        <v>8218</v>
      </c>
      <c r="K1654" s="6">
        <v>4500</v>
      </c>
    </row>
    <row r="1655" spans="10:11" x14ac:dyDescent="0.2">
      <c r="J1655" t="s">
        <v>8218</v>
      </c>
      <c r="K1655" s="6">
        <v>5000</v>
      </c>
    </row>
    <row r="1656" spans="10:11" x14ac:dyDescent="0.2">
      <c r="J1656" t="s">
        <v>8218</v>
      </c>
      <c r="K1656" s="6">
        <v>1100</v>
      </c>
    </row>
    <row r="1657" spans="10:11" x14ac:dyDescent="0.2">
      <c r="J1657" t="s">
        <v>8218</v>
      </c>
      <c r="K1657" s="6">
        <v>1500</v>
      </c>
    </row>
    <row r="1658" spans="10:11" x14ac:dyDescent="0.2">
      <c r="J1658" t="s">
        <v>8218</v>
      </c>
      <c r="K1658" s="6">
        <v>7500</v>
      </c>
    </row>
    <row r="1659" spans="10:11" x14ac:dyDescent="0.2">
      <c r="J1659" t="s">
        <v>8218</v>
      </c>
      <c r="K1659" s="6">
        <v>25000</v>
      </c>
    </row>
    <row r="1660" spans="10:11" x14ac:dyDescent="0.2">
      <c r="J1660" t="s">
        <v>8218</v>
      </c>
      <c r="K1660" s="6">
        <v>6000</v>
      </c>
    </row>
    <row r="1661" spans="10:11" x14ac:dyDescent="0.2">
      <c r="J1661" t="s">
        <v>8218</v>
      </c>
      <c r="K1661" s="6">
        <v>500</v>
      </c>
    </row>
    <row r="1662" spans="10:11" x14ac:dyDescent="0.2">
      <c r="J1662" t="s">
        <v>8218</v>
      </c>
      <c r="K1662" s="6">
        <v>80</v>
      </c>
    </row>
    <row r="1663" spans="10:11" x14ac:dyDescent="0.2">
      <c r="J1663" t="s">
        <v>8218</v>
      </c>
      <c r="K1663" s="6">
        <v>7900</v>
      </c>
    </row>
    <row r="1664" spans="10:11" x14ac:dyDescent="0.2">
      <c r="J1664" t="s">
        <v>8218</v>
      </c>
      <c r="K1664" s="6">
        <v>8000</v>
      </c>
    </row>
    <row r="1665" spans="10:11" x14ac:dyDescent="0.2">
      <c r="J1665" t="s">
        <v>8218</v>
      </c>
      <c r="K1665" s="6">
        <v>1000</v>
      </c>
    </row>
    <row r="1666" spans="10:11" x14ac:dyDescent="0.2">
      <c r="J1666" t="s">
        <v>8218</v>
      </c>
      <c r="K1666" s="6">
        <v>2500</v>
      </c>
    </row>
    <row r="1667" spans="10:11" x14ac:dyDescent="0.2">
      <c r="J1667" t="s">
        <v>8218</v>
      </c>
      <c r="K1667" s="6">
        <v>3500</v>
      </c>
    </row>
    <row r="1668" spans="10:11" x14ac:dyDescent="0.2">
      <c r="J1668" t="s">
        <v>8218</v>
      </c>
      <c r="K1668" s="6">
        <v>2500</v>
      </c>
    </row>
    <row r="1669" spans="10:11" x14ac:dyDescent="0.2">
      <c r="J1669" t="s">
        <v>8218</v>
      </c>
      <c r="K1669" s="6">
        <v>3400</v>
      </c>
    </row>
    <row r="1670" spans="10:11" x14ac:dyDescent="0.2">
      <c r="J1670" t="s">
        <v>8218</v>
      </c>
      <c r="K1670" s="6">
        <v>8000</v>
      </c>
    </row>
    <row r="1671" spans="10:11" x14ac:dyDescent="0.2">
      <c r="J1671" t="s">
        <v>8218</v>
      </c>
      <c r="K1671" s="6">
        <v>2000</v>
      </c>
    </row>
    <row r="1672" spans="10:11" x14ac:dyDescent="0.2">
      <c r="J1672" t="s">
        <v>8218</v>
      </c>
      <c r="K1672" s="6">
        <v>1000</v>
      </c>
    </row>
    <row r="1673" spans="10:11" x14ac:dyDescent="0.2">
      <c r="J1673" t="s">
        <v>8218</v>
      </c>
      <c r="K1673" s="6">
        <v>2000</v>
      </c>
    </row>
    <row r="1674" spans="10:11" x14ac:dyDescent="0.2">
      <c r="J1674" t="s">
        <v>8218</v>
      </c>
      <c r="K1674" s="6">
        <v>1700</v>
      </c>
    </row>
    <row r="1675" spans="10:11" x14ac:dyDescent="0.2">
      <c r="J1675" t="s">
        <v>8218</v>
      </c>
      <c r="K1675" s="6">
        <v>2100</v>
      </c>
    </row>
    <row r="1676" spans="10:11" x14ac:dyDescent="0.2">
      <c r="J1676" t="s">
        <v>8218</v>
      </c>
      <c r="K1676" s="6">
        <v>5000</v>
      </c>
    </row>
    <row r="1677" spans="10:11" x14ac:dyDescent="0.2">
      <c r="J1677" t="s">
        <v>8218</v>
      </c>
      <c r="K1677" s="6">
        <v>1000</v>
      </c>
    </row>
    <row r="1678" spans="10:11" x14ac:dyDescent="0.2">
      <c r="J1678" t="s">
        <v>8218</v>
      </c>
      <c r="K1678" s="6">
        <v>3000</v>
      </c>
    </row>
    <row r="1679" spans="10:11" x14ac:dyDescent="0.2">
      <c r="J1679" t="s">
        <v>8218</v>
      </c>
      <c r="K1679" s="6">
        <v>6000</v>
      </c>
    </row>
    <row r="1680" spans="10:11" x14ac:dyDescent="0.2">
      <c r="J1680" t="s">
        <v>8218</v>
      </c>
      <c r="K1680" s="6">
        <v>1500</v>
      </c>
    </row>
    <row r="1681" spans="10:11" x14ac:dyDescent="0.2">
      <c r="J1681" t="s">
        <v>8218</v>
      </c>
      <c r="K1681" s="6">
        <v>2000</v>
      </c>
    </row>
    <row r="1682" spans="10:11" x14ac:dyDescent="0.2">
      <c r="J1682" t="s">
        <v>8218</v>
      </c>
      <c r="K1682" s="6">
        <v>1000</v>
      </c>
    </row>
    <row r="1683" spans="10:11" x14ac:dyDescent="0.2">
      <c r="J1683" t="s">
        <v>8221</v>
      </c>
      <c r="K1683" s="6">
        <v>65000</v>
      </c>
    </row>
    <row r="1684" spans="10:11" x14ac:dyDescent="0.2">
      <c r="J1684" t="s">
        <v>8221</v>
      </c>
      <c r="K1684" s="6">
        <v>6000</v>
      </c>
    </row>
    <row r="1685" spans="10:11" x14ac:dyDescent="0.2">
      <c r="J1685" t="s">
        <v>8221</v>
      </c>
      <c r="K1685" s="6">
        <v>3500</v>
      </c>
    </row>
    <row r="1686" spans="10:11" x14ac:dyDescent="0.2">
      <c r="J1686" t="s">
        <v>8221</v>
      </c>
      <c r="K1686" s="6">
        <v>8000</v>
      </c>
    </row>
    <row r="1687" spans="10:11" x14ac:dyDescent="0.2">
      <c r="J1687" t="s">
        <v>8221</v>
      </c>
      <c r="K1687" s="6">
        <v>350</v>
      </c>
    </row>
    <row r="1688" spans="10:11" x14ac:dyDescent="0.2">
      <c r="J1688" t="s">
        <v>8221</v>
      </c>
      <c r="K1688" s="6">
        <v>5000</v>
      </c>
    </row>
    <row r="1689" spans="10:11" x14ac:dyDescent="0.2">
      <c r="J1689" t="s">
        <v>8221</v>
      </c>
      <c r="K1689" s="6">
        <v>10000</v>
      </c>
    </row>
    <row r="1690" spans="10:11" x14ac:dyDescent="0.2">
      <c r="J1690" t="s">
        <v>8221</v>
      </c>
      <c r="K1690" s="6">
        <v>4000</v>
      </c>
    </row>
    <row r="1691" spans="10:11" x14ac:dyDescent="0.2">
      <c r="J1691" t="s">
        <v>8221</v>
      </c>
      <c r="K1691" s="6">
        <v>2400</v>
      </c>
    </row>
    <row r="1692" spans="10:11" x14ac:dyDescent="0.2">
      <c r="J1692" t="s">
        <v>8221</v>
      </c>
      <c r="K1692" s="6">
        <v>2500</v>
      </c>
    </row>
    <row r="1693" spans="10:11" x14ac:dyDescent="0.2">
      <c r="J1693" t="s">
        <v>8221</v>
      </c>
      <c r="K1693" s="6">
        <v>30000</v>
      </c>
    </row>
    <row r="1694" spans="10:11" x14ac:dyDescent="0.2">
      <c r="J1694" t="s">
        <v>8221</v>
      </c>
      <c r="K1694" s="6">
        <v>5000</v>
      </c>
    </row>
    <row r="1695" spans="10:11" x14ac:dyDescent="0.2">
      <c r="J1695" t="s">
        <v>8221</v>
      </c>
      <c r="K1695" s="6">
        <v>3000</v>
      </c>
    </row>
    <row r="1696" spans="10:11" x14ac:dyDescent="0.2">
      <c r="J1696" t="s">
        <v>8221</v>
      </c>
      <c r="K1696" s="6">
        <v>10000</v>
      </c>
    </row>
    <row r="1697" spans="10:11" x14ac:dyDescent="0.2">
      <c r="J1697" t="s">
        <v>8221</v>
      </c>
      <c r="K1697" s="6">
        <v>12000</v>
      </c>
    </row>
    <row r="1698" spans="10:11" x14ac:dyDescent="0.2">
      <c r="J1698" t="s">
        <v>8221</v>
      </c>
      <c r="K1698" s="6">
        <v>300000</v>
      </c>
    </row>
    <row r="1699" spans="10:11" x14ac:dyDescent="0.2">
      <c r="J1699" t="s">
        <v>8221</v>
      </c>
      <c r="K1699" s="6">
        <v>12500</v>
      </c>
    </row>
    <row r="1700" spans="10:11" x14ac:dyDescent="0.2">
      <c r="J1700" t="s">
        <v>8221</v>
      </c>
      <c r="K1700" s="6">
        <v>125000</v>
      </c>
    </row>
    <row r="1701" spans="10:11" x14ac:dyDescent="0.2">
      <c r="J1701" t="s">
        <v>8221</v>
      </c>
      <c r="K1701" s="6">
        <v>5105</v>
      </c>
    </row>
    <row r="1702" spans="10:11" x14ac:dyDescent="0.2">
      <c r="J1702" t="s">
        <v>8221</v>
      </c>
      <c r="K1702" s="6">
        <v>20000</v>
      </c>
    </row>
    <row r="1703" spans="10:11" x14ac:dyDescent="0.2">
      <c r="J1703" t="s">
        <v>8220</v>
      </c>
      <c r="K1703" s="6">
        <v>5050</v>
      </c>
    </row>
    <row r="1704" spans="10:11" x14ac:dyDescent="0.2">
      <c r="J1704" t="s">
        <v>8220</v>
      </c>
      <c r="K1704" s="6">
        <v>16500</v>
      </c>
    </row>
    <row r="1705" spans="10:11" x14ac:dyDescent="0.2">
      <c r="J1705" t="s">
        <v>8220</v>
      </c>
      <c r="K1705" s="6">
        <v>5000</v>
      </c>
    </row>
    <row r="1706" spans="10:11" x14ac:dyDescent="0.2">
      <c r="J1706" t="s">
        <v>8220</v>
      </c>
      <c r="K1706" s="6">
        <v>2000</v>
      </c>
    </row>
    <row r="1707" spans="10:11" x14ac:dyDescent="0.2">
      <c r="J1707" t="s">
        <v>8220</v>
      </c>
      <c r="K1707" s="6">
        <v>2000</v>
      </c>
    </row>
    <row r="1708" spans="10:11" x14ac:dyDescent="0.2">
      <c r="J1708" t="s">
        <v>8220</v>
      </c>
      <c r="K1708" s="6">
        <v>5500</v>
      </c>
    </row>
    <row r="1709" spans="10:11" x14ac:dyDescent="0.2">
      <c r="J1709" t="s">
        <v>8220</v>
      </c>
      <c r="K1709" s="6">
        <v>5000</v>
      </c>
    </row>
    <row r="1710" spans="10:11" x14ac:dyDescent="0.2">
      <c r="J1710" t="s">
        <v>8220</v>
      </c>
      <c r="K1710" s="6">
        <v>7000</v>
      </c>
    </row>
    <row r="1711" spans="10:11" x14ac:dyDescent="0.2">
      <c r="J1711" t="s">
        <v>8220</v>
      </c>
      <c r="K1711" s="6">
        <v>1750</v>
      </c>
    </row>
    <row r="1712" spans="10:11" x14ac:dyDescent="0.2">
      <c r="J1712" t="s">
        <v>8220</v>
      </c>
      <c r="K1712" s="6">
        <v>5000</v>
      </c>
    </row>
    <row r="1713" spans="10:11" x14ac:dyDescent="0.2">
      <c r="J1713" t="s">
        <v>8220</v>
      </c>
      <c r="K1713" s="6">
        <v>10000</v>
      </c>
    </row>
    <row r="1714" spans="10:11" x14ac:dyDescent="0.2">
      <c r="J1714" t="s">
        <v>8220</v>
      </c>
      <c r="K1714" s="6">
        <v>5000</v>
      </c>
    </row>
    <row r="1715" spans="10:11" x14ac:dyDescent="0.2">
      <c r="J1715" t="s">
        <v>8220</v>
      </c>
      <c r="K1715" s="6">
        <v>3000</v>
      </c>
    </row>
    <row r="1716" spans="10:11" x14ac:dyDescent="0.2">
      <c r="J1716" t="s">
        <v>8220</v>
      </c>
      <c r="K1716" s="6">
        <v>25000</v>
      </c>
    </row>
    <row r="1717" spans="10:11" x14ac:dyDescent="0.2">
      <c r="J1717" t="s">
        <v>8220</v>
      </c>
      <c r="K1717" s="6">
        <v>5000</v>
      </c>
    </row>
    <row r="1718" spans="10:11" x14ac:dyDescent="0.2">
      <c r="J1718" t="s">
        <v>8220</v>
      </c>
      <c r="K1718" s="6">
        <v>2000</v>
      </c>
    </row>
    <row r="1719" spans="10:11" x14ac:dyDescent="0.2">
      <c r="J1719" t="s">
        <v>8220</v>
      </c>
      <c r="K1719" s="6">
        <v>3265</v>
      </c>
    </row>
    <row r="1720" spans="10:11" x14ac:dyDescent="0.2">
      <c r="J1720" t="s">
        <v>8220</v>
      </c>
      <c r="K1720" s="6">
        <v>35000</v>
      </c>
    </row>
    <row r="1721" spans="10:11" x14ac:dyDescent="0.2">
      <c r="J1721" t="s">
        <v>8220</v>
      </c>
      <c r="K1721" s="6">
        <v>4000</v>
      </c>
    </row>
    <row r="1722" spans="10:11" x14ac:dyDescent="0.2">
      <c r="J1722" t="s">
        <v>8220</v>
      </c>
      <c r="K1722" s="6">
        <v>4000</v>
      </c>
    </row>
    <row r="1723" spans="10:11" x14ac:dyDescent="0.2">
      <c r="J1723" t="s">
        <v>8220</v>
      </c>
      <c r="K1723" s="6">
        <v>5000</v>
      </c>
    </row>
    <row r="1724" spans="10:11" x14ac:dyDescent="0.2">
      <c r="J1724" t="s">
        <v>8220</v>
      </c>
      <c r="K1724" s="6">
        <v>2880</v>
      </c>
    </row>
    <row r="1725" spans="10:11" x14ac:dyDescent="0.2">
      <c r="J1725" t="s">
        <v>8220</v>
      </c>
      <c r="K1725" s="6">
        <v>10000</v>
      </c>
    </row>
    <row r="1726" spans="10:11" x14ac:dyDescent="0.2">
      <c r="J1726" t="s">
        <v>8220</v>
      </c>
      <c r="K1726" s="6">
        <v>6000</v>
      </c>
    </row>
    <row r="1727" spans="10:11" x14ac:dyDescent="0.2">
      <c r="J1727" t="s">
        <v>8220</v>
      </c>
      <c r="K1727" s="6">
        <v>5500</v>
      </c>
    </row>
    <row r="1728" spans="10:11" x14ac:dyDescent="0.2">
      <c r="J1728" t="s">
        <v>8220</v>
      </c>
      <c r="K1728" s="6">
        <v>6500</v>
      </c>
    </row>
    <row r="1729" spans="10:11" x14ac:dyDescent="0.2">
      <c r="J1729" t="s">
        <v>8220</v>
      </c>
      <c r="K1729" s="6">
        <v>3000</v>
      </c>
    </row>
    <row r="1730" spans="10:11" x14ac:dyDescent="0.2">
      <c r="J1730" t="s">
        <v>8220</v>
      </c>
      <c r="K1730" s="6">
        <v>1250</v>
      </c>
    </row>
    <row r="1731" spans="10:11" x14ac:dyDescent="0.2">
      <c r="J1731" t="s">
        <v>8220</v>
      </c>
      <c r="K1731" s="6">
        <v>10000</v>
      </c>
    </row>
    <row r="1732" spans="10:11" x14ac:dyDescent="0.2">
      <c r="J1732" t="s">
        <v>8220</v>
      </c>
      <c r="K1732" s="6">
        <v>3000</v>
      </c>
    </row>
    <row r="1733" spans="10:11" x14ac:dyDescent="0.2">
      <c r="J1733" t="s">
        <v>8220</v>
      </c>
      <c r="K1733" s="6">
        <v>1000</v>
      </c>
    </row>
    <row r="1734" spans="10:11" x14ac:dyDescent="0.2">
      <c r="J1734" t="s">
        <v>8220</v>
      </c>
      <c r="K1734" s="6">
        <v>4000</v>
      </c>
    </row>
    <row r="1735" spans="10:11" x14ac:dyDescent="0.2">
      <c r="J1735" t="s">
        <v>8220</v>
      </c>
      <c r="K1735" s="6">
        <v>10000</v>
      </c>
    </row>
    <row r="1736" spans="10:11" x14ac:dyDescent="0.2">
      <c r="J1736" t="s">
        <v>8220</v>
      </c>
      <c r="K1736" s="6">
        <v>4500</v>
      </c>
    </row>
    <row r="1737" spans="10:11" x14ac:dyDescent="0.2">
      <c r="J1737" t="s">
        <v>8220</v>
      </c>
      <c r="K1737" s="6">
        <v>1000</v>
      </c>
    </row>
    <row r="1738" spans="10:11" x14ac:dyDescent="0.2">
      <c r="J1738" t="s">
        <v>8220</v>
      </c>
      <c r="K1738" s="6">
        <v>3000</v>
      </c>
    </row>
    <row r="1739" spans="10:11" x14ac:dyDescent="0.2">
      <c r="J1739" t="s">
        <v>8220</v>
      </c>
      <c r="K1739" s="6">
        <v>4000</v>
      </c>
    </row>
    <row r="1740" spans="10:11" x14ac:dyDescent="0.2">
      <c r="J1740" t="s">
        <v>8220</v>
      </c>
      <c r="K1740" s="6">
        <v>5000</v>
      </c>
    </row>
    <row r="1741" spans="10:11" x14ac:dyDescent="0.2">
      <c r="J1741" t="s">
        <v>8220</v>
      </c>
      <c r="K1741" s="6">
        <v>1000</v>
      </c>
    </row>
    <row r="1742" spans="10:11" x14ac:dyDescent="0.2">
      <c r="J1742" t="s">
        <v>8220</v>
      </c>
      <c r="K1742" s="6">
        <v>3000</v>
      </c>
    </row>
    <row r="1743" spans="10:11" x14ac:dyDescent="0.2">
      <c r="J1743" t="s">
        <v>8218</v>
      </c>
      <c r="K1743" s="6">
        <v>1200</v>
      </c>
    </row>
    <row r="1744" spans="10:11" x14ac:dyDescent="0.2">
      <c r="J1744" t="s">
        <v>8218</v>
      </c>
      <c r="K1744" s="6">
        <v>2000</v>
      </c>
    </row>
    <row r="1745" spans="10:11" x14ac:dyDescent="0.2">
      <c r="J1745" t="s">
        <v>8218</v>
      </c>
      <c r="K1745" s="6">
        <v>6000</v>
      </c>
    </row>
    <row r="1746" spans="10:11" x14ac:dyDescent="0.2">
      <c r="J1746" t="s">
        <v>8218</v>
      </c>
      <c r="K1746" s="6">
        <v>5500</v>
      </c>
    </row>
    <row r="1747" spans="10:11" x14ac:dyDescent="0.2">
      <c r="J1747" t="s">
        <v>8218</v>
      </c>
      <c r="K1747" s="6">
        <v>7000</v>
      </c>
    </row>
    <row r="1748" spans="10:11" x14ac:dyDescent="0.2">
      <c r="J1748" t="s">
        <v>8218</v>
      </c>
      <c r="K1748" s="6">
        <v>15000</v>
      </c>
    </row>
    <row r="1749" spans="10:11" x14ac:dyDescent="0.2">
      <c r="J1749" t="s">
        <v>8218</v>
      </c>
      <c r="K1749" s="6">
        <v>9000</v>
      </c>
    </row>
    <row r="1750" spans="10:11" x14ac:dyDescent="0.2">
      <c r="J1750" t="s">
        <v>8218</v>
      </c>
      <c r="K1750" s="6">
        <v>50000</v>
      </c>
    </row>
    <row r="1751" spans="10:11" x14ac:dyDescent="0.2">
      <c r="J1751" t="s">
        <v>8218</v>
      </c>
      <c r="K1751" s="6">
        <v>10050</v>
      </c>
    </row>
    <row r="1752" spans="10:11" x14ac:dyDescent="0.2">
      <c r="J1752" t="s">
        <v>8218</v>
      </c>
      <c r="K1752" s="6">
        <v>5000</v>
      </c>
    </row>
    <row r="1753" spans="10:11" x14ac:dyDescent="0.2">
      <c r="J1753" t="s">
        <v>8218</v>
      </c>
      <c r="K1753" s="6">
        <v>10000</v>
      </c>
    </row>
    <row r="1754" spans="10:11" x14ac:dyDescent="0.2">
      <c r="J1754" t="s">
        <v>8218</v>
      </c>
      <c r="K1754" s="6">
        <v>1200</v>
      </c>
    </row>
    <row r="1755" spans="10:11" x14ac:dyDescent="0.2">
      <c r="J1755" t="s">
        <v>8218</v>
      </c>
      <c r="K1755" s="6">
        <v>15000</v>
      </c>
    </row>
    <row r="1756" spans="10:11" x14ac:dyDescent="0.2">
      <c r="J1756" t="s">
        <v>8218</v>
      </c>
      <c r="K1756" s="6">
        <v>8500</v>
      </c>
    </row>
    <row r="1757" spans="10:11" x14ac:dyDescent="0.2">
      <c r="J1757" t="s">
        <v>8218</v>
      </c>
      <c r="K1757" s="6">
        <v>25</v>
      </c>
    </row>
    <row r="1758" spans="10:11" x14ac:dyDescent="0.2">
      <c r="J1758" t="s">
        <v>8218</v>
      </c>
      <c r="K1758" s="6">
        <v>5500</v>
      </c>
    </row>
    <row r="1759" spans="10:11" x14ac:dyDescent="0.2">
      <c r="J1759" t="s">
        <v>8218</v>
      </c>
      <c r="K1759" s="6">
        <v>5000</v>
      </c>
    </row>
    <row r="1760" spans="10:11" x14ac:dyDescent="0.2">
      <c r="J1760" t="s">
        <v>8218</v>
      </c>
      <c r="K1760" s="6">
        <v>1000</v>
      </c>
    </row>
    <row r="1761" spans="10:11" x14ac:dyDescent="0.2">
      <c r="J1761" t="s">
        <v>8218</v>
      </c>
      <c r="K1761" s="6">
        <v>5000</v>
      </c>
    </row>
    <row r="1762" spans="10:11" x14ac:dyDescent="0.2">
      <c r="J1762" t="s">
        <v>8218</v>
      </c>
      <c r="K1762" s="6">
        <v>5000</v>
      </c>
    </row>
    <row r="1763" spans="10:11" x14ac:dyDescent="0.2">
      <c r="J1763" t="s">
        <v>8218</v>
      </c>
      <c r="K1763" s="6">
        <v>100</v>
      </c>
    </row>
    <row r="1764" spans="10:11" x14ac:dyDescent="0.2">
      <c r="J1764" t="s">
        <v>8218</v>
      </c>
      <c r="K1764" s="6">
        <v>100</v>
      </c>
    </row>
    <row r="1765" spans="10:11" x14ac:dyDescent="0.2">
      <c r="J1765" t="s">
        <v>8218</v>
      </c>
      <c r="K1765" s="6">
        <v>12000</v>
      </c>
    </row>
    <row r="1766" spans="10:11" x14ac:dyDescent="0.2">
      <c r="J1766" t="s">
        <v>8220</v>
      </c>
      <c r="K1766" s="6">
        <v>11000</v>
      </c>
    </row>
    <row r="1767" spans="10:11" x14ac:dyDescent="0.2">
      <c r="J1767" t="s">
        <v>8220</v>
      </c>
      <c r="K1767" s="6">
        <v>12500</v>
      </c>
    </row>
    <row r="1768" spans="10:11" x14ac:dyDescent="0.2">
      <c r="J1768" t="s">
        <v>8220</v>
      </c>
      <c r="K1768" s="6">
        <v>1500</v>
      </c>
    </row>
    <row r="1769" spans="10:11" x14ac:dyDescent="0.2">
      <c r="J1769" t="s">
        <v>8220</v>
      </c>
      <c r="K1769" s="6">
        <v>5000</v>
      </c>
    </row>
    <row r="1770" spans="10:11" x14ac:dyDescent="0.2">
      <c r="J1770" t="s">
        <v>8220</v>
      </c>
      <c r="K1770" s="6">
        <v>5000</v>
      </c>
    </row>
    <row r="1771" spans="10:11" x14ac:dyDescent="0.2">
      <c r="J1771" t="s">
        <v>8220</v>
      </c>
      <c r="K1771" s="6">
        <v>40000</v>
      </c>
    </row>
    <row r="1772" spans="10:11" x14ac:dyDescent="0.2">
      <c r="J1772" t="s">
        <v>8220</v>
      </c>
      <c r="K1772" s="6">
        <v>24500</v>
      </c>
    </row>
    <row r="1773" spans="10:11" x14ac:dyDescent="0.2">
      <c r="J1773" t="s">
        <v>8220</v>
      </c>
      <c r="K1773" s="6">
        <v>4200</v>
      </c>
    </row>
    <row r="1774" spans="10:11" x14ac:dyDescent="0.2">
      <c r="J1774" t="s">
        <v>8220</v>
      </c>
      <c r="K1774" s="6">
        <v>5500</v>
      </c>
    </row>
    <row r="1775" spans="10:11" x14ac:dyDescent="0.2">
      <c r="J1775" t="s">
        <v>8220</v>
      </c>
      <c r="K1775" s="6">
        <v>30000</v>
      </c>
    </row>
    <row r="1776" spans="10:11" x14ac:dyDescent="0.2">
      <c r="J1776" t="s">
        <v>8220</v>
      </c>
      <c r="K1776" s="6">
        <v>2500</v>
      </c>
    </row>
    <row r="1777" spans="10:11" x14ac:dyDescent="0.2">
      <c r="J1777" t="s">
        <v>8220</v>
      </c>
      <c r="K1777" s="6">
        <v>32500</v>
      </c>
    </row>
    <row r="1778" spans="10:11" x14ac:dyDescent="0.2">
      <c r="J1778" t="s">
        <v>8220</v>
      </c>
      <c r="K1778" s="6">
        <v>5000</v>
      </c>
    </row>
    <row r="1779" spans="10:11" x14ac:dyDescent="0.2">
      <c r="J1779" t="s">
        <v>8220</v>
      </c>
      <c r="K1779" s="6">
        <v>4800</v>
      </c>
    </row>
    <row r="1780" spans="10:11" x14ac:dyDescent="0.2">
      <c r="J1780" t="s">
        <v>8220</v>
      </c>
      <c r="K1780" s="6">
        <v>50000</v>
      </c>
    </row>
    <row r="1781" spans="10:11" x14ac:dyDescent="0.2">
      <c r="J1781" t="s">
        <v>8220</v>
      </c>
      <c r="K1781" s="6">
        <v>11000</v>
      </c>
    </row>
    <row r="1782" spans="10:11" x14ac:dyDescent="0.2">
      <c r="J1782" t="s">
        <v>8220</v>
      </c>
      <c r="K1782" s="6">
        <v>30000</v>
      </c>
    </row>
    <row r="1783" spans="10:11" x14ac:dyDescent="0.2">
      <c r="J1783" t="s">
        <v>8220</v>
      </c>
      <c r="K1783" s="6">
        <v>5500</v>
      </c>
    </row>
    <row r="1784" spans="10:11" x14ac:dyDescent="0.2">
      <c r="J1784" t="s">
        <v>8220</v>
      </c>
      <c r="K1784" s="6">
        <v>35000</v>
      </c>
    </row>
    <row r="1785" spans="10:11" x14ac:dyDescent="0.2">
      <c r="J1785" t="s">
        <v>8220</v>
      </c>
      <c r="K1785" s="6">
        <v>40000</v>
      </c>
    </row>
    <row r="1786" spans="10:11" x14ac:dyDescent="0.2">
      <c r="J1786" t="s">
        <v>8220</v>
      </c>
      <c r="K1786" s="6">
        <v>5000</v>
      </c>
    </row>
    <row r="1787" spans="10:11" x14ac:dyDescent="0.2">
      <c r="J1787" t="s">
        <v>8220</v>
      </c>
      <c r="K1787" s="6">
        <v>24000</v>
      </c>
    </row>
    <row r="1788" spans="10:11" x14ac:dyDescent="0.2">
      <c r="J1788" t="s">
        <v>8220</v>
      </c>
      <c r="K1788" s="6">
        <v>1900</v>
      </c>
    </row>
    <row r="1789" spans="10:11" x14ac:dyDescent="0.2">
      <c r="J1789" t="s">
        <v>8220</v>
      </c>
      <c r="K1789" s="6">
        <v>10000</v>
      </c>
    </row>
    <row r="1790" spans="10:11" x14ac:dyDescent="0.2">
      <c r="J1790" t="s">
        <v>8220</v>
      </c>
      <c r="K1790" s="6">
        <v>5500</v>
      </c>
    </row>
    <row r="1791" spans="10:11" x14ac:dyDescent="0.2">
      <c r="J1791" t="s">
        <v>8220</v>
      </c>
      <c r="K1791" s="6">
        <v>8000</v>
      </c>
    </row>
    <row r="1792" spans="10:11" x14ac:dyDescent="0.2">
      <c r="J1792" t="s">
        <v>8220</v>
      </c>
      <c r="K1792" s="6">
        <v>33000</v>
      </c>
    </row>
    <row r="1793" spans="10:11" x14ac:dyDescent="0.2">
      <c r="J1793" t="s">
        <v>8220</v>
      </c>
      <c r="K1793" s="6">
        <v>3000</v>
      </c>
    </row>
    <row r="1794" spans="10:11" x14ac:dyDescent="0.2">
      <c r="J1794" t="s">
        <v>8220</v>
      </c>
      <c r="K1794" s="6">
        <v>25000</v>
      </c>
    </row>
    <row r="1795" spans="10:11" x14ac:dyDescent="0.2">
      <c r="J1795" t="s">
        <v>8220</v>
      </c>
      <c r="K1795" s="6">
        <v>3000</v>
      </c>
    </row>
    <row r="1796" spans="10:11" x14ac:dyDescent="0.2">
      <c r="J1796" t="s">
        <v>8220</v>
      </c>
      <c r="K1796" s="6">
        <v>9000</v>
      </c>
    </row>
    <row r="1797" spans="10:11" x14ac:dyDescent="0.2">
      <c r="J1797" t="s">
        <v>8220</v>
      </c>
      <c r="K1797" s="6">
        <v>28000</v>
      </c>
    </row>
    <row r="1798" spans="10:11" x14ac:dyDescent="0.2">
      <c r="J1798" t="s">
        <v>8220</v>
      </c>
      <c r="K1798" s="6">
        <v>19000</v>
      </c>
    </row>
    <row r="1799" spans="10:11" x14ac:dyDescent="0.2">
      <c r="J1799" t="s">
        <v>8220</v>
      </c>
      <c r="K1799" s="6">
        <v>10000</v>
      </c>
    </row>
    <row r="1800" spans="10:11" x14ac:dyDescent="0.2">
      <c r="J1800" t="s">
        <v>8220</v>
      </c>
      <c r="K1800" s="6">
        <v>16000</v>
      </c>
    </row>
    <row r="1801" spans="10:11" x14ac:dyDescent="0.2">
      <c r="J1801" t="s">
        <v>8220</v>
      </c>
      <c r="K1801" s="6">
        <v>4000</v>
      </c>
    </row>
    <row r="1802" spans="10:11" x14ac:dyDescent="0.2">
      <c r="J1802" t="s">
        <v>8220</v>
      </c>
      <c r="K1802" s="6">
        <v>46260</v>
      </c>
    </row>
    <row r="1803" spans="10:11" x14ac:dyDescent="0.2">
      <c r="J1803" t="s">
        <v>8220</v>
      </c>
      <c r="K1803" s="6">
        <v>17000</v>
      </c>
    </row>
    <row r="1804" spans="10:11" x14ac:dyDescent="0.2">
      <c r="J1804" t="s">
        <v>8220</v>
      </c>
      <c r="K1804" s="6">
        <v>3500</v>
      </c>
    </row>
    <row r="1805" spans="10:11" x14ac:dyDescent="0.2">
      <c r="J1805" t="s">
        <v>8220</v>
      </c>
      <c r="K1805" s="6">
        <v>17500</v>
      </c>
    </row>
    <row r="1806" spans="10:11" x14ac:dyDescent="0.2">
      <c r="J1806" t="s">
        <v>8220</v>
      </c>
      <c r="K1806" s="6">
        <v>15500</v>
      </c>
    </row>
    <row r="1807" spans="10:11" x14ac:dyDescent="0.2">
      <c r="J1807" t="s">
        <v>8220</v>
      </c>
      <c r="K1807" s="6">
        <v>22500</v>
      </c>
    </row>
    <row r="1808" spans="10:11" x14ac:dyDescent="0.2">
      <c r="J1808" t="s">
        <v>8220</v>
      </c>
      <c r="K1808" s="6">
        <v>20000</v>
      </c>
    </row>
    <row r="1809" spans="10:11" x14ac:dyDescent="0.2">
      <c r="J1809" t="s">
        <v>8220</v>
      </c>
      <c r="K1809" s="6">
        <v>5000</v>
      </c>
    </row>
    <row r="1810" spans="10:11" x14ac:dyDescent="0.2">
      <c r="J1810" t="s">
        <v>8220</v>
      </c>
      <c r="K1810" s="6">
        <v>28000</v>
      </c>
    </row>
    <row r="1811" spans="10:11" x14ac:dyDescent="0.2">
      <c r="J1811" t="s">
        <v>8220</v>
      </c>
      <c r="K1811" s="6">
        <v>3500</v>
      </c>
    </row>
    <row r="1812" spans="10:11" x14ac:dyDescent="0.2">
      <c r="J1812" t="s">
        <v>8220</v>
      </c>
      <c r="K1812" s="6">
        <v>450</v>
      </c>
    </row>
    <row r="1813" spans="10:11" x14ac:dyDescent="0.2">
      <c r="J1813" t="s">
        <v>8220</v>
      </c>
      <c r="K1813" s="6">
        <v>54000</v>
      </c>
    </row>
    <row r="1814" spans="10:11" x14ac:dyDescent="0.2">
      <c r="J1814" t="s">
        <v>8220</v>
      </c>
      <c r="K1814" s="6">
        <v>6500</v>
      </c>
    </row>
    <row r="1815" spans="10:11" x14ac:dyDescent="0.2">
      <c r="J1815" t="s">
        <v>8220</v>
      </c>
      <c r="K1815" s="6">
        <v>8750</v>
      </c>
    </row>
    <row r="1816" spans="10:11" x14ac:dyDescent="0.2">
      <c r="J1816" t="s">
        <v>8220</v>
      </c>
      <c r="K1816" s="6">
        <v>12000</v>
      </c>
    </row>
    <row r="1817" spans="10:11" x14ac:dyDescent="0.2">
      <c r="J1817" t="s">
        <v>8220</v>
      </c>
      <c r="K1817" s="6">
        <v>3000</v>
      </c>
    </row>
    <row r="1818" spans="10:11" x14ac:dyDescent="0.2">
      <c r="J1818" t="s">
        <v>8220</v>
      </c>
      <c r="K1818" s="6">
        <v>25000</v>
      </c>
    </row>
    <row r="1819" spans="10:11" x14ac:dyDescent="0.2">
      <c r="J1819" t="s">
        <v>8220</v>
      </c>
      <c r="K1819" s="6">
        <v>18000</v>
      </c>
    </row>
    <row r="1820" spans="10:11" x14ac:dyDescent="0.2">
      <c r="J1820" t="s">
        <v>8220</v>
      </c>
      <c r="K1820" s="6">
        <v>15000</v>
      </c>
    </row>
    <row r="1821" spans="10:11" x14ac:dyDescent="0.2">
      <c r="J1821" t="s">
        <v>8220</v>
      </c>
      <c r="K1821" s="6">
        <v>1200</v>
      </c>
    </row>
    <row r="1822" spans="10:11" x14ac:dyDescent="0.2">
      <c r="J1822" t="s">
        <v>8220</v>
      </c>
      <c r="K1822" s="6">
        <v>26000</v>
      </c>
    </row>
    <row r="1823" spans="10:11" x14ac:dyDescent="0.2">
      <c r="J1823" t="s">
        <v>8218</v>
      </c>
      <c r="K1823" s="6">
        <v>2500</v>
      </c>
    </row>
    <row r="1824" spans="10:11" x14ac:dyDescent="0.2">
      <c r="J1824" t="s">
        <v>8218</v>
      </c>
      <c r="K1824" s="6">
        <v>300</v>
      </c>
    </row>
    <row r="1825" spans="10:11" x14ac:dyDescent="0.2">
      <c r="J1825" t="s">
        <v>8218</v>
      </c>
      <c r="K1825" s="6">
        <v>700</v>
      </c>
    </row>
    <row r="1826" spans="10:11" x14ac:dyDescent="0.2">
      <c r="J1826" t="s">
        <v>8218</v>
      </c>
      <c r="K1826" s="6">
        <v>3000</v>
      </c>
    </row>
    <row r="1827" spans="10:11" x14ac:dyDescent="0.2">
      <c r="J1827" t="s">
        <v>8218</v>
      </c>
      <c r="K1827" s="6">
        <v>2000</v>
      </c>
    </row>
    <row r="1828" spans="10:11" x14ac:dyDescent="0.2">
      <c r="J1828" t="s">
        <v>8218</v>
      </c>
      <c r="K1828" s="6">
        <v>2000</v>
      </c>
    </row>
    <row r="1829" spans="10:11" x14ac:dyDescent="0.2">
      <c r="J1829" t="s">
        <v>8218</v>
      </c>
      <c r="K1829" s="6">
        <v>8000</v>
      </c>
    </row>
    <row r="1830" spans="10:11" x14ac:dyDescent="0.2">
      <c r="J1830" t="s">
        <v>8218</v>
      </c>
      <c r="K1830" s="6">
        <v>20000</v>
      </c>
    </row>
    <row r="1831" spans="10:11" x14ac:dyDescent="0.2">
      <c r="J1831" t="s">
        <v>8218</v>
      </c>
      <c r="K1831" s="6">
        <v>1500</v>
      </c>
    </row>
    <row r="1832" spans="10:11" x14ac:dyDescent="0.2">
      <c r="J1832" t="s">
        <v>8218</v>
      </c>
      <c r="K1832" s="6">
        <v>15000</v>
      </c>
    </row>
    <row r="1833" spans="10:11" x14ac:dyDescent="0.2">
      <c r="J1833" t="s">
        <v>8218</v>
      </c>
      <c r="K1833" s="6">
        <v>1000</v>
      </c>
    </row>
    <row r="1834" spans="10:11" x14ac:dyDescent="0.2">
      <c r="J1834" t="s">
        <v>8218</v>
      </c>
      <c r="K1834" s="6">
        <v>350</v>
      </c>
    </row>
    <row r="1835" spans="10:11" x14ac:dyDescent="0.2">
      <c r="J1835" t="s">
        <v>8218</v>
      </c>
      <c r="K1835" s="6">
        <v>400</v>
      </c>
    </row>
    <row r="1836" spans="10:11" x14ac:dyDescent="0.2">
      <c r="J1836" t="s">
        <v>8218</v>
      </c>
      <c r="K1836" s="6">
        <v>10000</v>
      </c>
    </row>
    <row r="1837" spans="10:11" x14ac:dyDescent="0.2">
      <c r="J1837" t="s">
        <v>8218</v>
      </c>
      <c r="K1837" s="6">
        <v>500</v>
      </c>
    </row>
    <row r="1838" spans="10:11" x14ac:dyDescent="0.2">
      <c r="J1838" t="s">
        <v>8218</v>
      </c>
      <c r="K1838" s="6">
        <v>5000</v>
      </c>
    </row>
    <row r="1839" spans="10:11" x14ac:dyDescent="0.2">
      <c r="J1839" t="s">
        <v>8218</v>
      </c>
      <c r="K1839" s="6">
        <v>600</v>
      </c>
    </row>
    <row r="1840" spans="10:11" x14ac:dyDescent="0.2">
      <c r="J1840" t="s">
        <v>8218</v>
      </c>
      <c r="K1840" s="6">
        <v>1000</v>
      </c>
    </row>
    <row r="1841" spans="10:11" x14ac:dyDescent="0.2">
      <c r="J1841" t="s">
        <v>8218</v>
      </c>
      <c r="K1841" s="6">
        <v>1000</v>
      </c>
    </row>
    <row r="1842" spans="10:11" x14ac:dyDescent="0.2">
      <c r="J1842" t="s">
        <v>8218</v>
      </c>
      <c r="K1842" s="6">
        <v>900</v>
      </c>
    </row>
    <row r="1843" spans="10:11" x14ac:dyDescent="0.2">
      <c r="J1843" t="s">
        <v>8218</v>
      </c>
      <c r="K1843" s="6">
        <v>2000</v>
      </c>
    </row>
    <row r="1844" spans="10:11" x14ac:dyDescent="0.2">
      <c r="J1844" t="s">
        <v>8218</v>
      </c>
      <c r="K1844" s="6">
        <v>2000</v>
      </c>
    </row>
    <row r="1845" spans="10:11" x14ac:dyDescent="0.2">
      <c r="J1845" t="s">
        <v>8218</v>
      </c>
      <c r="K1845" s="6">
        <v>10000</v>
      </c>
    </row>
    <row r="1846" spans="10:11" x14ac:dyDescent="0.2">
      <c r="J1846" t="s">
        <v>8218</v>
      </c>
      <c r="K1846" s="6">
        <v>1500</v>
      </c>
    </row>
    <row r="1847" spans="10:11" x14ac:dyDescent="0.2">
      <c r="J1847" t="s">
        <v>8218</v>
      </c>
      <c r="K1847" s="6">
        <v>1000</v>
      </c>
    </row>
    <row r="1848" spans="10:11" x14ac:dyDescent="0.2">
      <c r="J1848" t="s">
        <v>8218</v>
      </c>
      <c r="K1848" s="6">
        <v>15000</v>
      </c>
    </row>
    <row r="1849" spans="10:11" x14ac:dyDescent="0.2">
      <c r="J1849" t="s">
        <v>8218</v>
      </c>
      <c r="K1849" s="6">
        <v>2500</v>
      </c>
    </row>
    <row r="1850" spans="10:11" x14ac:dyDescent="0.2">
      <c r="J1850" t="s">
        <v>8218</v>
      </c>
      <c r="K1850" s="6">
        <v>3000</v>
      </c>
    </row>
    <row r="1851" spans="10:11" x14ac:dyDescent="0.2">
      <c r="J1851" t="s">
        <v>8218</v>
      </c>
      <c r="K1851" s="6">
        <v>300</v>
      </c>
    </row>
    <row r="1852" spans="10:11" x14ac:dyDescent="0.2">
      <c r="J1852" t="s">
        <v>8218</v>
      </c>
      <c r="K1852" s="6">
        <v>9000</v>
      </c>
    </row>
    <row r="1853" spans="10:11" x14ac:dyDescent="0.2">
      <c r="J1853" t="s">
        <v>8218</v>
      </c>
      <c r="K1853" s="6">
        <v>1300</v>
      </c>
    </row>
    <row r="1854" spans="10:11" x14ac:dyDescent="0.2">
      <c r="J1854" t="s">
        <v>8218</v>
      </c>
      <c r="K1854" s="6">
        <v>15000</v>
      </c>
    </row>
    <row r="1855" spans="10:11" x14ac:dyDescent="0.2">
      <c r="J1855" t="s">
        <v>8218</v>
      </c>
      <c r="K1855" s="6">
        <v>800</v>
      </c>
    </row>
    <row r="1856" spans="10:11" x14ac:dyDescent="0.2">
      <c r="J1856" t="s">
        <v>8218</v>
      </c>
      <c r="K1856" s="6">
        <v>15000</v>
      </c>
    </row>
    <row r="1857" spans="10:11" x14ac:dyDescent="0.2">
      <c r="J1857" t="s">
        <v>8218</v>
      </c>
      <c r="K1857" s="6">
        <v>8750</v>
      </c>
    </row>
    <row r="1858" spans="10:11" x14ac:dyDescent="0.2">
      <c r="J1858" t="s">
        <v>8218</v>
      </c>
      <c r="K1858" s="6">
        <v>2000</v>
      </c>
    </row>
    <row r="1859" spans="10:11" x14ac:dyDescent="0.2">
      <c r="J1859" t="s">
        <v>8218</v>
      </c>
      <c r="K1859" s="6">
        <v>3000</v>
      </c>
    </row>
    <row r="1860" spans="10:11" x14ac:dyDescent="0.2">
      <c r="J1860" t="s">
        <v>8218</v>
      </c>
      <c r="K1860" s="6">
        <v>5555.55</v>
      </c>
    </row>
    <row r="1861" spans="10:11" x14ac:dyDescent="0.2">
      <c r="J1861" t="s">
        <v>8218</v>
      </c>
      <c r="K1861" s="6">
        <v>3000</v>
      </c>
    </row>
    <row r="1862" spans="10:11" x14ac:dyDescent="0.2">
      <c r="J1862" t="s">
        <v>8218</v>
      </c>
      <c r="K1862" s="6">
        <v>750</v>
      </c>
    </row>
    <row r="1863" spans="10:11" x14ac:dyDescent="0.2">
      <c r="J1863" t="s">
        <v>8220</v>
      </c>
      <c r="K1863" s="6">
        <v>250000</v>
      </c>
    </row>
    <row r="1864" spans="10:11" x14ac:dyDescent="0.2">
      <c r="J1864" t="s">
        <v>8220</v>
      </c>
      <c r="K1864" s="6">
        <v>18000</v>
      </c>
    </row>
    <row r="1865" spans="10:11" x14ac:dyDescent="0.2">
      <c r="J1865" t="s">
        <v>8220</v>
      </c>
      <c r="K1865" s="6">
        <v>2500</v>
      </c>
    </row>
    <row r="1866" spans="10:11" x14ac:dyDescent="0.2">
      <c r="J1866" t="s">
        <v>8220</v>
      </c>
      <c r="K1866" s="6">
        <v>6500</v>
      </c>
    </row>
    <row r="1867" spans="10:11" x14ac:dyDescent="0.2">
      <c r="J1867" t="s">
        <v>8220</v>
      </c>
      <c r="K1867" s="6">
        <v>110000</v>
      </c>
    </row>
    <row r="1868" spans="10:11" x14ac:dyDescent="0.2">
      <c r="J1868" t="s">
        <v>8220</v>
      </c>
      <c r="K1868" s="6">
        <v>25000</v>
      </c>
    </row>
    <row r="1869" spans="10:11" x14ac:dyDescent="0.2">
      <c r="J1869" t="s">
        <v>8220</v>
      </c>
      <c r="K1869" s="6">
        <v>20000</v>
      </c>
    </row>
    <row r="1870" spans="10:11" x14ac:dyDescent="0.2">
      <c r="J1870" t="s">
        <v>8220</v>
      </c>
      <c r="K1870" s="6">
        <v>25000</v>
      </c>
    </row>
    <row r="1871" spans="10:11" x14ac:dyDescent="0.2">
      <c r="J1871" t="s">
        <v>8220</v>
      </c>
      <c r="K1871" s="6">
        <v>10000</v>
      </c>
    </row>
    <row r="1872" spans="10:11" x14ac:dyDescent="0.2">
      <c r="J1872" t="s">
        <v>8220</v>
      </c>
      <c r="K1872" s="6">
        <v>3500</v>
      </c>
    </row>
    <row r="1873" spans="10:11" x14ac:dyDescent="0.2">
      <c r="J1873" t="s">
        <v>8220</v>
      </c>
      <c r="K1873" s="6">
        <v>6500</v>
      </c>
    </row>
    <row r="1874" spans="10:11" x14ac:dyDescent="0.2">
      <c r="J1874" t="s">
        <v>8220</v>
      </c>
      <c r="K1874" s="6">
        <v>20000</v>
      </c>
    </row>
    <row r="1875" spans="10:11" x14ac:dyDescent="0.2">
      <c r="J1875" t="s">
        <v>8220</v>
      </c>
      <c r="K1875" s="6">
        <v>8000</v>
      </c>
    </row>
    <row r="1876" spans="10:11" x14ac:dyDescent="0.2">
      <c r="J1876" t="s">
        <v>8220</v>
      </c>
      <c r="K1876" s="6">
        <v>160000</v>
      </c>
    </row>
    <row r="1877" spans="10:11" x14ac:dyDescent="0.2">
      <c r="J1877" t="s">
        <v>8220</v>
      </c>
      <c r="K1877" s="6">
        <v>10000</v>
      </c>
    </row>
    <row r="1878" spans="10:11" x14ac:dyDescent="0.2">
      <c r="J1878" t="s">
        <v>8220</v>
      </c>
      <c r="K1878" s="6">
        <v>280</v>
      </c>
    </row>
    <row r="1879" spans="10:11" x14ac:dyDescent="0.2">
      <c r="J1879" t="s">
        <v>8220</v>
      </c>
      <c r="K1879" s="6">
        <v>60</v>
      </c>
    </row>
    <row r="1880" spans="10:11" x14ac:dyDescent="0.2">
      <c r="J1880" t="s">
        <v>8220</v>
      </c>
      <c r="K1880" s="6">
        <v>8000</v>
      </c>
    </row>
    <row r="1881" spans="10:11" x14ac:dyDescent="0.2">
      <c r="J1881" t="s">
        <v>8220</v>
      </c>
      <c r="K1881" s="6">
        <v>5000</v>
      </c>
    </row>
    <row r="1882" spans="10:11" x14ac:dyDescent="0.2">
      <c r="J1882" t="s">
        <v>8220</v>
      </c>
      <c r="K1882" s="6">
        <v>5000</v>
      </c>
    </row>
    <row r="1883" spans="10:11" x14ac:dyDescent="0.2">
      <c r="J1883" t="s">
        <v>8218</v>
      </c>
      <c r="K1883" s="6">
        <v>2000</v>
      </c>
    </row>
    <row r="1884" spans="10:11" x14ac:dyDescent="0.2">
      <c r="J1884" t="s">
        <v>8218</v>
      </c>
      <c r="K1884" s="6">
        <v>3350</v>
      </c>
    </row>
    <row r="1885" spans="10:11" x14ac:dyDescent="0.2">
      <c r="J1885" t="s">
        <v>8218</v>
      </c>
      <c r="K1885" s="6">
        <v>999</v>
      </c>
    </row>
    <row r="1886" spans="10:11" x14ac:dyDescent="0.2">
      <c r="J1886" t="s">
        <v>8218</v>
      </c>
      <c r="K1886" s="6">
        <v>1000</v>
      </c>
    </row>
    <row r="1887" spans="10:11" x14ac:dyDescent="0.2">
      <c r="J1887" t="s">
        <v>8218</v>
      </c>
      <c r="K1887" s="6">
        <v>4575</v>
      </c>
    </row>
    <row r="1888" spans="10:11" x14ac:dyDescent="0.2">
      <c r="J1888" t="s">
        <v>8218</v>
      </c>
      <c r="K1888" s="6">
        <v>1200</v>
      </c>
    </row>
    <row r="1889" spans="10:11" x14ac:dyDescent="0.2">
      <c r="J1889" t="s">
        <v>8218</v>
      </c>
      <c r="K1889" s="6">
        <v>3000</v>
      </c>
    </row>
    <row r="1890" spans="10:11" x14ac:dyDescent="0.2">
      <c r="J1890" t="s">
        <v>8218</v>
      </c>
      <c r="K1890" s="6">
        <v>2500</v>
      </c>
    </row>
    <row r="1891" spans="10:11" x14ac:dyDescent="0.2">
      <c r="J1891" t="s">
        <v>8218</v>
      </c>
      <c r="K1891" s="6">
        <v>2000</v>
      </c>
    </row>
    <row r="1892" spans="10:11" x14ac:dyDescent="0.2">
      <c r="J1892" t="s">
        <v>8218</v>
      </c>
      <c r="K1892" s="6">
        <v>12000</v>
      </c>
    </row>
    <row r="1893" spans="10:11" x14ac:dyDescent="0.2">
      <c r="J1893" t="s">
        <v>8218</v>
      </c>
      <c r="K1893" s="6">
        <v>10000</v>
      </c>
    </row>
    <row r="1894" spans="10:11" x14ac:dyDescent="0.2">
      <c r="J1894" t="s">
        <v>8218</v>
      </c>
      <c r="K1894" s="6">
        <v>500</v>
      </c>
    </row>
    <row r="1895" spans="10:11" x14ac:dyDescent="0.2">
      <c r="J1895" t="s">
        <v>8218</v>
      </c>
      <c r="K1895" s="6">
        <v>2500</v>
      </c>
    </row>
    <row r="1896" spans="10:11" x14ac:dyDescent="0.2">
      <c r="J1896" t="s">
        <v>8218</v>
      </c>
      <c r="K1896" s="6">
        <v>1000</v>
      </c>
    </row>
    <row r="1897" spans="10:11" x14ac:dyDescent="0.2">
      <c r="J1897" t="s">
        <v>8218</v>
      </c>
      <c r="K1897" s="6">
        <v>9072</v>
      </c>
    </row>
    <row r="1898" spans="10:11" x14ac:dyDescent="0.2">
      <c r="J1898" t="s">
        <v>8218</v>
      </c>
      <c r="K1898" s="6">
        <v>451</v>
      </c>
    </row>
    <row r="1899" spans="10:11" x14ac:dyDescent="0.2">
      <c r="J1899" t="s">
        <v>8218</v>
      </c>
      <c r="K1899" s="6">
        <v>6350</v>
      </c>
    </row>
    <row r="1900" spans="10:11" x14ac:dyDescent="0.2">
      <c r="J1900" t="s">
        <v>8218</v>
      </c>
      <c r="K1900" s="6">
        <v>1000</v>
      </c>
    </row>
    <row r="1901" spans="10:11" x14ac:dyDescent="0.2">
      <c r="J1901" t="s">
        <v>8218</v>
      </c>
      <c r="K1901" s="6">
        <v>900</v>
      </c>
    </row>
    <row r="1902" spans="10:11" x14ac:dyDescent="0.2">
      <c r="J1902" t="s">
        <v>8218</v>
      </c>
      <c r="K1902" s="6">
        <v>2500</v>
      </c>
    </row>
    <row r="1903" spans="10:11" x14ac:dyDescent="0.2">
      <c r="J1903" t="s">
        <v>8220</v>
      </c>
      <c r="K1903" s="6">
        <v>99000</v>
      </c>
    </row>
    <row r="1904" spans="10:11" x14ac:dyDescent="0.2">
      <c r="J1904" t="s">
        <v>8220</v>
      </c>
      <c r="K1904" s="6">
        <v>1000</v>
      </c>
    </row>
    <row r="1905" spans="10:11" x14ac:dyDescent="0.2">
      <c r="J1905" t="s">
        <v>8220</v>
      </c>
      <c r="K1905" s="6">
        <v>3000</v>
      </c>
    </row>
    <row r="1906" spans="10:11" x14ac:dyDescent="0.2">
      <c r="J1906" t="s">
        <v>8220</v>
      </c>
      <c r="K1906" s="6">
        <v>50000</v>
      </c>
    </row>
    <row r="1907" spans="10:11" x14ac:dyDescent="0.2">
      <c r="J1907" t="s">
        <v>8220</v>
      </c>
      <c r="K1907" s="6">
        <v>25000</v>
      </c>
    </row>
    <row r="1908" spans="10:11" x14ac:dyDescent="0.2">
      <c r="J1908" t="s">
        <v>8220</v>
      </c>
      <c r="K1908" s="6">
        <v>50000</v>
      </c>
    </row>
    <row r="1909" spans="10:11" x14ac:dyDescent="0.2">
      <c r="J1909" t="s">
        <v>8220</v>
      </c>
      <c r="K1909" s="6">
        <v>30000</v>
      </c>
    </row>
    <row r="1910" spans="10:11" x14ac:dyDescent="0.2">
      <c r="J1910" t="s">
        <v>8220</v>
      </c>
      <c r="K1910" s="6">
        <v>25000</v>
      </c>
    </row>
    <row r="1911" spans="10:11" x14ac:dyDescent="0.2">
      <c r="J1911" t="s">
        <v>8220</v>
      </c>
      <c r="K1911" s="6">
        <v>35000</v>
      </c>
    </row>
    <row r="1912" spans="10:11" x14ac:dyDescent="0.2">
      <c r="J1912" t="s">
        <v>8220</v>
      </c>
      <c r="K1912" s="6">
        <v>85000</v>
      </c>
    </row>
    <row r="1913" spans="10:11" x14ac:dyDescent="0.2">
      <c r="J1913" t="s">
        <v>8220</v>
      </c>
      <c r="K1913" s="6">
        <v>42500</v>
      </c>
    </row>
    <row r="1914" spans="10:11" x14ac:dyDescent="0.2">
      <c r="J1914" t="s">
        <v>8220</v>
      </c>
      <c r="K1914" s="6">
        <v>5000</v>
      </c>
    </row>
    <row r="1915" spans="10:11" x14ac:dyDescent="0.2">
      <c r="J1915" t="s">
        <v>8220</v>
      </c>
      <c r="K1915" s="6">
        <v>48000</v>
      </c>
    </row>
    <row r="1916" spans="10:11" x14ac:dyDescent="0.2">
      <c r="J1916" t="s">
        <v>8220</v>
      </c>
      <c r="K1916" s="6">
        <v>666</v>
      </c>
    </row>
    <row r="1917" spans="10:11" x14ac:dyDescent="0.2">
      <c r="J1917" t="s">
        <v>8220</v>
      </c>
      <c r="K1917" s="6">
        <v>500</v>
      </c>
    </row>
    <row r="1918" spans="10:11" x14ac:dyDescent="0.2">
      <c r="J1918" t="s">
        <v>8220</v>
      </c>
      <c r="K1918" s="6">
        <v>20000</v>
      </c>
    </row>
    <row r="1919" spans="10:11" x14ac:dyDescent="0.2">
      <c r="J1919" t="s">
        <v>8220</v>
      </c>
      <c r="K1919" s="6">
        <v>390000</v>
      </c>
    </row>
    <row r="1920" spans="10:11" x14ac:dyDescent="0.2">
      <c r="J1920" t="s">
        <v>8220</v>
      </c>
      <c r="K1920" s="6">
        <v>25000</v>
      </c>
    </row>
    <row r="1921" spans="10:11" x14ac:dyDescent="0.2">
      <c r="J1921" t="s">
        <v>8220</v>
      </c>
      <c r="K1921" s="6">
        <v>500</v>
      </c>
    </row>
    <row r="1922" spans="10:11" x14ac:dyDescent="0.2">
      <c r="J1922" t="s">
        <v>8220</v>
      </c>
      <c r="K1922" s="6">
        <v>10000</v>
      </c>
    </row>
    <row r="1923" spans="10:11" x14ac:dyDescent="0.2">
      <c r="J1923" t="s">
        <v>8218</v>
      </c>
      <c r="K1923" s="6">
        <v>1500</v>
      </c>
    </row>
    <row r="1924" spans="10:11" x14ac:dyDescent="0.2">
      <c r="J1924" t="s">
        <v>8218</v>
      </c>
      <c r="K1924" s="6">
        <v>2000</v>
      </c>
    </row>
    <row r="1925" spans="10:11" x14ac:dyDescent="0.2">
      <c r="J1925" t="s">
        <v>8218</v>
      </c>
      <c r="K1925" s="6">
        <v>125</v>
      </c>
    </row>
    <row r="1926" spans="10:11" x14ac:dyDescent="0.2">
      <c r="J1926" t="s">
        <v>8218</v>
      </c>
      <c r="K1926" s="6">
        <v>3000</v>
      </c>
    </row>
    <row r="1927" spans="10:11" x14ac:dyDescent="0.2">
      <c r="J1927" t="s">
        <v>8218</v>
      </c>
      <c r="K1927" s="6">
        <v>1500</v>
      </c>
    </row>
    <row r="1928" spans="10:11" x14ac:dyDescent="0.2">
      <c r="J1928" t="s">
        <v>8218</v>
      </c>
      <c r="K1928" s="6">
        <v>1500</v>
      </c>
    </row>
    <row r="1929" spans="10:11" x14ac:dyDescent="0.2">
      <c r="J1929" t="s">
        <v>8218</v>
      </c>
      <c r="K1929" s="6">
        <v>600</v>
      </c>
    </row>
    <row r="1930" spans="10:11" x14ac:dyDescent="0.2">
      <c r="J1930" t="s">
        <v>8218</v>
      </c>
      <c r="K1930" s="6">
        <v>2550</v>
      </c>
    </row>
    <row r="1931" spans="10:11" x14ac:dyDescent="0.2">
      <c r="J1931" t="s">
        <v>8218</v>
      </c>
      <c r="K1931" s="6">
        <v>3200</v>
      </c>
    </row>
    <row r="1932" spans="10:11" x14ac:dyDescent="0.2">
      <c r="J1932" t="s">
        <v>8218</v>
      </c>
      <c r="K1932" s="6">
        <v>1000</v>
      </c>
    </row>
    <row r="1933" spans="10:11" x14ac:dyDescent="0.2">
      <c r="J1933" t="s">
        <v>8218</v>
      </c>
      <c r="K1933" s="6">
        <v>2000</v>
      </c>
    </row>
    <row r="1934" spans="10:11" x14ac:dyDescent="0.2">
      <c r="J1934" t="s">
        <v>8218</v>
      </c>
      <c r="K1934" s="6">
        <v>5250</v>
      </c>
    </row>
    <row r="1935" spans="10:11" x14ac:dyDescent="0.2">
      <c r="J1935" t="s">
        <v>8218</v>
      </c>
      <c r="K1935" s="6">
        <v>6000</v>
      </c>
    </row>
    <row r="1936" spans="10:11" x14ac:dyDescent="0.2">
      <c r="J1936" t="s">
        <v>8218</v>
      </c>
      <c r="K1936" s="6">
        <v>5000</v>
      </c>
    </row>
    <row r="1937" spans="10:11" x14ac:dyDescent="0.2">
      <c r="J1937" t="s">
        <v>8218</v>
      </c>
      <c r="K1937" s="6">
        <v>2500</v>
      </c>
    </row>
    <row r="1938" spans="10:11" x14ac:dyDescent="0.2">
      <c r="J1938" t="s">
        <v>8218</v>
      </c>
      <c r="K1938" s="6">
        <v>7500</v>
      </c>
    </row>
    <row r="1939" spans="10:11" x14ac:dyDescent="0.2">
      <c r="J1939" t="s">
        <v>8218</v>
      </c>
      <c r="K1939" s="6">
        <v>600</v>
      </c>
    </row>
    <row r="1940" spans="10:11" x14ac:dyDescent="0.2">
      <c r="J1940" t="s">
        <v>8218</v>
      </c>
      <c r="K1940" s="6">
        <v>15000</v>
      </c>
    </row>
    <row r="1941" spans="10:11" x14ac:dyDescent="0.2">
      <c r="J1941" t="s">
        <v>8218</v>
      </c>
      <c r="K1941" s="6">
        <v>10000</v>
      </c>
    </row>
    <row r="1942" spans="10:11" x14ac:dyDescent="0.2">
      <c r="J1942" t="s">
        <v>8218</v>
      </c>
      <c r="K1942" s="6">
        <v>650</v>
      </c>
    </row>
    <row r="1943" spans="10:11" x14ac:dyDescent="0.2">
      <c r="J1943" t="s">
        <v>8218</v>
      </c>
      <c r="K1943" s="6">
        <v>250000</v>
      </c>
    </row>
    <row r="1944" spans="10:11" x14ac:dyDescent="0.2">
      <c r="J1944" t="s">
        <v>8218</v>
      </c>
      <c r="K1944" s="6">
        <v>6000</v>
      </c>
    </row>
    <row r="1945" spans="10:11" x14ac:dyDescent="0.2">
      <c r="J1945" t="s">
        <v>8218</v>
      </c>
      <c r="K1945" s="6">
        <v>10000</v>
      </c>
    </row>
    <row r="1946" spans="10:11" x14ac:dyDescent="0.2">
      <c r="J1946" t="s">
        <v>8218</v>
      </c>
      <c r="K1946" s="6">
        <v>40000</v>
      </c>
    </row>
    <row r="1947" spans="10:11" x14ac:dyDescent="0.2">
      <c r="J1947" t="s">
        <v>8218</v>
      </c>
      <c r="K1947" s="6">
        <v>100000</v>
      </c>
    </row>
    <row r="1948" spans="10:11" x14ac:dyDescent="0.2">
      <c r="J1948" t="s">
        <v>8218</v>
      </c>
      <c r="K1948" s="6">
        <v>7500</v>
      </c>
    </row>
    <row r="1949" spans="10:11" x14ac:dyDescent="0.2">
      <c r="J1949" t="s">
        <v>8218</v>
      </c>
      <c r="K1949" s="6">
        <v>800</v>
      </c>
    </row>
    <row r="1950" spans="10:11" x14ac:dyDescent="0.2">
      <c r="J1950" t="s">
        <v>8218</v>
      </c>
      <c r="K1950" s="6">
        <v>100000</v>
      </c>
    </row>
    <row r="1951" spans="10:11" x14ac:dyDescent="0.2">
      <c r="J1951" t="s">
        <v>8218</v>
      </c>
      <c r="K1951" s="6">
        <v>50000</v>
      </c>
    </row>
    <row r="1952" spans="10:11" x14ac:dyDescent="0.2">
      <c r="J1952" t="s">
        <v>8218</v>
      </c>
      <c r="K1952" s="6">
        <v>48000</v>
      </c>
    </row>
    <row r="1953" spans="10:11" x14ac:dyDescent="0.2">
      <c r="J1953" t="s">
        <v>8218</v>
      </c>
      <c r="K1953" s="6">
        <v>50000</v>
      </c>
    </row>
    <row r="1954" spans="10:11" x14ac:dyDescent="0.2">
      <c r="J1954" t="s">
        <v>8218</v>
      </c>
      <c r="K1954" s="6">
        <v>35000</v>
      </c>
    </row>
    <row r="1955" spans="10:11" x14ac:dyDescent="0.2">
      <c r="J1955" t="s">
        <v>8218</v>
      </c>
      <c r="K1955" s="6">
        <v>15000</v>
      </c>
    </row>
    <row r="1956" spans="10:11" x14ac:dyDescent="0.2">
      <c r="J1956" t="s">
        <v>8218</v>
      </c>
      <c r="K1956" s="6">
        <v>50000</v>
      </c>
    </row>
    <row r="1957" spans="10:11" x14ac:dyDescent="0.2">
      <c r="J1957" t="s">
        <v>8218</v>
      </c>
      <c r="K1957" s="6">
        <v>42000</v>
      </c>
    </row>
    <row r="1958" spans="10:11" x14ac:dyDescent="0.2">
      <c r="J1958" t="s">
        <v>8218</v>
      </c>
      <c r="K1958" s="6">
        <v>60000</v>
      </c>
    </row>
    <row r="1959" spans="10:11" x14ac:dyDescent="0.2">
      <c r="J1959" t="s">
        <v>8218</v>
      </c>
      <c r="K1959" s="6">
        <v>30000</v>
      </c>
    </row>
    <row r="1960" spans="10:11" x14ac:dyDescent="0.2">
      <c r="J1960" t="s">
        <v>8218</v>
      </c>
      <c r="K1960" s="6">
        <v>7000</v>
      </c>
    </row>
    <row r="1961" spans="10:11" x14ac:dyDescent="0.2">
      <c r="J1961" t="s">
        <v>8218</v>
      </c>
      <c r="K1961" s="6">
        <v>10000</v>
      </c>
    </row>
    <row r="1962" spans="10:11" x14ac:dyDescent="0.2">
      <c r="J1962" t="s">
        <v>8218</v>
      </c>
      <c r="K1962" s="6">
        <v>70000</v>
      </c>
    </row>
    <row r="1963" spans="10:11" x14ac:dyDescent="0.2">
      <c r="J1963" t="s">
        <v>8218</v>
      </c>
      <c r="K1963" s="6">
        <v>10000</v>
      </c>
    </row>
    <row r="1964" spans="10:11" x14ac:dyDescent="0.2">
      <c r="J1964" t="s">
        <v>8218</v>
      </c>
      <c r="K1964" s="6">
        <v>10000</v>
      </c>
    </row>
    <row r="1965" spans="10:11" x14ac:dyDescent="0.2">
      <c r="J1965" t="s">
        <v>8218</v>
      </c>
      <c r="K1965" s="6">
        <v>19000</v>
      </c>
    </row>
    <row r="1966" spans="10:11" x14ac:dyDescent="0.2">
      <c r="J1966" t="s">
        <v>8218</v>
      </c>
      <c r="K1966" s="6">
        <v>89200</v>
      </c>
    </row>
    <row r="1967" spans="10:11" x14ac:dyDescent="0.2">
      <c r="J1967" t="s">
        <v>8218</v>
      </c>
      <c r="K1967" s="6">
        <v>5000</v>
      </c>
    </row>
    <row r="1968" spans="10:11" x14ac:dyDescent="0.2">
      <c r="J1968" t="s">
        <v>8218</v>
      </c>
      <c r="K1968" s="6">
        <v>100000</v>
      </c>
    </row>
    <row r="1969" spans="10:11" x14ac:dyDescent="0.2">
      <c r="J1969" t="s">
        <v>8218</v>
      </c>
      <c r="K1969" s="6">
        <v>20000</v>
      </c>
    </row>
    <row r="1970" spans="10:11" x14ac:dyDescent="0.2">
      <c r="J1970" t="s">
        <v>8218</v>
      </c>
      <c r="K1970" s="6">
        <v>50000</v>
      </c>
    </row>
    <row r="1971" spans="10:11" x14ac:dyDescent="0.2">
      <c r="J1971" t="s">
        <v>8218</v>
      </c>
      <c r="K1971" s="6">
        <v>20000</v>
      </c>
    </row>
    <row r="1972" spans="10:11" x14ac:dyDescent="0.2">
      <c r="J1972" t="s">
        <v>8218</v>
      </c>
      <c r="K1972" s="6">
        <v>5000</v>
      </c>
    </row>
    <row r="1973" spans="10:11" x14ac:dyDescent="0.2">
      <c r="J1973" t="s">
        <v>8218</v>
      </c>
      <c r="K1973" s="6">
        <v>400000</v>
      </c>
    </row>
    <row r="1974" spans="10:11" x14ac:dyDescent="0.2">
      <c r="J1974" t="s">
        <v>8218</v>
      </c>
      <c r="K1974" s="6">
        <v>2500</v>
      </c>
    </row>
    <row r="1975" spans="10:11" x14ac:dyDescent="0.2">
      <c r="J1975" t="s">
        <v>8218</v>
      </c>
      <c r="K1975" s="6">
        <v>198000</v>
      </c>
    </row>
    <row r="1976" spans="10:11" x14ac:dyDescent="0.2">
      <c r="J1976" t="s">
        <v>8218</v>
      </c>
      <c r="K1976" s="6">
        <v>20000</v>
      </c>
    </row>
    <row r="1977" spans="10:11" x14ac:dyDescent="0.2">
      <c r="J1977" t="s">
        <v>8218</v>
      </c>
      <c r="K1977" s="6">
        <v>16000</v>
      </c>
    </row>
    <row r="1978" spans="10:11" x14ac:dyDescent="0.2">
      <c r="J1978" t="s">
        <v>8218</v>
      </c>
      <c r="K1978" s="6">
        <v>4000</v>
      </c>
    </row>
    <row r="1979" spans="10:11" x14ac:dyDescent="0.2">
      <c r="J1979" t="s">
        <v>8218</v>
      </c>
      <c r="K1979" s="6">
        <v>50000</v>
      </c>
    </row>
    <row r="1980" spans="10:11" x14ac:dyDescent="0.2">
      <c r="J1980" t="s">
        <v>8218</v>
      </c>
      <c r="K1980" s="6">
        <v>50000</v>
      </c>
    </row>
    <row r="1981" spans="10:11" x14ac:dyDescent="0.2">
      <c r="J1981" t="s">
        <v>8218</v>
      </c>
      <c r="K1981" s="6">
        <v>200000</v>
      </c>
    </row>
    <row r="1982" spans="10:11" x14ac:dyDescent="0.2">
      <c r="J1982" t="s">
        <v>8218</v>
      </c>
      <c r="K1982" s="6">
        <v>50000</v>
      </c>
    </row>
    <row r="1983" spans="10:11" x14ac:dyDescent="0.2">
      <c r="J1983" t="s">
        <v>8220</v>
      </c>
      <c r="K1983" s="6">
        <v>7500</v>
      </c>
    </row>
    <row r="1984" spans="10:11" x14ac:dyDescent="0.2">
      <c r="J1984" t="s">
        <v>8220</v>
      </c>
      <c r="K1984" s="6">
        <v>180000</v>
      </c>
    </row>
    <row r="1985" spans="10:11" x14ac:dyDescent="0.2">
      <c r="J1985" t="s">
        <v>8220</v>
      </c>
      <c r="K1985" s="6">
        <v>33000</v>
      </c>
    </row>
    <row r="1986" spans="10:11" x14ac:dyDescent="0.2">
      <c r="J1986" t="s">
        <v>8220</v>
      </c>
      <c r="K1986" s="6">
        <v>15000</v>
      </c>
    </row>
    <row r="1987" spans="10:11" x14ac:dyDescent="0.2">
      <c r="J1987" t="s">
        <v>8220</v>
      </c>
      <c r="K1987" s="6">
        <v>1600</v>
      </c>
    </row>
    <row r="1988" spans="10:11" x14ac:dyDescent="0.2">
      <c r="J1988" t="s">
        <v>8220</v>
      </c>
      <c r="K1988" s="6">
        <v>2000</v>
      </c>
    </row>
    <row r="1989" spans="10:11" x14ac:dyDescent="0.2">
      <c r="J1989" t="s">
        <v>8220</v>
      </c>
      <c r="K1989" s="6">
        <v>5500</v>
      </c>
    </row>
    <row r="1990" spans="10:11" x14ac:dyDescent="0.2">
      <c r="J1990" t="s">
        <v>8220</v>
      </c>
      <c r="K1990" s="6">
        <v>6000</v>
      </c>
    </row>
    <row r="1991" spans="10:11" x14ac:dyDescent="0.2">
      <c r="J1991" t="s">
        <v>8220</v>
      </c>
      <c r="K1991" s="6">
        <v>5000</v>
      </c>
    </row>
    <row r="1992" spans="10:11" x14ac:dyDescent="0.2">
      <c r="J1992" t="s">
        <v>8220</v>
      </c>
      <c r="K1992" s="6">
        <v>3000</v>
      </c>
    </row>
    <row r="1993" spans="10:11" x14ac:dyDescent="0.2">
      <c r="J1993" t="s">
        <v>8220</v>
      </c>
      <c r="K1993" s="6">
        <v>2000</v>
      </c>
    </row>
    <row r="1994" spans="10:11" x14ac:dyDescent="0.2">
      <c r="J1994" t="s">
        <v>8220</v>
      </c>
      <c r="K1994" s="6">
        <v>1500</v>
      </c>
    </row>
    <row r="1995" spans="10:11" x14ac:dyDescent="0.2">
      <c r="J1995" t="s">
        <v>8220</v>
      </c>
      <c r="K1995" s="6">
        <v>2000</v>
      </c>
    </row>
    <row r="1996" spans="10:11" x14ac:dyDescent="0.2">
      <c r="J1996" t="s">
        <v>8220</v>
      </c>
      <c r="K1996" s="6">
        <v>3200</v>
      </c>
    </row>
    <row r="1997" spans="10:11" x14ac:dyDescent="0.2">
      <c r="J1997" t="s">
        <v>8220</v>
      </c>
      <c r="K1997" s="6">
        <v>1000</v>
      </c>
    </row>
    <row r="1998" spans="10:11" x14ac:dyDescent="0.2">
      <c r="J1998" t="s">
        <v>8220</v>
      </c>
      <c r="K1998" s="6">
        <v>133800</v>
      </c>
    </row>
    <row r="1999" spans="10:11" x14ac:dyDescent="0.2">
      <c r="J1999" t="s">
        <v>8220</v>
      </c>
      <c r="K1999" s="6">
        <v>6500</v>
      </c>
    </row>
    <row r="2000" spans="10:11" x14ac:dyDescent="0.2">
      <c r="J2000" t="s">
        <v>8220</v>
      </c>
      <c r="K2000" s="6">
        <v>2500</v>
      </c>
    </row>
    <row r="2001" spans="10:11" x14ac:dyDescent="0.2">
      <c r="J2001" t="s">
        <v>8220</v>
      </c>
      <c r="K2001" s="6">
        <v>31000</v>
      </c>
    </row>
    <row r="2002" spans="10:11" x14ac:dyDescent="0.2">
      <c r="J2002" t="s">
        <v>8220</v>
      </c>
      <c r="K2002" s="6">
        <v>5000</v>
      </c>
    </row>
    <row r="2003" spans="10:11" x14ac:dyDescent="0.2">
      <c r="J2003" t="s">
        <v>8218</v>
      </c>
      <c r="K2003" s="6">
        <v>55000</v>
      </c>
    </row>
    <row r="2004" spans="10:11" x14ac:dyDescent="0.2">
      <c r="J2004" t="s">
        <v>8218</v>
      </c>
      <c r="K2004" s="6">
        <v>50000</v>
      </c>
    </row>
    <row r="2005" spans="10:11" x14ac:dyDescent="0.2">
      <c r="J2005" t="s">
        <v>8218</v>
      </c>
      <c r="K2005" s="6">
        <v>500</v>
      </c>
    </row>
    <row r="2006" spans="10:11" x14ac:dyDescent="0.2">
      <c r="J2006" t="s">
        <v>8218</v>
      </c>
      <c r="K2006" s="6">
        <v>50000</v>
      </c>
    </row>
    <row r="2007" spans="10:11" x14ac:dyDescent="0.2">
      <c r="J2007" t="s">
        <v>8218</v>
      </c>
      <c r="K2007" s="6">
        <v>30000</v>
      </c>
    </row>
    <row r="2008" spans="10:11" x14ac:dyDescent="0.2">
      <c r="J2008" t="s">
        <v>8218</v>
      </c>
      <c r="K2008" s="6">
        <v>50000</v>
      </c>
    </row>
    <row r="2009" spans="10:11" x14ac:dyDescent="0.2">
      <c r="J2009" t="s">
        <v>8218</v>
      </c>
      <c r="K2009" s="6">
        <v>10000</v>
      </c>
    </row>
    <row r="2010" spans="10:11" x14ac:dyDescent="0.2">
      <c r="J2010" t="s">
        <v>8218</v>
      </c>
      <c r="K2010" s="6">
        <v>1570.79</v>
      </c>
    </row>
    <row r="2011" spans="10:11" x14ac:dyDescent="0.2">
      <c r="J2011" t="s">
        <v>8218</v>
      </c>
      <c r="K2011" s="6">
        <v>50000</v>
      </c>
    </row>
    <row r="2012" spans="10:11" x14ac:dyDescent="0.2">
      <c r="J2012" t="s">
        <v>8218</v>
      </c>
      <c r="K2012" s="6">
        <v>30000</v>
      </c>
    </row>
    <row r="2013" spans="10:11" x14ac:dyDescent="0.2">
      <c r="J2013" t="s">
        <v>8218</v>
      </c>
      <c r="K2013" s="6">
        <v>50000</v>
      </c>
    </row>
    <row r="2014" spans="10:11" x14ac:dyDescent="0.2">
      <c r="J2014" t="s">
        <v>8218</v>
      </c>
      <c r="K2014" s="6">
        <v>5000</v>
      </c>
    </row>
    <row r="2015" spans="10:11" x14ac:dyDescent="0.2">
      <c r="J2015" t="s">
        <v>8218</v>
      </c>
      <c r="K2015" s="6">
        <v>160000</v>
      </c>
    </row>
    <row r="2016" spans="10:11" x14ac:dyDescent="0.2">
      <c r="J2016" t="s">
        <v>8218</v>
      </c>
      <c r="K2016" s="6">
        <v>30000</v>
      </c>
    </row>
    <row r="2017" spans="10:11" x14ac:dyDescent="0.2">
      <c r="J2017" t="s">
        <v>8218</v>
      </c>
      <c r="K2017" s="6">
        <v>7200</v>
      </c>
    </row>
    <row r="2018" spans="10:11" x14ac:dyDescent="0.2">
      <c r="J2018" t="s">
        <v>8218</v>
      </c>
      <c r="K2018" s="6">
        <v>10000</v>
      </c>
    </row>
    <row r="2019" spans="10:11" x14ac:dyDescent="0.2">
      <c r="J2019" t="s">
        <v>8218</v>
      </c>
      <c r="K2019" s="6">
        <v>25000</v>
      </c>
    </row>
    <row r="2020" spans="10:11" x14ac:dyDescent="0.2">
      <c r="J2020" t="s">
        <v>8218</v>
      </c>
      <c r="K2020" s="6">
        <v>65000</v>
      </c>
    </row>
    <row r="2021" spans="10:11" x14ac:dyDescent="0.2">
      <c r="J2021" t="s">
        <v>8218</v>
      </c>
      <c r="K2021" s="6">
        <v>40000</v>
      </c>
    </row>
    <row r="2022" spans="10:11" x14ac:dyDescent="0.2">
      <c r="J2022" t="s">
        <v>8218</v>
      </c>
      <c r="K2022" s="6">
        <v>1500</v>
      </c>
    </row>
    <row r="2023" spans="10:11" x14ac:dyDescent="0.2">
      <c r="J2023" t="s">
        <v>8218</v>
      </c>
      <c r="K2023" s="6">
        <v>5000</v>
      </c>
    </row>
    <row r="2024" spans="10:11" x14ac:dyDescent="0.2">
      <c r="J2024" t="s">
        <v>8218</v>
      </c>
      <c r="K2024" s="6">
        <v>100000</v>
      </c>
    </row>
    <row r="2025" spans="10:11" x14ac:dyDescent="0.2">
      <c r="J2025" t="s">
        <v>8218</v>
      </c>
      <c r="K2025" s="6">
        <v>100000</v>
      </c>
    </row>
    <row r="2026" spans="10:11" x14ac:dyDescent="0.2">
      <c r="J2026" t="s">
        <v>8218</v>
      </c>
      <c r="K2026" s="6">
        <v>4000</v>
      </c>
    </row>
    <row r="2027" spans="10:11" x14ac:dyDescent="0.2">
      <c r="J2027" t="s">
        <v>8218</v>
      </c>
      <c r="K2027" s="6">
        <v>80000</v>
      </c>
    </row>
    <row r="2028" spans="10:11" x14ac:dyDescent="0.2">
      <c r="J2028" t="s">
        <v>8218</v>
      </c>
      <c r="K2028" s="6">
        <v>25000</v>
      </c>
    </row>
    <row r="2029" spans="10:11" x14ac:dyDescent="0.2">
      <c r="J2029" t="s">
        <v>8218</v>
      </c>
      <c r="K2029" s="6">
        <v>100000</v>
      </c>
    </row>
    <row r="2030" spans="10:11" x14ac:dyDescent="0.2">
      <c r="J2030" t="s">
        <v>8218</v>
      </c>
      <c r="K2030" s="6">
        <v>3000</v>
      </c>
    </row>
    <row r="2031" spans="10:11" x14ac:dyDescent="0.2">
      <c r="J2031" t="s">
        <v>8218</v>
      </c>
      <c r="K2031" s="6">
        <v>2500</v>
      </c>
    </row>
    <row r="2032" spans="10:11" x14ac:dyDescent="0.2">
      <c r="J2032" t="s">
        <v>8218</v>
      </c>
      <c r="K2032" s="6">
        <v>32768</v>
      </c>
    </row>
    <row r="2033" spans="10:11" x14ac:dyDescent="0.2">
      <c r="J2033" t="s">
        <v>8218</v>
      </c>
      <c r="K2033" s="6">
        <v>50000</v>
      </c>
    </row>
    <row r="2034" spans="10:11" x14ac:dyDescent="0.2">
      <c r="J2034" t="s">
        <v>8218</v>
      </c>
      <c r="K2034" s="6">
        <v>25000</v>
      </c>
    </row>
    <row r="2035" spans="10:11" x14ac:dyDescent="0.2">
      <c r="J2035" t="s">
        <v>8218</v>
      </c>
      <c r="K2035" s="6">
        <v>25000</v>
      </c>
    </row>
    <row r="2036" spans="10:11" x14ac:dyDescent="0.2">
      <c r="J2036" t="s">
        <v>8218</v>
      </c>
      <c r="K2036" s="6">
        <v>78000</v>
      </c>
    </row>
    <row r="2037" spans="10:11" x14ac:dyDescent="0.2">
      <c r="J2037" t="s">
        <v>8218</v>
      </c>
      <c r="K2037" s="6">
        <v>80000</v>
      </c>
    </row>
    <row r="2038" spans="10:11" x14ac:dyDescent="0.2">
      <c r="J2038" t="s">
        <v>8218</v>
      </c>
      <c r="K2038" s="6">
        <v>30000</v>
      </c>
    </row>
    <row r="2039" spans="10:11" x14ac:dyDescent="0.2">
      <c r="J2039" t="s">
        <v>8218</v>
      </c>
      <c r="K2039" s="6">
        <v>10000</v>
      </c>
    </row>
    <row r="2040" spans="10:11" x14ac:dyDescent="0.2">
      <c r="J2040" t="s">
        <v>8218</v>
      </c>
      <c r="K2040" s="6">
        <v>8000</v>
      </c>
    </row>
    <row r="2041" spans="10:11" x14ac:dyDescent="0.2">
      <c r="J2041" t="s">
        <v>8218</v>
      </c>
      <c r="K2041" s="6">
        <v>125000</v>
      </c>
    </row>
    <row r="2042" spans="10:11" x14ac:dyDescent="0.2">
      <c r="J2042" t="s">
        <v>8218</v>
      </c>
      <c r="K2042" s="6">
        <v>3000</v>
      </c>
    </row>
    <row r="2043" spans="10:11" x14ac:dyDescent="0.2">
      <c r="J2043" t="s">
        <v>8218</v>
      </c>
      <c r="K2043" s="6">
        <v>9500</v>
      </c>
    </row>
    <row r="2044" spans="10:11" x14ac:dyDescent="0.2">
      <c r="J2044" t="s">
        <v>8218</v>
      </c>
      <c r="K2044" s="6">
        <v>10000</v>
      </c>
    </row>
    <row r="2045" spans="10:11" x14ac:dyDescent="0.2">
      <c r="J2045" t="s">
        <v>8218</v>
      </c>
      <c r="K2045" s="6">
        <v>1385</v>
      </c>
    </row>
    <row r="2046" spans="10:11" x14ac:dyDescent="0.2">
      <c r="J2046" t="s">
        <v>8218</v>
      </c>
      <c r="K2046" s="6">
        <v>15000</v>
      </c>
    </row>
    <row r="2047" spans="10:11" x14ac:dyDescent="0.2">
      <c r="J2047" t="s">
        <v>8218</v>
      </c>
      <c r="K2047" s="6">
        <v>4900</v>
      </c>
    </row>
    <row r="2048" spans="10:11" x14ac:dyDescent="0.2">
      <c r="J2048" t="s">
        <v>8218</v>
      </c>
      <c r="K2048" s="6">
        <v>10000</v>
      </c>
    </row>
    <row r="2049" spans="10:11" x14ac:dyDescent="0.2">
      <c r="J2049" t="s">
        <v>8218</v>
      </c>
      <c r="K2049" s="6">
        <v>98000</v>
      </c>
    </row>
    <row r="2050" spans="10:11" x14ac:dyDescent="0.2">
      <c r="J2050" t="s">
        <v>8218</v>
      </c>
      <c r="K2050" s="6">
        <v>85000</v>
      </c>
    </row>
    <row r="2051" spans="10:11" x14ac:dyDescent="0.2">
      <c r="J2051" t="s">
        <v>8218</v>
      </c>
      <c r="K2051" s="6">
        <v>50000</v>
      </c>
    </row>
    <row r="2052" spans="10:11" x14ac:dyDescent="0.2">
      <c r="J2052" t="s">
        <v>8218</v>
      </c>
      <c r="K2052" s="6">
        <v>10000</v>
      </c>
    </row>
    <row r="2053" spans="10:11" x14ac:dyDescent="0.2">
      <c r="J2053" t="s">
        <v>8218</v>
      </c>
      <c r="K2053" s="6">
        <v>8000</v>
      </c>
    </row>
    <row r="2054" spans="10:11" x14ac:dyDescent="0.2">
      <c r="J2054" t="s">
        <v>8218</v>
      </c>
      <c r="K2054" s="6">
        <v>50000</v>
      </c>
    </row>
    <row r="2055" spans="10:11" x14ac:dyDescent="0.2">
      <c r="J2055" t="s">
        <v>8218</v>
      </c>
      <c r="K2055" s="6">
        <v>5000</v>
      </c>
    </row>
    <row r="2056" spans="10:11" x14ac:dyDescent="0.2">
      <c r="J2056" t="s">
        <v>8218</v>
      </c>
      <c r="K2056" s="6">
        <v>35000</v>
      </c>
    </row>
    <row r="2057" spans="10:11" x14ac:dyDescent="0.2">
      <c r="J2057" t="s">
        <v>8218</v>
      </c>
      <c r="K2057" s="6">
        <v>6000</v>
      </c>
    </row>
    <row r="2058" spans="10:11" x14ac:dyDescent="0.2">
      <c r="J2058" t="s">
        <v>8218</v>
      </c>
      <c r="K2058" s="6">
        <v>50000</v>
      </c>
    </row>
    <row r="2059" spans="10:11" x14ac:dyDescent="0.2">
      <c r="J2059" t="s">
        <v>8218</v>
      </c>
      <c r="K2059" s="6">
        <v>15000</v>
      </c>
    </row>
    <row r="2060" spans="10:11" x14ac:dyDescent="0.2">
      <c r="J2060" t="s">
        <v>8218</v>
      </c>
      <c r="K2060" s="6">
        <v>2560</v>
      </c>
    </row>
    <row r="2061" spans="10:11" x14ac:dyDescent="0.2">
      <c r="J2061" t="s">
        <v>8218</v>
      </c>
      <c r="K2061" s="6">
        <v>30000</v>
      </c>
    </row>
    <row r="2062" spans="10:11" x14ac:dyDescent="0.2">
      <c r="J2062" t="s">
        <v>8218</v>
      </c>
      <c r="K2062" s="6">
        <v>25000</v>
      </c>
    </row>
    <row r="2063" spans="10:11" x14ac:dyDescent="0.2">
      <c r="J2063" t="s">
        <v>8218</v>
      </c>
      <c r="K2063" s="6">
        <v>5000</v>
      </c>
    </row>
    <row r="2064" spans="10:11" x14ac:dyDescent="0.2">
      <c r="J2064" t="s">
        <v>8218</v>
      </c>
      <c r="K2064" s="6">
        <v>100000</v>
      </c>
    </row>
    <row r="2065" spans="10:11" x14ac:dyDescent="0.2">
      <c r="J2065" t="s">
        <v>8218</v>
      </c>
      <c r="K2065" s="6">
        <v>4000</v>
      </c>
    </row>
    <row r="2066" spans="10:11" x14ac:dyDescent="0.2">
      <c r="J2066" t="s">
        <v>8218</v>
      </c>
      <c r="K2066" s="6">
        <v>261962</v>
      </c>
    </row>
    <row r="2067" spans="10:11" x14ac:dyDescent="0.2">
      <c r="J2067" t="s">
        <v>8218</v>
      </c>
      <c r="K2067" s="6">
        <v>40000</v>
      </c>
    </row>
    <row r="2068" spans="10:11" x14ac:dyDescent="0.2">
      <c r="J2068" t="s">
        <v>8218</v>
      </c>
      <c r="K2068" s="6">
        <v>2000</v>
      </c>
    </row>
    <row r="2069" spans="10:11" x14ac:dyDescent="0.2">
      <c r="J2069" t="s">
        <v>8218</v>
      </c>
      <c r="K2069" s="6">
        <v>495</v>
      </c>
    </row>
    <row r="2070" spans="10:11" x14ac:dyDescent="0.2">
      <c r="J2070" t="s">
        <v>8218</v>
      </c>
      <c r="K2070" s="6">
        <v>25000</v>
      </c>
    </row>
    <row r="2071" spans="10:11" x14ac:dyDescent="0.2">
      <c r="J2071" t="s">
        <v>8218</v>
      </c>
      <c r="K2071" s="6">
        <v>50000</v>
      </c>
    </row>
    <row r="2072" spans="10:11" x14ac:dyDescent="0.2">
      <c r="J2072" t="s">
        <v>8218</v>
      </c>
      <c r="K2072" s="6">
        <v>125000</v>
      </c>
    </row>
    <row r="2073" spans="10:11" x14ac:dyDescent="0.2">
      <c r="J2073" t="s">
        <v>8218</v>
      </c>
      <c r="K2073" s="6">
        <v>20000</v>
      </c>
    </row>
    <row r="2074" spans="10:11" x14ac:dyDescent="0.2">
      <c r="J2074" t="s">
        <v>8218</v>
      </c>
      <c r="K2074" s="6">
        <v>71500</v>
      </c>
    </row>
    <row r="2075" spans="10:11" x14ac:dyDescent="0.2">
      <c r="J2075" t="s">
        <v>8218</v>
      </c>
      <c r="K2075" s="6">
        <v>100000</v>
      </c>
    </row>
    <row r="2076" spans="10:11" x14ac:dyDescent="0.2">
      <c r="J2076" t="s">
        <v>8218</v>
      </c>
      <c r="K2076" s="6">
        <v>600</v>
      </c>
    </row>
    <row r="2077" spans="10:11" x14ac:dyDescent="0.2">
      <c r="J2077" t="s">
        <v>8218</v>
      </c>
      <c r="K2077" s="6">
        <v>9999</v>
      </c>
    </row>
    <row r="2078" spans="10:11" x14ac:dyDescent="0.2">
      <c r="J2078" t="s">
        <v>8218</v>
      </c>
      <c r="K2078" s="6">
        <v>179000</v>
      </c>
    </row>
    <row r="2079" spans="10:11" x14ac:dyDescent="0.2">
      <c r="J2079" t="s">
        <v>8218</v>
      </c>
      <c r="K2079" s="6">
        <v>50000</v>
      </c>
    </row>
    <row r="2080" spans="10:11" x14ac:dyDescent="0.2">
      <c r="J2080" t="s">
        <v>8218</v>
      </c>
      <c r="K2080" s="6">
        <v>20000</v>
      </c>
    </row>
    <row r="2081" spans="10:11" x14ac:dyDescent="0.2">
      <c r="J2081" t="s">
        <v>8218</v>
      </c>
      <c r="K2081" s="6">
        <v>10000</v>
      </c>
    </row>
    <row r="2082" spans="10:11" x14ac:dyDescent="0.2">
      <c r="J2082" t="s">
        <v>8218</v>
      </c>
      <c r="K2082" s="6">
        <v>1000</v>
      </c>
    </row>
    <row r="2083" spans="10:11" x14ac:dyDescent="0.2">
      <c r="J2083" t="s">
        <v>8218</v>
      </c>
      <c r="K2083" s="6">
        <v>3500</v>
      </c>
    </row>
    <row r="2084" spans="10:11" x14ac:dyDescent="0.2">
      <c r="J2084" t="s">
        <v>8218</v>
      </c>
      <c r="K2084" s="6">
        <v>1500</v>
      </c>
    </row>
    <row r="2085" spans="10:11" x14ac:dyDescent="0.2">
      <c r="J2085" t="s">
        <v>8218</v>
      </c>
      <c r="K2085" s="6">
        <v>750</v>
      </c>
    </row>
    <row r="2086" spans="10:11" x14ac:dyDescent="0.2">
      <c r="J2086" t="s">
        <v>8218</v>
      </c>
      <c r="K2086" s="6">
        <v>3000</v>
      </c>
    </row>
    <row r="2087" spans="10:11" x14ac:dyDescent="0.2">
      <c r="J2087" t="s">
        <v>8218</v>
      </c>
      <c r="K2087" s="6">
        <v>6000</v>
      </c>
    </row>
    <row r="2088" spans="10:11" x14ac:dyDescent="0.2">
      <c r="J2088" t="s">
        <v>8218</v>
      </c>
      <c r="K2088" s="6">
        <v>4000</v>
      </c>
    </row>
    <row r="2089" spans="10:11" x14ac:dyDescent="0.2">
      <c r="J2089" t="s">
        <v>8218</v>
      </c>
      <c r="K2089" s="6">
        <v>1500</v>
      </c>
    </row>
    <row r="2090" spans="10:11" x14ac:dyDescent="0.2">
      <c r="J2090" t="s">
        <v>8218</v>
      </c>
      <c r="K2090" s="6">
        <v>3000</v>
      </c>
    </row>
    <row r="2091" spans="10:11" x14ac:dyDescent="0.2">
      <c r="J2091" t="s">
        <v>8218</v>
      </c>
      <c r="K2091" s="6">
        <v>2500</v>
      </c>
    </row>
    <row r="2092" spans="10:11" x14ac:dyDescent="0.2">
      <c r="J2092" t="s">
        <v>8218</v>
      </c>
      <c r="K2092" s="6">
        <v>8000</v>
      </c>
    </row>
    <row r="2093" spans="10:11" x14ac:dyDescent="0.2">
      <c r="J2093" t="s">
        <v>8218</v>
      </c>
      <c r="K2093" s="6">
        <v>18000</v>
      </c>
    </row>
    <row r="2094" spans="10:11" x14ac:dyDescent="0.2">
      <c r="J2094" t="s">
        <v>8218</v>
      </c>
      <c r="K2094" s="6">
        <v>6000</v>
      </c>
    </row>
    <row r="2095" spans="10:11" x14ac:dyDescent="0.2">
      <c r="J2095" t="s">
        <v>8218</v>
      </c>
      <c r="K2095" s="6">
        <v>1500</v>
      </c>
    </row>
    <row r="2096" spans="10:11" x14ac:dyDescent="0.2">
      <c r="J2096" t="s">
        <v>8218</v>
      </c>
      <c r="K2096" s="6">
        <v>3500</v>
      </c>
    </row>
    <row r="2097" spans="10:11" x14ac:dyDescent="0.2">
      <c r="J2097" t="s">
        <v>8218</v>
      </c>
      <c r="K2097" s="6">
        <v>2500</v>
      </c>
    </row>
    <row r="2098" spans="10:11" x14ac:dyDescent="0.2">
      <c r="J2098" t="s">
        <v>8218</v>
      </c>
      <c r="K2098" s="6">
        <v>600</v>
      </c>
    </row>
    <row r="2099" spans="10:11" x14ac:dyDescent="0.2">
      <c r="J2099" t="s">
        <v>8218</v>
      </c>
      <c r="K2099" s="6">
        <v>3000</v>
      </c>
    </row>
    <row r="2100" spans="10:11" x14ac:dyDescent="0.2">
      <c r="J2100" t="s">
        <v>8218</v>
      </c>
      <c r="K2100" s="6">
        <v>6000</v>
      </c>
    </row>
    <row r="2101" spans="10:11" x14ac:dyDescent="0.2">
      <c r="J2101" t="s">
        <v>8218</v>
      </c>
      <c r="K2101" s="6">
        <v>3000</v>
      </c>
    </row>
    <row r="2102" spans="10:11" x14ac:dyDescent="0.2">
      <c r="J2102" t="s">
        <v>8218</v>
      </c>
      <c r="K2102" s="6">
        <v>600</v>
      </c>
    </row>
    <row r="2103" spans="10:11" x14ac:dyDescent="0.2">
      <c r="J2103" t="s">
        <v>8218</v>
      </c>
      <c r="K2103" s="6">
        <v>2000</v>
      </c>
    </row>
    <row r="2104" spans="10:11" x14ac:dyDescent="0.2">
      <c r="J2104" t="s">
        <v>8218</v>
      </c>
      <c r="K2104" s="6">
        <v>1000</v>
      </c>
    </row>
    <row r="2105" spans="10:11" x14ac:dyDescent="0.2">
      <c r="J2105" t="s">
        <v>8218</v>
      </c>
      <c r="K2105" s="6">
        <v>7777</v>
      </c>
    </row>
    <row r="2106" spans="10:11" x14ac:dyDescent="0.2">
      <c r="J2106" t="s">
        <v>8218</v>
      </c>
      <c r="K2106" s="6">
        <v>800</v>
      </c>
    </row>
    <row r="2107" spans="10:11" x14ac:dyDescent="0.2">
      <c r="J2107" t="s">
        <v>8218</v>
      </c>
      <c r="K2107" s="6">
        <v>2000</v>
      </c>
    </row>
    <row r="2108" spans="10:11" x14ac:dyDescent="0.2">
      <c r="J2108" t="s">
        <v>8218</v>
      </c>
      <c r="K2108" s="6">
        <v>2200</v>
      </c>
    </row>
    <row r="2109" spans="10:11" x14ac:dyDescent="0.2">
      <c r="J2109" t="s">
        <v>8218</v>
      </c>
      <c r="K2109" s="6">
        <v>2000</v>
      </c>
    </row>
    <row r="2110" spans="10:11" x14ac:dyDescent="0.2">
      <c r="J2110" t="s">
        <v>8218</v>
      </c>
      <c r="K2110" s="6">
        <v>16000</v>
      </c>
    </row>
    <row r="2111" spans="10:11" x14ac:dyDescent="0.2">
      <c r="J2111" t="s">
        <v>8218</v>
      </c>
      <c r="K2111" s="6">
        <v>4000</v>
      </c>
    </row>
    <row r="2112" spans="10:11" x14ac:dyDescent="0.2">
      <c r="J2112" t="s">
        <v>8218</v>
      </c>
      <c r="K2112" s="6">
        <v>2000</v>
      </c>
    </row>
    <row r="2113" spans="10:11" x14ac:dyDescent="0.2">
      <c r="J2113" t="s">
        <v>8218</v>
      </c>
      <c r="K2113" s="6">
        <v>2000</v>
      </c>
    </row>
    <row r="2114" spans="10:11" x14ac:dyDescent="0.2">
      <c r="J2114" t="s">
        <v>8218</v>
      </c>
      <c r="K2114" s="6">
        <v>300</v>
      </c>
    </row>
    <row r="2115" spans="10:11" x14ac:dyDescent="0.2">
      <c r="J2115" t="s">
        <v>8218</v>
      </c>
      <c r="K2115" s="6">
        <v>7000</v>
      </c>
    </row>
    <row r="2116" spans="10:11" x14ac:dyDescent="0.2">
      <c r="J2116" t="s">
        <v>8218</v>
      </c>
      <c r="K2116" s="6">
        <v>5000</v>
      </c>
    </row>
    <row r="2117" spans="10:11" x14ac:dyDescent="0.2">
      <c r="J2117" t="s">
        <v>8218</v>
      </c>
      <c r="K2117" s="6">
        <v>1500</v>
      </c>
    </row>
    <row r="2118" spans="10:11" x14ac:dyDescent="0.2">
      <c r="J2118" t="s">
        <v>8218</v>
      </c>
      <c r="K2118" s="6">
        <v>48000</v>
      </c>
    </row>
    <row r="2119" spans="10:11" x14ac:dyDescent="0.2">
      <c r="J2119" t="s">
        <v>8218</v>
      </c>
      <c r="K2119" s="6">
        <v>1200</v>
      </c>
    </row>
    <row r="2120" spans="10:11" x14ac:dyDescent="0.2">
      <c r="J2120" t="s">
        <v>8218</v>
      </c>
      <c r="K2120" s="6">
        <v>1000</v>
      </c>
    </row>
    <row r="2121" spans="10:11" x14ac:dyDescent="0.2">
      <c r="J2121" t="s">
        <v>8218</v>
      </c>
      <c r="K2121" s="6">
        <v>2000</v>
      </c>
    </row>
    <row r="2122" spans="10:11" x14ac:dyDescent="0.2">
      <c r="J2122" t="s">
        <v>8218</v>
      </c>
      <c r="K2122" s="6">
        <v>8000</v>
      </c>
    </row>
    <row r="2123" spans="10:11" x14ac:dyDescent="0.2">
      <c r="J2123" t="s">
        <v>8220</v>
      </c>
      <c r="K2123" s="6">
        <v>50000</v>
      </c>
    </row>
    <row r="2124" spans="10:11" x14ac:dyDescent="0.2">
      <c r="J2124" t="s">
        <v>8220</v>
      </c>
      <c r="K2124" s="6">
        <v>80000</v>
      </c>
    </row>
    <row r="2125" spans="10:11" x14ac:dyDescent="0.2">
      <c r="J2125" t="s">
        <v>8220</v>
      </c>
      <c r="K2125" s="6">
        <v>500</v>
      </c>
    </row>
    <row r="2126" spans="10:11" x14ac:dyDescent="0.2">
      <c r="J2126" t="s">
        <v>8220</v>
      </c>
      <c r="K2126" s="6">
        <v>1100</v>
      </c>
    </row>
    <row r="2127" spans="10:11" x14ac:dyDescent="0.2">
      <c r="J2127" t="s">
        <v>8220</v>
      </c>
      <c r="K2127" s="6">
        <v>60000</v>
      </c>
    </row>
    <row r="2128" spans="10:11" x14ac:dyDescent="0.2">
      <c r="J2128" t="s">
        <v>8220</v>
      </c>
      <c r="K2128" s="6">
        <v>20000</v>
      </c>
    </row>
    <row r="2129" spans="10:11" x14ac:dyDescent="0.2">
      <c r="J2129" t="s">
        <v>8220</v>
      </c>
      <c r="K2129" s="6">
        <v>28000</v>
      </c>
    </row>
    <row r="2130" spans="10:11" x14ac:dyDescent="0.2">
      <c r="J2130" t="s">
        <v>8220</v>
      </c>
      <c r="K2130" s="6">
        <v>15000</v>
      </c>
    </row>
    <row r="2131" spans="10:11" x14ac:dyDescent="0.2">
      <c r="J2131" t="s">
        <v>8220</v>
      </c>
      <c r="K2131" s="6">
        <v>2000</v>
      </c>
    </row>
    <row r="2132" spans="10:11" x14ac:dyDescent="0.2">
      <c r="J2132" t="s">
        <v>8220</v>
      </c>
      <c r="K2132" s="6">
        <v>42000</v>
      </c>
    </row>
    <row r="2133" spans="10:11" x14ac:dyDescent="0.2">
      <c r="J2133" t="s">
        <v>8220</v>
      </c>
      <c r="K2133" s="6">
        <v>500</v>
      </c>
    </row>
    <row r="2134" spans="10:11" x14ac:dyDescent="0.2">
      <c r="J2134" t="s">
        <v>8220</v>
      </c>
      <c r="K2134" s="6">
        <v>100000</v>
      </c>
    </row>
    <row r="2135" spans="10:11" x14ac:dyDescent="0.2">
      <c r="J2135" t="s">
        <v>8220</v>
      </c>
      <c r="K2135" s="6">
        <v>1000</v>
      </c>
    </row>
    <row r="2136" spans="10:11" x14ac:dyDescent="0.2">
      <c r="J2136" t="s">
        <v>8220</v>
      </c>
      <c r="K2136" s="6">
        <v>6000</v>
      </c>
    </row>
    <row r="2137" spans="10:11" x14ac:dyDescent="0.2">
      <c r="J2137" t="s">
        <v>8220</v>
      </c>
      <c r="K2137" s="6">
        <v>5000</v>
      </c>
    </row>
    <row r="2138" spans="10:11" x14ac:dyDescent="0.2">
      <c r="J2138" t="s">
        <v>8220</v>
      </c>
      <c r="K2138" s="6">
        <v>80000</v>
      </c>
    </row>
    <row r="2139" spans="10:11" x14ac:dyDescent="0.2">
      <c r="J2139" t="s">
        <v>8220</v>
      </c>
      <c r="K2139" s="6">
        <v>50000</v>
      </c>
    </row>
    <row r="2140" spans="10:11" x14ac:dyDescent="0.2">
      <c r="J2140" t="s">
        <v>8220</v>
      </c>
      <c r="K2140" s="6">
        <v>1000</v>
      </c>
    </row>
    <row r="2141" spans="10:11" x14ac:dyDescent="0.2">
      <c r="J2141" t="s">
        <v>8220</v>
      </c>
      <c r="K2141" s="6">
        <v>30000</v>
      </c>
    </row>
    <row r="2142" spans="10:11" x14ac:dyDescent="0.2">
      <c r="J2142" t="s">
        <v>8220</v>
      </c>
      <c r="K2142" s="6">
        <v>500000</v>
      </c>
    </row>
    <row r="2143" spans="10:11" x14ac:dyDescent="0.2">
      <c r="J2143" t="s">
        <v>8220</v>
      </c>
      <c r="K2143" s="6">
        <v>15000</v>
      </c>
    </row>
    <row r="2144" spans="10:11" x14ac:dyDescent="0.2">
      <c r="J2144" t="s">
        <v>8220</v>
      </c>
      <c r="K2144" s="6">
        <v>10500</v>
      </c>
    </row>
    <row r="2145" spans="10:11" x14ac:dyDescent="0.2">
      <c r="J2145" t="s">
        <v>8220</v>
      </c>
      <c r="K2145" s="6">
        <v>2000</v>
      </c>
    </row>
    <row r="2146" spans="10:11" x14ac:dyDescent="0.2">
      <c r="J2146" t="s">
        <v>8220</v>
      </c>
      <c r="K2146" s="6">
        <v>35500</v>
      </c>
    </row>
    <row r="2147" spans="10:11" x14ac:dyDescent="0.2">
      <c r="J2147" t="s">
        <v>8220</v>
      </c>
      <c r="K2147" s="6">
        <v>15000</v>
      </c>
    </row>
    <row r="2148" spans="10:11" x14ac:dyDescent="0.2">
      <c r="J2148" t="s">
        <v>8220</v>
      </c>
      <c r="K2148" s="6">
        <v>5000</v>
      </c>
    </row>
    <row r="2149" spans="10:11" x14ac:dyDescent="0.2">
      <c r="J2149" t="s">
        <v>8220</v>
      </c>
      <c r="K2149" s="6">
        <v>390000</v>
      </c>
    </row>
    <row r="2150" spans="10:11" x14ac:dyDescent="0.2">
      <c r="J2150" t="s">
        <v>8220</v>
      </c>
      <c r="K2150" s="6">
        <v>100</v>
      </c>
    </row>
    <row r="2151" spans="10:11" x14ac:dyDescent="0.2">
      <c r="J2151" t="s">
        <v>8220</v>
      </c>
      <c r="K2151" s="6">
        <v>2000</v>
      </c>
    </row>
    <row r="2152" spans="10:11" x14ac:dyDescent="0.2">
      <c r="J2152" t="s">
        <v>8220</v>
      </c>
      <c r="K2152" s="6">
        <v>50000</v>
      </c>
    </row>
    <row r="2153" spans="10:11" x14ac:dyDescent="0.2">
      <c r="J2153" t="s">
        <v>8220</v>
      </c>
      <c r="K2153" s="6">
        <v>45000</v>
      </c>
    </row>
    <row r="2154" spans="10:11" x14ac:dyDescent="0.2">
      <c r="J2154" t="s">
        <v>8220</v>
      </c>
      <c r="K2154" s="6">
        <v>30000</v>
      </c>
    </row>
    <row r="2155" spans="10:11" x14ac:dyDescent="0.2">
      <c r="J2155" t="s">
        <v>8220</v>
      </c>
      <c r="K2155" s="6">
        <v>372625</v>
      </c>
    </row>
    <row r="2156" spans="10:11" x14ac:dyDescent="0.2">
      <c r="J2156" t="s">
        <v>8220</v>
      </c>
      <c r="K2156" s="6">
        <v>250</v>
      </c>
    </row>
    <row r="2157" spans="10:11" x14ac:dyDescent="0.2">
      <c r="J2157" t="s">
        <v>8220</v>
      </c>
      <c r="K2157" s="6">
        <v>5000</v>
      </c>
    </row>
    <row r="2158" spans="10:11" x14ac:dyDescent="0.2">
      <c r="J2158" t="s">
        <v>8220</v>
      </c>
      <c r="K2158" s="6">
        <v>56000</v>
      </c>
    </row>
    <row r="2159" spans="10:11" x14ac:dyDescent="0.2">
      <c r="J2159" t="s">
        <v>8220</v>
      </c>
      <c r="K2159" s="6">
        <v>75000</v>
      </c>
    </row>
    <row r="2160" spans="10:11" x14ac:dyDescent="0.2">
      <c r="J2160" t="s">
        <v>8220</v>
      </c>
      <c r="K2160" s="6">
        <v>300000</v>
      </c>
    </row>
    <row r="2161" spans="10:11" x14ac:dyDescent="0.2">
      <c r="J2161" t="s">
        <v>8220</v>
      </c>
      <c r="K2161" s="6">
        <v>3600</v>
      </c>
    </row>
    <row r="2162" spans="10:11" x14ac:dyDescent="0.2">
      <c r="J2162" t="s">
        <v>8220</v>
      </c>
      <c r="K2162" s="6">
        <v>10000</v>
      </c>
    </row>
    <row r="2163" spans="10:11" x14ac:dyDescent="0.2">
      <c r="J2163" t="s">
        <v>8218</v>
      </c>
      <c r="K2163" s="6">
        <v>400</v>
      </c>
    </row>
    <row r="2164" spans="10:11" x14ac:dyDescent="0.2">
      <c r="J2164" t="s">
        <v>8218</v>
      </c>
      <c r="K2164" s="6">
        <v>4500</v>
      </c>
    </row>
    <row r="2165" spans="10:11" x14ac:dyDescent="0.2">
      <c r="J2165" t="s">
        <v>8218</v>
      </c>
      <c r="K2165" s="6">
        <v>2500</v>
      </c>
    </row>
    <row r="2166" spans="10:11" x14ac:dyDescent="0.2">
      <c r="J2166" t="s">
        <v>8218</v>
      </c>
      <c r="K2166" s="6">
        <v>5500</v>
      </c>
    </row>
    <row r="2167" spans="10:11" x14ac:dyDescent="0.2">
      <c r="J2167" t="s">
        <v>8218</v>
      </c>
      <c r="K2167" s="6">
        <v>2500</v>
      </c>
    </row>
    <row r="2168" spans="10:11" x14ac:dyDescent="0.2">
      <c r="J2168" t="s">
        <v>8218</v>
      </c>
      <c r="K2168" s="6">
        <v>2000</v>
      </c>
    </row>
    <row r="2169" spans="10:11" x14ac:dyDescent="0.2">
      <c r="J2169" t="s">
        <v>8218</v>
      </c>
      <c r="K2169" s="6">
        <v>150</v>
      </c>
    </row>
    <row r="2170" spans="10:11" x14ac:dyDescent="0.2">
      <c r="J2170" t="s">
        <v>8218</v>
      </c>
      <c r="K2170" s="6">
        <v>18000</v>
      </c>
    </row>
    <row r="2171" spans="10:11" x14ac:dyDescent="0.2">
      <c r="J2171" t="s">
        <v>8218</v>
      </c>
      <c r="K2171" s="6">
        <v>153</v>
      </c>
    </row>
    <row r="2172" spans="10:11" x14ac:dyDescent="0.2">
      <c r="J2172" t="s">
        <v>8218</v>
      </c>
      <c r="K2172" s="6">
        <v>350</v>
      </c>
    </row>
    <row r="2173" spans="10:11" x14ac:dyDescent="0.2">
      <c r="J2173" t="s">
        <v>8218</v>
      </c>
      <c r="K2173" s="6">
        <v>4000</v>
      </c>
    </row>
    <row r="2174" spans="10:11" x14ac:dyDescent="0.2">
      <c r="J2174" t="s">
        <v>8218</v>
      </c>
      <c r="K2174" s="6">
        <v>1000</v>
      </c>
    </row>
    <row r="2175" spans="10:11" x14ac:dyDescent="0.2">
      <c r="J2175" t="s">
        <v>8218</v>
      </c>
      <c r="K2175" s="6">
        <v>4200</v>
      </c>
    </row>
    <row r="2176" spans="10:11" x14ac:dyDescent="0.2">
      <c r="J2176" t="s">
        <v>8218</v>
      </c>
      <c r="K2176" s="6">
        <v>4000</v>
      </c>
    </row>
    <row r="2177" spans="10:11" x14ac:dyDescent="0.2">
      <c r="J2177" t="s">
        <v>8218</v>
      </c>
      <c r="K2177" s="6">
        <v>700</v>
      </c>
    </row>
    <row r="2178" spans="10:11" x14ac:dyDescent="0.2">
      <c r="J2178" t="s">
        <v>8218</v>
      </c>
      <c r="K2178" s="6">
        <v>5000</v>
      </c>
    </row>
    <row r="2179" spans="10:11" x14ac:dyDescent="0.2">
      <c r="J2179" t="s">
        <v>8218</v>
      </c>
      <c r="K2179" s="6">
        <v>2500</v>
      </c>
    </row>
    <row r="2180" spans="10:11" x14ac:dyDescent="0.2">
      <c r="J2180" t="s">
        <v>8218</v>
      </c>
      <c r="K2180" s="6">
        <v>25000</v>
      </c>
    </row>
    <row r="2181" spans="10:11" x14ac:dyDescent="0.2">
      <c r="J2181" t="s">
        <v>8218</v>
      </c>
      <c r="K2181" s="6">
        <v>1000</v>
      </c>
    </row>
    <row r="2182" spans="10:11" x14ac:dyDescent="0.2">
      <c r="J2182" t="s">
        <v>8218</v>
      </c>
      <c r="K2182" s="6">
        <v>5000</v>
      </c>
    </row>
    <row r="2183" spans="10:11" x14ac:dyDescent="0.2">
      <c r="J2183" t="s">
        <v>8218</v>
      </c>
      <c r="K2183" s="6">
        <v>2000</v>
      </c>
    </row>
    <row r="2184" spans="10:11" x14ac:dyDescent="0.2">
      <c r="J2184" t="s">
        <v>8218</v>
      </c>
      <c r="K2184" s="6">
        <v>3000</v>
      </c>
    </row>
    <row r="2185" spans="10:11" x14ac:dyDescent="0.2">
      <c r="J2185" t="s">
        <v>8218</v>
      </c>
      <c r="K2185" s="6">
        <v>1800</v>
      </c>
    </row>
    <row r="2186" spans="10:11" x14ac:dyDescent="0.2">
      <c r="J2186" t="s">
        <v>8218</v>
      </c>
      <c r="K2186" s="6">
        <v>10000</v>
      </c>
    </row>
    <row r="2187" spans="10:11" x14ac:dyDescent="0.2">
      <c r="J2187" t="s">
        <v>8218</v>
      </c>
      <c r="K2187" s="6">
        <v>5000</v>
      </c>
    </row>
    <row r="2188" spans="10:11" x14ac:dyDescent="0.2">
      <c r="J2188" t="s">
        <v>8218</v>
      </c>
      <c r="K2188" s="6">
        <v>20000</v>
      </c>
    </row>
    <row r="2189" spans="10:11" x14ac:dyDescent="0.2">
      <c r="J2189" t="s">
        <v>8218</v>
      </c>
      <c r="K2189" s="6">
        <v>20000</v>
      </c>
    </row>
    <row r="2190" spans="10:11" x14ac:dyDescent="0.2">
      <c r="J2190" t="s">
        <v>8218</v>
      </c>
      <c r="K2190" s="6">
        <v>5494</v>
      </c>
    </row>
    <row r="2191" spans="10:11" x14ac:dyDescent="0.2">
      <c r="J2191" t="s">
        <v>8218</v>
      </c>
      <c r="K2191" s="6">
        <v>1200</v>
      </c>
    </row>
    <row r="2192" spans="10:11" x14ac:dyDescent="0.2">
      <c r="J2192" t="s">
        <v>8218</v>
      </c>
      <c r="K2192" s="6">
        <v>19000</v>
      </c>
    </row>
    <row r="2193" spans="10:11" x14ac:dyDescent="0.2">
      <c r="J2193" t="s">
        <v>8218</v>
      </c>
      <c r="K2193" s="6">
        <v>750</v>
      </c>
    </row>
    <row r="2194" spans="10:11" x14ac:dyDescent="0.2">
      <c r="J2194" t="s">
        <v>8218</v>
      </c>
      <c r="K2194" s="6">
        <v>12000</v>
      </c>
    </row>
    <row r="2195" spans="10:11" x14ac:dyDescent="0.2">
      <c r="J2195" t="s">
        <v>8218</v>
      </c>
      <c r="K2195" s="6">
        <v>15000</v>
      </c>
    </row>
    <row r="2196" spans="10:11" x14ac:dyDescent="0.2">
      <c r="J2196" t="s">
        <v>8218</v>
      </c>
      <c r="K2196" s="6">
        <v>10000</v>
      </c>
    </row>
    <row r="2197" spans="10:11" x14ac:dyDescent="0.2">
      <c r="J2197" t="s">
        <v>8218</v>
      </c>
      <c r="K2197" s="6">
        <v>4600</v>
      </c>
    </row>
    <row r="2198" spans="10:11" x14ac:dyDescent="0.2">
      <c r="J2198" t="s">
        <v>8218</v>
      </c>
      <c r="K2198" s="6">
        <v>14000</v>
      </c>
    </row>
    <row r="2199" spans="10:11" x14ac:dyDescent="0.2">
      <c r="J2199" t="s">
        <v>8218</v>
      </c>
      <c r="K2199" s="6">
        <v>30000</v>
      </c>
    </row>
    <row r="2200" spans="10:11" x14ac:dyDescent="0.2">
      <c r="J2200" t="s">
        <v>8218</v>
      </c>
      <c r="K2200" s="6">
        <v>40000</v>
      </c>
    </row>
    <row r="2201" spans="10:11" x14ac:dyDescent="0.2">
      <c r="J2201" t="s">
        <v>8218</v>
      </c>
      <c r="K2201" s="6">
        <v>9000</v>
      </c>
    </row>
    <row r="2202" spans="10:11" x14ac:dyDescent="0.2">
      <c r="J2202" t="s">
        <v>8218</v>
      </c>
      <c r="K2202" s="6">
        <v>2000</v>
      </c>
    </row>
    <row r="2203" spans="10:11" x14ac:dyDescent="0.2">
      <c r="J2203" t="s">
        <v>8218</v>
      </c>
      <c r="K2203" s="6">
        <v>110</v>
      </c>
    </row>
    <row r="2204" spans="10:11" x14ac:dyDescent="0.2">
      <c r="J2204" t="s">
        <v>8218</v>
      </c>
      <c r="K2204" s="6">
        <v>4000</v>
      </c>
    </row>
    <row r="2205" spans="10:11" x14ac:dyDescent="0.2">
      <c r="J2205" t="s">
        <v>8218</v>
      </c>
      <c r="K2205" s="6">
        <v>2000</v>
      </c>
    </row>
    <row r="2206" spans="10:11" x14ac:dyDescent="0.2">
      <c r="J2206" t="s">
        <v>8218</v>
      </c>
      <c r="K2206" s="6">
        <v>1500</v>
      </c>
    </row>
    <row r="2207" spans="10:11" x14ac:dyDescent="0.2">
      <c r="J2207" t="s">
        <v>8218</v>
      </c>
      <c r="K2207" s="6">
        <v>750</v>
      </c>
    </row>
    <row r="2208" spans="10:11" x14ac:dyDescent="0.2">
      <c r="J2208" t="s">
        <v>8218</v>
      </c>
      <c r="K2208" s="6">
        <v>1100</v>
      </c>
    </row>
    <row r="2209" spans="10:11" x14ac:dyDescent="0.2">
      <c r="J2209" t="s">
        <v>8218</v>
      </c>
      <c r="K2209" s="6">
        <v>2000</v>
      </c>
    </row>
    <row r="2210" spans="10:11" x14ac:dyDescent="0.2">
      <c r="J2210" t="s">
        <v>8218</v>
      </c>
      <c r="K2210" s="6">
        <v>1000</v>
      </c>
    </row>
    <row r="2211" spans="10:11" x14ac:dyDescent="0.2">
      <c r="J2211" t="s">
        <v>8218</v>
      </c>
      <c r="K2211" s="6">
        <v>500</v>
      </c>
    </row>
    <row r="2212" spans="10:11" x14ac:dyDescent="0.2">
      <c r="J2212" t="s">
        <v>8218</v>
      </c>
      <c r="K2212" s="6">
        <v>4000</v>
      </c>
    </row>
    <row r="2213" spans="10:11" x14ac:dyDescent="0.2">
      <c r="J2213" t="s">
        <v>8218</v>
      </c>
      <c r="K2213" s="6">
        <v>2500</v>
      </c>
    </row>
    <row r="2214" spans="10:11" x14ac:dyDescent="0.2">
      <c r="J2214" t="s">
        <v>8218</v>
      </c>
      <c r="K2214" s="6">
        <v>6000</v>
      </c>
    </row>
    <row r="2215" spans="10:11" x14ac:dyDescent="0.2">
      <c r="J2215" t="s">
        <v>8218</v>
      </c>
      <c r="K2215" s="6">
        <v>5</v>
      </c>
    </row>
    <row r="2216" spans="10:11" x14ac:dyDescent="0.2">
      <c r="J2216" t="s">
        <v>8218</v>
      </c>
      <c r="K2216" s="6">
        <v>600</v>
      </c>
    </row>
    <row r="2217" spans="10:11" x14ac:dyDescent="0.2">
      <c r="J2217" t="s">
        <v>8218</v>
      </c>
      <c r="K2217" s="6">
        <v>550</v>
      </c>
    </row>
    <row r="2218" spans="10:11" x14ac:dyDescent="0.2">
      <c r="J2218" t="s">
        <v>8218</v>
      </c>
      <c r="K2218" s="6">
        <v>300</v>
      </c>
    </row>
    <row r="2219" spans="10:11" x14ac:dyDescent="0.2">
      <c r="J2219" t="s">
        <v>8218</v>
      </c>
      <c r="K2219" s="6">
        <v>420</v>
      </c>
    </row>
    <row r="2220" spans="10:11" x14ac:dyDescent="0.2">
      <c r="J2220" t="s">
        <v>8218</v>
      </c>
      <c r="K2220" s="6">
        <v>2000</v>
      </c>
    </row>
    <row r="2221" spans="10:11" x14ac:dyDescent="0.2">
      <c r="J2221" t="s">
        <v>8218</v>
      </c>
      <c r="K2221" s="6">
        <v>1000</v>
      </c>
    </row>
    <row r="2222" spans="10:11" x14ac:dyDescent="0.2">
      <c r="J2222" t="s">
        <v>8218</v>
      </c>
      <c r="K2222" s="6">
        <v>3500</v>
      </c>
    </row>
    <row r="2223" spans="10:11" x14ac:dyDescent="0.2">
      <c r="J2223" t="s">
        <v>8218</v>
      </c>
      <c r="K2223" s="6">
        <v>7500</v>
      </c>
    </row>
    <row r="2224" spans="10:11" x14ac:dyDescent="0.2">
      <c r="J2224" t="s">
        <v>8218</v>
      </c>
      <c r="K2224" s="6">
        <v>500</v>
      </c>
    </row>
    <row r="2225" spans="10:11" x14ac:dyDescent="0.2">
      <c r="J2225" t="s">
        <v>8218</v>
      </c>
      <c r="K2225" s="6">
        <v>19500</v>
      </c>
    </row>
    <row r="2226" spans="10:11" x14ac:dyDescent="0.2">
      <c r="J2226" t="s">
        <v>8218</v>
      </c>
      <c r="K2226" s="6">
        <v>10000</v>
      </c>
    </row>
    <row r="2227" spans="10:11" x14ac:dyDescent="0.2">
      <c r="J2227" t="s">
        <v>8218</v>
      </c>
      <c r="K2227" s="6">
        <v>21000</v>
      </c>
    </row>
    <row r="2228" spans="10:11" x14ac:dyDescent="0.2">
      <c r="J2228" t="s">
        <v>8218</v>
      </c>
      <c r="K2228" s="6">
        <v>18000</v>
      </c>
    </row>
    <row r="2229" spans="10:11" x14ac:dyDescent="0.2">
      <c r="J2229" t="s">
        <v>8218</v>
      </c>
      <c r="K2229" s="6">
        <v>13000</v>
      </c>
    </row>
    <row r="2230" spans="10:11" x14ac:dyDescent="0.2">
      <c r="J2230" t="s">
        <v>8218</v>
      </c>
      <c r="K2230" s="6">
        <v>1000</v>
      </c>
    </row>
    <row r="2231" spans="10:11" x14ac:dyDescent="0.2">
      <c r="J2231" t="s">
        <v>8218</v>
      </c>
      <c r="K2231" s="6">
        <v>8012</v>
      </c>
    </row>
    <row r="2232" spans="10:11" x14ac:dyDescent="0.2">
      <c r="J2232" t="s">
        <v>8218</v>
      </c>
      <c r="K2232" s="6">
        <v>8500</v>
      </c>
    </row>
    <row r="2233" spans="10:11" x14ac:dyDescent="0.2">
      <c r="J2233" t="s">
        <v>8218</v>
      </c>
      <c r="K2233" s="6">
        <v>2500</v>
      </c>
    </row>
    <row r="2234" spans="10:11" x14ac:dyDescent="0.2">
      <c r="J2234" t="s">
        <v>8218</v>
      </c>
      <c r="K2234" s="6">
        <v>5000</v>
      </c>
    </row>
    <row r="2235" spans="10:11" x14ac:dyDescent="0.2">
      <c r="J2235" t="s">
        <v>8218</v>
      </c>
      <c r="K2235" s="6">
        <v>2500</v>
      </c>
    </row>
    <row r="2236" spans="10:11" x14ac:dyDescent="0.2">
      <c r="J2236" t="s">
        <v>8218</v>
      </c>
      <c r="K2236" s="6">
        <v>100</v>
      </c>
    </row>
    <row r="2237" spans="10:11" x14ac:dyDescent="0.2">
      <c r="J2237" t="s">
        <v>8218</v>
      </c>
      <c r="K2237" s="6">
        <v>13000</v>
      </c>
    </row>
    <row r="2238" spans="10:11" x14ac:dyDescent="0.2">
      <c r="J2238" t="s">
        <v>8218</v>
      </c>
      <c r="K2238" s="6">
        <v>2800</v>
      </c>
    </row>
    <row r="2239" spans="10:11" x14ac:dyDescent="0.2">
      <c r="J2239" t="s">
        <v>8218</v>
      </c>
      <c r="K2239" s="6">
        <v>18000</v>
      </c>
    </row>
    <row r="2240" spans="10:11" x14ac:dyDescent="0.2">
      <c r="J2240" t="s">
        <v>8218</v>
      </c>
      <c r="K2240" s="6">
        <v>4000</v>
      </c>
    </row>
    <row r="2241" spans="10:11" x14ac:dyDescent="0.2">
      <c r="J2241" t="s">
        <v>8218</v>
      </c>
      <c r="K2241" s="6">
        <v>25000</v>
      </c>
    </row>
    <row r="2242" spans="10:11" x14ac:dyDescent="0.2">
      <c r="J2242" t="s">
        <v>8218</v>
      </c>
      <c r="K2242" s="6">
        <v>5000</v>
      </c>
    </row>
    <row r="2243" spans="10:11" x14ac:dyDescent="0.2">
      <c r="J2243" t="s">
        <v>8218</v>
      </c>
      <c r="K2243" s="6">
        <v>1000</v>
      </c>
    </row>
    <row r="2244" spans="10:11" x14ac:dyDescent="0.2">
      <c r="J2244" t="s">
        <v>8218</v>
      </c>
      <c r="K2244" s="6">
        <v>10000</v>
      </c>
    </row>
    <row r="2245" spans="10:11" x14ac:dyDescent="0.2">
      <c r="J2245" t="s">
        <v>8218</v>
      </c>
      <c r="K2245" s="6">
        <v>1</v>
      </c>
    </row>
    <row r="2246" spans="10:11" x14ac:dyDescent="0.2">
      <c r="J2246" t="s">
        <v>8218</v>
      </c>
      <c r="K2246" s="6">
        <v>5000</v>
      </c>
    </row>
    <row r="2247" spans="10:11" x14ac:dyDescent="0.2">
      <c r="J2247" t="s">
        <v>8218</v>
      </c>
      <c r="K2247" s="6">
        <v>4000</v>
      </c>
    </row>
    <row r="2248" spans="10:11" x14ac:dyDescent="0.2">
      <c r="J2248" t="s">
        <v>8218</v>
      </c>
      <c r="K2248" s="6">
        <v>2500</v>
      </c>
    </row>
    <row r="2249" spans="10:11" x14ac:dyDescent="0.2">
      <c r="J2249" t="s">
        <v>8218</v>
      </c>
      <c r="K2249" s="6">
        <v>18500</v>
      </c>
    </row>
    <row r="2250" spans="10:11" x14ac:dyDescent="0.2">
      <c r="J2250" t="s">
        <v>8218</v>
      </c>
      <c r="K2250" s="6">
        <v>7000</v>
      </c>
    </row>
    <row r="2251" spans="10:11" x14ac:dyDescent="0.2">
      <c r="J2251" t="s">
        <v>8218</v>
      </c>
      <c r="K2251" s="6">
        <v>3500</v>
      </c>
    </row>
    <row r="2252" spans="10:11" x14ac:dyDescent="0.2">
      <c r="J2252" t="s">
        <v>8218</v>
      </c>
      <c r="K2252" s="6">
        <v>25000</v>
      </c>
    </row>
    <row r="2253" spans="10:11" x14ac:dyDescent="0.2">
      <c r="J2253" t="s">
        <v>8218</v>
      </c>
      <c r="K2253" s="6">
        <v>8500</v>
      </c>
    </row>
    <row r="2254" spans="10:11" x14ac:dyDescent="0.2">
      <c r="J2254" t="s">
        <v>8218</v>
      </c>
      <c r="K2254" s="6">
        <v>9000</v>
      </c>
    </row>
    <row r="2255" spans="10:11" x14ac:dyDescent="0.2">
      <c r="J2255" t="s">
        <v>8218</v>
      </c>
      <c r="K2255" s="6">
        <v>8000</v>
      </c>
    </row>
    <row r="2256" spans="10:11" x14ac:dyDescent="0.2">
      <c r="J2256" t="s">
        <v>8218</v>
      </c>
      <c r="K2256" s="6">
        <v>500</v>
      </c>
    </row>
    <row r="2257" spans="10:11" x14ac:dyDescent="0.2">
      <c r="J2257" t="s">
        <v>8218</v>
      </c>
      <c r="K2257" s="6">
        <v>3950</v>
      </c>
    </row>
    <row r="2258" spans="10:11" x14ac:dyDescent="0.2">
      <c r="J2258" t="s">
        <v>8218</v>
      </c>
      <c r="K2258" s="6">
        <v>480</v>
      </c>
    </row>
    <row r="2259" spans="10:11" x14ac:dyDescent="0.2">
      <c r="J2259" t="s">
        <v>8218</v>
      </c>
      <c r="K2259" s="6">
        <v>2500</v>
      </c>
    </row>
    <row r="2260" spans="10:11" x14ac:dyDescent="0.2">
      <c r="J2260" t="s">
        <v>8218</v>
      </c>
      <c r="K2260" s="6">
        <v>2200</v>
      </c>
    </row>
    <row r="2261" spans="10:11" x14ac:dyDescent="0.2">
      <c r="J2261" t="s">
        <v>8218</v>
      </c>
      <c r="K2261" s="6">
        <v>1000</v>
      </c>
    </row>
    <row r="2262" spans="10:11" x14ac:dyDescent="0.2">
      <c r="J2262" t="s">
        <v>8218</v>
      </c>
      <c r="K2262" s="6">
        <v>2500</v>
      </c>
    </row>
    <row r="2263" spans="10:11" x14ac:dyDescent="0.2">
      <c r="J2263" t="s">
        <v>8218</v>
      </c>
      <c r="K2263" s="6">
        <v>1000</v>
      </c>
    </row>
    <row r="2264" spans="10:11" x14ac:dyDescent="0.2">
      <c r="J2264" t="s">
        <v>8218</v>
      </c>
      <c r="K2264" s="6">
        <v>3300</v>
      </c>
    </row>
    <row r="2265" spans="10:11" x14ac:dyDescent="0.2">
      <c r="J2265" t="s">
        <v>8218</v>
      </c>
      <c r="K2265" s="6">
        <v>7500</v>
      </c>
    </row>
    <row r="2266" spans="10:11" x14ac:dyDescent="0.2">
      <c r="J2266" t="s">
        <v>8218</v>
      </c>
      <c r="K2266" s="6">
        <v>6000</v>
      </c>
    </row>
    <row r="2267" spans="10:11" x14ac:dyDescent="0.2">
      <c r="J2267" t="s">
        <v>8218</v>
      </c>
      <c r="K2267" s="6">
        <v>200</v>
      </c>
    </row>
    <row r="2268" spans="10:11" x14ac:dyDescent="0.2">
      <c r="J2268" t="s">
        <v>8218</v>
      </c>
      <c r="K2268" s="6">
        <v>1500</v>
      </c>
    </row>
    <row r="2269" spans="10:11" x14ac:dyDescent="0.2">
      <c r="J2269" t="s">
        <v>8218</v>
      </c>
      <c r="K2269" s="6">
        <v>20000</v>
      </c>
    </row>
    <row r="2270" spans="10:11" x14ac:dyDescent="0.2">
      <c r="J2270" t="s">
        <v>8218</v>
      </c>
      <c r="K2270" s="6">
        <v>28000</v>
      </c>
    </row>
    <row r="2271" spans="10:11" x14ac:dyDescent="0.2">
      <c r="J2271" t="s">
        <v>8218</v>
      </c>
      <c r="K2271" s="6">
        <v>2500</v>
      </c>
    </row>
    <row r="2272" spans="10:11" x14ac:dyDescent="0.2">
      <c r="J2272" t="s">
        <v>8218</v>
      </c>
      <c r="K2272" s="6">
        <v>25000</v>
      </c>
    </row>
    <row r="2273" spans="10:11" x14ac:dyDescent="0.2">
      <c r="J2273" t="s">
        <v>8218</v>
      </c>
      <c r="K2273" s="6">
        <v>20000</v>
      </c>
    </row>
    <row r="2274" spans="10:11" x14ac:dyDescent="0.2">
      <c r="J2274" t="s">
        <v>8218</v>
      </c>
      <c r="K2274" s="6">
        <v>1000</v>
      </c>
    </row>
    <row r="2275" spans="10:11" x14ac:dyDescent="0.2">
      <c r="J2275" t="s">
        <v>8218</v>
      </c>
      <c r="K2275" s="6">
        <v>2500</v>
      </c>
    </row>
    <row r="2276" spans="10:11" x14ac:dyDescent="0.2">
      <c r="J2276" t="s">
        <v>8218</v>
      </c>
      <c r="K2276" s="6">
        <v>2500</v>
      </c>
    </row>
    <row r="2277" spans="10:11" x14ac:dyDescent="0.2">
      <c r="J2277" t="s">
        <v>8218</v>
      </c>
      <c r="K2277" s="6">
        <v>650</v>
      </c>
    </row>
    <row r="2278" spans="10:11" x14ac:dyDescent="0.2">
      <c r="J2278" t="s">
        <v>8218</v>
      </c>
      <c r="K2278" s="6">
        <v>4589</v>
      </c>
    </row>
    <row r="2279" spans="10:11" x14ac:dyDescent="0.2">
      <c r="J2279" t="s">
        <v>8218</v>
      </c>
      <c r="K2279" s="6">
        <v>8500</v>
      </c>
    </row>
    <row r="2280" spans="10:11" x14ac:dyDescent="0.2">
      <c r="J2280" t="s">
        <v>8218</v>
      </c>
      <c r="K2280" s="6">
        <v>2000</v>
      </c>
    </row>
    <row r="2281" spans="10:11" x14ac:dyDescent="0.2">
      <c r="J2281" t="s">
        <v>8218</v>
      </c>
      <c r="K2281" s="6">
        <v>1000</v>
      </c>
    </row>
    <row r="2282" spans="10:11" x14ac:dyDescent="0.2">
      <c r="J2282" t="s">
        <v>8218</v>
      </c>
      <c r="K2282" s="6">
        <v>9800</v>
      </c>
    </row>
    <row r="2283" spans="10:11" x14ac:dyDescent="0.2">
      <c r="J2283" t="s">
        <v>8218</v>
      </c>
      <c r="K2283" s="6">
        <v>300</v>
      </c>
    </row>
    <row r="2284" spans="10:11" x14ac:dyDescent="0.2">
      <c r="J2284" t="s">
        <v>8218</v>
      </c>
      <c r="K2284" s="6">
        <v>750</v>
      </c>
    </row>
    <row r="2285" spans="10:11" x14ac:dyDescent="0.2">
      <c r="J2285" t="s">
        <v>8218</v>
      </c>
      <c r="K2285" s="6">
        <v>3000</v>
      </c>
    </row>
    <row r="2286" spans="10:11" x14ac:dyDescent="0.2">
      <c r="J2286" t="s">
        <v>8218</v>
      </c>
      <c r="K2286" s="6">
        <v>6000</v>
      </c>
    </row>
    <row r="2287" spans="10:11" x14ac:dyDescent="0.2">
      <c r="J2287" t="s">
        <v>8218</v>
      </c>
      <c r="K2287" s="6">
        <v>3000</v>
      </c>
    </row>
    <row r="2288" spans="10:11" x14ac:dyDescent="0.2">
      <c r="J2288" t="s">
        <v>8218</v>
      </c>
      <c r="K2288" s="6">
        <v>1500</v>
      </c>
    </row>
    <row r="2289" spans="10:11" x14ac:dyDescent="0.2">
      <c r="J2289" t="s">
        <v>8218</v>
      </c>
      <c r="K2289" s="6">
        <v>4500</v>
      </c>
    </row>
    <row r="2290" spans="10:11" x14ac:dyDescent="0.2">
      <c r="J2290" t="s">
        <v>8218</v>
      </c>
      <c r="K2290" s="6">
        <v>1000</v>
      </c>
    </row>
    <row r="2291" spans="10:11" x14ac:dyDescent="0.2">
      <c r="J2291" t="s">
        <v>8218</v>
      </c>
      <c r="K2291" s="6">
        <v>1500</v>
      </c>
    </row>
    <row r="2292" spans="10:11" x14ac:dyDescent="0.2">
      <c r="J2292" t="s">
        <v>8218</v>
      </c>
      <c r="K2292" s="6">
        <v>1500</v>
      </c>
    </row>
    <row r="2293" spans="10:11" x14ac:dyDescent="0.2">
      <c r="J2293" t="s">
        <v>8218</v>
      </c>
      <c r="K2293" s="6">
        <v>2500</v>
      </c>
    </row>
    <row r="2294" spans="10:11" x14ac:dyDescent="0.2">
      <c r="J2294" t="s">
        <v>8218</v>
      </c>
      <c r="K2294" s="6">
        <v>2000</v>
      </c>
    </row>
    <row r="2295" spans="10:11" x14ac:dyDescent="0.2">
      <c r="J2295" t="s">
        <v>8218</v>
      </c>
      <c r="K2295" s="6">
        <v>850</v>
      </c>
    </row>
    <row r="2296" spans="10:11" x14ac:dyDescent="0.2">
      <c r="J2296" t="s">
        <v>8218</v>
      </c>
      <c r="K2296" s="6">
        <v>5000</v>
      </c>
    </row>
    <row r="2297" spans="10:11" x14ac:dyDescent="0.2">
      <c r="J2297" t="s">
        <v>8218</v>
      </c>
      <c r="K2297" s="6">
        <v>1200</v>
      </c>
    </row>
    <row r="2298" spans="10:11" x14ac:dyDescent="0.2">
      <c r="J2298" t="s">
        <v>8218</v>
      </c>
      <c r="K2298" s="6">
        <v>7000</v>
      </c>
    </row>
    <row r="2299" spans="10:11" x14ac:dyDescent="0.2">
      <c r="J2299" t="s">
        <v>8218</v>
      </c>
      <c r="K2299" s="6">
        <v>1000</v>
      </c>
    </row>
    <row r="2300" spans="10:11" x14ac:dyDescent="0.2">
      <c r="J2300" t="s">
        <v>8218</v>
      </c>
      <c r="K2300" s="6">
        <v>30000</v>
      </c>
    </row>
    <row r="2301" spans="10:11" x14ac:dyDescent="0.2">
      <c r="J2301" t="s">
        <v>8218</v>
      </c>
      <c r="K2301" s="6">
        <v>300</v>
      </c>
    </row>
    <row r="2302" spans="10:11" x14ac:dyDescent="0.2">
      <c r="J2302" t="s">
        <v>8218</v>
      </c>
      <c r="K2302" s="6">
        <v>800</v>
      </c>
    </row>
    <row r="2303" spans="10:11" x14ac:dyDescent="0.2">
      <c r="J2303" t="s">
        <v>8218</v>
      </c>
      <c r="K2303" s="6">
        <v>5000</v>
      </c>
    </row>
    <row r="2304" spans="10:11" x14ac:dyDescent="0.2">
      <c r="J2304" t="s">
        <v>8218</v>
      </c>
      <c r="K2304" s="6">
        <v>2300</v>
      </c>
    </row>
    <row r="2305" spans="10:11" x14ac:dyDescent="0.2">
      <c r="J2305" t="s">
        <v>8218</v>
      </c>
      <c r="K2305" s="6">
        <v>6450</v>
      </c>
    </row>
    <row r="2306" spans="10:11" x14ac:dyDescent="0.2">
      <c r="J2306" t="s">
        <v>8218</v>
      </c>
      <c r="K2306" s="6">
        <v>6000</v>
      </c>
    </row>
    <row r="2307" spans="10:11" x14ac:dyDescent="0.2">
      <c r="J2307" t="s">
        <v>8218</v>
      </c>
      <c r="K2307" s="6">
        <v>18000</v>
      </c>
    </row>
    <row r="2308" spans="10:11" x14ac:dyDescent="0.2">
      <c r="J2308" t="s">
        <v>8218</v>
      </c>
      <c r="K2308" s="6">
        <v>3500</v>
      </c>
    </row>
    <row r="2309" spans="10:11" x14ac:dyDescent="0.2">
      <c r="J2309" t="s">
        <v>8218</v>
      </c>
      <c r="K2309" s="6">
        <v>1964.47</v>
      </c>
    </row>
    <row r="2310" spans="10:11" x14ac:dyDescent="0.2">
      <c r="J2310" t="s">
        <v>8218</v>
      </c>
      <c r="K2310" s="6">
        <v>50000</v>
      </c>
    </row>
    <row r="2311" spans="10:11" x14ac:dyDescent="0.2">
      <c r="J2311" t="s">
        <v>8218</v>
      </c>
      <c r="K2311" s="6">
        <v>6000</v>
      </c>
    </row>
    <row r="2312" spans="10:11" x14ac:dyDescent="0.2">
      <c r="J2312" t="s">
        <v>8218</v>
      </c>
      <c r="K2312" s="6">
        <v>18500</v>
      </c>
    </row>
    <row r="2313" spans="10:11" x14ac:dyDescent="0.2">
      <c r="J2313" t="s">
        <v>8218</v>
      </c>
      <c r="K2313" s="6">
        <v>9000</v>
      </c>
    </row>
    <row r="2314" spans="10:11" x14ac:dyDescent="0.2">
      <c r="J2314" t="s">
        <v>8218</v>
      </c>
      <c r="K2314" s="6">
        <v>3000</v>
      </c>
    </row>
    <row r="2315" spans="10:11" x14ac:dyDescent="0.2">
      <c r="J2315" t="s">
        <v>8218</v>
      </c>
      <c r="K2315" s="6">
        <v>5000</v>
      </c>
    </row>
    <row r="2316" spans="10:11" x14ac:dyDescent="0.2">
      <c r="J2316" t="s">
        <v>8218</v>
      </c>
      <c r="K2316" s="6">
        <v>1200</v>
      </c>
    </row>
    <row r="2317" spans="10:11" x14ac:dyDescent="0.2">
      <c r="J2317" t="s">
        <v>8218</v>
      </c>
      <c r="K2317" s="6">
        <v>2500</v>
      </c>
    </row>
    <row r="2318" spans="10:11" x14ac:dyDescent="0.2">
      <c r="J2318" t="s">
        <v>8218</v>
      </c>
      <c r="K2318" s="6">
        <v>15000</v>
      </c>
    </row>
    <row r="2319" spans="10:11" x14ac:dyDescent="0.2">
      <c r="J2319" t="s">
        <v>8218</v>
      </c>
      <c r="K2319" s="6">
        <v>400</v>
      </c>
    </row>
    <row r="2320" spans="10:11" x14ac:dyDescent="0.2">
      <c r="J2320" t="s">
        <v>8218</v>
      </c>
      <c r="K2320" s="6">
        <v>5000</v>
      </c>
    </row>
    <row r="2321" spans="10:11" x14ac:dyDescent="0.2">
      <c r="J2321" t="s">
        <v>8218</v>
      </c>
      <c r="K2321" s="6">
        <v>3000</v>
      </c>
    </row>
    <row r="2322" spans="10:11" x14ac:dyDescent="0.2">
      <c r="J2322" t="s">
        <v>8218</v>
      </c>
      <c r="K2322" s="6">
        <v>5000</v>
      </c>
    </row>
    <row r="2323" spans="10:11" x14ac:dyDescent="0.2">
      <c r="J2323" t="s">
        <v>8221</v>
      </c>
      <c r="K2323" s="6">
        <v>10557</v>
      </c>
    </row>
    <row r="2324" spans="10:11" x14ac:dyDescent="0.2">
      <c r="J2324" t="s">
        <v>8221</v>
      </c>
      <c r="K2324" s="6">
        <v>2700</v>
      </c>
    </row>
    <row r="2325" spans="10:11" x14ac:dyDescent="0.2">
      <c r="J2325" t="s">
        <v>8221</v>
      </c>
      <c r="K2325" s="6">
        <v>250</v>
      </c>
    </row>
    <row r="2326" spans="10:11" x14ac:dyDescent="0.2">
      <c r="J2326" t="s">
        <v>8221</v>
      </c>
      <c r="K2326" s="6">
        <v>7500</v>
      </c>
    </row>
    <row r="2327" spans="10:11" x14ac:dyDescent="0.2">
      <c r="J2327" t="s">
        <v>8221</v>
      </c>
      <c r="K2327" s="6">
        <v>1000</v>
      </c>
    </row>
    <row r="2328" spans="10:11" x14ac:dyDescent="0.2">
      <c r="J2328" t="s">
        <v>8221</v>
      </c>
      <c r="K2328" s="6">
        <v>15000</v>
      </c>
    </row>
    <row r="2329" spans="10:11" x14ac:dyDescent="0.2">
      <c r="J2329" t="s">
        <v>8218</v>
      </c>
      <c r="K2329" s="6">
        <v>35000</v>
      </c>
    </row>
    <row r="2330" spans="10:11" x14ac:dyDescent="0.2">
      <c r="J2330" t="s">
        <v>8218</v>
      </c>
      <c r="K2330" s="6">
        <v>10000</v>
      </c>
    </row>
    <row r="2331" spans="10:11" x14ac:dyDescent="0.2">
      <c r="J2331" t="s">
        <v>8218</v>
      </c>
      <c r="K2331" s="6">
        <v>25000</v>
      </c>
    </row>
    <row r="2332" spans="10:11" x14ac:dyDescent="0.2">
      <c r="J2332" t="s">
        <v>8218</v>
      </c>
      <c r="K2332" s="6">
        <v>35000</v>
      </c>
    </row>
    <row r="2333" spans="10:11" x14ac:dyDescent="0.2">
      <c r="J2333" t="s">
        <v>8218</v>
      </c>
      <c r="K2333" s="6">
        <v>8000</v>
      </c>
    </row>
    <row r="2334" spans="10:11" x14ac:dyDescent="0.2">
      <c r="J2334" t="s">
        <v>8218</v>
      </c>
      <c r="K2334" s="6">
        <v>25000</v>
      </c>
    </row>
    <row r="2335" spans="10:11" x14ac:dyDescent="0.2">
      <c r="J2335" t="s">
        <v>8218</v>
      </c>
      <c r="K2335" s="6">
        <v>600</v>
      </c>
    </row>
    <row r="2336" spans="10:11" x14ac:dyDescent="0.2">
      <c r="J2336" t="s">
        <v>8218</v>
      </c>
      <c r="K2336" s="6">
        <v>4000</v>
      </c>
    </row>
    <row r="2337" spans="10:11" x14ac:dyDescent="0.2">
      <c r="J2337" t="s">
        <v>8218</v>
      </c>
      <c r="K2337" s="6">
        <v>25000</v>
      </c>
    </row>
    <row r="2338" spans="10:11" x14ac:dyDescent="0.2">
      <c r="J2338" t="s">
        <v>8218</v>
      </c>
      <c r="K2338" s="6">
        <v>20000</v>
      </c>
    </row>
    <row r="2339" spans="10:11" x14ac:dyDescent="0.2">
      <c r="J2339" t="s">
        <v>8218</v>
      </c>
      <c r="K2339" s="6">
        <v>12000</v>
      </c>
    </row>
    <row r="2340" spans="10:11" x14ac:dyDescent="0.2">
      <c r="J2340" t="s">
        <v>8218</v>
      </c>
      <c r="K2340" s="6">
        <v>15000</v>
      </c>
    </row>
    <row r="2341" spans="10:11" x14ac:dyDescent="0.2">
      <c r="J2341" t="s">
        <v>8218</v>
      </c>
      <c r="K2341" s="6">
        <v>25000</v>
      </c>
    </row>
    <row r="2342" spans="10:11" x14ac:dyDescent="0.2">
      <c r="J2342" t="s">
        <v>8218</v>
      </c>
      <c r="K2342" s="6">
        <v>40000</v>
      </c>
    </row>
    <row r="2343" spans="10:11" x14ac:dyDescent="0.2">
      <c r="J2343" t="s">
        <v>8219</v>
      </c>
      <c r="K2343" s="6">
        <v>5000</v>
      </c>
    </row>
    <row r="2344" spans="10:11" x14ac:dyDescent="0.2">
      <c r="J2344" t="s">
        <v>8219</v>
      </c>
      <c r="K2344" s="6">
        <v>5500</v>
      </c>
    </row>
    <row r="2345" spans="10:11" x14ac:dyDescent="0.2">
      <c r="J2345" t="s">
        <v>8219</v>
      </c>
      <c r="K2345" s="6">
        <v>10000</v>
      </c>
    </row>
    <row r="2346" spans="10:11" x14ac:dyDescent="0.2">
      <c r="J2346" t="s">
        <v>8219</v>
      </c>
      <c r="K2346" s="6">
        <v>1000</v>
      </c>
    </row>
    <row r="2347" spans="10:11" x14ac:dyDescent="0.2">
      <c r="J2347" t="s">
        <v>8219</v>
      </c>
      <c r="K2347" s="6">
        <v>3000</v>
      </c>
    </row>
    <row r="2348" spans="10:11" x14ac:dyDescent="0.2">
      <c r="J2348" t="s">
        <v>8219</v>
      </c>
      <c r="K2348" s="6">
        <v>60000</v>
      </c>
    </row>
    <row r="2349" spans="10:11" x14ac:dyDescent="0.2">
      <c r="J2349" t="s">
        <v>8219</v>
      </c>
      <c r="K2349" s="6">
        <v>1000</v>
      </c>
    </row>
    <row r="2350" spans="10:11" x14ac:dyDescent="0.2">
      <c r="J2350" t="s">
        <v>8219</v>
      </c>
      <c r="K2350" s="6">
        <v>70000</v>
      </c>
    </row>
    <row r="2351" spans="10:11" x14ac:dyDescent="0.2">
      <c r="J2351" t="s">
        <v>8219</v>
      </c>
      <c r="K2351" s="6">
        <v>474900</v>
      </c>
    </row>
    <row r="2352" spans="10:11" x14ac:dyDescent="0.2">
      <c r="J2352" t="s">
        <v>8219</v>
      </c>
      <c r="K2352" s="6">
        <v>50000</v>
      </c>
    </row>
    <row r="2353" spans="10:11" x14ac:dyDescent="0.2">
      <c r="J2353" t="s">
        <v>8219</v>
      </c>
      <c r="K2353" s="6">
        <v>18900</v>
      </c>
    </row>
    <row r="2354" spans="10:11" x14ac:dyDescent="0.2">
      <c r="J2354" t="s">
        <v>8219</v>
      </c>
      <c r="K2354" s="6">
        <v>2000</v>
      </c>
    </row>
    <row r="2355" spans="10:11" x14ac:dyDescent="0.2">
      <c r="J2355" t="s">
        <v>8219</v>
      </c>
      <c r="K2355" s="6">
        <v>1000</v>
      </c>
    </row>
    <row r="2356" spans="10:11" x14ac:dyDescent="0.2">
      <c r="J2356" t="s">
        <v>8219</v>
      </c>
      <c r="K2356" s="6">
        <v>35000</v>
      </c>
    </row>
    <row r="2357" spans="10:11" x14ac:dyDescent="0.2">
      <c r="J2357" t="s">
        <v>8219</v>
      </c>
      <c r="K2357" s="6">
        <v>8000</v>
      </c>
    </row>
    <row r="2358" spans="10:11" x14ac:dyDescent="0.2">
      <c r="J2358" t="s">
        <v>8219</v>
      </c>
      <c r="K2358" s="6">
        <v>10000</v>
      </c>
    </row>
    <row r="2359" spans="10:11" x14ac:dyDescent="0.2">
      <c r="J2359" t="s">
        <v>8219</v>
      </c>
      <c r="K2359" s="6">
        <v>27000</v>
      </c>
    </row>
    <row r="2360" spans="10:11" x14ac:dyDescent="0.2">
      <c r="J2360" t="s">
        <v>8219</v>
      </c>
      <c r="K2360" s="6">
        <v>1500</v>
      </c>
    </row>
    <row r="2361" spans="10:11" x14ac:dyDescent="0.2">
      <c r="J2361" t="s">
        <v>8219</v>
      </c>
      <c r="K2361" s="6">
        <v>7500</v>
      </c>
    </row>
    <row r="2362" spans="10:11" x14ac:dyDescent="0.2">
      <c r="J2362" t="s">
        <v>8219</v>
      </c>
      <c r="K2362" s="6">
        <v>5000</v>
      </c>
    </row>
    <row r="2363" spans="10:11" x14ac:dyDescent="0.2">
      <c r="J2363" t="s">
        <v>8219</v>
      </c>
      <c r="K2363" s="6">
        <v>200</v>
      </c>
    </row>
    <row r="2364" spans="10:11" x14ac:dyDescent="0.2">
      <c r="J2364" t="s">
        <v>8219</v>
      </c>
      <c r="K2364" s="6">
        <v>420</v>
      </c>
    </row>
    <row r="2365" spans="10:11" x14ac:dyDescent="0.2">
      <c r="J2365" t="s">
        <v>8219</v>
      </c>
      <c r="K2365" s="6">
        <v>175000</v>
      </c>
    </row>
    <row r="2366" spans="10:11" x14ac:dyDescent="0.2">
      <c r="J2366" t="s">
        <v>8219</v>
      </c>
      <c r="K2366" s="6">
        <v>128</v>
      </c>
    </row>
    <row r="2367" spans="10:11" x14ac:dyDescent="0.2">
      <c r="J2367" t="s">
        <v>8219</v>
      </c>
      <c r="K2367" s="6">
        <v>1000</v>
      </c>
    </row>
    <row r="2368" spans="10:11" x14ac:dyDescent="0.2">
      <c r="J2368" t="s">
        <v>8219</v>
      </c>
      <c r="K2368" s="6">
        <v>25000</v>
      </c>
    </row>
    <row r="2369" spans="10:11" x14ac:dyDescent="0.2">
      <c r="J2369" t="s">
        <v>8219</v>
      </c>
      <c r="K2369" s="6">
        <v>50000</v>
      </c>
    </row>
    <row r="2370" spans="10:11" x14ac:dyDescent="0.2">
      <c r="J2370" t="s">
        <v>8219</v>
      </c>
      <c r="K2370" s="6">
        <v>40000</v>
      </c>
    </row>
    <row r="2371" spans="10:11" x14ac:dyDescent="0.2">
      <c r="J2371" t="s">
        <v>8219</v>
      </c>
      <c r="K2371" s="6">
        <v>25000</v>
      </c>
    </row>
    <row r="2372" spans="10:11" x14ac:dyDescent="0.2">
      <c r="J2372" t="s">
        <v>8219</v>
      </c>
      <c r="K2372" s="6">
        <v>25000</v>
      </c>
    </row>
    <row r="2373" spans="10:11" x14ac:dyDescent="0.2">
      <c r="J2373" t="s">
        <v>8219</v>
      </c>
      <c r="K2373" s="6">
        <v>2000</v>
      </c>
    </row>
    <row r="2374" spans="10:11" x14ac:dyDescent="0.2">
      <c r="J2374" t="s">
        <v>8219</v>
      </c>
      <c r="K2374" s="6">
        <v>5500</v>
      </c>
    </row>
    <row r="2375" spans="10:11" x14ac:dyDescent="0.2">
      <c r="J2375" t="s">
        <v>8219</v>
      </c>
      <c r="K2375" s="6">
        <v>850000</v>
      </c>
    </row>
    <row r="2376" spans="10:11" x14ac:dyDescent="0.2">
      <c r="J2376" t="s">
        <v>8219</v>
      </c>
      <c r="K2376" s="6">
        <v>22000</v>
      </c>
    </row>
    <row r="2377" spans="10:11" x14ac:dyDescent="0.2">
      <c r="J2377" t="s">
        <v>8219</v>
      </c>
      <c r="K2377" s="6">
        <v>10000</v>
      </c>
    </row>
    <row r="2378" spans="10:11" x14ac:dyDescent="0.2">
      <c r="J2378" t="s">
        <v>8219</v>
      </c>
      <c r="K2378" s="6">
        <v>3000</v>
      </c>
    </row>
    <row r="2379" spans="10:11" x14ac:dyDescent="0.2">
      <c r="J2379" t="s">
        <v>8219</v>
      </c>
      <c r="K2379" s="6">
        <v>2500</v>
      </c>
    </row>
    <row r="2380" spans="10:11" x14ac:dyDescent="0.2">
      <c r="J2380" t="s">
        <v>8219</v>
      </c>
      <c r="K2380" s="6">
        <v>110000</v>
      </c>
    </row>
    <row r="2381" spans="10:11" x14ac:dyDescent="0.2">
      <c r="J2381" t="s">
        <v>8219</v>
      </c>
      <c r="K2381" s="6">
        <v>30000</v>
      </c>
    </row>
    <row r="2382" spans="10:11" x14ac:dyDescent="0.2">
      <c r="J2382" t="s">
        <v>8219</v>
      </c>
      <c r="K2382" s="6">
        <v>15000</v>
      </c>
    </row>
    <row r="2383" spans="10:11" x14ac:dyDescent="0.2">
      <c r="J2383" t="s">
        <v>8219</v>
      </c>
      <c r="K2383" s="6">
        <v>86350</v>
      </c>
    </row>
    <row r="2384" spans="10:11" x14ac:dyDescent="0.2">
      <c r="J2384" t="s">
        <v>8219</v>
      </c>
      <c r="K2384" s="6">
        <v>3000</v>
      </c>
    </row>
    <row r="2385" spans="10:11" x14ac:dyDescent="0.2">
      <c r="J2385" t="s">
        <v>8219</v>
      </c>
      <c r="K2385" s="6">
        <v>10000</v>
      </c>
    </row>
    <row r="2386" spans="10:11" x14ac:dyDescent="0.2">
      <c r="J2386" t="s">
        <v>8219</v>
      </c>
      <c r="K2386" s="6">
        <v>1000</v>
      </c>
    </row>
    <row r="2387" spans="10:11" x14ac:dyDescent="0.2">
      <c r="J2387" t="s">
        <v>8219</v>
      </c>
      <c r="K2387" s="6">
        <v>65000</v>
      </c>
    </row>
    <row r="2388" spans="10:11" x14ac:dyDescent="0.2">
      <c r="J2388" t="s">
        <v>8219</v>
      </c>
      <c r="K2388" s="6">
        <v>30000</v>
      </c>
    </row>
    <row r="2389" spans="10:11" x14ac:dyDescent="0.2">
      <c r="J2389" t="s">
        <v>8219</v>
      </c>
      <c r="K2389" s="6">
        <v>150000</v>
      </c>
    </row>
    <row r="2390" spans="10:11" x14ac:dyDescent="0.2">
      <c r="J2390" t="s">
        <v>8219</v>
      </c>
      <c r="K2390" s="6">
        <v>37000</v>
      </c>
    </row>
    <row r="2391" spans="10:11" x14ac:dyDescent="0.2">
      <c r="J2391" t="s">
        <v>8219</v>
      </c>
      <c r="K2391" s="6">
        <v>16000</v>
      </c>
    </row>
    <row r="2392" spans="10:11" x14ac:dyDescent="0.2">
      <c r="J2392" t="s">
        <v>8219</v>
      </c>
      <c r="K2392" s="6">
        <v>510000</v>
      </c>
    </row>
    <row r="2393" spans="10:11" x14ac:dyDescent="0.2">
      <c r="J2393" t="s">
        <v>8219</v>
      </c>
      <c r="K2393" s="6">
        <v>20000</v>
      </c>
    </row>
    <row r="2394" spans="10:11" x14ac:dyDescent="0.2">
      <c r="J2394" t="s">
        <v>8219</v>
      </c>
      <c r="K2394" s="6">
        <v>4200</v>
      </c>
    </row>
    <row r="2395" spans="10:11" x14ac:dyDescent="0.2">
      <c r="J2395" t="s">
        <v>8219</v>
      </c>
      <c r="K2395" s="6">
        <v>100000</v>
      </c>
    </row>
    <row r="2396" spans="10:11" x14ac:dyDescent="0.2">
      <c r="J2396" t="s">
        <v>8219</v>
      </c>
      <c r="K2396" s="6">
        <v>5000</v>
      </c>
    </row>
    <row r="2397" spans="10:11" x14ac:dyDescent="0.2">
      <c r="J2397" t="s">
        <v>8219</v>
      </c>
      <c r="K2397" s="6">
        <v>33000</v>
      </c>
    </row>
    <row r="2398" spans="10:11" x14ac:dyDescent="0.2">
      <c r="J2398" t="s">
        <v>8219</v>
      </c>
      <c r="K2398" s="6">
        <v>5000</v>
      </c>
    </row>
    <row r="2399" spans="10:11" x14ac:dyDescent="0.2">
      <c r="J2399" t="s">
        <v>8219</v>
      </c>
      <c r="K2399" s="6">
        <v>124000</v>
      </c>
    </row>
    <row r="2400" spans="10:11" x14ac:dyDescent="0.2">
      <c r="J2400" t="s">
        <v>8219</v>
      </c>
      <c r="K2400" s="6">
        <v>4000</v>
      </c>
    </row>
    <row r="2401" spans="10:11" x14ac:dyDescent="0.2">
      <c r="J2401" t="s">
        <v>8219</v>
      </c>
      <c r="K2401" s="6">
        <v>13000</v>
      </c>
    </row>
    <row r="2402" spans="10:11" x14ac:dyDescent="0.2">
      <c r="J2402" t="s">
        <v>8219</v>
      </c>
      <c r="K2402" s="6">
        <v>50000</v>
      </c>
    </row>
    <row r="2403" spans="10:11" x14ac:dyDescent="0.2">
      <c r="J2403" t="s">
        <v>8220</v>
      </c>
      <c r="K2403" s="6">
        <v>28000</v>
      </c>
    </row>
    <row r="2404" spans="10:11" x14ac:dyDescent="0.2">
      <c r="J2404" t="s">
        <v>8220</v>
      </c>
      <c r="K2404" s="6">
        <v>12000</v>
      </c>
    </row>
    <row r="2405" spans="10:11" x14ac:dyDescent="0.2">
      <c r="J2405" t="s">
        <v>8220</v>
      </c>
      <c r="K2405" s="6">
        <v>1200</v>
      </c>
    </row>
    <row r="2406" spans="10:11" x14ac:dyDescent="0.2">
      <c r="J2406" t="s">
        <v>8220</v>
      </c>
      <c r="K2406" s="6">
        <v>15000</v>
      </c>
    </row>
    <row r="2407" spans="10:11" x14ac:dyDescent="0.2">
      <c r="J2407" t="s">
        <v>8220</v>
      </c>
      <c r="K2407" s="6">
        <v>5000</v>
      </c>
    </row>
    <row r="2408" spans="10:11" x14ac:dyDescent="0.2">
      <c r="J2408" t="s">
        <v>8220</v>
      </c>
      <c r="K2408" s="6">
        <v>3250</v>
      </c>
    </row>
    <row r="2409" spans="10:11" x14ac:dyDescent="0.2">
      <c r="J2409" t="s">
        <v>8220</v>
      </c>
      <c r="K2409" s="6">
        <v>22000</v>
      </c>
    </row>
    <row r="2410" spans="10:11" x14ac:dyDescent="0.2">
      <c r="J2410" t="s">
        <v>8220</v>
      </c>
      <c r="K2410" s="6">
        <v>15000</v>
      </c>
    </row>
    <row r="2411" spans="10:11" x14ac:dyDescent="0.2">
      <c r="J2411" t="s">
        <v>8220</v>
      </c>
      <c r="K2411" s="6">
        <v>25000</v>
      </c>
    </row>
    <row r="2412" spans="10:11" x14ac:dyDescent="0.2">
      <c r="J2412" t="s">
        <v>8220</v>
      </c>
      <c r="K2412" s="6">
        <v>15000</v>
      </c>
    </row>
    <row r="2413" spans="10:11" x14ac:dyDescent="0.2">
      <c r="J2413" t="s">
        <v>8220</v>
      </c>
      <c r="K2413" s="6">
        <v>25000</v>
      </c>
    </row>
    <row r="2414" spans="10:11" x14ac:dyDescent="0.2">
      <c r="J2414" t="s">
        <v>8220</v>
      </c>
      <c r="K2414" s="6">
        <v>8000</v>
      </c>
    </row>
    <row r="2415" spans="10:11" x14ac:dyDescent="0.2">
      <c r="J2415" t="s">
        <v>8220</v>
      </c>
      <c r="K2415" s="6">
        <v>3000</v>
      </c>
    </row>
    <row r="2416" spans="10:11" x14ac:dyDescent="0.2">
      <c r="J2416" t="s">
        <v>8220</v>
      </c>
      <c r="K2416" s="6">
        <v>15000</v>
      </c>
    </row>
    <row r="2417" spans="10:11" x14ac:dyDescent="0.2">
      <c r="J2417" t="s">
        <v>8220</v>
      </c>
      <c r="K2417" s="6">
        <v>60000</v>
      </c>
    </row>
    <row r="2418" spans="10:11" x14ac:dyDescent="0.2">
      <c r="J2418" t="s">
        <v>8220</v>
      </c>
      <c r="K2418" s="6">
        <v>20000</v>
      </c>
    </row>
    <row r="2419" spans="10:11" x14ac:dyDescent="0.2">
      <c r="J2419" t="s">
        <v>8220</v>
      </c>
      <c r="K2419" s="6">
        <v>1000</v>
      </c>
    </row>
    <row r="2420" spans="10:11" x14ac:dyDescent="0.2">
      <c r="J2420" t="s">
        <v>8220</v>
      </c>
      <c r="K2420" s="6">
        <v>25000</v>
      </c>
    </row>
    <row r="2421" spans="10:11" x14ac:dyDescent="0.2">
      <c r="J2421" t="s">
        <v>8220</v>
      </c>
      <c r="K2421" s="6">
        <v>3000</v>
      </c>
    </row>
    <row r="2422" spans="10:11" x14ac:dyDescent="0.2">
      <c r="J2422" t="s">
        <v>8220</v>
      </c>
      <c r="K2422" s="6">
        <v>16870</v>
      </c>
    </row>
    <row r="2423" spans="10:11" x14ac:dyDescent="0.2">
      <c r="J2423" t="s">
        <v>8220</v>
      </c>
      <c r="K2423" s="6">
        <v>6000</v>
      </c>
    </row>
    <row r="2424" spans="10:11" x14ac:dyDescent="0.2">
      <c r="J2424" t="s">
        <v>8220</v>
      </c>
      <c r="K2424" s="6">
        <v>500</v>
      </c>
    </row>
    <row r="2425" spans="10:11" x14ac:dyDescent="0.2">
      <c r="J2425" t="s">
        <v>8220</v>
      </c>
      <c r="K2425" s="6">
        <v>60000</v>
      </c>
    </row>
    <row r="2426" spans="10:11" x14ac:dyDescent="0.2">
      <c r="J2426" t="s">
        <v>8220</v>
      </c>
      <c r="K2426" s="6">
        <v>25000</v>
      </c>
    </row>
    <row r="2427" spans="10:11" x14ac:dyDescent="0.2">
      <c r="J2427" t="s">
        <v>8220</v>
      </c>
      <c r="K2427" s="6">
        <v>3500</v>
      </c>
    </row>
    <row r="2428" spans="10:11" x14ac:dyDescent="0.2">
      <c r="J2428" t="s">
        <v>8220</v>
      </c>
      <c r="K2428" s="6">
        <v>20000</v>
      </c>
    </row>
    <row r="2429" spans="10:11" x14ac:dyDescent="0.2">
      <c r="J2429" t="s">
        <v>8220</v>
      </c>
      <c r="K2429" s="6">
        <v>50000</v>
      </c>
    </row>
    <row r="2430" spans="10:11" x14ac:dyDescent="0.2">
      <c r="J2430" t="s">
        <v>8220</v>
      </c>
      <c r="K2430" s="6">
        <v>35000</v>
      </c>
    </row>
    <row r="2431" spans="10:11" x14ac:dyDescent="0.2">
      <c r="J2431" t="s">
        <v>8220</v>
      </c>
      <c r="K2431" s="6">
        <v>140000</v>
      </c>
    </row>
    <row r="2432" spans="10:11" x14ac:dyDescent="0.2">
      <c r="J2432" t="s">
        <v>8220</v>
      </c>
      <c r="K2432" s="6">
        <v>3000</v>
      </c>
    </row>
    <row r="2433" spans="10:11" x14ac:dyDescent="0.2">
      <c r="J2433" t="s">
        <v>8220</v>
      </c>
      <c r="K2433" s="6">
        <v>100000</v>
      </c>
    </row>
    <row r="2434" spans="10:11" x14ac:dyDescent="0.2">
      <c r="J2434" t="s">
        <v>8220</v>
      </c>
      <c r="K2434" s="6">
        <v>14000</v>
      </c>
    </row>
    <row r="2435" spans="10:11" x14ac:dyDescent="0.2">
      <c r="J2435" t="s">
        <v>8220</v>
      </c>
      <c r="K2435" s="6">
        <v>10000</v>
      </c>
    </row>
    <row r="2436" spans="10:11" x14ac:dyDescent="0.2">
      <c r="J2436" t="s">
        <v>8220</v>
      </c>
      <c r="K2436" s="6">
        <v>20000</v>
      </c>
    </row>
    <row r="2437" spans="10:11" x14ac:dyDescent="0.2">
      <c r="J2437" t="s">
        <v>8220</v>
      </c>
      <c r="K2437" s="6">
        <v>250000</v>
      </c>
    </row>
    <row r="2438" spans="10:11" x14ac:dyDescent="0.2">
      <c r="J2438" t="s">
        <v>8220</v>
      </c>
      <c r="K2438" s="6">
        <v>117000</v>
      </c>
    </row>
    <row r="2439" spans="10:11" x14ac:dyDescent="0.2">
      <c r="J2439" t="s">
        <v>8220</v>
      </c>
      <c r="K2439" s="6">
        <v>8000</v>
      </c>
    </row>
    <row r="2440" spans="10:11" x14ac:dyDescent="0.2">
      <c r="J2440" t="s">
        <v>8220</v>
      </c>
      <c r="K2440" s="6">
        <v>15000</v>
      </c>
    </row>
    <row r="2441" spans="10:11" x14ac:dyDescent="0.2">
      <c r="J2441" t="s">
        <v>8220</v>
      </c>
      <c r="K2441" s="6">
        <v>10000</v>
      </c>
    </row>
    <row r="2442" spans="10:11" x14ac:dyDescent="0.2">
      <c r="J2442" t="s">
        <v>8220</v>
      </c>
      <c r="K2442" s="6">
        <v>5000</v>
      </c>
    </row>
    <row r="2443" spans="10:11" x14ac:dyDescent="0.2">
      <c r="J2443" t="s">
        <v>8218</v>
      </c>
      <c r="K2443" s="6">
        <v>7500</v>
      </c>
    </row>
    <row r="2444" spans="10:11" x14ac:dyDescent="0.2">
      <c r="J2444" t="s">
        <v>8218</v>
      </c>
      <c r="K2444" s="6">
        <v>24000</v>
      </c>
    </row>
    <row r="2445" spans="10:11" x14ac:dyDescent="0.2">
      <c r="J2445" t="s">
        <v>8218</v>
      </c>
      <c r="K2445" s="6">
        <v>20000</v>
      </c>
    </row>
    <row r="2446" spans="10:11" x14ac:dyDescent="0.2">
      <c r="J2446" t="s">
        <v>8218</v>
      </c>
      <c r="K2446" s="6">
        <v>3000</v>
      </c>
    </row>
    <row r="2447" spans="10:11" x14ac:dyDescent="0.2">
      <c r="J2447" t="s">
        <v>8218</v>
      </c>
      <c r="K2447" s="6">
        <v>5000</v>
      </c>
    </row>
    <row r="2448" spans="10:11" x14ac:dyDescent="0.2">
      <c r="J2448" t="s">
        <v>8218</v>
      </c>
      <c r="K2448" s="6">
        <v>5000</v>
      </c>
    </row>
    <row r="2449" spans="10:11" x14ac:dyDescent="0.2">
      <c r="J2449" t="s">
        <v>8218</v>
      </c>
      <c r="K2449" s="6">
        <v>2500</v>
      </c>
    </row>
    <row r="2450" spans="10:11" x14ac:dyDescent="0.2">
      <c r="J2450" t="s">
        <v>8218</v>
      </c>
      <c r="K2450" s="6">
        <v>400</v>
      </c>
    </row>
    <row r="2451" spans="10:11" x14ac:dyDescent="0.2">
      <c r="J2451" t="s">
        <v>8218</v>
      </c>
      <c r="K2451" s="6">
        <v>10000</v>
      </c>
    </row>
    <row r="2452" spans="10:11" x14ac:dyDescent="0.2">
      <c r="J2452" t="s">
        <v>8218</v>
      </c>
      <c r="K2452" s="6">
        <v>15000</v>
      </c>
    </row>
    <row r="2453" spans="10:11" x14ac:dyDescent="0.2">
      <c r="J2453" t="s">
        <v>8218</v>
      </c>
      <c r="K2453" s="6">
        <v>10000</v>
      </c>
    </row>
    <row r="2454" spans="10:11" x14ac:dyDescent="0.2">
      <c r="J2454" t="s">
        <v>8218</v>
      </c>
      <c r="K2454" s="6">
        <v>600</v>
      </c>
    </row>
    <row r="2455" spans="10:11" x14ac:dyDescent="0.2">
      <c r="J2455" t="s">
        <v>8218</v>
      </c>
      <c r="K2455" s="6">
        <v>3000</v>
      </c>
    </row>
    <row r="2456" spans="10:11" x14ac:dyDescent="0.2">
      <c r="J2456" t="s">
        <v>8218</v>
      </c>
      <c r="K2456" s="6">
        <v>35000</v>
      </c>
    </row>
    <row r="2457" spans="10:11" x14ac:dyDescent="0.2">
      <c r="J2457" t="s">
        <v>8218</v>
      </c>
      <c r="K2457" s="6">
        <v>300</v>
      </c>
    </row>
    <row r="2458" spans="10:11" x14ac:dyDescent="0.2">
      <c r="J2458" t="s">
        <v>8218</v>
      </c>
      <c r="K2458" s="6">
        <v>1500</v>
      </c>
    </row>
    <row r="2459" spans="10:11" x14ac:dyDescent="0.2">
      <c r="J2459" t="s">
        <v>8218</v>
      </c>
      <c r="K2459" s="6">
        <v>23000</v>
      </c>
    </row>
    <row r="2460" spans="10:11" x14ac:dyDescent="0.2">
      <c r="J2460" t="s">
        <v>8218</v>
      </c>
      <c r="K2460" s="6">
        <v>5000</v>
      </c>
    </row>
    <row r="2461" spans="10:11" x14ac:dyDescent="0.2">
      <c r="J2461" t="s">
        <v>8218</v>
      </c>
      <c r="K2461" s="6">
        <v>30000</v>
      </c>
    </row>
    <row r="2462" spans="10:11" x14ac:dyDescent="0.2">
      <c r="J2462" t="s">
        <v>8218</v>
      </c>
      <c r="K2462" s="6">
        <v>8500</v>
      </c>
    </row>
    <row r="2463" spans="10:11" x14ac:dyDescent="0.2">
      <c r="J2463" t="s">
        <v>8218</v>
      </c>
      <c r="K2463" s="6">
        <v>7500</v>
      </c>
    </row>
    <row r="2464" spans="10:11" x14ac:dyDescent="0.2">
      <c r="J2464" t="s">
        <v>8218</v>
      </c>
      <c r="K2464" s="6">
        <v>3000</v>
      </c>
    </row>
    <row r="2465" spans="10:11" x14ac:dyDescent="0.2">
      <c r="J2465" t="s">
        <v>8218</v>
      </c>
      <c r="K2465" s="6">
        <v>2000</v>
      </c>
    </row>
    <row r="2466" spans="10:11" x14ac:dyDescent="0.2">
      <c r="J2466" t="s">
        <v>8218</v>
      </c>
      <c r="K2466" s="6">
        <v>2000</v>
      </c>
    </row>
    <row r="2467" spans="10:11" x14ac:dyDescent="0.2">
      <c r="J2467" t="s">
        <v>8218</v>
      </c>
      <c r="K2467" s="6">
        <v>700</v>
      </c>
    </row>
    <row r="2468" spans="10:11" x14ac:dyDescent="0.2">
      <c r="J2468" t="s">
        <v>8218</v>
      </c>
      <c r="K2468" s="6">
        <v>2500</v>
      </c>
    </row>
    <row r="2469" spans="10:11" x14ac:dyDescent="0.2">
      <c r="J2469" t="s">
        <v>8218</v>
      </c>
      <c r="K2469" s="6">
        <v>1000</v>
      </c>
    </row>
    <row r="2470" spans="10:11" x14ac:dyDescent="0.2">
      <c r="J2470" t="s">
        <v>8218</v>
      </c>
      <c r="K2470" s="6">
        <v>2000</v>
      </c>
    </row>
    <row r="2471" spans="10:11" x14ac:dyDescent="0.2">
      <c r="J2471" t="s">
        <v>8218</v>
      </c>
      <c r="K2471" s="6">
        <v>1200</v>
      </c>
    </row>
    <row r="2472" spans="10:11" x14ac:dyDescent="0.2">
      <c r="J2472" t="s">
        <v>8218</v>
      </c>
      <c r="K2472" s="6">
        <v>1000</v>
      </c>
    </row>
    <row r="2473" spans="10:11" x14ac:dyDescent="0.2">
      <c r="J2473" t="s">
        <v>8218</v>
      </c>
      <c r="K2473" s="6">
        <v>500</v>
      </c>
    </row>
    <row r="2474" spans="10:11" x14ac:dyDescent="0.2">
      <c r="J2474" t="s">
        <v>8218</v>
      </c>
      <c r="K2474" s="6">
        <v>7500</v>
      </c>
    </row>
    <row r="2475" spans="10:11" x14ac:dyDescent="0.2">
      <c r="J2475" t="s">
        <v>8218</v>
      </c>
      <c r="K2475" s="6">
        <v>2000</v>
      </c>
    </row>
    <row r="2476" spans="10:11" x14ac:dyDescent="0.2">
      <c r="J2476" t="s">
        <v>8218</v>
      </c>
      <c r="K2476" s="6">
        <v>5000</v>
      </c>
    </row>
    <row r="2477" spans="10:11" x14ac:dyDescent="0.2">
      <c r="J2477" t="s">
        <v>8218</v>
      </c>
      <c r="K2477" s="6">
        <v>2500</v>
      </c>
    </row>
    <row r="2478" spans="10:11" x14ac:dyDescent="0.2">
      <c r="J2478" t="s">
        <v>8218</v>
      </c>
      <c r="K2478" s="6">
        <v>3200</v>
      </c>
    </row>
    <row r="2479" spans="10:11" x14ac:dyDescent="0.2">
      <c r="J2479" t="s">
        <v>8218</v>
      </c>
      <c r="K2479" s="6">
        <v>750</v>
      </c>
    </row>
    <row r="2480" spans="10:11" x14ac:dyDescent="0.2">
      <c r="J2480" t="s">
        <v>8218</v>
      </c>
      <c r="K2480" s="6">
        <v>8000</v>
      </c>
    </row>
    <row r="2481" spans="10:11" x14ac:dyDescent="0.2">
      <c r="J2481" t="s">
        <v>8218</v>
      </c>
      <c r="K2481" s="6">
        <v>300</v>
      </c>
    </row>
    <row r="2482" spans="10:11" x14ac:dyDescent="0.2">
      <c r="J2482" t="s">
        <v>8218</v>
      </c>
      <c r="K2482" s="6">
        <v>2000</v>
      </c>
    </row>
    <row r="2483" spans="10:11" x14ac:dyDescent="0.2">
      <c r="J2483" t="s">
        <v>8218</v>
      </c>
      <c r="K2483" s="6">
        <v>4000</v>
      </c>
    </row>
    <row r="2484" spans="10:11" x14ac:dyDescent="0.2">
      <c r="J2484" t="s">
        <v>8218</v>
      </c>
      <c r="K2484" s="6">
        <v>1000</v>
      </c>
    </row>
    <row r="2485" spans="10:11" x14ac:dyDescent="0.2">
      <c r="J2485" t="s">
        <v>8218</v>
      </c>
      <c r="K2485" s="6">
        <v>1100</v>
      </c>
    </row>
    <row r="2486" spans="10:11" x14ac:dyDescent="0.2">
      <c r="J2486" t="s">
        <v>8218</v>
      </c>
      <c r="K2486" s="6">
        <v>3500</v>
      </c>
    </row>
    <row r="2487" spans="10:11" x14ac:dyDescent="0.2">
      <c r="J2487" t="s">
        <v>8218</v>
      </c>
      <c r="K2487" s="6">
        <v>2000</v>
      </c>
    </row>
    <row r="2488" spans="10:11" x14ac:dyDescent="0.2">
      <c r="J2488" t="s">
        <v>8218</v>
      </c>
      <c r="K2488" s="6">
        <v>300</v>
      </c>
    </row>
    <row r="2489" spans="10:11" x14ac:dyDescent="0.2">
      <c r="J2489" t="s">
        <v>8218</v>
      </c>
      <c r="K2489" s="6">
        <v>1500</v>
      </c>
    </row>
    <row r="2490" spans="10:11" x14ac:dyDescent="0.2">
      <c r="J2490" t="s">
        <v>8218</v>
      </c>
      <c r="K2490" s="6">
        <v>3000</v>
      </c>
    </row>
    <row r="2491" spans="10:11" x14ac:dyDescent="0.2">
      <c r="J2491" t="s">
        <v>8218</v>
      </c>
      <c r="K2491" s="6">
        <v>3500</v>
      </c>
    </row>
    <row r="2492" spans="10:11" x14ac:dyDescent="0.2">
      <c r="J2492" t="s">
        <v>8218</v>
      </c>
      <c r="K2492" s="6">
        <v>500</v>
      </c>
    </row>
    <row r="2493" spans="10:11" x14ac:dyDescent="0.2">
      <c r="J2493" t="s">
        <v>8218</v>
      </c>
      <c r="K2493" s="6">
        <v>500</v>
      </c>
    </row>
    <row r="2494" spans="10:11" x14ac:dyDescent="0.2">
      <c r="J2494" t="s">
        <v>8218</v>
      </c>
      <c r="K2494" s="6">
        <v>600</v>
      </c>
    </row>
    <row r="2495" spans="10:11" x14ac:dyDescent="0.2">
      <c r="J2495" t="s">
        <v>8218</v>
      </c>
      <c r="K2495" s="6">
        <v>20000</v>
      </c>
    </row>
    <row r="2496" spans="10:11" x14ac:dyDescent="0.2">
      <c r="J2496" t="s">
        <v>8218</v>
      </c>
      <c r="K2496" s="6">
        <v>1500</v>
      </c>
    </row>
    <row r="2497" spans="10:11" x14ac:dyDescent="0.2">
      <c r="J2497" t="s">
        <v>8218</v>
      </c>
      <c r="K2497" s="6">
        <v>1500</v>
      </c>
    </row>
    <row r="2498" spans="10:11" x14ac:dyDescent="0.2">
      <c r="J2498" t="s">
        <v>8218</v>
      </c>
      <c r="K2498" s="6">
        <v>6000</v>
      </c>
    </row>
    <row r="2499" spans="10:11" x14ac:dyDescent="0.2">
      <c r="J2499" t="s">
        <v>8218</v>
      </c>
      <c r="K2499" s="6">
        <v>4000</v>
      </c>
    </row>
    <row r="2500" spans="10:11" x14ac:dyDescent="0.2">
      <c r="J2500" t="s">
        <v>8218</v>
      </c>
      <c r="K2500" s="6">
        <v>1000</v>
      </c>
    </row>
    <row r="2501" spans="10:11" x14ac:dyDescent="0.2">
      <c r="J2501" t="s">
        <v>8218</v>
      </c>
      <c r="K2501" s="6">
        <v>4000</v>
      </c>
    </row>
    <row r="2502" spans="10:11" x14ac:dyDescent="0.2">
      <c r="J2502" t="s">
        <v>8218</v>
      </c>
      <c r="K2502" s="6">
        <v>600</v>
      </c>
    </row>
    <row r="2503" spans="10:11" x14ac:dyDescent="0.2">
      <c r="J2503" t="s">
        <v>8220</v>
      </c>
      <c r="K2503" s="6">
        <v>11000</v>
      </c>
    </row>
    <row r="2504" spans="10:11" x14ac:dyDescent="0.2">
      <c r="J2504" t="s">
        <v>8220</v>
      </c>
      <c r="K2504" s="6">
        <v>110000</v>
      </c>
    </row>
    <row r="2505" spans="10:11" x14ac:dyDescent="0.2">
      <c r="J2505" t="s">
        <v>8220</v>
      </c>
      <c r="K2505" s="6">
        <v>10000</v>
      </c>
    </row>
    <row r="2506" spans="10:11" x14ac:dyDescent="0.2">
      <c r="J2506" t="s">
        <v>8220</v>
      </c>
      <c r="K2506" s="6">
        <v>35000</v>
      </c>
    </row>
    <row r="2507" spans="10:11" x14ac:dyDescent="0.2">
      <c r="J2507" t="s">
        <v>8220</v>
      </c>
      <c r="K2507" s="6">
        <v>7000</v>
      </c>
    </row>
    <row r="2508" spans="10:11" x14ac:dyDescent="0.2">
      <c r="J2508" t="s">
        <v>8220</v>
      </c>
      <c r="K2508" s="6">
        <v>5000</v>
      </c>
    </row>
    <row r="2509" spans="10:11" x14ac:dyDescent="0.2">
      <c r="J2509" t="s">
        <v>8220</v>
      </c>
      <c r="K2509" s="6">
        <v>42850</v>
      </c>
    </row>
    <row r="2510" spans="10:11" x14ac:dyDescent="0.2">
      <c r="J2510" t="s">
        <v>8220</v>
      </c>
      <c r="K2510" s="6">
        <v>20000</v>
      </c>
    </row>
    <row r="2511" spans="10:11" x14ac:dyDescent="0.2">
      <c r="J2511" t="s">
        <v>8220</v>
      </c>
      <c r="K2511" s="6">
        <v>95000</v>
      </c>
    </row>
    <row r="2512" spans="10:11" x14ac:dyDescent="0.2">
      <c r="J2512" t="s">
        <v>8220</v>
      </c>
      <c r="K2512" s="6">
        <v>50000</v>
      </c>
    </row>
    <row r="2513" spans="10:11" x14ac:dyDescent="0.2">
      <c r="J2513" t="s">
        <v>8220</v>
      </c>
      <c r="K2513" s="6">
        <v>100000</v>
      </c>
    </row>
    <row r="2514" spans="10:11" x14ac:dyDescent="0.2">
      <c r="J2514" t="s">
        <v>8220</v>
      </c>
      <c r="K2514" s="6">
        <v>1150</v>
      </c>
    </row>
    <row r="2515" spans="10:11" x14ac:dyDescent="0.2">
      <c r="J2515" t="s">
        <v>8220</v>
      </c>
      <c r="K2515" s="6">
        <v>180000</v>
      </c>
    </row>
    <row r="2516" spans="10:11" x14ac:dyDescent="0.2">
      <c r="J2516" t="s">
        <v>8220</v>
      </c>
      <c r="K2516" s="6">
        <v>12000</v>
      </c>
    </row>
    <row r="2517" spans="10:11" x14ac:dyDescent="0.2">
      <c r="J2517" t="s">
        <v>8220</v>
      </c>
      <c r="K2517" s="6">
        <v>5000</v>
      </c>
    </row>
    <row r="2518" spans="10:11" x14ac:dyDescent="0.2">
      <c r="J2518" t="s">
        <v>8220</v>
      </c>
      <c r="K2518" s="6">
        <v>22000</v>
      </c>
    </row>
    <row r="2519" spans="10:11" x14ac:dyDescent="0.2">
      <c r="J2519" t="s">
        <v>8220</v>
      </c>
      <c r="K2519" s="6">
        <v>18000</v>
      </c>
    </row>
    <row r="2520" spans="10:11" x14ac:dyDescent="0.2">
      <c r="J2520" t="s">
        <v>8220</v>
      </c>
      <c r="K2520" s="6">
        <v>5000</v>
      </c>
    </row>
    <row r="2521" spans="10:11" x14ac:dyDescent="0.2">
      <c r="J2521" t="s">
        <v>8220</v>
      </c>
      <c r="K2521" s="6">
        <v>150000</v>
      </c>
    </row>
    <row r="2522" spans="10:11" x14ac:dyDescent="0.2">
      <c r="J2522" t="s">
        <v>8220</v>
      </c>
      <c r="K2522" s="6">
        <v>100000</v>
      </c>
    </row>
    <row r="2523" spans="10:11" x14ac:dyDescent="0.2">
      <c r="J2523" t="s">
        <v>8218</v>
      </c>
      <c r="K2523" s="6">
        <v>12500</v>
      </c>
    </row>
    <row r="2524" spans="10:11" x14ac:dyDescent="0.2">
      <c r="J2524" t="s">
        <v>8218</v>
      </c>
      <c r="K2524" s="6">
        <v>5000</v>
      </c>
    </row>
    <row r="2525" spans="10:11" x14ac:dyDescent="0.2">
      <c r="J2525" t="s">
        <v>8218</v>
      </c>
      <c r="K2525" s="6">
        <v>900</v>
      </c>
    </row>
    <row r="2526" spans="10:11" x14ac:dyDescent="0.2">
      <c r="J2526" t="s">
        <v>8218</v>
      </c>
      <c r="K2526" s="6">
        <v>7500</v>
      </c>
    </row>
    <row r="2527" spans="10:11" x14ac:dyDescent="0.2">
      <c r="J2527" t="s">
        <v>8218</v>
      </c>
      <c r="K2527" s="6">
        <v>8000</v>
      </c>
    </row>
    <row r="2528" spans="10:11" x14ac:dyDescent="0.2">
      <c r="J2528" t="s">
        <v>8218</v>
      </c>
      <c r="K2528" s="6">
        <v>4000</v>
      </c>
    </row>
    <row r="2529" spans="10:11" x14ac:dyDescent="0.2">
      <c r="J2529" t="s">
        <v>8218</v>
      </c>
      <c r="K2529" s="6">
        <v>4000</v>
      </c>
    </row>
    <row r="2530" spans="10:11" x14ac:dyDescent="0.2">
      <c r="J2530" t="s">
        <v>8218</v>
      </c>
      <c r="K2530" s="6">
        <v>4000</v>
      </c>
    </row>
    <row r="2531" spans="10:11" x14ac:dyDescent="0.2">
      <c r="J2531" t="s">
        <v>8218</v>
      </c>
      <c r="K2531" s="6">
        <v>6000</v>
      </c>
    </row>
    <row r="2532" spans="10:11" x14ac:dyDescent="0.2">
      <c r="J2532" t="s">
        <v>8218</v>
      </c>
      <c r="K2532" s="6">
        <v>6500</v>
      </c>
    </row>
    <row r="2533" spans="10:11" x14ac:dyDescent="0.2">
      <c r="J2533" t="s">
        <v>8218</v>
      </c>
      <c r="K2533" s="6">
        <v>4500</v>
      </c>
    </row>
    <row r="2534" spans="10:11" x14ac:dyDescent="0.2">
      <c r="J2534" t="s">
        <v>8218</v>
      </c>
      <c r="K2534" s="6">
        <v>4000</v>
      </c>
    </row>
    <row r="2535" spans="10:11" x14ac:dyDescent="0.2">
      <c r="J2535" t="s">
        <v>8218</v>
      </c>
      <c r="K2535" s="6">
        <v>7500</v>
      </c>
    </row>
    <row r="2536" spans="10:11" x14ac:dyDescent="0.2">
      <c r="J2536" t="s">
        <v>8218</v>
      </c>
      <c r="K2536" s="6">
        <v>2000</v>
      </c>
    </row>
    <row r="2537" spans="10:11" x14ac:dyDescent="0.2">
      <c r="J2537" t="s">
        <v>8218</v>
      </c>
      <c r="K2537" s="6">
        <v>20000</v>
      </c>
    </row>
    <row r="2538" spans="10:11" x14ac:dyDescent="0.2">
      <c r="J2538" t="s">
        <v>8218</v>
      </c>
      <c r="K2538" s="6">
        <v>25</v>
      </c>
    </row>
    <row r="2539" spans="10:11" x14ac:dyDescent="0.2">
      <c r="J2539" t="s">
        <v>8218</v>
      </c>
      <c r="K2539" s="6">
        <v>1000</v>
      </c>
    </row>
    <row r="2540" spans="10:11" x14ac:dyDescent="0.2">
      <c r="J2540" t="s">
        <v>8218</v>
      </c>
      <c r="K2540" s="6">
        <v>18000</v>
      </c>
    </row>
    <row r="2541" spans="10:11" x14ac:dyDescent="0.2">
      <c r="J2541" t="s">
        <v>8218</v>
      </c>
      <c r="K2541" s="6">
        <v>10000</v>
      </c>
    </row>
    <row r="2542" spans="10:11" x14ac:dyDescent="0.2">
      <c r="J2542" t="s">
        <v>8218</v>
      </c>
      <c r="K2542" s="6">
        <v>2500</v>
      </c>
    </row>
    <row r="2543" spans="10:11" x14ac:dyDescent="0.2">
      <c r="J2543" t="s">
        <v>8218</v>
      </c>
      <c r="K2543" s="6">
        <v>3500</v>
      </c>
    </row>
    <row r="2544" spans="10:11" x14ac:dyDescent="0.2">
      <c r="J2544" t="s">
        <v>8218</v>
      </c>
      <c r="K2544" s="6">
        <v>700</v>
      </c>
    </row>
    <row r="2545" spans="10:11" x14ac:dyDescent="0.2">
      <c r="J2545" t="s">
        <v>8218</v>
      </c>
      <c r="K2545" s="6">
        <v>250</v>
      </c>
    </row>
    <row r="2546" spans="10:11" x14ac:dyDescent="0.2">
      <c r="J2546" t="s">
        <v>8218</v>
      </c>
      <c r="K2546" s="6">
        <v>5000</v>
      </c>
    </row>
    <row r="2547" spans="10:11" x14ac:dyDescent="0.2">
      <c r="J2547" t="s">
        <v>8218</v>
      </c>
      <c r="K2547" s="6">
        <v>2000</v>
      </c>
    </row>
    <row r="2548" spans="10:11" x14ac:dyDescent="0.2">
      <c r="J2548" t="s">
        <v>8218</v>
      </c>
      <c r="K2548" s="6">
        <v>3500</v>
      </c>
    </row>
    <row r="2549" spans="10:11" x14ac:dyDescent="0.2">
      <c r="J2549" t="s">
        <v>8218</v>
      </c>
      <c r="K2549" s="6">
        <v>5500</v>
      </c>
    </row>
    <row r="2550" spans="10:11" x14ac:dyDescent="0.2">
      <c r="J2550" t="s">
        <v>8218</v>
      </c>
      <c r="K2550" s="6">
        <v>6000</v>
      </c>
    </row>
    <row r="2551" spans="10:11" x14ac:dyDescent="0.2">
      <c r="J2551" t="s">
        <v>8218</v>
      </c>
      <c r="K2551" s="6">
        <v>1570</v>
      </c>
    </row>
    <row r="2552" spans="10:11" x14ac:dyDescent="0.2">
      <c r="J2552" t="s">
        <v>8218</v>
      </c>
      <c r="K2552" s="6">
        <v>6500</v>
      </c>
    </row>
    <row r="2553" spans="10:11" x14ac:dyDescent="0.2">
      <c r="J2553" t="s">
        <v>8218</v>
      </c>
      <c r="K2553" s="6">
        <v>3675</v>
      </c>
    </row>
    <row r="2554" spans="10:11" x14ac:dyDescent="0.2">
      <c r="J2554" t="s">
        <v>8218</v>
      </c>
      <c r="K2554" s="6">
        <v>3000</v>
      </c>
    </row>
    <row r="2555" spans="10:11" x14ac:dyDescent="0.2">
      <c r="J2555" t="s">
        <v>8218</v>
      </c>
      <c r="K2555" s="6">
        <v>1500</v>
      </c>
    </row>
    <row r="2556" spans="10:11" x14ac:dyDescent="0.2">
      <c r="J2556" t="s">
        <v>8218</v>
      </c>
      <c r="K2556" s="6">
        <v>3000</v>
      </c>
    </row>
    <row r="2557" spans="10:11" x14ac:dyDescent="0.2">
      <c r="J2557" t="s">
        <v>8218</v>
      </c>
      <c r="K2557" s="6">
        <v>2000</v>
      </c>
    </row>
    <row r="2558" spans="10:11" x14ac:dyDescent="0.2">
      <c r="J2558" t="s">
        <v>8218</v>
      </c>
      <c r="K2558" s="6">
        <v>745</v>
      </c>
    </row>
    <row r="2559" spans="10:11" x14ac:dyDescent="0.2">
      <c r="J2559" t="s">
        <v>8218</v>
      </c>
      <c r="K2559" s="6">
        <v>900</v>
      </c>
    </row>
    <row r="2560" spans="10:11" x14ac:dyDescent="0.2">
      <c r="J2560" t="s">
        <v>8218</v>
      </c>
      <c r="K2560" s="6">
        <v>1250</v>
      </c>
    </row>
    <row r="2561" spans="10:11" x14ac:dyDescent="0.2">
      <c r="J2561" t="s">
        <v>8218</v>
      </c>
      <c r="K2561" s="6">
        <v>800</v>
      </c>
    </row>
    <row r="2562" spans="10:11" x14ac:dyDescent="0.2">
      <c r="J2562" t="s">
        <v>8218</v>
      </c>
      <c r="K2562" s="6">
        <v>3000</v>
      </c>
    </row>
    <row r="2563" spans="10:11" x14ac:dyDescent="0.2">
      <c r="J2563" t="s">
        <v>8219</v>
      </c>
      <c r="K2563" s="6">
        <v>100000</v>
      </c>
    </row>
    <row r="2564" spans="10:11" x14ac:dyDescent="0.2">
      <c r="J2564" t="s">
        <v>8219</v>
      </c>
      <c r="K2564" s="6">
        <v>10000</v>
      </c>
    </row>
    <row r="2565" spans="10:11" x14ac:dyDescent="0.2">
      <c r="J2565" t="s">
        <v>8219</v>
      </c>
      <c r="K2565" s="6">
        <v>20000</v>
      </c>
    </row>
    <row r="2566" spans="10:11" x14ac:dyDescent="0.2">
      <c r="J2566" t="s">
        <v>8219</v>
      </c>
      <c r="K2566" s="6">
        <v>40000</v>
      </c>
    </row>
    <row r="2567" spans="10:11" x14ac:dyDescent="0.2">
      <c r="J2567" t="s">
        <v>8219</v>
      </c>
      <c r="K2567" s="6">
        <v>10000</v>
      </c>
    </row>
    <row r="2568" spans="10:11" x14ac:dyDescent="0.2">
      <c r="J2568" t="s">
        <v>8219</v>
      </c>
      <c r="K2568" s="6">
        <v>35000</v>
      </c>
    </row>
    <row r="2569" spans="10:11" x14ac:dyDescent="0.2">
      <c r="J2569" t="s">
        <v>8219</v>
      </c>
      <c r="K2569" s="6">
        <v>45000</v>
      </c>
    </row>
    <row r="2570" spans="10:11" x14ac:dyDescent="0.2">
      <c r="J2570" t="s">
        <v>8219</v>
      </c>
      <c r="K2570" s="6">
        <v>10000</v>
      </c>
    </row>
    <row r="2571" spans="10:11" x14ac:dyDescent="0.2">
      <c r="J2571" t="s">
        <v>8219</v>
      </c>
      <c r="K2571" s="6">
        <v>6500</v>
      </c>
    </row>
    <row r="2572" spans="10:11" x14ac:dyDescent="0.2">
      <c r="J2572" t="s">
        <v>8219</v>
      </c>
      <c r="K2572" s="6">
        <v>7000</v>
      </c>
    </row>
    <row r="2573" spans="10:11" x14ac:dyDescent="0.2">
      <c r="J2573" t="s">
        <v>8219</v>
      </c>
      <c r="K2573" s="6">
        <v>100000</v>
      </c>
    </row>
    <row r="2574" spans="10:11" x14ac:dyDescent="0.2">
      <c r="J2574" t="s">
        <v>8219</v>
      </c>
      <c r="K2574" s="6">
        <v>30000</v>
      </c>
    </row>
    <row r="2575" spans="10:11" x14ac:dyDescent="0.2">
      <c r="J2575" t="s">
        <v>8219</v>
      </c>
      <c r="K2575" s="6">
        <v>8000</v>
      </c>
    </row>
    <row r="2576" spans="10:11" x14ac:dyDescent="0.2">
      <c r="J2576" t="s">
        <v>8219</v>
      </c>
      <c r="K2576" s="6">
        <v>10000</v>
      </c>
    </row>
    <row r="2577" spans="10:11" x14ac:dyDescent="0.2">
      <c r="J2577" t="s">
        <v>8219</v>
      </c>
      <c r="K2577" s="6">
        <v>85000</v>
      </c>
    </row>
    <row r="2578" spans="10:11" x14ac:dyDescent="0.2">
      <c r="J2578" t="s">
        <v>8219</v>
      </c>
      <c r="K2578" s="6">
        <v>10000</v>
      </c>
    </row>
    <row r="2579" spans="10:11" x14ac:dyDescent="0.2">
      <c r="J2579" t="s">
        <v>8219</v>
      </c>
      <c r="K2579" s="6">
        <v>15000</v>
      </c>
    </row>
    <row r="2580" spans="10:11" x14ac:dyDescent="0.2">
      <c r="J2580" t="s">
        <v>8219</v>
      </c>
      <c r="K2580" s="6">
        <v>6000</v>
      </c>
    </row>
    <row r="2581" spans="10:11" x14ac:dyDescent="0.2">
      <c r="J2581" t="s">
        <v>8219</v>
      </c>
      <c r="K2581" s="6">
        <v>200000</v>
      </c>
    </row>
    <row r="2582" spans="10:11" x14ac:dyDescent="0.2">
      <c r="J2582" t="s">
        <v>8219</v>
      </c>
      <c r="K2582" s="6">
        <v>8500</v>
      </c>
    </row>
    <row r="2583" spans="10:11" x14ac:dyDescent="0.2">
      <c r="J2583" t="s">
        <v>8220</v>
      </c>
      <c r="K2583" s="6">
        <v>5000</v>
      </c>
    </row>
    <row r="2584" spans="10:11" x14ac:dyDescent="0.2">
      <c r="J2584" t="s">
        <v>8220</v>
      </c>
      <c r="K2584" s="6">
        <v>90000</v>
      </c>
    </row>
    <row r="2585" spans="10:11" x14ac:dyDescent="0.2">
      <c r="J2585" t="s">
        <v>8220</v>
      </c>
      <c r="K2585" s="6">
        <v>1000</v>
      </c>
    </row>
    <row r="2586" spans="10:11" x14ac:dyDescent="0.2">
      <c r="J2586" t="s">
        <v>8220</v>
      </c>
      <c r="K2586" s="6">
        <v>10000</v>
      </c>
    </row>
    <row r="2587" spans="10:11" x14ac:dyDescent="0.2">
      <c r="J2587" t="s">
        <v>8220</v>
      </c>
      <c r="K2587" s="6">
        <v>30000</v>
      </c>
    </row>
    <row r="2588" spans="10:11" x14ac:dyDescent="0.2">
      <c r="J2588" t="s">
        <v>8220</v>
      </c>
      <c r="K2588" s="6">
        <v>3000</v>
      </c>
    </row>
    <row r="2589" spans="10:11" x14ac:dyDescent="0.2">
      <c r="J2589" t="s">
        <v>8220</v>
      </c>
      <c r="K2589" s="6">
        <v>50000</v>
      </c>
    </row>
    <row r="2590" spans="10:11" x14ac:dyDescent="0.2">
      <c r="J2590" t="s">
        <v>8220</v>
      </c>
      <c r="K2590" s="6">
        <v>6000</v>
      </c>
    </row>
    <row r="2591" spans="10:11" x14ac:dyDescent="0.2">
      <c r="J2591" t="s">
        <v>8220</v>
      </c>
      <c r="K2591" s="6">
        <v>50000</v>
      </c>
    </row>
    <row r="2592" spans="10:11" x14ac:dyDescent="0.2">
      <c r="J2592" t="s">
        <v>8220</v>
      </c>
      <c r="K2592" s="6">
        <v>3000</v>
      </c>
    </row>
    <row r="2593" spans="10:11" x14ac:dyDescent="0.2">
      <c r="J2593" t="s">
        <v>8220</v>
      </c>
      <c r="K2593" s="6">
        <v>1500</v>
      </c>
    </row>
    <row r="2594" spans="10:11" x14ac:dyDescent="0.2">
      <c r="J2594" t="s">
        <v>8220</v>
      </c>
      <c r="K2594" s="6">
        <v>30000</v>
      </c>
    </row>
    <row r="2595" spans="10:11" x14ac:dyDescent="0.2">
      <c r="J2595" t="s">
        <v>8220</v>
      </c>
      <c r="K2595" s="6">
        <v>10000</v>
      </c>
    </row>
    <row r="2596" spans="10:11" x14ac:dyDescent="0.2">
      <c r="J2596" t="s">
        <v>8220</v>
      </c>
      <c r="K2596" s="6">
        <v>80000</v>
      </c>
    </row>
    <row r="2597" spans="10:11" x14ac:dyDescent="0.2">
      <c r="J2597" t="s">
        <v>8220</v>
      </c>
      <c r="K2597" s="6">
        <v>15000</v>
      </c>
    </row>
    <row r="2598" spans="10:11" x14ac:dyDescent="0.2">
      <c r="J2598" t="s">
        <v>8220</v>
      </c>
      <c r="K2598" s="6">
        <v>35000</v>
      </c>
    </row>
    <row r="2599" spans="10:11" x14ac:dyDescent="0.2">
      <c r="J2599" t="s">
        <v>8220</v>
      </c>
      <c r="K2599" s="6">
        <v>1500</v>
      </c>
    </row>
    <row r="2600" spans="10:11" x14ac:dyDescent="0.2">
      <c r="J2600" t="s">
        <v>8220</v>
      </c>
      <c r="K2600" s="6">
        <v>3000</v>
      </c>
    </row>
    <row r="2601" spans="10:11" x14ac:dyDescent="0.2">
      <c r="J2601" t="s">
        <v>8220</v>
      </c>
      <c r="K2601" s="6">
        <v>9041</v>
      </c>
    </row>
    <row r="2602" spans="10:11" x14ac:dyDescent="0.2">
      <c r="J2602" t="s">
        <v>8220</v>
      </c>
      <c r="K2602" s="6">
        <v>50000</v>
      </c>
    </row>
    <row r="2603" spans="10:11" x14ac:dyDescent="0.2">
      <c r="J2603" t="s">
        <v>8218</v>
      </c>
      <c r="K2603" s="6">
        <v>500</v>
      </c>
    </row>
    <row r="2604" spans="10:11" x14ac:dyDescent="0.2">
      <c r="J2604" t="s">
        <v>8218</v>
      </c>
      <c r="K2604" s="6">
        <v>12000</v>
      </c>
    </row>
    <row r="2605" spans="10:11" x14ac:dyDescent="0.2">
      <c r="J2605" t="s">
        <v>8218</v>
      </c>
      <c r="K2605" s="6">
        <v>1750</v>
      </c>
    </row>
    <row r="2606" spans="10:11" x14ac:dyDescent="0.2">
      <c r="J2606" t="s">
        <v>8218</v>
      </c>
      <c r="K2606" s="6">
        <v>20000</v>
      </c>
    </row>
    <row r="2607" spans="10:11" x14ac:dyDescent="0.2">
      <c r="J2607" t="s">
        <v>8218</v>
      </c>
      <c r="K2607" s="6">
        <v>100000</v>
      </c>
    </row>
    <row r="2608" spans="10:11" x14ac:dyDescent="0.2">
      <c r="J2608" t="s">
        <v>8218</v>
      </c>
      <c r="K2608" s="6">
        <v>11000</v>
      </c>
    </row>
    <row r="2609" spans="10:11" x14ac:dyDescent="0.2">
      <c r="J2609" t="s">
        <v>8218</v>
      </c>
      <c r="K2609" s="6">
        <v>8000</v>
      </c>
    </row>
    <row r="2610" spans="10:11" x14ac:dyDescent="0.2">
      <c r="J2610" t="s">
        <v>8218</v>
      </c>
      <c r="K2610" s="6">
        <v>8000</v>
      </c>
    </row>
    <row r="2611" spans="10:11" x14ac:dyDescent="0.2">
      <c r="J2611" t="s">
        <v>8218</v>
      </c>
      <c r="K2611" s="6">
        <v>35000</v>
      </c>
    </row>
    <row r="2612" spans="10:11" x14ac:dyDescent="0.2">
      <c r="J2612" t="s">
        <v>8218</v>
      </c>
      <c r="K2612" s="6">
        <v>22765</v>
      </c>
    </row>
    <row r="2613" spans="10:11" x14ac:dyDescent="0.2">
      <c r="J2613" t="s">
        <v>8218</v>
      </c>
      <c r="K2613" s="6">
        <v>11000</v>
      </c>
    </row>
    <row r="2614" spans="10:11" x14ac:dyDescent="0.2">
      <c r="J2614" t="s">
        <v>8218</v>
      </c>
      <c r="K2614" s="6">
        <v>10000</v>
      </c>
    </row>
    <row r="2615" spans="10:11" x14ac:dyDescent="0.2">
      <c r="J2615" t="s">
        <v>8218</v>
      </c>
      <c r="K2615" s="6">
        <v>7500</v>
      </c>
    </row>
    <row r="2616" spans="10:11" x14ac:dyDescent="0.2">
      <c r="J2616" t="s">
        <v>8218</v>
      </c>
      <c r="K2616" s="6">
        <v>10500</v>
      </c>
    </row>
    <row r="2617" spans="10:11" x14ac:dyDescent="0.2">
      <c r="J2617" t="s">
        <v>8218</v>
      </c>
      <c r="K2617" s="6">
        <v>2001</v>
      </c>
    </row>
    <row r="2618" spans="10:11" x14ac:dyDescent="0.2">
      <c r="J2618" t="s">
        <v>8218</v>
      </c>
      <c r="K2618" s="6">
        <v>25000</v>
      </c>
    </row>
    <row r="2619" spans="10:11" x14ac:dyDescent="0.2">
      <c r="J2619" t="s">
        <v>8218</v>
      </c>
      <c r="K2619" s="6">
        <v>500</v>
      </c>
    </row>
    <row r="2620" spans="10:11" x14ac:dyDescent="0.2">
      <c r="J2620" t="s">
        <v>8218</v>
      </c>
      <c r="K2620" s="6">
        <v>15000</v>
      </c>
    </row>
    <row r="2621" spans="10:11" x14ac:dyDescent="0.2">
      <c r="J2621" t="s">
        <v>8218</v>
      </c>
      <c r="K2621" s="6">
        <v>1000</v>
      </c>
    </row>
    <row r="2622" spans="10:11" x14ac:dyDescent="0.2">
      <c r="J2622" t="s">
        <v>8218</v>
      </c>
      <c r="K2622" s="6">
        <v>65000</v>
      </c>
    </row>
    <row r="2623" spans="10:11" x14ac:dyDescent="0.2">
      <c r="J2623" t="s">
        <v>8218</v>
      </c>
      <c r="K2623" s="6">
        <v>15000</v>
      </c>
    </row>
    <row r="2624" spans="10:11" x14ac:dyDescent="0.2">
      <c r="J2624" t="s">
        <v>8218</v>
      </c>
      <c r="K2624" s="6">
        <v>1500</v>
      </c>
    </row>
    <row r="2625" spans="10:11" x14ac:dyDescent="0.2">
      <c r="J2625" t="s">
        <v>8218</v>
      </c>
      <c r="K2625" s="6">
        <v>2000</v>
      </c>
    </row>
    <row r="2626" spans="10:11" x14ac:dyDescent="0.2">
      <c r="J2626" t="s">
        <v>8218</v>
      </c>
      <c r="K2626" s="6">
        <v>8000</v>
      </c>
    </row>
    <row r="2627" spans="10:11" x14ac:dyDescent="0.2">
      <c r="J2627" t="s">
        <v>8218</v>
      </c>
      <c r="K2627" s="6">
        <v>150</v>
      </c>
    </row>
    <row r="2628" spans="10:11" x14ac:dyDescent="0.2">
      <c r="J2628" t="s">
        <v>8218</v>
      </c>
      <c r="K2628" s="6">
        <v>2500</v>
      </c>
    </row>
    <row r="2629" spans="10:11" x14ac:dyDescent="0.2">
      <c r="J2629" t="s">
        <v>8218</v>
      </c>
      <c r="K2629" s="6">
        <v>150</v>
      </c>
    </row>
    <row r="2630" spans="10:11" x14ac:dyDescent="0.2">
      <c r="J2630" t="s">
        <v>8218</v>
      </c>
      <c r="K2630" s="6">
        <v>839</v>
      </c>
    </row>
    <row r="2631" spans="10:11" x14ac:dyDescent="0.2">
      <c r="J2631" t="s">
        <v>8218</v>
      </c>
      <c r="K2631" s="6">
        <v>5000</v>
      </c>
    </row>
    <row r="2632" spans="10:11" x14ac:dyDescent="0.2">
      <c r="J2632" t="s">
        <v>8218</v>
      </c>
      <c r="K2632" s="6">
        <v>2000</v>
      </c>
    </row>
    <row r="2633" spans="10:11" x14ac:dyDescent="0.2">
      <c r="J2633" t="s">
        <v>8218</v>
      </c>
      <c r="K2633" s="6">
        <v>20000</v>
      </c>
    </row>
    <row r="2634" spans="10:11" x14ac:dyDescent="0.2">
      <c r="J2634" t="s">
        <v>8218</v>
      </c>
      <c r="K2634" s="6">
        <v>1070</v>
      </c>
    </row>
    <row r="2635" spans="10:11" x14ac:dyDescent="0.2">
      <c r="J2635" t="s">
        <v>8218</v>
      </c>
      <c r="K2635" s="6">
        <v>5000</v>
      </c>
    </row>
    <row r="2636" spans="10:11" x14ac:dyDescent="0.2">
      <c r="J2636" t="s">
        <v>8218</v>
      </c>
      <c r="K2636" s="6">
        <v>930</v>
      </c>
    </row>
    <row r="2637" spans="10:11" x14ac:dyDescent="0.2">
      <c r="J2637" t="s">
        <v>8218</v>
      </c>
      <c r="K2637" s="6">
        <v>11500</v>
      </c>
    </row>
    <row r="2638" spans="10:11" x14ac:dyDescent="0.2">
      <c r="J2638" t="s">
        <v>8218</v>
      </c>
      <c r="K2638" s="6">
        <v>1000</v>
      </c>
    </row>
    <row r="2639" spans="10:11" x14ac:dyDescent="0.2">
      <c r="J2639" t="s">
        <v>8218</v>
      </c>
      <c r="K2639" s="6">
        <v>500</v>
      </c>
    </row>
    <row r="2640" spans="10:11" x14ac:dyDescent="0.2">
      <c r="J2640" t="s">
        <v>8218</v>
      </c>
      <c r="K2640" s="6">
        <v>347</v>
      </c>
    </row>
    <row r="2641" spans="10:11" x14ac:dyDescent="0.2">
      <c r="J2641" t="s">
        <v>8218</v>
      </c>
      <c r="K2641" s="6">
        <v>300</v>
      </c>
    </row>
    <row r="2642" spans="10:11" x14ac:dyDescent="0.2">
      <c r="J2642" t="s">
        <v>8218</v>
      </c>
      <c r="K2642" s="6">
        <v>3000</v>
      </c>
    </row>
    <row r="2643" spans="10:11" x14ac:dyDescent="0.2">
      <c r="J2643" t="s">
        <v>8220</v>
      </c>
      <c r="K2643" s="6">
        <v>1500</v>
      </c>
    </row>
    <row r="2644" spans="10:11" x14ac:dyDescent="0.2">
      <c r="J2644" t="s">
        <v>8220</v>
      </c>
      <c r="K2644" s="6">
        <v>500000</v>
      </c>
    </row>
    <row r="2645" spans="10:11" x14ac:dyDescent="0.2">
      <c r="J2645" t="s">
        <v>8219</v>
      </c>
      <c r="K2645" s="6">
        <v>1000000</v>
      </c>
    </row>
    <row r="2646" spans="10:11" x14ac:dyDescent="0.2">
      <c r="J2646" t="s">
        <v>8219</v>
      </c>
      <c r="K2646" s="6">
        <v>100000</v>
      </c>
    </row>
    <row r="2647" spans="10:11" x14ac:dyDescent="0.2">
      <c r="J2647" t="s">
        <v>8219</v>
      </c>
      <c r="K2647" s="6">
        <v>20000</v>
      </c>
    </row>
    <row r="2648" spans="10:11" x14ac:dyDescent="0.2">
      <c r="J2648" t="s">
        <v>8219</v>
      </c>
      <c r="K2648" s="6">
        <v>500000</v>
      </c>
    </row>
    <row r="2649" spans="10:11" x14ac:dyDescent="0.2">
      <c r="J2649" t="s">
        <v>8219</v>
      </c>
      <c r="K2649" s="6">
        <v>2500</v>
      </c>
    </row>
    <row r="2650" spans="10:11" x14ac:dyDescent="0.2">
      <c r="J2650" t="s">
        <v>8219</v>
      </c>
      <c r="K2650" s="6">
        <v>12000</v>
      </c>
    </row>
    <row r="2651" spans="10:11" x14ac:dyDescent="0.2">
      <c r="J2651" t="s">
        <v>8219</v>
      </c>
      <c r="K2651" s="6">
        <v>125000</v>
      </c>
    </row>
    <row r="2652" spans="10:11" x14ac:dyDescent="0.2">
      <c r="J2652" t="s">
        <v>8219</v>
      </c>
      <c r="K2652" s="6">
        <v>60000</v>
      </c>
    </row>
    <row r="2653" spans="10:11" x14ac:dyDescent="0.2">
      <c r="J2653" t="s">
        <v>8219</v>
      </c>
      <c r="K2653" s="6">
        <v>280000</v>
      </c>
    </row>
    <row r="2654" spans="10:11" x14ac:dyDescent="0.2">
      <c r="J2654" t="s">
        <v>8219</v>
      </c>
      <c r="K2654" s="6">
        <v>100000</v>
      </c>
    </row>
    <row r="2655" spans="10:11" x14ac:dyDescent="0.2">
      <c r="J2655" t="s">
        <v>8219</v>
      </c>
      <c r="K2655" s="6">
        <v>51000</v>
      </c>
    </row>
    <row r="2656" spans="10:11" x14ac:dyDescent="0.2">
      <c r="J2656" t="s">
        <v>8219</v>
      </c>
      <c r="K2656" s="6">
        <v>100000</v>
      </c>
    </row>
    <row r="2657" spans="10:11" x14ac:dyDescent="0.2">
      <c r="J2657" t="s">
        <v>8219</v>
      </c>
      <c r="K2657" s="6">
        <v>15000</v>
      </c>
    </row>
    <row r="2658" spans="10:11" x14ac:dyDescent="0.2">
      <c r="J2658" t="s">
        <v>8219</v>
      </c>
      <c r="K2658" s="6">
        <v>150000</v>
      </c>
    </row>
    <row r="2659" spans="10:11" x14ac:dyDescent="0.2">
      <c r="J2659" t="s">
        <v>8219</v>
      </c>
      <c r="K2659" s="6">
        <v>30000</v>
      </c>
    </row>
    <row r="2660" spans="10:11" x14ac:dyDescent="0.2">
      <c r="J2660" t="s">
        <v>8219</v>
      </c>
      <c r="K2660" s="6">
        <v>98000</v>
      </c>
    </row>
    <row r="2661" spans="10:11" x14ac:dyDescent="0.2">
      <c r="J2661" t="s">
        <v>8219</v>
      </c>
      <c r="K2661" s="6">
        <v>49000</v>
      </c>
    </row>
    <row r="2662" spans="10:11" x14ac:dyDescent="0.2">
      <c r="J2662" t="s">
        <v>8219</v>
      </c>
      <c r="K2662" s="6">
        <v>20000</v>
      </c>
    </row>
    <row r="2663" spans="10:11" x14ac:dyDescent="0.2">
      <c r="J2663" t="s">
        <v>8218</v>
      </c>
      <c r="K2663" s="6">
        <v>5000</v>
      </c>
    </row>
    <row r="2664" spans="10:11" x14ac:dyDescent="0.2">
      <c r="J2664" t="s">
        <v>8218</v>
      </c>
      <c r="K2664" s="6">
        <v>20000</v>
      </c>
    </row>
    <row r="2665" spans="10:11" x14ac:dyDescent="0.2">
      <c r="J2665" t="s">
        <v>8218</v>
      </c>
      <c r="K2665" s="6">
        <v>20000</v>
      </c>
    </row>
    <row r="2666" spans="10:11" x14ac:dyDescent="0.2">
      <c r="J2666" t="s">
        <v>8218</v>
      </c>
      <c r="K2666" s="6">
        <v>17500</v>
      </c>
    </row>
    <row r="2667" spans="10:11" x14ac:dyDescent="0.2">
      <c r="J2667" t="s">
        <v>8218</v>
      </c>
      <c r="K2667" s="6">
        <v>3500</v>
      </c>
    </row>
    <row r="2668" spans="10:11" x14ac:dyDescent="0.2">
      <c r="J2668" t="s">
        <v>8218</v>
      </c>
      <c r="K2668" s="6">
        <v>10000</v>
      </c>
    </row>
    <row r="2669" spans="10:11" x14ac:dyDescent="0.2">
      <c r="J2669" t="s">
        <v>8218</v>
      </c>
      <c r="K2669" s="6">
        <v>1500</v>
      </c>
    </row>
    <row r="2670" spans="10:11" x14ac:dyDescent="0.2">
      <c r="J2670" t="s">
        <v>8218</v>
      </c>
      <c r="K2670" s="6">
        <v>1000</v>
      </c>
    </row>
    <row r="2671" spans="10:11" x14ac:dyDescent="0.2">
      <c r="J2671" t="s">
        <v>8218</v>
      </c>
      <c r="K2671" s="6">
        <v>800</v>
      </c>
    </row>
    <row r="2672" spans="10:11" x14ac:dyDescent="0.2">
      <c r="J2672" t="s">
        <v>8220</v>
      </c>
      <c r="K2672" s="6">
        <v>38888</v>
      </c>
    </row>
    <row r="2673" spans="10:11" x14ac:dyDescent="0.2">
      <c r="J2673" t="s">
        <v>8220</v>
      </c>
      <c r="K2673" s="6">
        <v>25000</v>
      </c>
    </row>
    <row r="2674" spans="10:11" x14ac:dyDescent="0.2">
      <c r="J2674" t="s">
        <v>8220</v>
      </c>
      <c r="K2674" s="6">
        <v>10000</v>
      </c>
    </row>
    <row r="2675" spans="10:11" x14ac:dyDescent="0.2">
      <c r="J2675" t="s">
        <v>8220</v>
      </c>
      <c r="K2675" s="6">
        <v>40000</v>
      </c>
    </row>
    <row r="2676" spans="10:11" x14ac:dyDescent="0.2">
      <c r="J2676" t="s">
        <v>8220</v>
      </c>
      <c r="K2676" s="6">
        <v>35000</v>
      </c>
    </row>
    <row r="2677" spans="10:11" x14ac:dyDescent="0.2">
      <c r="J2677" t="s">
        <v>8220</v>
      </c>
      <c r="K2677" s="6">
        <v>25000</v>
      </c>
    </row>
    <row r="2678" spans="10:11" x14ac:dyDescent="0.2">
      <c r="J2678" t="s">
        <v>8220</v>
      </c>
      <c r="K2678" s="6">
        <v>2100</v>
      </c>
    </row>
    <row r="2679" spans="10:11" x14ac:dyDescent="0.2">
      <c r="J2679" t="s">
        <v>8220</v>
      </c>
      <c r="K2679" s="6">
        <v>19500</v>
      </c>
    </row>
    <row r="2680" spans="10:11" x14ac:dyDescent="0.2">
      <c r="J2680" t="s">
        <v>8220</v>
      </c>
      <c r="K2680" s="6">
        <v>8000000</v>
      </c>
    </row>
    <row r="2681" spans="10:11" x14ac:dyDescent="0.2">
      <c r="J2681" t="s">
        <v>8220</v>
      </c>
      <c r="K2681" s="6">
        <v>40000</v>
      </c>
    </row>
    <row r="2682" spans="10:11" x14ac:dyDescent="0.2">
      <c r="J2682" t="s">
        <v>8220</v>
      </c>
      <c r="K2682" s="6">
        <v>32000</v>
      </c>
    </row>
    <row r="2683" spans="10:11" x14ac:dyDescent="0.2">
      <c r="J2683" t="s">
        <v>8220</v>
      </c>
      <c r="K2683" s="6">
        <v>8000</v>
      </c>
    </row>
    <row r="2684" spans="10:11" x14ac:dyDescent="0.2">
      <c r="J2684" t="s">
        <v>8220</v>
      </c>
      <c r="K2684" s="6">
        <v>6000</v>
      </c>
    </row>
    <row r="2685" spans="10:11" x14ac:dyDescent="0.2">
      <c r="J2685" t="s">
        <v>8220</v>
      </c>
      <c r="K2685" s="6">
        <v>15000</v>
      </c>
    </row>
    <row r="2686" spans="10:11" x14ac:dyDescent="0.2">
      <c r="J2686" t="s">
        <v>8220</v>
      </c>
      <c r="K2686" s="6">
        <v>70000</v>
      </c>
    </row>
    <row r="2687" spans="10:11" x14ac:dyDescent="0.2">
      <c r="J2687" t="s">
        <v>8220</v>
      </c>
      <c r="K2687" s="6">
        <v>50000</v>
      </c>
    </row>
    <row r="2688" spans="10:11" x14ac:dyDescent="0.2">
      <c r="J2688" t="s">
        <v>8220</v>
      </c>
      <c r="K2688" s="6">
        <v>30000</v>
      </c>
    </row>
    <row r="2689" spans="10:11" x14ac:dyDescent="0.2">
      <c r="J2689" t="s">
        <v>8220</v>
      </c>
      <c r="K2689" s="6">
        <v>15000</v>
      </c>
    </row>
    <row r="2690" spans="10:11" x14ac:dyDescent="0.2">
      <c r="J2690" t="s">
        <v>8220</v>
      </c>
      <c r="K2690" s="6">
        <v>50000</v>
      </c>
    </row>
    <row r="2691" spans="10:11" x14ac:dyDescent="0.2">
      <c r="J2691" t="s">
        <v>8220</v>
      </c>
      <c r="K2691" s="6">
        <v>35000</v>
      </c>
    </row>
    <row r="2692" spans="10:11" x14ac:dyDescent="0.2">
      <c r="J2692" t="s">
        <v>8220</v>
      </c>
      <c r="K2692" s="6">
        <v>80000</v>
      </c>
    </row>
    <row r="2693" spans="10:11" x14ac:dyDescent="0.2">
      <c r="J2693" t="s">
        <v>8220</v>
      </c>
      <c r="K2693" s="6">
        <v>65000</v>
      </c>
    </row>
    <row r="2694" spans="10:11" x14ac:dyDescent="0.2">
      <c r="J2694" t="s">
        <v>8220</v>
      </c>
      <c r="K2694" s="6">
        <v>3500</v>
      </c>
    </row>
    <row r="2695" spans="10:11" x14ac:dyDescent="0.2">
      <c r="J2695" t="s">
        <v>8220</v>
      </c>
      <c r="K2695" s="6">
        <v>5000</v>
      </c>
    </row>
    <row r="2696" spans="10:11" x14ac:dyDescent="0.2">
      <c r="J2696" t="s">
        <v>8220</v>
      </c>
      <c r="K2696" s="6">
        <v>30000</v>
      </c>
    </row>
    <row r="2697" spans="10:11" x14ac:dyDescent="0.2">
      <c r="J2697" t="s">
        <v>8220</v>
      </c>
      <c r="K2697" s="6">
        <v>15000</v>
      </c>
    </row>
    <row r="2698" spans="10:11" x14ac:dyDescent="0.2">
      <c r="J2698" t="s">
        <v>8220</v>
      </c>
      <c r="K2698" s="6">
        <v>60000</v>
      </c>
    </row>
    <row r="2699" spans="10:11" x14ac:dyDescent="0.2">
      <c r="J2699" t="s">
        <v>8220</v>
      </c>
      <c r="K2699" s="6">
        <v>23000</v>
      </c>
    </row>
    <row r="2700" spans="10:11" x14ac:dyDescent="0.2">
      <c r="J2700" t="s">
        <v>8220</v>
      </c>
      <c r="K2700" s="6">
        <v>8000</v>
      </c>
    </row>
    <row r="2701" spans="10:11" x14ac:dyDescent="0.2">
      <c r="J2701" t="s">
        <v>8220</v>
      </c>
      <c r="K2701" s="6">
        <v>2</v>
      </c>
    </row>
    <row r="2702" spans="10:11" x14ac:dyDescent="0.2">
      <c r="J2702" t="s">
        <v>8220</v>
      </c>
      <c r="K2702" s="6">
        <v>9999</v>
      </c>
    </row>
    <row r="2703" spans="10:11" x14ac:dyDescent="0.2">
      <c r="J2703" t="s">
        <v>8221</v>
      </c>
      <c r="K2703" s="6">
        <v>3400</v>
      </c>
    </row>
    <row r="2704" spans="10:11" x14ac:dyDescent="0.2">
      <c r="J2704" t="s">
        <v>8221</v>
      </c>
      <c r="K2704" s="6">
        <v>10000</v>
      </c>
    </row>
    <row r="2705" spans="10:11" x14ac:dyDescent="0.2">
      <c r="J2705" t="s">
        <v>8221</v>
      </c>
      <c r="K2705" s="6">
        <v>40000</v>
      </c>
    </row>
    <row r="2706" spans="10:11" x14ac:dyDescent="0.2">
      <c r="J2706" t="s">
        <v>8221</v>
      </c>
      <c r="K2706" s="6">
        <v>19000</v>
      </c>
    </row>
    <row r="2707" spans="10:11" x14ac:dyDescent="0.2">
      <c r="J2707" t="s">
        <v>8221</v>
      </c>
      <c r="K2707" s="6">
        <v>16500</v>
      </c>
    </row>
    <row r="2708" spans="10:11" x14ac:dyDescent="0.2">
      <c r="J2708" t="s">
        <v>8218</v>
      </c>
      <c r="K2708" s="6">
        <v>35000</v>
      </c>
    </row>
    <row r="2709" spans="10:11" x14ac:dyDescent="0.2">
      <c r="J2709" t="s">
        <v>8218</v>
      </c>
      <c r="K2709" s="6">
        <v>8000</v>
      </c>
    </row>
    <row r="2710" spans="10:11" x14ac:dyDescent="0.2">
      <c r="J2710" t="s">
        <v>8218</v>
      </c>
      <c r="K2710" s="6">
        <v>20000</v>
      </c>
    </row>
    <row r="2711" spans="10:11" x14ac:dyDescent="0.2">
      <c r="J2711" t="s">
        <v>8218</v>
      </c>
      <c r="K2711" s="6">
        <v>50000</v>
      </c>
    </row>
    <row r="2712" spans="10:11" x14ac:dyDescent="0.2">
      <c r="J2712" t="s">
        <v>8218</v>
      </c>
      <c r="K2712" s="6">
        <v>60000</v>
      </c>
    </row>
    <row r="2713" spans="10:11" x14ac:dyDescent="0.2">
      <c r="J2713" t="s">
        <v>8218</v>
      </c>
      <c r="K2713" s="6">
        <v>3910</v>
      </c>
    </row>
    <row r="2714" spans="10:11" x14ac:dyDescent="0.2">
      <c r="J2714" t="s">
        <v>8218</v>
      </c>
      <c r="K2714" s="6">
        <v>5500</v>
      </c>
    </row>
    <row r="2715" spans="10:11" x14ac:dyDescent="0.2">
      <c r="J2715" t="s">
        <v>8218</v>
      </c>
      <c r="K2715" s="6">
        <v>150000</v>
      </c>
    </row>
    <row r="2716" spans="10:11" x14ac:dyDescent="0.2">
      <c r="J2716" t="s">
        <v>8218</v>
      </c>
      <c r="K2716" s="6">
        <v>25000</v>
      </c>
    </row>
    <row r="2717" spans="10:11" x14ac:dyDescent="0.2">
      <c r="J2717" t="s">
        <v>8218</v>
      </c>
      <c r="K2717" s="6">
        <v>12000</v>
      </c>
    </row>
    <row r="2718" spans="10:11" x14ac:dyDescent="0.2">
      <c r="J2718" t="s">
        <v>8218</v>
      </c>
      <c r="K2718" s="6">
        <v>10000</v>
      </c>
    </row>
    <row r="2719" spans="10:11" x14ac:dyDescent="0.2">
      <c r="J2719" t="s">
        <v>8218</v>
      </c>
      <c r="K2719" s="6">
        <v>25000</v>
      </c>
    </row>
    <row r="2720" spans="10:11" x14ac:dyDescent="0.2">
      <c r="J2720" t="s">
        <v>8218</v>
      </c>
      <c r="K2720" s="6">
        <v>18000</v>
      </c>
    </row>
    <row r="2721" spans="10:11" x14ac:dyDescent="0.2">
      <c r="J2721" t="s">
        <v>8218</v>
      </c>
      <c r="K2721" s="6">
        <v>6000</v>
      </c>
    </row>
    <row r="2722" spans="10:11" x14ac:dyDescent="0.2">
      <c r="J2722" t="s">
        <v>8218</v>
      </c>
      <c r="K2722" s="6">
        <v>25000</v>
      </c>
    </row>
    <row r="2723" spans="10:11" x14ac:dyDescent="0.2">
      <c r="J2723" t="s">
        <v>8218</v>
      </c>
      <c r="K2723" s="6">
        <v>750</v>
      </c>
    </row>
    <row r="2724" spans="10:11" x14ac:dyDescent="0.2">
      <c r="J2724" t="s">
        <v>8218</v>
      </c>
      <c r="K2724" s="6">
        <v>5000</v>
      </c>
    </row>
    <row r="2725" spans="10:11" x14ac:dyDescent="0.2">
      <c r="J2725" t="s">
        <v>8218</v>
      </c>
      <c r="K2725" s="6">
        <v>12000</v>
      </c>
    </row>
    <row r="2726" spans="10:11" x14ac:dyDescent="0.2">
      <c r="J2726" t="s">
        <v>8218</v>
      </c>
      <c r="K2726" s="6">
        <v>2468</v>
      </c>
    </row>
    <row r="2727" spans="10:11" x14ac:dyDescent="0.2">
      <c r="J2727" t="s">
        <v>8218</v>
      </c>
      <c r="K2727" s="6">
        <v>40000</v>
      </c>
    </row>
    <row r="2728" spans="10:11" x14ac:dyDescent="0.2">
      <c r="J2728" t="s">
        <v>8218</v>
      </c>
      <c r="K2728" s="6">
        <v>100000</v>
      </c>
    </row>
    <row r="2729" spans="10:11" x14ac:dyDescent="0.2">
      <c r="J2729" t="s">
        <v>8218</v>
      </c>
      <c r="K2729" s="6">
        <v>10000</v>
      </c>
    </row>
    <row r="2730" spans="10:11" x14ac:dyDescent="0.2">
      <c r="J2730" t="s">
        <v>8218</v>
      </c>
      <c r="K2730" s="6">
        <v>15000</v>
      </c>
    </row>
    <row r="2731" spans="10:11" x14ac:dyDescent="0.2">
      <c r="J2731" t="s">
        <v>8218</v>
      </c>
      <c r="K2731" s="6">
        <v>7500</v>
      </c>
    </row>
    <row r="2732" spans="10:11" x14ac:dyDescent="0.2">
      <c r="J2732" t="s">
        <v>8218</v>
      </c>
      <c r="K2732" s="6">
        <v>27000</v>
      </c>
    </row>
    <row r="2733" spans="10:11" x14ac:dyDescent="0.2">
      <c r="J2733" t="s">
        <v>8218</v>
      </c>
      <c r="K2733" s="6">
        <v>30000</v>
      </c>
    </row>
    <row r="2734" spans="10:11" x14ac:dyDescent="0.2">
      <c r="J2734" t="s">
        <v>8218</v>
      </c>
      <c r="K2734" s="6">
        <v>12000</v>
      </c>
    </row>
    <row r="2735" spans="10:11" x14ac:dyDescent="0.2">
      <c r="J2735" t="s">
        <v>8218</v>
      </c>
      <c r="K2735" s="6">
        <v>50000</v>
      </c>
    </row>
    <row r="2736" spans="10:11" x14ac:dyDescent="0.2">
      <c r="J2736" t="s">
        <v>8218</v>
      </c>
      <c r="K2736" s="6">
        <v>1</v>
      </c>
    </row>
    <row r="2737" spans="10:11" x14ac:dyDescent="0.2">
      <c r="J2737" t="s">
        <v>8218</v>
      </c>
      <c r="K2737" s="6">
        <v>750</v>
      </c>
    </row>
    <row r="2738" spans="10:11" x14ac:dyDescent="0.2">
      <c r="J2738" t="s">
        <v>8218</v>
      </c>
      <c r="K2738" s="6">
        <v>8000</v>
      </c>
    </row>
    <row r="2739" spans="10:11" x14ac:dyDescent="0.2">
      <c r="J2739" t="s">
        <v>8218</v>
      </c>
      <c r="K2739" s="6">
        <v>30000</v>
      </c>
    </row>
    <row r="2740" spans="10:11" x14ac:dyDescent="0.2">
      <c r="J2740" t="s">
        <v>8218</v>
      </c>
      <c r="K2740" s="6">
        <v>5000</v>
      </c>
    </row>
    <row r="2741" spans="10:11" x14ac:dyDescent="0.2">
      <c r="J2741" t="s">
        <v>8218</v>
      </c>
      <c r="K2741" s="6">
        <v>1100</v>
      </c>
    </row>
    <row r="2742" spans="10:11" x14ac:dyDescent="0.2">
      <c r="J2742" t="s">
        <v>8218</v>
      </c>
      <c r="K2742" s="6">
        <v>300</v>
      </c>
    </row>
    <row r="2743" spans="10:11" x14ac:dyDescent="0.2">
      <c r="J2743" t="s">
        <v>8220</v>
      </c>
      <c r="K2743" s="6">
        <v>8000</v>
      </c>
    </row>
    <row r="2744" spans="10:11" x14ac:dyDescent="0.2">
      <c r="J2744" t="s">
        <v>8220</v>
      </c>
      <c r="K2744" s="6">
        <v>2500</v>
      </c>
    </row>
    <row r="2745" spans="10:11" x14ac:dyDescent="0.2">
      <c r="J2745" t="s">
        <v>8220</v>
      </c>
      <c r="K2745" s="6">
        <v>5999</v>
      </c>
    </row>
    <row r="2746" spans="10:11" x14ac:dyDescent="0.2">
      <c r="J2746" t="s">
        <v>8220</v>
      </c>
      <c r="K2746" s="6">
        <v>16000</v>
      </c>
    </row>
    <row r="2747" spans="10:11" x14ac:dyDescent="0.2">
      <c r="J2747" t="s">
        <v>8220</v>
      </c>
      <c r="K2747" s="6">
        <v>8000</v>
      </c>
    </row>
    <row r="2748" spans="10:11" x14ac:dyDescent="0.2">
      <c r="J2748" t="s">
        <v>8220</v>
      </c>
      <c r="K2748" s="6">
        <v>3000</v>
      </c>
    </row>
    <row r="2749" spans="10:11" x14ac:dyDescent="0.2">
      <c r="J2749" t="s">
        <v>8220</v>
      </c>
      <c r="K2749" s="6">
        <v>500</v>
      </c>
    </row>
    <row r="2750" spans="10:11" x14ac:dyDescent="0.2">
      <c r="J2750" t="s">
        <v>8220</v>
      </c>
      <c r="K2750" s="6">
        <v>5000</v>
      </c>
    </row>
    <row r="2751" spans="10:11" x14ac:dyDescent="0.2">
      <c r="J2751" t="s">
        <v>8220</v>
      </c>
      <c r="K2751" s="6">
        <v>10000</v>
      </c>
    </row>
    <row r="2752" spans="10:11" x14ac:dyDescent="0.2">
      <c r="J2752" t="s">
        <v>8220</v>
      </c>
      <c r="K2752" s="6">
        <v>1999</v>
      </c>
    </row>
    <row r="2753" spans="10:11" x14ac:dyDescent="0.2">
      <c r="J2753" t="s">
        <v>8220</v>
      </c>
      <c r="K2753" s="6">
        <v>3274</v>
      </c>
    </row>
    <row r="2754" spans="10:11" x14ac:dyDescent="0.2">
      <c r="J2754" t="s">
        <v>8220</v>
      </c>
      <c r="K2754" s="6">
        <v>4800</v>
      </c>
    </row>
    <row r="2755" spans="10:11" x14ac:dyDescent="0.2">
      <c r="J2755" t="s">
        <v>8220</v>
      </c>
      <c r="K2755" s="6">
        <v>2000</v>
      </c>
    </row>
    <row r="2756" spans="10:11" x14ac:dyDescent="0.2">
      <c r="J2756" t="s">
        <v>8220</v>
      </c>
      <c r="K2756" s="6">
        <v>10000</v>
      </c>
    </row>
    <row r="2757" spans="10:11" x14ac:dyDescent="0.2">
      <c r="J2757" t="s">
        <v>8220</v>
      </c>
      <c r="K2757" s="6">
        <v>500</v>
      </c>
    </row>
    <row r="2758" spans="10:11" x14ac:dyDescent="0.2">
      <c r="J2758" t="s">
        <v>8220</v>
      </c>
      <c r="K2758" s="6">
        <v>10000</v>
      </c>
    </row>
    <row r="2759" spans="10:11" x14ac:dyDescent="0.2">
      <c r="J2759" t="s">
        <v>8220</v>
      </c>
      <c r="K2759" s="6">
        <v>1500</v>
      </c>
    </row>
    <row r="2760" spans="10:11" x14ac:dyDescent="0.2">
      <c r="J2760" t="s">
        <v>8220</v>
      </c>
      <c r="K2760" s="6">
        <v>2000</v>
      </c>
    </row>
    <row r="2761" spans="10:11" x14ac:dyDescent="0.2">
      <c r="J2761" t="s">
        <v>8220</v>
      </c>
      <c r="K2761" s="6">
        <v>1000</v>
      </c>
    </row>
    <row r="2762" spans="10:11" x14ac:dyDescent="0.2">
      <c r="J2762" t="s">
        <v>8220</v>
      </c>
      <c r="K2762" s="6">
        <v>5000</v>
      </c>
    </row>
    <row r="2763" spans="10:11" x14ac:dyDescent="0.2">
      <c r="J2763" t="s">
        <v>8220</v>
      </c>
      <c r="K2763" s="6">
        <v>5000</v>
      </c>
    </row>
    <row r="2764" spans="10:11" x14ac:dyDescent="0.2">
      <c r="J2764" t="s">
        <v>8220</v>
      </c>
      <c r="K2764" s="6">
        <v>3250</v>
      </c>
    </row>
    <row r="2765" spans="10:11" x14ac:dyDescent="0.2">
      <c r="J2765" t="s">
        <v>8220</v>
      </c>
      <c r="K2765" s="6">
        <v>39400</v>
      </c>
    </row>
    <row r="2766" spans="10:11" x14ac:dyDescent="0.2">
      <c r="J2766" t="s">
        <v>8220</v>
      </c>
      <c r="K2766" s="6">
        <v>4000</v>
      </c>
    </row>
    <row r="2767" spans="10:11" x14ac:dyDescent="0.2">
      <c r="J2767" t="s">
        <v>8220</v>
      </c>
      <c r="K2767" s="6">
        <v>4000</v>
      </c>
    </row>
    <row r="2768" spans="10:11" x14ac:dyDescent="0.2">
      <c r="J2768" t="s">
        <v>8220</v>
      </c>
      <c r="K2768" s="6">
        <v>5000</v>
      </c>
    </row>
    <row r="2769" spans="10:11" x14ac:dyDescent="0.2">
      <c r="J2769" t="s">
        <v>8220</v>
      </c>
      <c r="K2769" s="6">
        <v>4000</v>
      </c>
    </row>
    <row r="2770" spans="10:11" x14ac:dyDescent="0.2">
      <c r="J2770" t="s">
        <v>8220</v>
      </c>
      <c r="K2770" s="6">
        <v>7000</v>
      </c>
    </row>
    <row r="2771" spans="10:11" x14ac:dyDescent="0.2">
      <c r="J2771" t="s">
        <v>8220</v>
      </c>
      <c r="K2771" s="6">
        <v>800</v>
      </c>
    </row>
    <row r="2772" spans="10:11" x14ac:dyDescent="0.2">
      <c r="J2772" t="s">
        <v>8220</v>
      </c>
      <c r="K2772" s="6">
        <v>20000</v>
      </c>
    </row>
    <row r="2773" spans="10:11" x14ac:dyDescent="0.2">
      <c r="J2773" t="s">
        <v>8220</v>
      </c>
      <c r="K2773" s="6">
        <v>19980</v>
      </c>
    </row>
    <row r="2774" spans="10:11" x14ac:dyDescent="0.2">
      <c r="J2774" t="s">
        <v>8220</v>
      </c>
      <c r="K2774" s="6">
        <v>8000</v>
      </c>
    </row>
    <row r="2775" spans="10:11" x14ac:dyDescent="0.2">
      <c r="J2775" t="s">
        <v>8220</v>
      </c>
      <c r="K2775" s="6">
        <v>530</v>
      </c>
    </row>
    <row r="2776" spans="10:11" x14ac:dyDescent="0.2">
      <c r="J2776" t="s">
        <v>8220</v>
      </c>
      <c r="K2776" s="6">
        <v>4000</v>
      </c>
    </row>
    <row r="2777" spans="10:11" x14ac:dyDescent="0.2">
      <c r="J2777" t="s">
        <v>8220</v>
      </c>
      <c r="K2777" s="6">
        <v>5000</v>
      </c>
    </row>
    <row r="2778" spans="10:11" x14ac:dyDescent="0.2">
      <c r="J2778" t="s">
        <v>8220</v>
      </c>
      <c r="K2778" s="6">
        <v>21000</v>
      </c>
    </row>
    <row r="2779" spans="10:11" x14ac:dyDescent="0.2">
      <c r="J2779" t="s">
        <v>8220</v>
      </c>
      <c r="K2779" s="6">
        <v>3000</v>
      </c>
    </row>
    <row r="2780" spans="10:11" x14ac:dyDescent="0.2">
      <c r="J2780" t="s">
        <v>8220</v>
      </c>
      <c r="K2780" s="6">
        <v>5500</v>
      </c>
    </row>
    <row r="2781" spans="10:11" x14ac:dyDescent="0.2">
      <c r="J2781" t="s">
        <v>8220</v>
      </c>
      <c r="K2781" s="6">
        <v>2500</v>
      </c>
    </row>
    <row r="2782" spans="10:11" x14ac:dyDescent="0.2">
      <c r="J2782" t="s">
        <v>8220</v>
      </c>
      <c r="K2782" s="6">
        <v>100000</v>
      </c>
    </row>
    <row r="2783" spans="10:11" x14ac:dyDescent="0.2">
      <c r="J2783" t="s">
        <v>8218</v>
      </c>
      <c r="K2783" s="6">
        <v>1250</v>
      </c>
    </row>
    <row r="2784" spans="10:11" x14ac:dyDescent="0.2">
      <c r="J2784" t="s">
        <v>8218</v>
      </c>
      <c r="K2784" s="6">
        <v>1000</v>
      </c>
    </row>
    <row r="2785" spans="10:11" x14ac:dyDescent="0.2">
      <c r="J2785" t="s">
        <v>8218</v>
      </c>
      <c r="K2785" s="6">
        <v>1000</v>
      </c>
    </row>
    <row r="2786" spans="10:11" x14ac:dyDescent="0.2">
      <c r="J2786" t="s">
        <v>8218</v>
      </c>
      <c r="K2786" s="6">
        <v>6000</v>
      </c>
    </row>
    <row r="2787" spans="10:11" x14ac:dyDescent="0.2">
      <c r="J2787" t="s">
        <v>8218</v>
      </c>
      <c r="K2787" s="6">
        <v>5000</v>
      </c>
    </row>
    <row r="2788" spans="10:11" x14ac:dyDescent="0.2">
      <c r="J2788" t="s">
        <v>8218</v>
      </c>
      <c r="K2788" s="6">
        <v>2500</v>
      </c>
    </row>
    <row r="2789" spans="10:11" x14ac:dyDescent="0.2">
      <c r="J2789" t="s">
        <v>8218</v>
      </c>
      <c r="K2789" s="6">
        <v>1000</v>
      </c>
    </row>
    <row r="2790" spans="10:11" x14ac:dyDescent="0.2">
      <c r="J2790" t="s">
        <v>8218</v>
      </c>
      <c r="K2790" s="6">
        <v>2000</v>
      </c>
    </row>
    <row r="2791" spans="10:11" x14ac:dyDescent="0.2">
      <c r="J2791" t="s">
        <v>8218</v>
      </c>
      <c r="K2791" s="6">
        <v>3000</v>
      </c>
    </row>
    <row r="2792" spans="10:11" x14ac:dyDescent="0.2">
      <c r="J2792" t="s">
        <v>8218</v>
      </c>
      <c r="K2792" s="6">
        <v>3000</v>
      </c>
    </row>
    <row r="2793" spans="10:11" x14ac:dyDescent="0.2">
      <c r="J2793" t="s">
        <v>8218</v>
      </c>
      <c r="K2793" s="6">
        <v>2000</v>
      </c>
    </row>
    <row r="2794" spans="10:11" x14ac:dyDescent="0.2">
      <c r="J2794" t="s">
        <v>8218</v>
      </c>
      <c r="K2794" s="6">
        <v>2000</v>
      </c>
    </row>
    <row r="2795" spans="10:11" x14ac:dyDescent="0.2">
      <c r="J2795" t="s">
        <v>8218</v>
      </c>
      <c r="K2795" s="6">
        <v>10000</v>
      </c>
    </row>
    <row r="2796" spans="10:11" x14ac:dyDescent="0.2">
      <c r="J2796" t="s">
        <v>8218</v>
      </c>
      <c r="K2796" s="6">
        <v>50</v>
      </c>
    </row>
    <row r="2797" spans="10:11" x14ac:dyDescent="0.2">
      <c r="J2797" t="s">
        <v>8218</v>
      </c>
      <c r="K2797" s="6">
        <v>700</v>
      </c>
    </row>
    <row r="2798" spans="10:11" x14ac:dyDescent="0.2">
      <c r="J2798" t="s">
        <v>8218</v>
      </c>
      <c r="K2798" s="6">
        <v>800</v>
      </c>
    </row>
    <row r="2799" spans="10:11" x14ac:dyDescent="0.2">
      <c r="J2799" t="s">
        <v>8218</v>
      </c>
      <c r="K2799" s="6">
        <v>8000</v>
      </c>
    </row>
    <row r="2800" spans="10:11" x14ac:dyDescent="0.2">
      <c r="J2800" t="s">
        <v>8218</v>
      </c>
      <c r="K2800" s="6">
        <v>5000</v>
      </c>
    </row>
    <row r="2801" spans="10:11" x14ac:dyDescent="0.2">
      <c r="J2801" t="s">
        <v>8218</v>
      </c>
      <c r="K2801" s="6">
        <v>5000</v>
      </c>
    </row>
    <row r="2802" spans="10:11" x14ac:dyDescent="0.2">
      <c r="J2802" t="s">
        <v>8218</v>
      </c>
      <c r="K2802" s="6">
        <v>1000</v>
      </c>
    </row>
    <row r="2803" spans="10:11" x14ac:dyDescent="0.2">
      <c r="J2803" t="s">
        <v>8218</v>
      </c>
      <c r="K2803" s="6">
        <v>500</v>
      </c>
    </row>
    <row r="2804" spans="10:11" x14ac:dyDescent="0.2">
      <c r="J2804" t="s">
        <v>8218</v>
      </c>
      <c r="K2804" s="6">
        <v>3000</v>
      </c>
    </row>
    <row r="2805" spans="10:11" x14ac:dyDescent="0.2">
      <c r="J2805" t="s">
        <v>8218</v>
      </c>
      <c r="K2805" s="6">
        <v>10000</v>
      </c>
    </row>
    <row r="2806" spans="10:11" x14ac:dyDescent="0.2">
      <c r="J2806" t="s">
        <v>8218</v>
      </c>
      <c r="K2806" s="6">
        <v>1000</v>
      </c>
    </row>
    <row r="2807" spans="10:11" x14ac:dyDescent="0.2">
      <c r="J2807" t="s">
        <v>8218</v>
      </c>
      <c r="K2807" s="6">
        <v>400</v>
      </c>
    </row>
    <row r="2808" spans="10:11" x14ac:dyDescent="0.2">
      <c r="J2808" t="s">
        <v>8218</v>
      </c>
      <c r="K2808" s="6">
        <v>3000</v>
      </c>
    </row>
    <row r="2809" spans="10:11" x14ac:dyDescent="0.2">
      <c r="J2809" t="s">
        <v>8218</v>
      </c>
      <c r="K2809" s="6">
        <v>5000</v>
      </c>
    </row>
    <row r="2810" spans="10:11" x14ac:dyDescent="0.2">
      <c r="J2810" t="s">
        <v>8218</v>
      </c>
      <c r="K2810" s="6">
        <v>4500</v>
      </c>
    </row>
    <row r="2811" spans="10:11" x14ac:dyDescent="0.2">
      <c r="J2811" t="s">
        <v>8218</v>
      </c>
      <c r="K2811" s="6">
        <v>2500</v>
      </c>
    </row>
    <row r="2812" spans="10:11" x14ac:dyDescent="0.2">
      <c r="J2812" t="s">
        <v>8218</v>
      </c>
      <c r="K2812" s="6">
        <v>2500</v>
      </c>
    </row>
    <row r="2813" spans="10:11" x14ac:dyDescent="0.2">
      <c r="J2813" t="s">
        <v>8218</v>
      </c>
      <c r="K2813" s="6">
        <v>10000</v>
      </c>
    </row>
    <row r="2814" spans="10:11" x14ac:dyDescent="0.2">
      <c r="J2814" t="s">
        <v>8218</v>
      </c>
      <c r="K2814" s="6">
        <v>5000</v>
      </c>
    </row>
    <row r="2815" spans="10:11" x14ac:dyDescent="0.2">
      <c r="J2815" t="s">
        <v>8218</v>
      </c>
      <c r="K2815" s="6">
        <v>2800</v>
      </c>
    </row>
    <row r="2816" spans="10:11" x14ac:dyDescent="0.2">
      <c r="J2816" t="s">
        <v>8218</v>
      </c>
      <c r="K2816" s="6">
        <v>1500</v>
      </c>
    </row>
    <row r="2817" spans="10:11" x14ac:dyDescent="0.2">
      <c r="J2817" t="s">
        <v>8218</v>
      </c>
      <c r="K2817" s="6">
        <v>250</v>
      </c>
    </row>
    <row r="2818" spans="10:11" x14ac:dyDescent="0.2">
      <c r="J2818" t="s">
        <v>8218</v>
      </c>
      <c r="K2818" s="6">
        <v>3000</v>
      </c>
    </row>
    <row r="2819" spans="10:11" x14ac:dyDescent="0.2">
      <c r="J2819" t="s">
        <v>8218</v>
      </c>
      <c r="K2819" s="6">
        <v>600</v>
      </c>
    </row>
    <row r="2820" spans="10:11" x14ac:dyDescent="0.2">
      <c r="J2820" t="s">
        <v>8218</v>
      </c>
      <c r="K2820" s="6">
        <v>10000</v>
      </c>
    </row>
    <row r="2821" spans="10:11" x14ac:dyDescent="0.2">
      <c r="J2821" t="s">
        <v>8218</v>
      </c>
      <c r="K2821" s="6">
        <v>5000</v>
      </c>
    </row>
    <row r="2822" spans="10:11" x14ac:dyDescent="0.2">
      <c r="J2822" t="s">
        <v>8218</v>
      </c>
      <c r="K2822" s="6">
        <v>200</v>
      </c>
    </row>
    <row r="2823" spans="10:11" x14ac:dyDescent="0.2">
      <c r="J2823" t="s">
        <v>8218</v>
      </c>
      <c r="K2823" s="6">
        <v>1000</v>
      </c>
    </row>
    <row r="2824" spans="10:11" x14ac:dyDescent="0.2">
      <c r="J2824" t="s">
        <v>8218</v>
      </c>
      <c r="K2824" s="6">
        <v>6000</v>
      </c>
    </row>
    <row r="2825" spans="10:11" x14ac:dyDescent="0.2">
      <c r="J2825" t="s">
        <v>8218</v>
      </c>
      <c r="K2825" s="6">
        <v>100</v>
      </c>
    </row>
    <row r="2826" spans="10:11" x14ac:dyDescent="0.2">
      <c r="J2826" t="s">
        <v>8218</v>
      </c>
      <c r="K2826" s="6">
        <v>650</v>
      </c>
    </row>
    <row r="2827" spans="10:11" x14ac:dyDescent="0.2">
      <c r="J2827" t="s">
        <v>8218</v>
      </c>
      <c r="K2827" s="6">
        <v>3000</v>
      </c>
    </row>
    <row r="2828" spans="10:11" x14ac:dyDescent="0.2">
      <c r="J2828" t="s">
        <v>8218</v>
      </c>
      <c r="K2828" s="6">
        <v>2000</v>
      </c>
    </row>
    <row r="2829" spans="10:11" x14ac:dyDescent="0.2">
      <c r="J2829" t="s">
        <v>8218</v>
      </c>
      <c r="K2829" s="6">
        <v>2000</v>
      </c>
    </row>
    <row r="2830" spans="10:11" x14ac:dyDescent="0.2">
      <c r="J2830" t="s">
        <v>8218</v>
      </c>
      <c r="K2830" s="6">
        <v>9500</v>
      </c>
    </row>
    <row r="2831" spans="10:11" x14ac:dyDescent="0.2">
      <c r="J2831" t="s">
        <v>8218</v>
      </c>
      <c r="K2831" s="6">
        <v>2500</v>
      </c>
    </row>
    <row r="2832" spans="10:11" x14ac:dyDescent="0.2">
      <c r="J2832" t="s">
        <v>8218</v>
      </c>
      <c r="K2832" s="6">
        <v>3000</v>
      </c>
    </row>
    <row r="2833" spans="10:11" x14ac:dyDescent="0.2">
      <c r="J2833" t="s">
        <v>8218</v>
      </c>
      <c r="K2833" s="6">
        <v>3000</v>
      </c>
    </row>
    <row r="2834" spans="10:11" x14ac:dyDescent="0.2">
      <c r="J2834" t="s">
        <v>8218</v>
      </c>
      <c r="K2834" s="6">
        <v>2500</v>
      </c>
    </row>
    <row r="2835" spans="10:11" x14ac:dyDescent="0.2">
      <c r="J2835" t="s">
        <v>8218</v>
      </c>
      <c r="K2835" s="6">
        <v>2700</v>
      </c>
    </row>
    <row r="2836" spans="10:11" x14ac:dyDescent="0.2">
      <c r="J2836" t="s">
        <v>8218</v>
      </c>
      <c r="K2836" s="6">
        <v>800</v>
      </c>
    </row>
    <row r="2837" spans="10:11" x14ac:dyDescent="0.2">
      <c r="J2837" t="s">
        <v>8218</v>
      </c>
      <c r="K2837" s="6">
        <v>1000</v>
      </c>
    </row>
    <row r="2838" spans="10:11" x14ac:dyDescent="0.2">
      <c r="J2838" t="s">
        <v>8218</v>
      </c>
      <c r="K2838" s="6">
        <v>450</v>
      </c>
    </row>
    <row r="2839" spans="10:11" x14ac:dyDescent="0.2">
      <c r="J2839" t="s">
        <v>8218</v>
      </c>
      <c r="K2839" s="6">
        <v>850</v>
      </c>
    </row>
    <row r="2840" spans="10:11" x14ac:dyDescent="0.2">
      <c r="J2840" t="s">
        <v>8218</v>
      </c>
      <c r="K2840" s="6">
        <v>2000</v>
      </c>
    </row>
    <row r="2841" spans="10:11" x14ac:dyDescent="0.2">
      <c r="J2841" t="s">
        <v>8218</v>
      </c>
      <c r="K2841" s="6">
        <v>3500</v>
      </c>
    </row>
    <row r="2842" spans="10:11" x14ac:dyDescent="0.2">
      <c r="J2842" t="s">
        <v>8218</v>
      </c>
      <c r="K2842" s="6">
        <v>2500</v>
      </c>
    </row>
    <row r="2843" spans="10:11" x14ac:dyDescent="0.2">
      <c r="J2843" t="s">
        <v>8220</v>
      </c>
      <c r="K2843" s="6">
        <v>1000</v>
      </c>
    </row>
    <row r="2844" spans="10:11" x14ac:dyDescent="0.2">
      <c r="J2844" t="s">
        <v>8220</v>
      </c>
      <c r="K2844" s="6">
        <v>1500</v>
      </c>
    </row>
    <row r="2845" spans="10:11" x14ac:dyDescent="0.2">
      <c r="J2845" t="s">
        <v>8220</v>
      </c>
      <c r="K2845" s="6">
        <v>1200</v>
      </c>
    </row>
    <row r="2846" spans="10:11" x14ac:dyDescent="0.2">
      <c r="J2846" t="s">
        <v>8220</v>
      </c>
      <c r="K2846" s="6">
        <v>550</v>
      </c>
    </row>
    <row r="2847" spans="10:11" x14ac:dyDescent="0.2">
      <c r="J2847" t="s">
        <v>8220</v>
      </c>
      <c r="K2847" s="6">
        <v>7500</v>
      </c>
    </row>
    <row r="2848" spans="10:11" x14ac:dyDescent="0.2">
      <c r="J2848" t="s">
        <v>8220</v>
      </c>
      <c r="K2848" s="6">
        <v>8000</v>
      </c>
    </row>
    <row r="2849" spans="10:11" x14ac:dyDescent="0.2">
      <c r="J2849" t="s">
        <v>8220</v>
      </c>
      <c r="K2849" s="6">
        <v>2000</v>
      </c>
    </row>
    <row r="2850" spans="10:11" x14ac:dyDescent="0.2">
      <c r="J2850" t="s">
        <v>8220</v>
      </c>
      <c r="K2850" s="6">
        <v>35000</v>
      </c>
    </row>
    <row r="2851" spans="10:11" x14ac:dyDescent="0.2">
      <c r="J2851" t="s">
        <v>8220</v>
      </c>
      <c r="K2851" s="6">
        <v>500</v>
      </c>
    </row>
    <row r="2852" spans="10:11" x14ac:dyDescent="0.2">
      <c r="J2852" t="s">
        <v>8220</v>
      </c>
      <c r="K2852" s="6">
        <v>8000</v>
      </c>
    </row>
    <row r="2853" spans="10:11" x14ac:dyDescent="0.2">
      <c r="J2853" t="s">
        <v>8220</v>
      </c>
      <c r="K2853" s="6">
        <v>4500</v>
      </c>
    </row>
    <row r="2854" spans="10:11" x14ac:dyDescent="0.2">
      <c r="J2854" t="s">
        <v>8220</v>
      </c>
      <c r="K2854" s="6">
        <v>5000</v>
      </c>
    </row>
    <row r="2855" spans="10:11" x14ac:dyDescent="0.2">
      <c r="J2855" t="s">
        <v>8220</v>
      </c>
      <c r="K2855" s="6">
        <v>9500</v>
      </c>
    </row>
    <row r="2856" spans="10:11" x14ac:dyDescent="0.2">
      <c r="J2856" t="s">
        <v>8220</v>
      </c>
      <c r="K2856" s="6">
        <v>1000</v>
      </c>
    </row>
    <row r="2857" spans="10:11" x14ac:dyDescent="0.2">
      <c r="J2857" t="s">
        <v>8220</v>
      </c>
      <c r="K2857" s="6">
        <v>600</v>
      </c>
    </row>
    <row r="2858" spans="10:11" x14ac:dyDescent="0.2">
      <c r="J2858" t="s">
        <v>8220</v>
      </c>
      <c r="K2858" s="6">
        <v>3000</v>
      </c>
    </row>
    <row r="2859" spans="10:11" x14ac:dyDescent="0.2">
      <c r="J2859" t="s">
        <v>8220</v>
      </c>
      <c r="K2859" s="6">
        <v>38000</v>
      </c>
    </row>
    <row r="2860" spans="10:11" x14ac:dyDescent="0.2">
      <c r="J2860" t="s">
        <v>8220</v>
      </c>
      <c r="K2860" s="6">
        <v>1000</v>
      </c>
    </row>
    <row r="2861" spans="10:11" x14ac:dyDescent="0.2">
      <c r="J2861" t="s">
        <v>8220</v>
      </c>
      <c r="K2861" s="6">
        <v>2000</v>
      </c>
    </row>
    <row r="2862" spans="10:11" x14ac:dyDescent="0.2">
      <c r="J2862" t="s">
        <v>8220</v>
      </c>
      <c r="K2862" s="6">
        <v>4000</v>
      </c>
    </row>
    <row r="2863" spans="10:11" x14ac:dyDescent="0.2">
      <c r="J2863" t="s">
        <v>8220</v>
      </c>
      <c r="K2863" s="6">
        <v>250</v>
      </c>
    </row>
    <row r="2864" spans="10:11" x14ac:dyDescent="0.2">
      <c r="J2864" t="s">
        <v>8220</v>
      </c>
      <c r="K2864" s="6">
        <v>12700</v>
      </c>
    </row>
    <row r="2865" spans="10:11" x14ac:dyDescent="0.2">
      <c r="J2865" t="s">
        <v>8220</v>
      </c>
      <c r="K2865" s="6">
        <v>50000</v>
      </c>
    </row>
    <row r="2866" spans="10:11" x14ac:dyDescent="0.2">
      <c r="J2866" t="s">
        <v>8220</v>
      </c>
      <c r="K2866" s="6">
        <v>2500</v>
      </c>
    </row>
    <row r="2867" spans="10:11" x14ac:dyDescent="0.2">
      <c r="J2867" t="s">
        <v>8220</v>
      </c>
      <c r="K2867" s="6">
        <v>2888</v>
      </c>
    </row>
    <row r="2868" spans="10:11" x14ac:dyDescent="0.2">
      <c r="J2868" t="s">
        <v>8220</v>
      </c>
      <c r="K2868" s="6">
        <v>5000</v>
      </c>
    </row>
    <row r="2869" spans="10:11" x14ac:dyDescent="0.2">
      <c r="J2869" t="s">
        <v>8220</v>
      </c>
      <c r="K2869" s="6">
        <v>2500</v>
      </c>
    </row>
    <row r="2870" spans="10:11" x14ac:dyDescent="0.2">
      <c r="J2870" t="s">
        <v>8220</v>
      </c>
      <c r="K2870" s="6">
        <v>15000</v>
      </c>
    </row>
    <row r="2871" spans="10:11" x14ac:dyDescent="0.2">
      <c r="J2871" t="s">
        <v>8220</v>
      </c>
      <c r="K2871" s="6">
        <v>20000</v>
      </c>
    </row>
    <row r="2872" spans="10:11" x14ac:dyDescent="0.2">
      <c r="J2872" t="s">
        <v>8220</v>
      </c>
      <c r="K2872" s="6">
        <v>5000</v>
      </c>
    </row>
    <row r="2873" spans="10:11" x14ac:dyDescent="0.2">
      <c r="J2873" t="s">
        <v>8220</v>
      </c>
      <c r="K2873" s="6">
        <v>10000</v>
      </c>
    </row>
    <row r="2874" spans="10:11" x14ac:dyDescent="0.2">
      <c r="J2874" t="s">
        <v>8220</v>
      </c>
      <c r="K2874" s="6">
        <v>3000</v>
      </c>
    </row>
    <row r="2875" spans="10:11" x14ac:dyDescent="0.2">
      <c r="J2875" t="s">
        <v>8220</v>
      </c>
      <c r="K2875" s="6">
        <v>2500</v>
      </c>
    </row>
    <row r="2876" spans="10:11" x14ac:dyDescent="0.2">
      <c r="J2876" t="s">
        <v>8220</v>
      </c>
      <c r="K2876" s="6">
        <v>5000</v>
      </c>
    </row>
    <row r="2877" spans="10:11" x14ac:dyDescent="0.2">
      <c r="J2877" t="s">
        <v>8220</v>
      </c>
      <c r="K2877" s="6">
        <v>20000</v>
      </c>
    </row>
    <row r="2878" spans="10:11" x14ac:dyDescent="0.2">
      <c r="J2878" t="s">
        <v>8220</v>
      </c>
      <c r="K2878" s="6">
        <v>150000</v>
      </c>
    </row>
    <row r="2879" spans="10:11" x14ac:dyDescent="0.2">
      <c r="J2879" t="s">
        <v>8220</v>
      </c>
      <c r="K2879" s="6">
        <v>6000</v>
      </c>
    </row>
    <row r="2880" spans="10:11" x14ac:dyDescent="0.2">
      <c r="J2880" t="s">
        <v>8220</v>
      </c>
      <c r="K2880" s="6">
        <v>3000</v>
      </c>
    </row>
    <row r="2881" spans="10:11" x14ac:dyDescent="0.2">
      <c r="J2881" t="s">
        <v>8220</v>
      </c>
      <c r="K2881" s="6">
        <v>11200</v>
      </c>
    </row>
    <row r="2882" spans="10:11" x14ac:dyDescent="0.2">
      <c r="J2882" t="s">
        <v>8220</v>
      </c>
      <c r="K2882" s="6">
        <v>12000</v>
      </c>
    </row>
    <row r="2883" spans="10:11" x14ac:dyDescent="0.2">
      <c r="J2883" t="s">
        <v>8220</v>
      </c>
      <c r="K2883" s="6">
        <v>5500</v>
      </c>
    </row>
    <row r="2884" spans="10:11" x14ac:dyDescent="0.2">
      <c r="J2884" t="s">
        <v>8220</v>
      </c>
      <c r="K2884" s="6">
        <v>750</v>
      </c>
    </row>
    <row r="2885" spans="10:11" x14ac:dyDescent="0.2">
      <c r="J2885" t="s">
        <v>8220</v>
      </c>
      <c r="K2885" s="6">
        <v>10000</v>
      </c>
    </row>
    <row r="2886" spans="10:11" x14ac:dyDescent="0.2">
      <c r="J2886" t="s">
        <v>8220</v>
      </c>
      <c r="K2886" s="6">
        <v>45000</v>
      </c>
    </row>
    <row r="2887" spans="10:11" x14ac:dyDescent="0.2">
      <c r="J2887" t="s">
        <v>8220</v>
      </c>
      <c r="K2887" s="6">
        <v>400</v>
      </c>
    </row>
    <row r="2888" spans="10:11" x14ac:dyDescent="0.2">
      <c r="J2888" t="s">
        <v>8220</v>
      </c>
      <c r="K2888" s="6">
        <v>200</v>
      </c>
    </row>
    <row r="2889" spans="10:11" x14ac:dyDescent="0.2">
      <c r="J2889" t="s">
        <v>8220</v>
      </c>
      <c r="K2889" s="6">
        <v>3000</v>
      </c>
    </row>
    <row r="2890" spans="10:11" x14ac:dyDescent="0.2">
      <c r="J2890" t="s">
        <v>8220</v>
      </c>
      <c r="K2890" s="6">
        <v>30000</v>
      </c>
    </row>
    <row r="2891" spans="10:11" x14ac:dyDescent="0.2">
      <c r="J2891" t="s">
        <v>8220</v>
      </c>
      <c r="K2891" s="6">
        <v>3000</v>
      </c>
    </row>
    <row r="2892" spans="10:11" x14ac:dyDescent="0.2">
      <c r="J2892" t="s">
        <v>8220</v>
      </c>
      <c r="K2892" s="6">
        <v>2000</v>
      </c>
    </row>
    <row r="2893" spans="10:11" x14ac:dyDescent="0.2">
      <c r="J2893" t="s">
        <v>8220</v>
      </c>
      <c r="K2893" s="6">
        <v>10000</v>
      </c>
    </row>
    <row r="2894" spans="10:11" x14ac:dyDescent="0.2">
      <c r="J2894" t="s">
        <v>8220</v>
      </c>
      <c r="K2894" s="6">
        <v>5500</v>
      </c>
    </row>
    <row r="2895" spans="10:11" x14ac:dyDescent="0.2">
      <c r="J2895" t="s">
        <v>8220</v>
      </c>
      <c r="K2895" s="6">
        <v>5000</v>
      </c>
    </row>
    <row r="2896" spans="10:11" x14ac:dyDescent="0.2">
      <c r="J2896" t="s">
        <v>8220</v>
      </c>
      <c r="K2896" s="6">
        <v>50000</v>
      </c>
    </row>
    <row r="2897" spans="10:11" x14ac:dyDescent="0.2">
      <c r="J2897" t="s">
        <v>8220</v>
      </c>
      <c r="K2897" s="6">
        <v>500</v>
      </c>
    </row>
    <row r="2898" spans="10:11" x14ac:dyDescent="0.2">
      <c r="J2898" t="s">
        <v>8220</v>
      </c>
      <c r="K2898" s="6">
        <v>3000</v>
      </c>
    </row>
    <row r="2899" spans="10:11" x14ac:dyDescent="0.2">
      <c r="J2899" t="s">
        <v>8220</v>
      </c>
      <c r="K2899" s="6">
        <v>12000</v>
      </c>
    </row>
    <row r="2900" spans="10:11" x14ac:dyDescent="0.2">
      <c r="J2900" t="s">
        <v>8220</v>
      </c>
      <c r="K2900" s="6">
        <v>7500</v>
      </c>
    </row>
    <row r="2901" spans="10:11" x14ac:dyDescent="0.2">
      <c r="J2901" t="s">
        <v>8220</v>
      </c>
      <c r="K2901" s="6">
        <v>10000</v>
      </c>
    </row>
    <row r="2902" spans="10:11" x14ac:dyDescent="0.2">
      <c r="J2902" t="s">
        <v>8220</v>
      </c>
      <c r="K2902" s="6">
        <v>5500</v>
      </c>
    </row>
    <row r="2903" spans="10:11" x14ac:dyDescent="0.2">
      <c r="J2903" t="s">
        <v>8220</v>
      </c>
      <c r="K2903" s="6">
        <v>750</v>
      </c>
    </row>
    <row r="2904" spans="10:11" x14ac:dyDescent="0.2">
      <c r="J2904" t="s">
        <v>8220</v>
      </c>
      <c r="K2904" s="6">
        <v>150000</v>
      </c>
    </row>
    <row r="2905" spans="10:11" x14ac:dyDescent="0.2">
      <c r="J2905" t="s">
        <v>8220</v>
      </c>
      <c r="K2905" s="6">
        <v>5000</v>
      </c>
    </row>
    <row r="2906" spans="10:11" x14ac:dyDescent="0.2">
      <c r="J2906" t="s">
        <v>8220</v>
      </c>
      <c r="K2906" s="6">
        <v>1500</v>
      </c>
    </row>
    <row r="2907" spans="10:11" x14ac:dyDescent="0.2">
      <c r="J2907" t="s">
        <v>8220</v>
      </c>
      <c r="K2907" s="6">
        <v>3500</v>
      </c>
    </row>
    <row r="2908" spans="10:11" x14ac:dyDescent="0.2">
      <c r="J2908" t="s">
        <v>8220</v>
      </c>
      <c r="K2908" s="6">
        <v>6000</v>
      </c>
    </row>
    <row r="2909" spans="10:11" x14ac:dyDescent="0.2">
      <c r="J2909" t="s">
        <v>8220</v>
      </c>
      <c r="K2909" s="6">
        <v>2500</v>
      </c>
    </row>
    <row r="2910" spans="10:11" x14ac:dyDescent="0.2">
      <c r="J2910" t="s">
        <v>8220</v>
      </c>
      <c r="K2910" s="6">
        <v>9600</v>
      </c>
    </row>
    <row r="2911" spans="10:11" x14ac:dyDescent="0.2">
      <c r="J2911" t="s">
        <v>8220</v>
      </c>
      <c r="K2911" s="6">
        <v>180000</v>
      </c>
    </row>
    <row r="2912" spans="10:11" x14ac:dyDescent="0.2">
      <c r="J2912" t="s">
        <v>8220</v>
      </c>
      <c r="K2912" s="6">
        <v>30000</v>
      </c>
    </row>
    <row r="2913" spans="10:11" x14ac:dyDescent="0.2">
      <c r="J2913" t="s">
        <v>8220</v>
      </c>
      <c r="K2913" s="6">
        <v>1800</v>
      </c>
    </row>
    <row r="2914" spans="10:11" x14ac:dyDescent="0.2">
      <c r="J2914" t="s">
        <v>8220</v>
      </c>
      <c r="K2914" s="6">
        <v>14440</v>
      </c>
    </row>
    <row r="2915" spans="10:11" x14ac:dyDescent="0.2">
      <c r="J2915" t="s">
        <v>8220</v>
      </c>
      <c r="K2915" s="6">
        <v>10000</v>
      </c>
    </row>
    <row r="2916" spans="10:11" x14ac:dyDescent="0.2">
      <c r="J2916" t="s">
        <v>8220</v>
      </c>
      <c r="K2916" s="6">
        <v>25000</v>
      </c>
    </row>
    <row r="2917" spans="10:11" x14ac:dyDescent="0.2">
      <c r="J2917" t="s">
        <v>8220</v>
      </c>
      <c r="K2917" s="6">
        <v>1000</v>
      </c>
    </row>
    <row r="2918" spans="10:11" x14ac:dyDescent="0.2">
      <c r="J2918" t="s">
        <v>8220</v>
      </c>
      <c r="K2918" s="6">
        <v>1850</v>
      </c>
    </row>
    <row r="2919" spans="10:11" x14ac:dyDescent="0.2">
      <c r="J2919" t="s">
        <v>8220</v>
      </c>
      <c r="K2919" s="6">
        <v>2000</v>
      </c>
    </row>
    <row r="2920" spans="10:11" x14ac:dyDescent="0.2">
      <c r="J2920" t="s">
        <v>8220</v>
      </c>
      <c r="K2920" s="6">
        <v>5000</v>
      </c>
    </row>
    <row r="2921" spans="10:11" x14ac:dyDescent="0.2">
      <c r="J2921" t="s">
        <v>8220</v>
      </c>
      <c r="K2921" s="6">
        <v>600</v>
      </c>
    </row>
    <row r="2922" spans="10:11" x14ac:dyDescent="0.2">
      <c r="J2922" t="s">
        <v>8220</v>
      </c>
      <c r="K2922" s="6">
        <v>2500</v>
      </c>
    </row>
    <row r="2923" spans="10:11" x14ac:dyDescent="0.2">
      <c r="J2923" t="s">
        <v>8218</v>
      </c>
      <c r="K2923" s="6">
        <v>100</v>
      </c>
    </row>
    <row r="2924" spans="10:11" x14ac:dyDescent="0.2">
      <c r="J2924" t="s">
        <v>8218</v>
      </c>
      <c r="K2924" s="6">
        <v>500</v>
      </c>
    </row>
    <row r="2925" spans="10:11" x14ac:dyDescent="0.2">
      <c r="J2925" t="s">
        <v>8218</v>
      </c>
      <c r="K2925" s="6">
        <v>300</v>
      </c>
    </row>
    <row r="2926" spans="10:11" x14ac:dyDescent="0.2">
      <c r="J2926" t="s">
        <v>8218</v>
      </c>
      <c r="K2926" s="6">
        <v>25000</v>
      </c>
    </row>
    <row r="2927" spans="10:11" x14ac:dyDescent="0.2">
      <c r="J2927" t="s">
        <v>8218</v>
      </c>
      <c r="K2927" s="6">
        <v>45000</v>
      </c>
    </row>
    <row r="2928" spans="10:11" x14ac:dyDescent="0.2">
      <c r="J2928" t="s">
        <v>8218</v>
      </c>
      <c r="K2928" s="6">
        <v>3000</v>
      </c>
    </row>
    <row r="2929" spans="10:11" x14ac:dyDescent="0.2">
      <c r="J2929" t="s">
        <v>8218</v>
      </c>
      <c r="K2929" s="6">
        <v>1800</v>
      </c>
    </row>
    <row r="2930" spans="10:11" x14ac:dyDescent="0.2">
      <c r="J2930" t="s">
        <v>8218</v>
      </c>
      <c r="K2930" s="6">
        <v>1000</v>
      </c>
    </row>
    <row r="2931" spans="10:11" x14ac:dyDescent="0.2">
      <c r="J2931" t="s">
        <v>8218</v>
      </c>
      <c r="K2931" s="6">
        <v>8000</v>
      </c>
    </row>
    <row r="2932" spans="10:11" x14ac:dyDescent="0.2">
      <c r="J2932" t="s">
        <v>8218</v>
      </c>
      <c r="K2932" s="6">
        <v>10000</v>
      </c>
    </row>
    <row r="2933" spans="10:11" x14ac:dyDescent="0.2">
      <c r="J2933" t="s">
        <v>8218</v>
      </c>
      <c r="K2933" s="6">
        <v>750</v>
      </c>
    </row>
    <row r="2934" spans="10:11" x14ac:dyDescent="0.2">
      <c r="J2934" t="s">
        <v>8218</v>
      </c>
      <c r="K2934" s="6">
        <v>3100</v>
      </c>
    </row>
    <row r="2935" spans="10:11" x14ac:dyDescent="0.2">
      <c r="J2935" t="s">
        <v>8218</v>
      </c>
      <c r="K2935" s="6">
        <v>2500</v>
      </c>
    </row>
    <row r="2936" spans="10:11" x14ac:dyDescent="0.2">
      <c r="J2936" t="s">
        <v>8218</v>
      </c>
      <c r="K2936" s="6">
        <v>2500</v>
      </c>
    </row>
    <row r="2937" spans="10:11" x14ac:dyDescent="0.2">
      <c r="J2937" t="s">
        <v>8218</v>
      </c>
      <c r="K2937" s="6">
        <v>3500</v>
      </c>
    </row>
    <row r="2938" spans="10:11" x14ac:dyDescent="0.2">
      <c r="J2938" t="s">
        <v>8218</v>
      </c>
      <c r="K2938" s="6">
        <v>1000</v>
      </c>
    </row>
    <row r="2939" spans="10:11" x14ac:dyDescent="0.2">
      <c r="J2939" t="s">
        <v>8218</v>
      </c>
      <c r="K2939" s="6">
        <v>1500</v>
      </c>
    </row>
    <row r="2940" spans="10:11" x14ac:dyDescent="0.2">
      <c r="J2940" t="s">
        <v>8218</v>
      </c>
      <c r="K2940" s="6">
        <v>4000</v>
      </c>
    </row>
    <row r="2941" spans="10:11" x14ac:dyDescent="0.2">
      <c r="J2941" t="s">
        <v>8218</v>
      </c>
      <c r="K2941" s="6">
        <v>8000</v>
      </c>
    </row>
    <row r="2942" spans="10:11" x14ac:dyDescent="0.2">
      <c r="J2942" t="s">
        <v>8218</v>
      </c>
      <c r="K2942" s="6">
        <v>2500</v>
      </c>
    </row>
    <row r="2943" spans="10:11" x14ac:dyDescent="0.2">
      <c r="J2943" t="s">
        <v>8220</v>
      </c>
      <c r="K2943" s="6">
        <v>25000</v>
      </c>
    </row>
    <row r="2944" spans="10:11" x14ac:dyDescent="0.2">
      <c r="J2944" t="s">
        <v>8220</v>
      </c>
      <c r="K2944" s="6">
        <v>200000</v>
      </c>
    </row>
    <row r="2945" spans="10:11" x14ac:dyDescent="0.2">
      <c r="J2945" t="s">
        <v>8220</v>
      </c>
      <c r="K2945" s="6">
        <v>3000</v>
      </c>
    </row>
    <row r="2946" spans="10:11" x14ac:dyDescent="0.2">
      <c r="J2946" t="s">
        <v>8220</v>
      </c>
      <c r="K2946" s="6">
        <v>10000</v>
      </c>
    </row>
    <row r="2947" spans="10:11" x14ac:dyDescent="0.2">
      <c r="J2947" t="s">
        <v>8220</v>
      </c>
      <c r="K2947" s="6">
        <v>50000</v>
      </c>
    </row>
    <row r="2948" spans="10:11" x14ac:dyDescent="0.2">
      <c r="J2948" t="s">
        <v>8220</v>
      </c>
      <c r="K2948" s="6">
        <v>2000</v>
      </c>
    </row>
    <row r="2949" spans="10:11" x14ac:dyDescent="0.2">
      <c r="J2949" t="s">
        <v>8220</v>
      </c>
      <c r="K2949" s="6">
        <v>25000</v>
      </c>
    </row>
    <row r="2950" spans="10:11" x14ac:dyDescent="0.2">
      <c r="J2950" t="s">
        <v>8220</v>
      </c>
      <c r="K2950" s="6">
        <v>500000</v>
      </c>
    </row>
    <row r="2951" spans="10:11" x14ac:dyDescent="0.2">
      <c r="J2951" t="s">
        <v>8220</v>
      </c>
      <c r="K2951" s="6">
        <v>1000</v>
      </c>
    </row>
    <row r="2952" spans="10:11" x14ac:dyDescent="0.2">
      <c r="J2952" t="s">
        <v>8220</v>
      </c>
      <c r="K2952" s="6">
        <v>5000000</v>
      </c>
    </row>
    <row r="2953" spans="10:11" x14ac:dyDescent="0.2">
      <c r="J2953" t="s">
        <v>8219</v>
      </c>
      <c r="K2953" s="6">
        <v>50000</v>
      </c>
    </row>
    <row r="2954" spans="10:11" x14ac:dyDescent="0.2">
      <c r="J2954" t="s">
        <v>8219</v>
      </c>
      <c r="K2954" s="6">
        <v>20000</v>
      </c>
    </row>
    <row r="2955" spans="10:11" x14ac:dyDescent="0.2">
      <c r="J2955" t="s">
        <v>8219</v>
      </c>
      <c r="K2955" s="6">
        <v>400000</v>
      </c>
    </row>
    <row r="2956" spans="10:11" x14ac:dyDescent="0.2">
      <c r="J2956" t="s">
        <v>8219</v>
      </c>
      <c r="K2956" s="6">
        <v>15000</v>
      </c>
    </row>
    <row r="2957" spans="10:11" x14ac:dyDescent="0.2">
      <c r="J2957" t="s">
        <v>8219</v>
      </c>
      <c r="K2957" s="6">
        <v>1200</v>
      </c>
    </row>
    <row r="2958" spans="10:11" x14ac:dyDescent="0.2">
      <c r="J2958" t="s">
        <v>8219</v>
      </c>
      <c r="K2958" s="6">
        <v>7900</v>
      </c>
    </row>
    <row r="2959" spans="10:11" x14ac:dyDescent="0.2">
      <c r="J2959" t="s">
        <v>8219</v>
      </c>
      <c r="K2959" s="6">
        <v>15000</v>
      </c>
    </row>
    <row r="2960" spans="10:11" x14ac:dyDescent="0.2">
      <c r="J2960" t="s">
        <v>8219</v>
      </c>
      <c r="K2960" s="6">
        <v>80000</v>
      </c>
    </row>
    <row r="2961" spans="10:11" x14ac:dyDescent="0.2">
      <c r="J2961" t="s">
        <v>8219</v>
      </c>
      <c r="K2961" s="6">
        <v>10000</v>
      </c>
    </row>
    <row r="2962" spans="10:11" x14ac:dyDescent="0.2">
      <c r="J2962" t="s">
        <v>8219</v>
      </c>
      <c r="K2962" s="6">
        <v>30000000</v>
      </c>
    </row>
    <row r="2963" spans="10:11" x14ac:dyDescent="0.2">
      <c r="J2963" t="s">
        <v>8218</v>
      </c>
      <c r="K2963" s="6">
        <v>5000</v>
      </c>
    </row>
    <row r="2964" spans="10:11" x14ac:dyDescent="0.2">
      <c r="J2964" t="s">
        <v>8218</v>
      </c>
      <c r="K2964" s="6">
        <v>1000</v>
      </c>
    </row>
    <row r="2965" spans="10:11" x14ac:dyDescent="0.2">
      <c r="J2965" t="s">
        <v>8218</v>
      </c>
      <c r="K2965" s="6">
        <v>10000</v>
      </c>
    </row>
    <row r="2966" spans="10:11" x14ac:dyDescent="0.2">
      <c r="J2966" t="s">
        <v>8218</v>
      </c>
      <c r="K2966" s="6">
        <v>5000</v>
      </c>
    </row>
    <row r="2967" spans="10:11" x14ac:dyDescent="0.2">
      <c r="J2967" t="s">
        <v>8218</v>
      </c>
      <c r="K2967" s="6">
        <v>1500</v>
      </c>
    </row>
    <row r="2968" spans="10:11" x14ac:dyDescent="0.2">
      <c r="J2968" t="s">
        <v>8218</v>
      </c>
      <c r="K2968" s="6">
        <v>10000</v>
      </c>
    </row>
    <row r="2969" spans="10:11" x14ac:dyDescent="0.2">
      <c r="J2969" t="s">
        <v>8218</v>
      </c>
      <c r="K2969" s="6">
        <v>5000</v>
      </c>
    </row>
    <row r="2970" spans="10:11" x14ac:dyDescent="0.2">
      <c r="J2970" t="s">
        <v>8218</v>
      </c>
      <c r="K2970" s="6">
        <v>3500</v>
      </c>
    </row>
    <row r="2971" spans="10:11" x14ac:dyDescent="0.2">
      <c r="J2971" t="s">
        <v>8218</v>
      </c>
      <c r="K2971" s="6">
        <v>1000</v>
      </c>
    </row>
    <row r="2972" spans="10:11" x14ac:dyDescent="0.2">
      <c r="J2972" t="s">
        <v>8218</v>
      </c>
      <c r="K2972" s="6">
        <v>6000</v>
      </c>
    </row>
    <row r="2973" spans="10:11" x14ac:dyDescent="0.2">
      <c r="J2973" t="s">
        <v>8218</v>
      </c>
      <c r="K2973" s="6">
        <v>3200</v>
      </c>
    </row>
    <row r="2974" spans="10:11" x14ac:dyDescent="0.2">
      <c r="J2974" t="s">
        <v>8218</v>
      </c>
      <c r="K2974" s="6">
        <v>2000</v>
      </c>
    </row>
    <row r="2975" spans="10:11" x14ac:dyDescent="0.2">
      <c r="J2975" t="s">
        <v>8218</v>
      </c>
      <c r="K2975" s="6">
        <v>5000</v>
      </c>
    </row>
    <row r="2976" spans="10:11" x14ac:dyDescent="0.2">
      <c r="J2976" t="s">
        <v>8218</v>
      </c>
      <c r="K2976" s="6">
        <v>5000</v>
      </c>
    </row>
    <row r="2977" spans="10:11" x14ac:dyDescent="0.2">
      <c r="J2977" t="s">
        <v>8218</v>
      </c>
      <c r="K2977" s="6">
        <v>8000</v>
      </c>
    </row>
    <row r="2978" spans="10:11" x14ac:dyDescent="0.2">
      <c r="J2978" t="s">
        <v>8218</v>
      </c>
      <c r="K2978" s="6">
        <v>70</v>
      </c>
    </row>
    <row r="2979" spans="10:11" x14ac:dyDescent="0.2">
      <c r="J2979" t="s">
        <v>8218</v>
      </c>
      <c r="K2979" s="6">
        <v>3000</v>
      </c>
    </row>
    <row r="2980" spans="10:11" x14ac:dyDescent="0.2">
      <c r="J2980" t="s">
        <v>8218</v>
      </c>
      <c r="K2980" s="6">
        <v>750</v>
      </c>
    </row>
    <row r="2981" spans="10:11" x14ac:dyDescent="0.2">
      <c r="J2981" t="s">
        <v>8218</v>
      </c>
      <c r="K2981" s="6">
        <v>5000</v>
      </c>
    </row>
    <row r="2982" spans="10:11" x14ac:dyDescent="0.2">
      <c r="J2982" t="s">
        <v>8218</v>
      </c>
      <c r="K2982" s="6">
        <v>3000</v>
      </c>
    </row>
    <row r="2983" spans="10:11" x14ac:dyDescent="0.2">
      <c r="J2983" t="s">
        <v>8218</v>
      </c>
      <c r="K2983" s="6">
        <v>4000</v>
      </c>
    </row>
    <row r="2984" spans="10:11" x14ac:dyDescent="0.2">
      <c r="J2984" t="s">
        <v>8218</v>
      </c>
      <c r="K2984" s="6">
        <v>5000</v>
      </c>
    </row>
    <row r="2985" spans="10:11" x14ac:dyDescent="0.2">
      <c r="J2985" t="s">
        <v>8218</v>
      </c>
      <c r="K2985" s="6">
        <v>116000</v>
      </c>
    </row>
    <row r="2986" spans="10:11" x14ac:dyDescent="0.2">
      <c r="J2986" t="s">
        <v>8218</v>
      </c>
      <c r="K2986" s="6">
        <v>25000</v>
      </c>
    </row>
    <row r="2987" spans="10:11" x14ac:dyDescent="0.2">
      <c r="J2987" t="s">
        <v>8218</v>
      </c>
      <c r="K2987" s="6">
        <v>10000</v>
      </c>
    </row>
    <row r="2988" spans="10:11" x14ac:dyDescent="0.2">
      <c r="J2988" t="s">
        <v>8218</v>
      </c>
      <c r="K2988" s="6">
        <v>2400</v>
      </c>
    </row>
    <row r="2989" spans="10:11" x14ac:dyDescent="0.2">
      <c r="J2989" t="s">
        <v>8218</v>
      </c>
      <c r="K2989" s="6">
        <v>25000</v>
      </c>
    </row>
    <row r="2990" spans="10:11" x14ac:dyDescent="0.2">
      <c r="J2990" t="s">
        <v>8218</v>
      </c>
      <c r="K2990" s="6">
        <v>1000</v>
      </c>
    </row>
    <row r="2991" spans="10:11" x14ac:dyDescent="0.2">
      <c r="J2991" t="s">
        <v>8218</v>
      </c>
      <c r="K2991" s="6">
        <v>20000</v>
      </c>
    </row>
    <row r="2992" spans="10:11" x14ac:dyDescent="0.2">
      <c r="J2992" t="s">
        <v>8218</v>
      </c>
      <c r="K2992" s="6">
        <v>10000</v>
      </c>
    </row>
    <row r="2993" spans="10:11" x14ac:dyDescent="0.2">
      <c r="J2993" t="s">
        <v>8218</v>
      </c>
      <c r="K2993" s="6">
        <v>8500</v>
      </c>
    </row>
    <row r="2994" spans="10:11" x14ac:dyDescent="0.2">
      <c r="J2994" t="s">
        <v>8218</v>
      </c>
      <c r="K2994" s="6">
        <v>3000</v>
      </c>
    </row>
    <row r="2995" spans="10:11" x14ac:dyDescent="0.2">
      <c r="J2995" t="s">
        <v>8218</v>
      </c>
      <c r="K2995" s="6">
        <v>1000</v>
      </c>
    </row>
    <row r="2996" spans="10:11" x14ac:dyDescent="0.2">
      <c r="J2996" t="s">
        <v>8218</v>
      </c>
      <c r="K2996" s="6">
        <v>300</v>
      </c>
    </row>
    <row r="2997" spans="10:11" x14ac:dyDescent="0.2">
      <c r="J2997" t="s">
        <v>8218</v>
      </c>
      <c r="K2997" s="6">
        <v>15000</v>
      </c>
    </row>
    <row r="2998" spans="10:11" x14ac:dyDescent="0.2">
      <c r="J2998" t="s">
        <v>8218</v>
      </c>
      <c r="K2998" s="6">
        <v>35000</v>
      </c>
    </row>
    <row r="2999" spans="10:11" x14ac:dyDescent="0.2">
      <c r="J2999" t="s">
        <v>8218</v>
      </c>
      <c r="K2999" s="6">
        <v>10000</v>
      </c>
    </row>
    <row r="3000" spans="10:11" x14ac:dyDescent="0.2">
      <c r="J3000" t="s">
        <v>8218</v>
      </c>
      <c r="K3000" s="6">
        <v>50000</v>
      </c>
    </row>
    <row r="3001" spans="10:11" x14ac:dyDescent="0.2">
      <c r="J3001" t="s">
        <v>8218</v>
      </c>
      <c r="K3001" s="6">
        <v>1350</v>
      </c>
    </row>
    <row r="3002" spans="10:11" x14ac:dyDescent="0.2">
      <c r="J3002" t="s">
        <v>8218</v>
      </c>
      <c r="K3002" s="6">
        <v>500</v>
      </c>
    </row>
    <row r="3003" spans="10:11" x14ac:dyDescent="0.2">
      <c r="J3003" t="s">
        <v>8218</v>
      </c>
      <c r="K3003" s="6">
        <v>7214</v>
      </c>
    </row>
    <row r="3004" spans="10:11" x14ac:dyDescent="0.2">
      <c r="J3004" t="s">
        <v>8218</v>
      </c>
      <c r="K3004" s="6">
        <v>7000</v>
      </c>
    </row>
    <row r="3005" spans="10:11" x14ac:dyDescent="0.2">
      <c r="J3005" t="s">
        <v>8218</v>
      </c>
      <c r="K3005" s="6">
        <v>3000</v>
      </c>
    </row>
    <row r="3006" spans="10:11" x14ac:dyDescent="0.2">
      <c r="J3006" t="s">
        <v>8218</v>
      </c>
      <c r="K3006" s="6">
        <v>40000</v>
      </c>
    </row>
    <row r="3007" spans="10:11" x14ac:dyDescent="0.2">
      <c r="J3007" t="s">
        <v>8218</v>
      </c>
      <c r="K3007" s="6">
        <v>10600</v>
      </c>
    </row>
    <row r="3008" spans="10:11" x14ac:dyDescent="0.2">
      <c r="J3008" t="s">
        <v>8218</v>
      </c>
      <c r="K3008" s="6">
        <v>8000</v>
      </c>
    </row>
    <row r="3009" spans="10:11" x14ac:dyDescent="0.2">
      <c r="J3009" t="s">
        <v>8218</v>
      </c>
      <c r="K3009" s="6">
        <v>600</v>
      </c>
    </row>
    <row r="3010" spans="10:11" x14ac:dyDescent="0.2">
      <c r="J3010" t="s">
        <v>8218</v>
      </c>
      <c r="K3010" s="6">
        <v>3000</v>
      </c>
    </row>
    <row r="3011" spans="10:11" x14ac:dyDescent="0.2">
      <c r="J3011" t="s">
        <v>8218</v>
      </c>
      <c r="K3011" s="6">
        <v>25000</v>
      </c>
    </row>
    <row r="3012" spans="10:11" x14ac:dyDescent="0.2">
      <c r="J3012" t="s">
        <v>8218</v>
      </c>
      <c r="K3012" s="6">
        <v>1500</v>
      </c>
    </row>
    <row r="3013" spans="10:11" x14ac:dyDescent="0.2">
      <c r="J3013" t="s">
        <v>8218</v>
      </c>
      <c r="K3013" s="6">
        <v>300</v>
      </c>
    </row>
    <row r="3014" spans="10:11" x14ac:dyDescent="0.2">
      <c r="J3014" t="s">
        <v>8218</v>
      </c>
      <c r="K3014" s="6">
        <v>4000</v>
      </c>
    </row>
    <row r="3015" spans="10:11" x14ac:dyDescent="0.2">
      <c r="J3015" t="s">
        <v>8218</v>
      </c>
      <c r="K3015" s="6">
        <v>10000</v>
      </c>
    </row>
    <row r="3016" spans="10:11" x14ac:dyDescent="0.2">
      <c r="J3016" t="s">
        <v>8218</v>
      </c>
      <c r="K3016" s="6">
        <v>25000</v>
      </c>
    </row>
    <row r="3017" spans="10:11" x14ac:dyDescent="0.2">
      <c r="J3017" t="s">
        <v>8218</v>
      </c>
      <c r="K3017" s="6">
        <v>3400</v>
      </c>
    </row>
    <row r="3018" spans="10:11" x14ac:dyDescent="0.2">
      <c r="J3018" t="s">
        <v>8218</v>
      </c>
      <c r="K3018" s="6">
        <v>8500</v>
      </c>
    </row>
    <row r="3019" spans="10:11" x14ac:dyDescent="0.2">
      <c r="J3019" t="s">
        <v>8218</v>
      </c>
      <c r="K3019" s="6">
        <v>22000</v>
      </c>
    </row>
    <row r="3020" spans="10:11" x14ac:dyDescent="0.2">
      <c r="J3020" t="s">
        <v>8218</v>
      </c>
      <c r="K3020" s="6">
        <v>4200</v>
      </c>
    </row>
    <row r="3021" spans="10:11" x14ac:dyDescent="0.2">
      <c r="J3021" t="s">
        <v>8218</v>
      </c>
      <c r="K3021" s="6">
        <v>15000</v>
      </c>
    </row>
    <row r="3022" spans="10:11" x14ac:dyDescent="0.2">
      <c r="J3022" t="s">
        <v>8218</v>
      </c>
      <c r="K3022" s="6">
        <v>7000</v>
      </c>
    </row>
    <row r="3023" spans="10:11" x14ac:dyDescent="0.2">
      <c r="J3023" t="s">
        <v>8218</v>
      </c>
      <c r="K3023" s="6">
        <v>4500</v>
      </c>
    </row>
    <row r="3024" spans="10:11" x14ac:dyDescent="0.2">
      <c r="J3024" t="s">
        <v>8218</v>
      </c>
      <c r="K3024" s="6">
        <v>10000</v>
      </c>
    </row>
    <row r="3025" spans="10:11" x14ac:dyDescent="0.2">
      <c r="J3025" t="s">
        <v>8218</v>
      </c>
      <c r="K3025" s="6">
        <v>700</v>
      </c>
    </row>
    <row r="3026" spans="10:11" x14ac:dyDescent="0.2">
      <c r="J3026" t="s">
        <v>8218</v>
      </c>
      <c r="K3026" s="6">
        <v>5000</v>
      </c>
    </row>
    <row r="3027" spans="10:11" x14ac:dyDescent="0.2">
      <c r="J3027" t="s">
        <v>8218</v>
      </c>
      <c r="K3027" s="6">
        <v>2500</v>
      </c>
    </row>
    <row r="3028" spans="10:11" x14ac:dyDescent="0.2">
      <c r="J3028" t="s">
        <v>8218</v>
      </c>
      <c r="K3028" s="6">
        <v>900</v>
      </c>
    </row>
    <row r="3029" spans="10:11" x14ac:dyDescent="0.2">
      <c r="J3029" t="s">
        <v>8218</v>
      </c>
      <c r="K3029" s="6">
        <v>40000</v>
      </c>
    </row>
    <row r="3030" spans="10:11" x14ac:dyDescent="0.2">
      <c r="J3030" t="s">
        <v>8218</v>
      </c>
      <c r="K3030" s="6">
        <v>5000</v>
      </c>
    </row>
    <row r="3031" spans="10:11" x14ac:dyDescent="0.2">
      <c r="J3031" t="s">
        <v>8218</v>
      </c>
      <c r="K3031" s="6">
        <v>30000</v>
      </c>
    </row>
    <row r="3032" spans="10:11" x14ac:dyDescent="0.2">
      <c r="J3032" t="s">
        <v>8218</v>
      </c>
      <c r="K3032" s="6">
        <v>1750</v>
      </c>
    </row>
    <row r="3033" spans="10:11" x14ac:dyDescent="0.2">
      <c r="J3033" t="s">
        <v>8218</v>
      </c>
      <c r="K3033" s="6">
        <v>1500</v>
      </c>
    </row>
    <row r="3034" spans="10:11" x14ac:dyDescent="0.2">
      <c r="J3034" t="s">
        <v>8218</v>
      </c>
      <c r="K3034" s="6">
        <v>1000</v>
      </c>
    </row>
    <row r="3035" spans="10:11" x14ac:dyDescent="0.2">
      <c r="J3035" t="s">
        <v>8218</v>
      </c>
      <c r="K3035" s="6">
        <v>3000</v>
      </c>
    </row>
    <row r="3036" spans="10:11" x14ac:dyDescent="0.2">
      <c r="J3036" t="s">
        <v>8218</v>
      </c>
      <c r="K3036" s="6">
        <v>100000</v>
      </c>
    </row>
    <row r="3037" spans="10:11" x14ac:dyDescent="0.2">
      <c r="J3037" t="s">
        <v>8218</v>
      </c>
      <c r="K3037" s="6">
        <v>25000</v>
      </c>
    </row>
    <row r="3038" spans="10:11" x14ac:dyDescent="0.2">
      <c r="J3038" t="s">
        <v>8218</v>
      </c>
      <c r="K3038" s="6">
        <v>25000</v>
      </c>
    </row>
    <row r="3039" spans="10:11" x14ac:dyDescent="0.2">
      <c r="J3039" t="s">
        <v>8218</v>
      </c>
      <c r="K3039" s="6">
        <v>500</v>
      </c>
    </row>
    <row r="3040" spans="10:11" x14ac:dyDescent="0.2">
      <c r="J3040" t="s">
        <v>8218</v>
      </c>
      <c r="K3040" s="6">
        <v>1000</v>
      </c>
    </row>
    <row r="3041" spans="10:11" x14ac:dyDescent="0.2">
      <c r="J3041" t="s">
        <v>8218</v>
      </c>
      <c r="K3041" s="6">
        <v>20000</v>
      </c>
    </row>
    <row r="3042" spans="10:11" x14ac:dyDescent="0.2">
      <c r="J3042" t="s">
        <v>8218</v>
      </c>
      <c r="K3042" s="6">
        <v>3000</v>
      </c>
    </row>
    <row r="3043" spans="10:11" x14ac:dyDescent="0.2">
      <c r="J3043" t="s">
        <v>8218</v>
      </c>
      <c r="K3043" s="6">
        <v>8300</v>
      </c>
    </row>
    <row r="3044" spans="10:11" x14ac:dyDescent="0.2">
      <c r="J3044" t="s">
        <v>8218</v>
      </c>
      <c r="K3044" s="6">
        <v>1500</v>
      </c>
    </row>
    <row r="3045" spans="10:11" x14ac:dyDescent="0.2">
      <c r="J3045" t="s">
        <v>8218</v>
      </c>
      <c r="K3045" s="6">
        <v>15000</v>
      </c>
    </row>
    <row r="3046" spans="10:11" x14ac:dyDescent="0.2">
      <c r="J3046" t="s">
        <v>8218</v>
      </c>
      <c r="K3046" s="6">
        <v>12000</v>
      </c>
    </row>
    <row r="3047" spans="10:11" x14ac:dyDescent="0.2">
      <c r="J3047" t="s">
        <v>8218</v>
      </c>
      <c r="K3047" s="6">
        <v>4000</v>
      </c>
    </row>
    <row r="3048" spans="10:11" x14ac:dyDescent="0.2">
      <c r="J3048" t="s">
        <v>8218</v>
      </c>
      <c r="K3048" s="6">
        <v>7900</v>
      </c>
    </row>
    <row r="3049" spans="10:11" x14ac:dyDescent="0.2">
      <c r="J3049" t="s">
        <v>8218</v>
      </c>
      <c r="K3049" s="6">
        <v>500</v>
      </c>
    </row>
    <row r="3050" spans="10:11" x14ac:dyDescent="0.2">
      <c r="J3050" t="s">
        <v>8218</v>
      </c>
      <c r="K3050" s="6">
        <v>5000</v>
      </c>
    </row>
    <row r="3051" spans="10:11" x14ac:dyDescent="0.2">
      <c r="J3051" t="s">
        <v>8218</v>
      </c>
      <c r="K3051" s="6">
        <v>3750</v>
      </c>
    </row>
    <row r="3052" spans="10:11" x14ac:dyDescent="0.2">
      <c r="J3052" t="s">
        <v>8218</v>
      </c>
      <c r="K3052" s="6">
        <v>600</v>
      </c>
    </row>
    <row r="3053" spans="10:11" x14ac:dyDescent="0.2">
      <c r="J3053" t="s">
        <v>8220</v>
      </c>
      <c r="K3053" s="6">
        <v>3500</v>
      </c>
    </row>
    <row r="3054" spans="10:11" x14ac:dyDescent="0.2">
      <c r="J3054" t="s">
        <v>8220</v>
      </c>
      <c r="K3054" s="6">
        <v>50000</v>
      </c>
    </row>
    <row r="3055" spans="10:11" x14ac:dyDescent="0.2">
      <c r="J3055" t="s">
        <v>8220</v>
      </c>
      <c r="K3055" s="6">
        <v>10000</v>
      </c>
    </row>
    <row r="3056" spans="10:11" x14ac:dyDescent="0.2">
      <c r="J3056" t="s">
        <v>8220</v>
      </c>
      <c r="K3056" s="6">
        <v>300</v>
      </c>
    </row>
    <row r="3057" spans="10:11" x14ac:dyDescent="0.2">
      <c r="J3057" t="s">
        <v>8220</v>
      </c>
      <c r="K3057" s="6">
        <v>20000</v>
      </c>
    </row>
    <row r="3058" spans="10:11" x14ac:dyDescent="0.2">
      <c r="J3058" t="s">
        <v>8220</v>
      </c>
      <c r="K3058" s="6">
        <v>25000</v>
      </c>
    </row>
    <row r="3059" spans="10:11" x14ac:dyDescent="0.2">
      <c r="J3059" t="s">
        <v>8220</v>
      </c>
      <c r="K3059" s="6">
        <v>50000</v>
      </c>
    </row>
    <row r="3060" spans="10:11" x14ac:dyDescent="0.2">
      <c r="J3060" t="s">
        <v>8220</v>
      </c>
      <c r="K3060" s="6">
        <v>18000</v>
      </c>
    </row>
    <row r="3061" spans="10:11" x14ac:dyDescent="0.2">
      <c r="J3061" t="s">
        <v>8220</v>
      </c>
      <c r="K3061" s="6">
        <v>15000</v>
      </c>
    </row>
    <row r="3062" spans="10:11" x14ac:dyDescent="0.2">
      <c r="J3062" t="s">
        <v>8220</v>
      </c>
      <c r="K3062" s="6">
        <v>220000</v>
      </c>
    </row>
    <row r="3063" spans="10:11" x14ac:dyDescent="0.2">
      <c r="J3063" t="s">
        <v>8220</v>
      </c>
      <c r="K3063" s="6">
        <v>1000000</v>
      </c>
    </row>
    <row r="3064" spans="10:11" x14ac:dyDescent="0.2">
      <c r="J3064" t="s">
        <v>8220</v>
      </c>
      <c r="K3064" s="6">
        <v>10000</v>
      </c>
    </row>
    <row r="3065" spans="10:11" x14ac:dyDescent="0.2">
      <c r="J3065" t="s">
        <v>8220</v>
      </c>
      <c r="K3065" s="6">
        <v>3000</v>
      </c>
    </row>
    <row r="3066" spans="10:11" x14ac:dyDescent="0.2">
      <c r="J3066" t="s">
        <v>8220</v>
      </c>
      <c r="K3066" s="6">
        <v>75000</v>
      </c>
    </row>
    <row r="3067" spans="10:11" x14ac:dyDescent="0.2">
      <c r="J3067" t="s">
        <v>8220</v>
      </c>
      <c r="K3067" s="6">
        <v>25000</v>
      </c>
    </row>
    <row r="3068" spans="10:11" x14ac:dyDescent="0.2">
      <c r="J3068" t="s">
        <v>8220</v>
      </c>
      <c r="K3068" s="6">
        <v>350000</v>
      </c>
    </row>
    <row r="3069" spans="10:11" x14ac:dyDescent="0.2">
      <c r="J3069" t="s">
        <v>8220</v>
      </c>
      <c r="K3069" s="6">
        <v>8000</v>
      </c>
    </row>
    <row r="3070" spans="10:11" x14ac:dyDescent="0.2">
      <c r="J3070" t="s">
        <v>8220</v>
      </c>
      <c r="K3070" s="6">
        <v>250000</v>
      </c>
    </row>
    <row r="3071" spans="10:11" x14ac:dyDescent="0.2">
      <c r="J3071" t="s">
        <v>8220</v>
      </c>
      <c r="K3071" s="6">
        <v>1000</v>
      </c>
    </row>
    <row r="3072" spans="10:11" x14ac:dyDescent="0.2">
      <c r="J3072" t="s">
        <v>8220</v>
      </c>
      <c r="K3072" s="6">
        <v>10000</v>
      </c>
    </row>
    <row r="3073" spans="10:11" x14ac:dyDescent="0.2">
      <c r="J3073" t="s">
        <v>8220</v>
      </c>
      <c r="K3073" s="6">
        <v>12000</v>
      </c>
    </row>
    <row r="3074" spans="10:11" x14ac:dyDescent="0.2">
      <c r="J3074" t="s">
        <v>8220</v>
      </c>
      <c r="K3074" s="6">
        <v>12000</v>
      </c>
    </row>
    <row r="3075" spans="10:11" x14ac:dyDescent="0.2">
      <c r="J3075" t="s">
        <v>8220</v>
      </c>
      <c r="K3075" s="6">
        <v>2800000</v>
      </c>
    </row>
    <row r="3076" spans="10:11" x14ac:dyDescent="0.2">
      <c r="J3076" t="s">
        <v>8220</v>
      </c>
      <c r="K3076" s="6">
        <v>25000</v>
      </c>
    </row>
    <row r="3077" spans="10:11" x14ac:dyDescent="0.2">
      <c r="J3077" t="s">
        <v>8220</v>
      </c>
      <c r="K3077" s="6">
        <v>15000</v>
      </c>
    </row>
    <row r="3078" spans="10:11" x14ac:dyDescent="0.2">
      <c r="J3078" t="s">
        <v>8220</v>
      </c>
      <c r="K3078" s="6">
        <v>10000</v>
      </c>
    </row>
    <row r="3079" spans="10:11" x14ac:dyDescent="0.2">
      <c r="J3079" t="s">
        <v>8220</v>
      </c>
      <c r="K3079" s="6">
        <v>22000</v>
      </c>
    </row>
    <row r="3080" spans="10:11" x14ac:dyDescent="0.2">
      <c r="J3080" t="s">
        <v>8220</v>
      </c>
      <c r="K3080" s="6">
        <v>60000</v>
      </c>
    </row>
    <row r="3081" spans="10:11" x14ac:dyDescent="0.2">
      <c r="J3081" t="s">
        <v>8220</v>
      </c>
      <c r="K3081" s="6">
        <v>1333666</v>
      </c>
    </row>
    <row r="3082" spans="10:11" x14ac:dyDescent="0.2">
      <c r="J3082" t="s">
        <v>8220</v>
      </c>
      <c r="K3082" s="6">
        <v>2000000</v>
      </c>
    </row>
    <row r="3083" spans="10:11" x14ac:dyDescent="0.2">
      <c r="J3083" t="s">
        <v>8220</v>
      </c>
      <c r="K3083" s="6">
        <v>1000000</v>
      </c>
    </row>
    <row r="3084" spans="10:11" x14ac:dyDescent="0.2">
      <c r="J3084" t="s">
        <v>8220</v>
      </c>
      <c r="K3084" s="6">
        <v>9000</v>
      </c>
    </row>
    <row r="3085" spans="10:11" x14ac:dyDescent="0.2">
      <c r="J3085" t="s">
        <v>8220</v>
      </c>
      <c r="K3085" s="6">
        <v>20000</v>
      </c>
    </row>
    <row r="3086" spans="10:11" x14ac:dyDescent="0.2">
      <c r="J3086" t="s">
        <v>8220</v>
      </c>
      <c r="K3086" s="6">
        <v>4059</v>
      </c>
    </row>
    <row r="3087" spans="10:11" x14ac:dyDescent="0.2">
      <c r="J3087" t="s">
        <v>8220</v>
      </c>
      <c r="K3087" s="6">
        <v>25000</v>
      </c>
    </row>
    <row r="3088" spans="10:11" x14ac:dyDescent="0.2">
      <c r="J3088" t="s">
        <v>8220</v>
      </c>
      <c r="K3088" s="6">
        <v>20000</v>
      </c>
    </row>
    <row r="3089" spans="10:11" x14ac:dyDescent="0.2">
      <c r="J3089" t="s">
        <v>8220</v>
      </c>
      <c r="K3089" s="6">
        <v>20000</v>
      </c>
    </row>
    <row r="3090" spans="10:11" x14ac:dyDescent="0.2">
      <c r="J3090" t="s">
        <v>8220</v>
      </c>
      <c r="K3090" s="6">
        <v>65000</v>
      </c>
    </row>
    <row r="3091" spans="10:11" x14ac:dyDescent="0.2">
      <c r="J3091" t="s">
        <v>8220</v>
      </c>
      <c r="K3091" s="6">
        <v>25000</v>
      </c>
    </row>
    <row r="3092" spans="10:11" x14ac:dyDescent="0.2">
      <c r="J3092" t="s">
        <v>8220</v>
      </c>
      <c r="K3092" s="6">
        <v>225000</v>
      </c>
    </row>
    <row r="3093" spans="10:11" x14ac:dyDescent="0.2">
      <c r="J3093" t="s">
        <v>8220</v>
      </c>
      <c r="K3093" s="6">
        <v>5000</v>
      </c>
    </row>
    <row r="3094" spans="10:11" x14ac:dyDescent="0.2">
      <c r="J3094" t="s">
        <v>8220</v>
      </c>
      <c r="K3094" s="6">
        <v>100000</v>
      </c>
    </row>
    <row r="3095" spans="10:11" x14ac:dyDescent="0.2">
      <c r="J3095" t="s">
        <v>8220</v>
      </c>
      <c r="K3095" s="6">
        <v>4000</v>
      </c>
    </row>
    <row r="3096" spans="10:11" x14ac:dyDescent="0.2">
      <c r="J3096" t="s">
        <v>8220</v>
      </c>
      <c r="K3096" s="6">
        <v>100000</v>
      </c>
    </row>
    <row r="3097" spans="10:11" x14ac:dyDescent="0.2">
      <c r="J3097" t="s">
        <v>8220</v>
      </c>
      <c r="K3097" s="6">
        <v>14920</v>
      </c>
    </row>
    <row r="3098" spans="10:11" x14ac:dyDescent="0.2">
      <c r="J3098" t="s">
        <v>8220</v>
      </c>
      <c r="K3098" s="6">
        <v>20000</v>
      </c>
    </row>
    <row r="3099" spans="10:11" x14ac:dyDescent="0.2">
      <c r="J3099" t="s">
        <v>8220</v>
      </c>
      <c r="K3099" s="6">
        <v>10000</v>
      </c>
    </row>
    <row r="3100" spans="10:11" x14ac:dyDescent="0.2">
      <c r="J3100" t="s">
        <v>8220</v>
      </c>
      <c r="K3100" s="6">
        <v>48725</v>
      </c>
    </row>
    <row r="3101" spans="10:11" x14ac:dyDescent="0.2">
      <c r="J3101" t="s">
        <v>8220</v>
      </c>
      <c r="K3101" s="6">
        <v>2000</v>
      </c>
    </row>
    <row r="3102" spans="10:11" x14ac:dyDescent="0.2">
      <c r="J3102" t="s">
        <v>8220</v>
      </c>
      <c r="K3102" s="6">
        <v>12000</v>
      </c>
    </row>
    <row r="3103" spans="10:11" x14ac:dyDescent="0.2">
      <c r="J3103" t="s">
        <v>8220</v>
      </c>
      <c r="K3103" s="6">
        <v>2500</v>
      </c>
    </row>
    <row r="3104" spans="10:11" x14ac:dyDescent="0.2">
      <c r="J3104" t="s">
        <v>8220</v>
      </c>
      <c r="K3104" s="6">
        <v>16000</v>
      </c>
    </row>
    <row r="3105" spans="10:11" x14ac:dyDescent="0.2">
      <c r="J3105" t="s">
        <v>8220</v>
      </c>
      <c r="K3105" s="6">
        <v>4100</v>
      </c>
    </row>
    <row r="3106" spans="10:11" x14ac:dyDescent="0.2">
      <c r="J3106" t="s">
        <v>8220</v>
      </c>
      <c r="K3106" s="6">
        <v>4000</v>
      </c>
    </row>
    <row r="3107" spans="10:11" x14ac:dyDescent="0.2">
      <c r="J3107" t="s">
        <v>8220</v>
      </c>
      <c r="K3107" s="6">
        <v>5845</v>
      </c>
    </row>
    <row r="3108" spans="10:11" x14ac:dyDescent="0.2">
      <c r="J3108" t="s">
        <v>8220</v>
      </c>
      <c r="K3108" s="6">
        <v>1000</v>
      </c>
    </row>
    <row r="3109" spans="10:11" x14ac:dyDescent="0.2">
      <c r="J3109" t="s">
        <v>8220</v>
      </c>
      <c r="K3109" s="6">
        <v>40000</v>
      </c>
    </row>
    <row r="3110" spans="10:11" x14ac:dyDescent="0.2">
      <c r="J3110" t="s">
        <v>8220</v>
      </c>
      <c r="K3110" s="6">
        <v>50000</v>
      </c>
    </row>
    <row r="3111" spans="10:11" x14ac:dyDescent="0.2">
      <c r="J3111" t="s">
        <v>8220</v>
      </c>
      <c r="K3111" s="6">
        <v>26500</v>
      </c>
    </row>
    <row r="3112" spans="10:11" x14ac:dyDescent="0.2">
      <c r="J3112" t="s">
        <v>8220</v>
      </c>
      <c r="K3112" s="6">
        <v>25000</v>
      </c>
    </row>
    <row r="3113" spans="10:11" x14ac:dyDescent="0.2">
      <c r="J3113" t="s">
        <v>8220</v>
      </c>
      <c r="K3113" s="6">
        <v>20000</v>
      </c>
    </row>
    <row r="3114" spans="10:11" x14ac:dyDescent="0.2">
      <c r="J3114" t="s">
        <v>8220</v>
      </c>
      <c r="K3114" s="6">
        <v>11000</v>
      </c>
    </row>
    <row r="3115" spans="10:11" x14ac:dyDescent="0.2">
      <c r="J3115" t="s">
        <v>8220</v>
      </c>
      <c r="K3115" s="6">
        <v>109225</v>
      </c>
    </row>
    <row r="3116" spans="10:11" x14ac:dyDescent="0.2">
      <c r="J3116" t="s">
        <v>8220</v>
      </c>
      <c r="K3116" s="6">
        <v>75000</v>
      </c>
    </row>
    <row r="3117" spans="10:11" x14ac:dyDescent="0.2">
      <c r="J3117" t="s">
        <v>8220</v>
      </c>
      <c r="K3117" s="6">
        <v>10000</v>
      </c>
    </row>
    <row r="3118" spans="10:11" x14ac:dyDescent="0.2">
      <c r="J3118" t="s">
        <v>8220</v>
      </c>
      <c r="K3118" s="6">
        <v>750</v>
      </c>
    </row>
    <row r="3119" spans="10:11" x14ac:dyDescent="0.2">
      <c r="J3119" t="s">
        <v>8220</v>
      </c>
      <c r="K3119" s="6">
        <v>1000</v>
      </c>
    </row>
    <row r="3120" spans="10:11" x14ac:dyDescent="0.2">
      <c r="J3120" t="s">
        <v>8220</v>
      </c>
      <c r="K3120" s="6">
        <v>500000</v>
      </c>
    </row>
    <row r="3121" spans="10:11" x14ac:dyDescent="0.2">
      <c r="J3121" t="s">
        <v>8220</v>
      </c>
      <c r="K3121" s="6">
        <v>10000</v>
      </c>
    </row>
    <row r="3122" spans="10:11" x14ac:dyDescent="0.2">
      <c r="J3122" t="s">
        <v>8220</v>
      </c>
      <c r="K3122" s="6">
        <v>1300000</v>
      </c>
    </row>
    <row r="3123" spans="10:11" x14ac:dyDescent="0.2">
      <c r="J3123" t="s">
        <v>8219</v>
      </c>
      <c r="K3123" s="6">
        <v>1500</v>
      </c>
    </row>
    <row r="3124" spans="10:11" x14ac:dyDescent="0.2">
      <c r="J3124" t="s">
        <v>8219</v>
      </c>
      <c r="K3124" s="6">
        <v>199</v>
      </c>
    </row>
    <row r="3125" spans="10:11" x14ac:dyDescent="0.2">
      <c r="J3125" t="s">
        <v>8219</v>
      </c>
      <c r="K3125" s="6">
        <v>125000</v>
      </c>
    </row>
    <row r="3126" spans="10:11" x14ac:dyDescent="0.2">
      <c r="J3126" t="s">
        <v>8219</v>
      </c>
      <c r="K3126" s="6">
        <v>800000</v>
      </c>
    </row>
    <row r="3127" spans="10:11" x14ac:dyDescent="0.2">
      <c r="J3127" t="s">
        <v>8219</v>
      </c>
      <c r="K3127" s="6">
        <v>1500000</v>
      </c>
    </row>
    <row r="3128" spans="10:11" x14ac:dyDescent="0.2">
      <c r="J3128" t="s">
        <v>8219</v>
      </c>
      <c r="K3128" s="6">
        <v>25000</v>
      </c>
    </row>
    <row r="3129" spans="10:11" x14ac:dyDescent="0.2">
      <c r="J3129" t="s">
        <v>8219</v>
      </c>
      <c r="K3129" s="6">
        <v>100000</v>
      </c>
    </row>
    <row r="3130" spans="10:11" x14ac:dyDescent="0.2">
      <c r="J3130" t="s">
        <v>8221</v>
      </c>
      <c r="K3130" s="6">
        <v>15000</v>
      </c>
    </row>
    <row r="3131" spans="10:11" x14ac:dyDescent="0.2">
      <c r="J3131" t="s">
        <v>8221</v>
      </c>
      <c r="K3131" s="6">
        <v>1250</v>
      </c>
    </row>
    <row r="3132" spans="10:11" x14ac:dyDescent="0.2">
      <c r="J3132" t="s">
        <v>8221</v>
      </c>
      <c r="K3132" s="6">
        <v>10000</v>
      </c>
    </row>
    <row r="3133" spans="10:11" x14ac:dyDescent="0.2">
      <c r="J3133" t="s">
        <v>8221</v>
      </c>
      <c r="K3133" s="6">
        <v>4100</v>
      </c>
    </row>
    <row r="3134" spans="10:11" x14ac:dyDescent="0.2">
      <c r="J3134" t="s">
        <v>8221</v>
      </c>
      <c r="K3134" s="6">
        <v>30000</v>
      </c>
    </row>
    <row r="3135" spans="10:11" x14ac:dyDescent="0.2">
      <c r="J3135" t="s">
        <v>8221</v>
      </c>
      <c r="K3135" s="6">
        <v>500</v>
      </c>
    </row>
    <row r="3136" spans="10:11" x14ac:dyDescent="0.2">
      <c r="J3136" t="s">
        <v>8221</v>
      </c>
      <c r="K3136" s="6">
        <v>1000</v>
      </c>
    </row>
    <row r="3137" spans="10:11" x14ac:dyDescent="0.2">
      <c r="J3137" t="s">
        <v>8221</v>
      </c>
      <c r="K3137" s="6">
        <v>777</v>
      </c>
    </row>
    <row r="3138" spans="10:11" x14ac:dyDescent="0.2">
      <c r="J3138" t="s">
        <v>8221</v>
      </c>
      <c r="K3138" s="6">
        <v>500</v>
      </c>
    </row>
    <row r="3139" spans="10:11" x14ac:dyDescent="0.2">
      <c r="J3139" t="s">
        <v>8221</v>
      </c>
      <c r="K3139" s="6">
        <v>1500</v>
      </c>
    </row>
    <row r="3140" spans="10:11" x14ac:dyDescent="0.2">
      <c r="J3140" t="s">
        <v>8221</v>
      </c>
      <c r="K3140" s="6">
        <v>200</v>
      </c>
    </row>
    <row r="3141" spans="10:11" x14ac:dyDescent="0.2">
      <c r="J3141" t="s">
        <v>8221</v>
      </c>
      <c r="K3141" s="6">
        <v>50000</v>
      </c>
    </row>
    <row r="3142" spans="10:11" x14ac:dyDescent="0.2">
      <c r="J3142" t="s">
        <v>8221</v>
      </c>
      <c r="K3142" s="6">
        <v>10000</v>
      </c>
    </row>
    <row r="3143" spans="10:11" x14ac:dyDescent="0.2">
      <c r="J3143" t="s">
        <v>8221</v>
      </c>
      <c r="K3143" s="6">
        <v>500</v>
      </c>
    </row>
    <row r="3144" spans="10:11" x14ac:dyDescent="0.2">
      <c r="J3144" t="s">
        <v>8221</v>
      </c>
      <c r="K3144" s="6">
        <v>2750</v>
      </c>
    </row>
    <row r="3145" spans="10:11" x14ac:dyDescent="0.2">
      <c r="J3145" t="s">
        <v>8221</v>
      </c>
      <c r="K3145" s="6">
        <v>700</v>
      </c>
    </row>
    <row r="3146" spans="10:11" x14ac:dyDescent="0.2">
      <c r="J3146" t="s">
        <v>8221</v>
      </c>
      <c r="K3146" s="6">
        <v>10000</v>
      </c>
    </row>
    <row r="3147" spans="10:11" x14ac:dyDescent="0.2">
      <c r="J3147" t="s">
        <v>8221</v>
      </c>
      <c r="K3147" s="6">
        <v>25000</v>
      </c>
    </row>
    <row r="3148" spans="10:11" x14ac:dyDescent="0.2">
      <c r="J3148" t="s">
        <v>8221</v>
      </c>
      <c r="K3148" s="6">
        <v>50000</v>
      </c>
    </row>
    <row r="3149" spans="10:11" x14ac:dyDescent="0.2">
      <c r="J3149" t="s">
        <v>8218</v>
      </c>
      <c r="K3149" s="6">
        <v>20000</v>
      </c>
    </row>
    <row r="3150" spans="10:11" x14ac:dyDescent="0.2">
      <c r="J3150" t="s">
        <v>8218</v>
      </c>
      <c r="K3150" s="6">
        <v>1800</v>
      </c>
    </row>
    <row r="3151" spans="10:11" x14ac:dyDescent="0.2">
      <c r="J3151" t="s">
        <v>8218</v>
      </c>
      <c r="K3151" s="6">
        <v>1250</v>
      </c>
    </row>
    <row r="3152" spans="10:11" x14ac:dyDescent="0.2">
      <c r="J3152" t="s">
        <v>8218</v>
      </c>
      <c r="K3152" s="6">
        <v>3500</v>
      </c>
    </row>
    <row r="3153" spans="10:11" x14ac:dyDescent="0.2">
      <c r="J3153" t="s">
        <v>8218</v>
      </c>
      <c r="K3153" s="6">
        <v>3500</v>
      </c>
    </row>
    <row r="3154" spans="10:11" x14ac:dyDescent="0.2">
      <c r="J3154" t="s">
        <v>8218</v>
      </c>
      <c r="K3154" s="6">
        <v>2200</v>
      </c>
    </row>
    <row r="3155" spans="10:11" x14ac:dyDescent="0.2">
      <c r="J3155" t="s">
        <v>8218</v>
      </c>
      <c r="K3155" s="6">
        <v>3000</v>
      </c>
    </row>
    <row r="3156" spans="10:11" x14ac:dyDescent="0.2">
      <c r="J3156" t="s">
        <v>8218</v>
      </c>
      <c r="K3156" s="6">
        <v>7000</v>
      </c>
    </row>
    <row r="3157" spans="10:11" x14ac:dyDescent="0.2">
      <c r="J3157" t="s">
        <v>8218</v>
      </c>
      <c r="K3157" s="6">
        <v>5000</v>
      </c>
    </row>
    <row r="3158" spans="10:11" x14ac:dyDescent="0.2">
      <c r="J3158" t="s">
        <v>8218</v>
      </c>
      <c r="K3158" s="6">
        <v>5500</v>
      </c>
    </row>
    <row r="3159" spans="10:11" x14ac:dyDescent="0.2">
      <c r="J3159" t="s">
        <v>8218</v>
      </c>
      <c r="K3159" s="6">
        <v>4000</v>
      </c>
    </row>
    <row r="3160" spans="10:11" x14ac:dyDescent="0.2">
      <c r="J3160" t="s">
        <v>8218</v>
      </c>
      <c r="K3160" s="6">
        <v>5000</v>
      </c>
    </row>
    <row r="3161" spans="10:11" x14ac:dyDescent="0.2">
      <c r="J3161" t="s">
        <v>8218</v>
      </c>
      <c r="K3161" s="6">
        <v>1500</v>
      </c>
    </row>
    <row r="3162" spans="10:11" x14ac:dyDescent="0.2">
      <c r="J3162" t="s">
        <v>8218</v>
      </c>
      <c r="K3162" s="6">
        <v>4500</v>
      </c>
    </row>
    <row r="3163" spans="10:11" x14ac:dyDescent="0.2">
      <c r="J3163" t="s">
        <v>8218</v>
      </c>
      <c r="K3163" s="6">
        <v>2000</v>
      </c>
    </row>
    <row r="3164" spans="10:11" x14ac:dyDescent="0.2">
      <c r="J3164" t="s">
        <v>8218</v>
      </c>
      <c r="K3164" s="6">
        <v>4000</v>
      </c>
    </row>
    <row r="3165" spans="10:11" x14ac:dyDescent="0.2">
      <c r="J3165" t="s">
        <v>8218</v>
      </c>
      <c r="K3165" s="6">
        <v>13000</v>
      </c>
    </row>
    <row r="3166" spans="10:11" x14ac:dyDescent="0.2">
      <c r="J3166" t="s">
        <v>8218</v>
      </c>
      <c r="K3166" s="6">
        <v>2500</v>
      </c>
    </row>
    <row r="3167" spans="10:11" x14ac:dyDescent="0.2">
      <c r="J3167" t="s">
        <v>8218</v>
      </c>
      <c r="K3167" s="6">
        <v>750</v>
      </c>
    </row>
    <row r="3168" spans="10:11" x14ac:dyDescent="0.2">
      <c r="J3168" t="s">
        <v>8218</v>
      </c>
      <c r="K3168" s="6">
        <v>35000</v>
      </c>
    </row>
    <row r="3169" spans="10:11" x14ac:dyDescent="0.2">
      <c r="J3169" t="s">
        <v>8218</v>
      </c>
      <c r="K3169" s="6">
        <v>3000</v>
      </c>
    </row>
    <row r="3170" spans="10:11" x14ac:dyDescent="0.2">
      <c r="J3170" t="s">
        <v>8218</v>
      </c>
      <c r="K3170" s="6">
        <v>2500</v>
      </c>
    </row>
    <row r="3171" spans="10:11" x14ac:dyDescent="0.2">
      <c r="J3171" t="s">
        <v>8218</v>
      </c>
      <c r="K3171" s="6">
        <v>8000</v>
      </c>
    </row>
    <row r="3172" spans="10:11" x14ac:dyDescent="0.2">
      <c r="J3172" t="s">
        <v>8218</v>
      </c>
      <c r="K3172" s="6">
        <v>2000</v>
      </c>
    </row>
    <row r="3173" spans="10:11" x14ac:dyDescent="0.2">
      <c r="J3173" t="s">
        <v>8218</v>
      </c>
      <c r="K3173" s="6">
        <v>7000</v>
      </c>
    </row>
    <row r="3174" spans="10:11" x14ac:dyDescent="0.2">
      <c r="J3174" t="s">
        <v>8218</v>
      </c>
      <c r="K3174" s="6">
        <v>2000</v>
      </c>
    </row>
    <row r="3175" spans="10:11" x14ac:dyDescent="0.2">
      <c r="J3175" t="s">
        <v>8218</v>
      </c>
      <c r="K3175" s="6">
        <v>10000</v>
      </c>
    </row>
    <row r="3176" spans="10:11" x14ac:dyDescent="0.2">
      <c r="J3176" t="s">
        <v>8218</v>
      </c>
      <c r="K3176" s="6">
        <v>3000</v>
      </c>
    </row>
    <row r="3177" spans="10:11" x14ac:dyDescent="0.2">
      <c r="J3177" t="s">
        <v>8218</v>
      </c>
      <c r="K3177" s="6">
        <v>5000</v>
      </c>
    </row>
    <row r="3178" spans="10:11" x14ac:dyDescent="0.2">
      <c r="J3178" t="s">
        <v>8218</v>
      </c>
      <c r="K3178" s="6">
        <v>1900</v>
      </c>
    </row>
    <row r="3179" spans="10:11" x14ac:dyDescent="0.2">
      <c r="J3179" t="s">
        <v>8218</v>
      </c>
      <c r="K3179" s="6">
        <v>2500</v>
      </c>
    </row>
    <row r="3180" spans="10:11" x14ac:dyDescent="0.2">
      <c r="J3180" t="s">
        <v>8218</v>
      </c>
      <c r="K3180" s="6">
        <v>1500</v>
      </c>
    </row>
    <row r="3181" spans="10:11" x14ac:dyDescent="0.2">
      <c r="J3181" t="s">
        <v>8218</v>
      </c>
      <c r="K3181" s="6">
        <v>4200</v>
      </c>
    </row>
    <row r="3182" spans="10:11" x14ac:dyDescent="0.2">
      <c r="J3182" t="s">
        <v>8218</v>
      </c>
      <c r="K3182" s="6">
        <v>1200</v>
      </c>
    </row>
    <row r="3183" spans="10:11" x14ac:dyDescent="0.2">
      <c r="J3183" t="s">
        <v>8218</v>
      </c>
      <c r="K3183" s="6">
        <v>500</v>
      </c>
    </row>
    <row r="3184" spans="10:11" x14ac:dyDescent="0.2">
      <c r="J3184" t="s">
        <v>8218</v>
      </c>
      <c r="K3184" s="6">
        <v>7000</v>
      </c>
    </row>
    <row r="3185" spans="10:11" x14ac:dyDescent="0.2">
      <c r="J3185" t="s">
        <v>8218</v>
      </c>
      <c r="K3185" s="6">
        <v>2500</v>
      </c>
    </row>
    <row r="3186" spans="10:11" x14ac:dyDescent="0.2">
      <c r="J3186" t="s">
        <v>8218</v>
      </c>
      <c r="K3186" s="6">
        <v>4300</v>
      </c>
    </row>
    <row r="3187" spans="10:11" x14ac:dyDescent="0.2">
      <c r="J3187" t="s">
        <v>8218</v>
      </c>
      <c r="K3187" s="6">
        <v>1000</v>
      </c>
    </row>
    <row r="3188" spans="10:11" x14ac:dyDescent="0.2">
      <c r="J3188" t="s">
        <v>8218</v>
      </c>
      <c r="K3188" s="6">
        <v>3200</v>
      </c>
    </row>
    <row r="3189" spans="10:11" x14ac:dyDescent="0.2">
      <c r="J3189" t="s">
        <v>8218</v>
      </c>
      <c r="K3189" s="6">
        <v>15000</v>
      </c>
    </row>
    <row r="3190" spans="10:11" x14ac:dyDescent="0.2">
      <c r="J3190" t="s">
        <v>8220</v>
      </c>
      <c r="K3190" s="6">
        <v>200</v>
      </c>
    </row>
    <row r="3191" spans="10:11" x14ac:dyDescent="0.2">
      <c r="J3191" t="s">
        <v>8220</v>
      </c>
      <c r="K3191" s="6">
        <v>55000</v>
      </c>
    </row>
    <row r="3192" spans="10:11" x14ac:dyDescent="0.2">
      <c r="J3192" t="s">
        <v>8220</v>
      </c>
      <c r="K3192" s="6">
        <v>4000</v>
      </c>
    </row>
    <row r="3193" spans="10:11" x14ac:dyDescent="0.2">
      <c r="J3193" t="s">
        <v>8220</v>
      </c>
      <c r="K3193" s="6">
        <v>3750</v>
      </c>
    </row>
    <row r="3194" spans="10:11" x14ac:dyDescent="0.2">
      <c r="J3194" t="s">
        <v>8220</v>
      </c>
      <c r="K3194" s="6">
        <v>10000</v>
      </c>
    </row>
    <row r="3195" spans="10:11" x14ac:dyDescent="0.2">
      <c r="J3195" t="s">
        <v>8220</v>
      </c>
      <c r="K3195" s="6">
        <v>5000</v>
      </c>
    </row>
    <row r="3196" spans="10:11" x14ac:dyDescent="0.2">
      <c r="J3196" t="s">
        <v>8220</v>
      </c>
      <c r="K3196" s="6">
        <v>11000</v>
      </c>
    </row>
    <row r="3197" spans="10:11" x14ac:dyDescent="0.2">
      <c r="J3197" t="s">
        <v>8220</v>
      </c>
      <c r="K3197" s="6">
        <v>3500</v>
      </c>
    </row>
    <row r="3198" spans="10:11" x14ac:dyDescent="0.2">
      <c r="J3198" t="s">
        <v>8220</v>
      </c>
      <c r="K3198" s="6">
        <v>3000000</v>
      </c>
    </row>
    <row r="3199" spans="10:11" x14ac:dyDescent="0.2">
      <c r="J3199" t="s">
        <v>8220</v>
      </c>
      <c r="K3199" s="6">
        <v>10000</v>
      </c>
    </row>
    <row r="3200" spans="10:11" x14ac:dyDescent="0.2">
      <c r="J3200" t="s">
        <v>8220</v>
      </c>
      <c r="K3200" s="6">
        <v>30000</v>
      </c>
    </row>
    <row r="3201" spans="10:11" x14ac:dyDescent="0.2">
      <c r="J3201" t="s">
        <v>8220</v>
      </c>
      <c r="K3201" s="6">
        <v>5000</v>
      </c>
    </row>
    <row r="3202" spans="10:11" x14ac:dyDescent="0.2">
      <c r="J3202" t="s">
        <v>8220</v>
      </c>
      <c r="K3202" s="6">
        <v>50000</v>
      </c>
    </row>
    <row r="3203" spans="10:11" x14ac:dyDescent="0.2">
      <c r="J3203" t="s">
        <v>8220</v>
      </c>
      <c r="K3203" s="6">
        <v>2000</v>
      </c>
    </row>
    <row r="3204" spans="10:11" x14ac:dyDescent="0.2">
      <c r="J3204" t="s">
        <v>8220</v>
      </c>
      <c r="K3204" s="6">
        <v>5000</v>
      </c>
    </row>
    <row r="3205" spans="10:11" x14ac:dyDescent="0.2">
      <c r="J3205" t="s">
        <v>8220</v>
      </c>
      <c r="K3205" s="6">
        <v>1000</v>
      </c>
    </row>
    <row r="3206" spans="10:11" x14ac:dyDescent="0.2">
      <c r="J3206" t="s">
        <v>8220</v>
      </c>
      <c r="K3206" s="6">
        <v>500</v>
      </c>
    </row>
    <row r="3207" spans="10:11" x14ac:dyDescent="0.2">
      <c r="J3207" t="s">
        <v>8220</v>
      </c>
      <c r="K3207" s="6">
        <v>8000</v>
      </c>
    </row>
    <row r="3208" spans="10:11" x14ac:dyDescent="0.2">
      <c r="J3208" t="s">
        <v>8220</v>
      </c>
      <c r="K3208" s="6">
        <v>5000</v>
      </c>
    </row>
    <row r="3209" spans="10:11" x14ac:dyDescent="0.2">
      <c r="J3209" t="s">
        <v>8220</v>
      </c>
      <c r="K3209" s="6">
        <v>5500</v>
      </c>
    </row>
    <row r="3210" spans="10:11" x14ac:dyDescent="0.2">
      <c r="J3210" t="s">
        <v>8218</v>
      </c>
      <c r="K3210" s="6">
        <v>5000</v>
      </c>
    </row>
    <row r="3211" spans="10:11" x14ac:dyDescent="0.2">
      <c r="J3211" t="s">
        <v>8218</v>
      </c>
      <c r="K3211" s="6">
        <v>9500</v>
      </c>
    </row>
    <row r="3212" spans="10:11" x14ac:dyDescent="0.2">
      <c r="J3212" t="s">
        <v>8218</v>
      </c>
      <c r="K3212" s="6">
        <v>3000</v>
      </c>
    </row>
    <row r="3213" spans="10:11" x14ac:dyDescent="0.2">
      <c r="J3213" t="s">
        <v>8218</v>
      </c>
      <c r="K3213" s="6">
        <v>23000</v>
      </c>
    </row>
    <row r="3214" spans="10:11" x14ac:dyDescent="0.2">
      <c r="J3214" t="s">
        <v>8218</v>
      </c>
      <c r="K3214" s="6">
        <v>4000</v>
      </c>
    </row>
    <row r="3215" spans="10:11" x14ac:dyDescent="0.2">
      <c r="J3215" t="s">
        <v>8218</v>
      </c>
      <c r="K3215" s="6">
        <v>6000</v>
      </c>
    </row>
    <row r="3216" spans="10:11" x14ac:dyDescent="0.2">
      <c r="J3216" t="s">
        <v>8218</v>
      </c>
      <c r="K3216" s="6">
        <v>12000</v>
      </c>
    </row>
    <row r="3217" spans="10:11" x14ac:dyDescent="0.2">
      <c r="J3217" t="s">
        <v>8218</v>
      </c>
      <c r="K3217" s="6">
        <v>35000</v>
      </c>
    </row>
    <row r="3218" spans="10:11" x14ac:dyDescent="0.2">
      <c r="J3218" t="s">
        <v>8218</v>
      </c>
      <c r="K3218" s="6">
        <v>2000</v>
      </c>
    </row>
    <row r="3219" spans="10:11" x14ac:dyDescent="0.2">
      <c r="J3219" t="s">
        <v>8218</v>
      </c>
      <c r="K3219" s="6">
        <v>4500</v>
      </c>
    </row>
    <row r="3220" spans="10:11" x14ac:dyDescent="0.2">
      <c r="J3220" t="s">
        <v>8218</v>
      </c>
      <c r="K3220" s="6">
        <v>12000</v>
      </c>
    </row>
    <row r="3221" spans="10:11" x14ac:dyDescent="0.2">
      <c r="J3221" t="s">
        <v>8218</v>
      </c>
      <c r="K3221" s="6">
        <v>20000</v>
      </c>
    </row>
    <row r="3222" spans="10:11" x14ac:dyDescent="0.2">
      <c r="J3222" t="s">
        <v>8218</v>
      </c>
      <c r="K3222" s="6">
        <v>15000</v>
      </c>
    </row>
    <row r="3223" spans="10:11" x14ac:dyDescent="0.2">
      <c r="J3223" t="s">
        <v>8218</v>
      </c>
      <c r="K3223" s="6">
        <v>4000</v>
      </c>
    </row>
    <row r="3224" spans="10:11" x14ac:dyDescent="0.2">
      <c r="J3224" t="s">
        <v>8218</v>
      </c>
      <c r="K3224" s="6">
        <v>2500</v>
      </c>
    </row>
    <row r="3225" spans="10:11" x14ac:dyDescent="0.2">
      <c r="J3225" t="s">
        <v>8218</v>
      </c>
      <c r="K3225" s="6">
        <v>3100</v>
      </c>
    </row>
    <row r="3226" spans="10:11" x14ac:dyDescent="0.2">
      <c r="J3226" t="s">
        <v>8218</v>
      </c>
      <c r="K3226" s="6">
        <v>30000</v>
      </c>
    </row>
    <row r="3227" spans="10:11" x14ac:dyDescent="0.2">
      <c r="J3227" t="s">
        <v>8218</v>
      </c>
      <c r="K3227" s="6">
        <v>2000</v>
      </c>
    </row>
    <row r="3228" spans="10:11" x14ac:dyDescent="0.2">
      <c r="J3228" t="s">
        <v>8218</v>
      </c>
      <c r="K3228" s="6">
        <v>1200</v>
      </c>
    </row>
    <row r="3229" spans="10:11" x14ac:dyDescent="0.2">
      <c r="J3229" t="s">
        <v>8218</v>
      </c>
      <c r="K3229" s="6">
        <v>1200</v>
      </c>
    </row>
    <row r="3230" spans="10:11" x14ac:dyDescent="0.2">
      <c r="J3230" t="s">
        <v>8218</v>
      </c>
      <c r="K3230" s="6">
        <v>7000</v>
      </c>
    </row>
    <row r="3231" spans="10:11" x14ac:dyDescent="0.2">
      <c r="J3231" t="s">
        <v>8218</v>
      </c>
      <c r="K3231" s="6">
        <v>20000</v>
      </c>
    </row>
    <row r="3232" spans="10:11" x14ac:dyDescent="0.2">
      <c r="J3232" t="s">
        <v>8218</v>
      </c>
      <c r="K3232" s="6">
        <v>2600</v>
      </c>
    </row>
    <row r="3233" spans="10:11" x14ac:dyDescent="0.2">
      <c r="J3233" t="s">
        <v>8218</v>
      </c>
      <c r="K3233" s="6">
        <v>1000</v>
      </c>
    </row>
    <row r="3234" spans="10:11" x14ac:dyDescent="0.2">
      <c r="J3234" t="s">
        <v>8218</v>
      </c>
      <c r="K3234" s="6">
        <v>1000</v>
      </c>
    </row>
    <row r="3235" spans="10:11" x14ac:dyDescent="0.2">
      <c r="J3235" t="s">
        <v>8218</v>
      </c>
      <c r="K3235" s="6">
        <v>5000</v>
      </c>
    </row>
    <row r="3236" spans="10:11" x14ac:dyDescent="0.2">
      <c r="J3236" t="s">
        <v>8218</v>
      </c>
      <c r="K3236" s="6">
        <v>4000</v>
      </c>
    </row>
    <row r="3237" spans="10:11" x14ac:dyDescent="0.2">
      <c r="J3237" t="s">
        <v>8218</v>
      </c>
      <c r="K3237" s="6">
        <v>15000</v>
      </c>
    </row>
    <row r="3238" spans="10:11" x14ac:dyDescent="0.2">
      <c r="J3238" t="s">
        <v>8218</v>
      </c>
      <c r="K3238" s="6">
        <v>20000</v>
      </c>
    </row>
    <row r="3239" spans="10:11" x14ac:dyDescent="0.2">
      <c r="J3239" t="s">
        <v>8218</v>
      </c>
      <c r="K3239" s="6">
        <v>35000</v>
      </c>
    </row>
    <row r="3240" spans="10:11" x14ac:dyDescent="0.2">
      <c r="J3240" t="s">
        <v>8218</v>
      </c>
      <c r="K3240" s="6">
        <v>2800</v>
      </c>
    </row>
    <row r="3241" spans="10:11" x14ac:dyDescent="0.2">
      <c r="J3241" t="s">
        <v>8218</v>
      </c>
      <c r="K3241" s="6">
        <v>5862</v>
      </c>
    </row>
    <row r="3242" spans="10:11" x14ac:dyDescent="0.2">
      <c r="J3242" t="s">
        <v>8218</v>
      </c>
      <c r="K3242" s="6">
        <v>3000</v>
      </c>
    </row>
    <row r="3243" spans="10:11" x14ac:dyDescent="0.2">
      <c r="J3243" t="s">
        <v>8218</v>
      </c>
      <c r="K3243" s="6">
        <v>8500</v>
      </c>
    </row>
    <row r="3244" spans="10:11" x14ac:dyDescent="0.2">
      <c r="J3244" t="s">
        <v>8218</v>
      </c>
      <c r="K3244" s="6">
        <v>10000</v>
      </c>
    </row>
    <row r="3245" spans="10:11" x14ac:dyDescent="0.2">
      <c r="J3245" t="s">
        <v>8218</v>
      </c>
      <c r="K3245" s="6">
        <v>8000</v>
      </c>
    </row>
    <row r="3246" spans="10:11" x14ac:dyDescent="0.2">
      <c r="J3246" t="s">
        <v>8218</v>
      </c>
      <c r="K3246" s="6">
        <v>1600</v>
      </c>
    </row>
    <row r="3247" spans="10:11" x14ac:dyDescent="0.2">
      <c r="J3247" t="s">
        <v>8218</v>
      </c>
      <c r="K3247" s="6">
        <v>21000</v>
      </c>
    </row>
    <row r="3248" spans="10:11" x14ac:dyDescent="0.2">
      <c r="J3248" t="s">
        <v>8218</v>
      </c>
      <c r="K3248" s="6">
        <v>10000</v>
      </c>
    </row>
    <row r="3249" spans="10:11" x14ac:dyDescent="0.2">
      <c r="J3249" t="s">
        <v>8218</v>
      </c>
      <c r="K3249" s="6">
        <v>2500</v>
      </c>
    </row>
    <row r="3250" spans="10:11" x14ac:dyDescent="0.2">
      <c r="J3250" t="s">
        <v>8218</v>
      </c>
      <c r="K3250" s="6">
        <v>12000</v>
      </c>
    </row>
    <row r="3251" spans="10:11" x14ac:dyDescent="0.2">
      <c r="J3251" t="s">
        <v>8218</v>
      </c>
      <c r="K3251" s="6">
        <v>5500</v>
      </c>
    </row>
    <row r="3252" spans="10:11" x14ac:dyDescent="0.2">
      <c r="J3252" t="s">
        <v>8218</v>
      </c>
      <c r="K3252" s="6">
        <v>25000</v>
      </c>
    </row>
    <row r="3253" spans="10:11" x14ac:dyDescent="0.2">
      <c r="J3253" t="s">
        <v>8218</v>
      </c>
      <c r="K3253" s="6">
        <v>1500</v>
      </c>
    </row>
    <row r="3254" spans="10:11" x14ac:dyDescent="0.2">
      <c r="J3254" t="s">
        <v>8218</v>
      </c>
      <c r="K3254" s="6">
        <v>2250</v>
      </c>
    </row>
    <row r="3255" spans="10:11" x14ac:dyDescent="0.2">
      <c r="J3255" t="s">
        <v>8218</v>
      </c>
      <c r="K3255" s="6">
        <v>20000</v>
      </c>
    </row>
    <row r="3256" spans="10:11" x14ac:dyDescent="0.2">
      <c r="J3256" t="s">
        <v>8218</v>
      </c>
      <c r="K3256" s="6">
        <v>13000</v>
      </c>
    </row>
    <row r="3257" spans="10:11" x14ac:dyDescent="0.2">
      <c r="J3257" t="s">
        <v>8218</v>
      </c>
      <c r="K3257" s="6">
        <v>300</v>
      </c>
    </row>
    <row r="3258" spans="10:11" x14ac:dyDescent="0.2">
      <c r="J3258" t="s">
        <v>8218</v>
      </c>
      <c r="K3258" s="6">
        <v>10000</v>
      </c>
    </row>
    <row r="3259" spans="10:11" x14ac:dyDescent="0.2">
      <c r="J3259" t="s">
        <v>8218</v>
      </c>
      <c r="K3259" s="6">
        <v>2000</v>
      </c>
    </row>
    <row r="3260" spans="10:11" x14ac:dyDescent="0.2">
      <c r="J3260" t="s">
        <v>8218</v>
      </c>
      <c r="K3260" s="6">
        <v>7000</v>
      </c>
    </row>
    <row r="3261" spans="10:11" x14ac:dyDescent="0.2">
      <c r="J3261" t="s">
        <v>8218</v>
      </c>
      <c r="K3261" s="6">
        <v>23000</v>
      </c>
    </row>
    <row r="3262" spans="10:11" x14ac:dyDescent="0.2">
      <c r="J3262" t="s">
        <v>8218</v>
      </c>
      <c r="K3262" s="6">
        <v>5000</v>
      </c>
    </row>
    <row r="3263" spans="10:11" x14ac:dyDescent="0.2">
      <c r="J3263" t="s">
        <v>8218</v>
      </c>
      <c r="K3263" s="6">
        <v>3300</v>
      </c>
    </row>
    <row r="3264" spans="10:11" x14ac:dyDescent="0.2">
      <c r="J3264" t="s">
        <v>8218</v>
      </c>
      <c r="K3264" s="6">
        <v>12200</v>
      </c>
    </row>
    <row r="3265" spans="10:11" x14ac:dyDescent="0.2">
      <c r="J3265" t="s">
        <v>8218</v>
      </c>
      <c r="K3265" s="6">
        <v>2500</v>
      </c>
    </row>
    <row r="3266" spans="10:11" x14ac:dyDescent="0.2">
      <c r="J3266" t="s">
        <v>8218</v>
      </c>
      <c r="K3266" s="6">
        <v>2500</v>
      </c>
    </row>
    <row r="3267" spans="10:11" x14ac:dyDescent="0.2">
      <c r="J3267" t="s">
        <v>8218</v>
      </c>
      <c r="K3267" s="6">
        <v>2700</v>
      </c>
    </row>
    <row r="3268" spans="10:11" x14ac:dyDescent="0.2">
      <c r="J3268" t="s">
        <v>8218</v>
      </c>
      <c r="K3268" s="6">
        <v>6000</v>
      </c>
    </row>
    <row r="3269" spans="10:11" x14ac:dyDescent="0.2">
      <c r="J3269" t="s">
        <v>8218</v>
      </c>
      <c r="K3269" s="6">
        <v>15000</v>
      </c>
    </row>
    <row r="3270" spans="10:11" x14ac:dyDescent="0.2">
      <c r="J3270" t="s">
        <v>8218</v>
      </c>
      <c r="K3270" s="6">
        <v>2000</v>
      </c>
    </row>
    <row r="3271" spans="10:11" x14ac:dyDescent="0.2">
      <c r="J3271" t="s">
        <v>8218</v>
      </c>
      <c r="K3271" s="6">
        <v>8000</v>
      </c>
    </row>
    <row r="3272" spans="10:11" x14ac:dyDescent="0.2">
      <c r="J3272" t="s">
        <v>8218</v>
      </c>
      <c r="K3272" s="6">
        <v>1800</v>
      </c>
    </row>
    <row r="3273" spans="10:11" x14ac:dyDescent="0.2">
      <c r="J3273" t="s">
        <v>8218</v>
      </c>
      <c r="K3273" s="6">
        <v>1500</v>
      </c>
    </row>
    <row r="3274" spans="10:11" x14ac:dyDescent="0.2">
      <c r="J3274" t="s">
        <v>8218</v>
      </c>
      <c r="K3274" s="6">
        <v>10000</v>
      </c>
    </row>
    <row r="3275" spans="10:11" x14ac:dyDescent="0.2">
      <c r="J3275" t="s">
        <v>8218</v>
      </c>
      <c r="K3275" s="6">
        <v>4000</v>
      </c>
    </row>
    <row r="3276" spans="10:11" x14ac:dyDescent="0.2">
      <c r="J3276" t="s">
        <v>8218</v>
      </c>
      <c r="K3276" s="6">
        <v>15500</v>
      </c>
    </row>
    <row r="3277" spans="10:11" x14ac:dyDescent="0.2">
      <c r="J3277" t="s">
        <v>8218</v>
      </c>
      <c r="K3277" s="6">
        <v>1800</v>
      </c>
    </row>
    <row r="3278" spans="10:11" x14ac:dyDescent="0.2">
      <c r="J3278" t="s">
        <v>8218</v>
      </c>
      <c r="K3278" s="6">
        <v>4500</v>
      </c>
    </row>
    <row r="3279" spans="10:11" x14ac:dyDescent="0.2">
      <c r="J3279" t="s">
        <v>8218</v>
      </c>
      <c r="K3279" s="6">
        <v>5000</v>
      </c>
    </row>
    <row r="3280" spans="10:11" x14ac:dyDescent="0.2">
      <c r="J3280" t="s">
        <v>8218</v>
      </c>
      <c r="K3280" s="6">
        <v>2500</v>
      </c>
    </row>
    <row r="3281" spans="10:11" x14ac:dyDescent="0.2">
      <c r="J3281" t="s">
        <v>8218</v>
      </c>
      <c r="K3281" s="6">
        <v>5800</v>
      </c>
    </row>
    <row r="3282" spans="10:11" x14ac:dyDescent="0.2">
      <c r="J3282" t="s">
        <v>8218</v>
      </c>
      <c r="K3282" s="6">
        <v>2000</v>
      </c>
    </row>
    <row r="3283" spans="10:11" x14ac:dyDescent="0.2">
      <c r="J3283" t="s">
        <v>8218</v>
      </c>
      <c r="K3283" s="6">
        <v>5000</v>
      </c>
    </row>
    <row r="3284" spans="10:11" x14ac:dyDescent="0.2">
      <c r="J3284" t="s">
        <v>8218</v>
      </c>
      <c r="K3284" s="6">
        <v>31000</v>
      </c>
    </row>
    <row r="3285" spans="10:11" x14ac:dyDescent="0.2">
      <c r="J3285" t="s">
        <v>8218</v>
      </c>
      <c r="K3285" s="6">
        <v>800</v>
      </c>
    </row>
    <row r="3286" spans="10:11" x14ac:dyDescent="0.2">
      <c r="J3286" t="s">
        <v>8218</v>
      </c>
      <c r="K3286" s="6">
        <v>3000</v>
      </c>
    </row>
    <row r="3287" spans="10:11" x14ac:dyDescent="0.2">
      <c r="J3287" t="s">
        <v>8218</v>
      </c>
      <c r="K3287" s="6">
        <v>4999</v>
      </c>
    </row>
    <row r="3288" spans="10:11" x14ac:dyDescent="0.2">
      <c r="J3288" t="s">
        <v>8218</v>
      </c>
      <c r="K3288" s="6">
        <v>15000</v>
      </c>
    </row>
    <row r="3289" spans="10:11" x14ac:dyDescent="0.2">
      <c r="J3289" t="s">
        <v>8218</v>
      </c>
      <c r="K3289" s="6">
        <v>2500</v>
      </c>
    </row>
    <row r="3290" spans="10:11" x14ac:dyDescent="0.2">
      <c r="J3290" t="s">
        <v>8218</v>
      </c>
      <c r="K3290" s="6">
        <v>10000</v>
      </c>
    </row>
    <row r="3291" spans="10:11" x14ac:dyDescent="0.2">
      <c r="J3291" t="s">
        <v>8218</v>
      </c>
      <c r="K3291" s="6">
        <v>500</v>
      </c>
    </row>
    <row r="3292" spans="10:11" x14ac:dyDescent="0.2">
      <c r="J3292" t="s">
        <v>8218</v>
      </c>
      <c r="K3292" s="6">
        <v>2000</v>
      </c>
    </row>
    <row r="3293" spans="10:11" x14ac:dyDescent="0.2">
      <c r="J3293" t="s">
        <v>8218</v>
      </c>
      <c r="K3293" s="6">
        <v>500</v>
      </c>
    </row>
    <row r="3294" spans="10:11" x14ac:dyDescent="0.2">
      <c r="J3294" t="s">
        <v>8218</v>
      </c>
      <c r="K3294" s="6">
        <v>101</v>
      </c>
    </row>
    <row r="3295" spans="10:11" x14ac:dyDescent="0.2">
      <c r="J3295" t="s">
        <v>8218</v>
      </c>
      <c r="K3295" s="6">
        <v>4500</v>
      </c>
    </row>
    <row r="3296" spans="10:11" x14ac:dyDescent="0.2">
      <c r="J3296" t="s">
        <v>8218</v>
      </c>
      <c r="K3296" s="6">
        <v>600</v>
      </c>
    </row>
    <row r="3297" spans="10:11" x14ac:dyDescent="0.2">
      <c r="J3297" t="s">
        <v>8218</v>
      </c>
      <c r="K3297" s="6">
        <v>700</v>
      </c>
    </row>
    <row r="3298" spans="10:11" x14ac:dyDescent="0.2">
      <c r="J3298" t="s">
        <v>8218</v>
      </c>
      <c r="K3298" s="6">
        <v>1500</v>
      </c>
    </row>
    <row r="3299" spans="10:11" x14ac:dyDescent="0.2">
      <c r="J3299" t="s">
        <v>8218</v>
      </c>
      <c r="K3299" s="6">
        <v>5500</v>
      </c>
    </row>
    <row r="3300" spans="10:11" x14ac:dyDescent="0.2">
      <c r="J3300" t="s">
        <v>8218</v>
      </c>
      <c r="K3300" s="6">
        <v>10000</v>
      </c>
    </row>
    <row r="3301" spans="10:11" x14ac:dyDescent="0.2">
      <c r="J3301" t="s">
        <v>8218</v>
      </c>
      <c r="K3301" s="6">
        <v>3000</v>
      </c>
    </row>
    <row r="3302" spans="10:11" x14ac:dyDescent="0.2">
      <c r="J3302" t="s">
        <v>8218</v>
      </c>
      <c r="K3302" s="6">
        <v>3000</v>
      </c>
    </row>
    <row r="3303" spans="10:11" x14ac:dyDescent="0.2">
      <c r="J3303" t="s">
        <v>8218</v>
      </c>
      <c r="K3303" s="6">
        <v>3000</v>
      </c>
    </row>
    <row r="3304" spans="10:11" x14ac:dyDescent="0.2">
      <c r="J3304" t="s">
        <v>8218</v>
      </c>
      <c r="K3304" s="6">
        <v>8400</v>
      </c>
    </row>
    <row r="3305" spans="10:11" x14ac:dyDescent="0.2">
      <c r="J3305" t="s">
        <v>8218</v>
      </c>
      <c r="K3305" s="6">
        <v>1800</v>
      </c>
    </row>
    <row r="3306" spans="10:11" x14ac:dyDescent="0.2">
      <c r="J3306" t="s">
        <v>8218</v>
      </c>
      <c r="K3306" s="6">
        <v>15000</v>
      </c>
    </row>
    <row r="3307" spans="10:11" x14ac:dyDescent="0.2">
      <c r="J3307" t="s">
        <v>8218</v>
      </c>
      <c r="K3307" s="6">
        <v>4000</v>
      </c>
    </row>
    <row r="3308" spans="10:11" x14ac:dyDescent="0.2">
      <c r="J3308" t="s">
        <v>8218</v>
      </c>
      <c r="K3308" s="6">
        <v>1500</v>
      </c>
    </row>
    <row r="3309" spans="10:11" x14ac:dyDescent="0.2">
      <c r="J3309" t="s">
        <v>8218</v>
      </c>
      <c r="K3309" s="6">
        <v>1000</v>
      </c>
    </row>
    <row r="3310" spans="10:11" x14ac:dyDescent="0.2">
      <c r="J3310" t="s">
        <v>8218</v>
      </c>
      <c r="K3310" s="6">
        <v>3500</v>
      </c>
    </row>
    <row r="3311" spans="10:11" x14ac:dyDescent="0.2">
      <c r="J3311" t="s">
        <v>8218</v>
      </c>
      <c r="K3311" s="6">
        <v>350</v>
      </c>
    </row>
    <row r="3312" spans="10:11" x14ac:dyDescent="0.2">
      <c r="J3312" t="s">
        <v>8218</v>
      </c>
      <c r="K3312" s="6">
        <v>6500</v>
      </c>
    </row>
    <row r="3313" spans="10:11" x14ac:dyDescent="0.2">
      <c r="J3313" t="s">
        <v>8218</v>
      </c>
      <c r="K3313" s="6">
        <v>2500</v>
      </c>
    </row>
    <row r="3314" spans="10:11" x14ac:dyDescent="0.2">
      <c r="J3314" t="s">
        <v>8218</v>
      </c>
      <c r="K3314" s="6">
        <v>2500</v>
      </c>
    </row>
    <row r="3315" spans="10:11" x14ac:dyDescent="0.2">
      <c r="J3315" t="s">
        <v>8218</v>
      </c>
      <c r="K3315" s="6">
        <v>2000</v>
      </c>
    </row>
    <row r="3316" spans="10:11" x14ac:dyDescent="0.2">
      <c r="J3316" t="s">
        <v>8218</v>
      </c>
      <c r="K3316" s="6">
        <v>800</v>
      </c>
    </row>
    <row r="3317" spans="10:11" x14ac:dyDescent="0.2">
      <c r="J3317" t="s">
        <v>8218</v>
      </c>
      <c r="K3317" s="6">
        <v>4000</v>
      </c>
    </row>
    <row r="3318" spans="10:11" x14ac:dyDescent="0.2">
      <c r="J3318" t="s">
        <v>8218</v>
      </c>
      <c r="K3318" s="6">
        <v>11737</v>
      </c>
    </row>
    <row r="3319" spans="10:11" x14ac:dyDescent="0.2">
      <c r="J3319" t="s">
        <v>8218</v>
      </c>
      <c r="K3319" s="6">
        <v>1050</v>
      </c>
    </row>
    <row r="3320" spans="10:11" x14ac:dyDescent="0.2">
      <c r="J3320" t="s">
        <v>8218</v>
      </c>
      <c r="K3320" s="6">
        <v>2000</v>
      </c>
    </row>
    <row r="3321" spans="10:11" x14ac:dyDescent="0.2">
      <c r="J3321" t="s">
        <v>8218</v>
      </c>
      <c r="K3321" s="6">
        <v>500</v>
      </c>
    </row>
    <row r="3322" spans="10:11" x14ac:dyDescent="0.2">
      <c r="J3322" t="s">
        <v>8218</v>
      </c>
      <c r="K3322" s="6">
        <v>2500</v>
      </c>
    </row>
    <row r="3323" spans="10:11" x14ac:dyDescent="0.2">
      <c r="J3323" t="s">
        <v>8218</v>
      </c>
      <c r="K3323" s="6">
        <v>500</v>
      </c>
    </row>
    <row r="3324" spans="10:11" x14ac:dyDescent="0.2">
      <c r="J3324" t="s">
        <v>8218</v>
      </c>
      <c r="K3324" s="6">
        <v>3300</v>
      </c>
    </row>
    <row r="3325" spans="10:11" x14ac:dyDescent="0.2">
      <c r="J3325" t="s">
        <v>8218</v>
      </c>
      <c r="K3325" s="6">
        <v>1000</v>
      </c>
    </row>
    <row r="3326" spans="10:11" x14ac:dyDescent="0.2">
      <c r="J3326" t="s">
        <v>8218</v>
      </c>
      <c r="K3326" s="6">
        <v>1500</v>
      </c>
    </row>
    <row r="3327" spans="10:11" x14ac:dyDescent="0.2">
      <c r="J3327" t="s">
        <v>8218</v>
      </c>
      <c r="K3327" s="6">
        <v>400</v>
      </c>
    </row>
    <row r="3328" spans="10:11" x14ac:dyDescent="0.2">
      <c r="J3328" t="s">
        <v>8218</v>
      </c>
      <c r="K3328" s="6">
        <v>8000</v>
      </c>
    </row>
    <row r="3329" spans="10:11" x14ac:dyDescent="0.2">
      <c r="J3329" t="s">
        <v>8218</v>
      </c>
      <c r="K3329" s="6">
        <v>800</v>
      </c>
    </row>
    <row r="3330" spans="10:11" x14ac:dyDescent="0.2">
      <c r="J3330" t="s">
        <v>8218</v>
      </c>
      <c r="K3330" s="6">
        <v>1800</v>
      </c>
    </row>
    <row r="3331" spans="10:11" x14ac:dyDescent="0.2">
      <c r="J3331" t="s">
        <v>8218</v>
      </c>
      <c r="K3331" s="6">
        <v>1000</v>
      </c>
    </row>
    <row r="3332" spans="10:11" x14ac:dyDescent="0.2">
      <c r="J3332" t="s">
        <v>8218</v>
      </c>
      <c r="K3332" s="6">
        <v>1500</v>
      </c>
    </row>
    <row r="3333" spans="10:11" x14ac:dyDescent="0.2">
      <c r="J3333" t="s">
        <v>8218</v>
      </c>
      <c r="K3333" s="6">
        <v>5000</v>
      </c>
    </row>
    <row r="3334" spans="10:11" x14ac:dyDescent="0.2">
      <c r="J3334" t="s">
        <v>8218</v>
      </c>
      <c r="K3334" s="6">
        <v>6000</v>
      </c>
    </row>
    <row r="3335" spans="10:11" x14ac:dyDescent="0.2">
      <c r="J3335" t="s">
        <v>8218</v>
      </c>
      <c r="K3335" s="6">
        <v>3500</v>
      </c>
    </row>
    <row r="3336" spans="10:11" x14ac:dyDescent="0.2">
      <c r="J3336" t="s">
        <v>8218</v>
      </c>
      <c r="K3336" s="6">
        <v>3871</v>
      </c>
    </row>
    <row r="3337" spans="10:11" x14ac:dyDescent="0.2">
      <c r="J3337" t="s">
        <v>8218</v>
      </c>
      <c r="K3337" s="6">
        <v>5000</v>
      </c>
    </row>
    <row r="3338" spans="10:11" x14ac:dyDescent="0.2">
      <c r="J3338" t="s">
        <v>8218</v>
      </c>
      <c r="K3338" s="6">
        <v>250</v>
      </c>
    </row>
    <row r="3339" spans="10:11" x14ac:dyDescent="0.2">
      <c r="J3339" t="s">
        <v>8218</v>
      </c>
      <c r="K3339" s="6">
        <v>2500</v>
      </c>
    </row>
    <row r="3340" spans="10:11" x14ac:dyDescent="0.2">
      <c r="J3340" t="s">
        <v>8218</v>
      </c>
      <c r="K3340" s="6">
        <v>15000</v>
      </c>
    </row>
    <row r="3341" spans="10:11" x14ac:dyDescent="0.2">
      <c r="J3341" t="s">
        <v>8218</v>
      </c>
      <c r="K3341" s="6">
        <v>8000</v>
      </c>
    </row>
    <row r="3342" spans="10:11" x14ac:dyDescent="0.2">
      <c r="J3342" t="s">
        <v>8218</v>
      </c>
      <c r="K3342" s="6">
        <v>3000</v>
      </c>
    </row>
    <row r="3343" spans="10:11" x14ac:dyDescent="0.2">
      <c r="J3343" t="s">
        <v>8218</v>
      </c>
      <c r="K3343" s="6">
        <v>3350</v>
      </c>
    </row>
    <row r="3344" spans="10:11" x14ac:dyDescent="0.2">
      <c r="J3344" t="s">
        <v>8218</v>
      </c>
      <c r="K3344" s="6">
        <v>6000</v>
      </c>
    </row>
    <row r="3345" spans="10:11" x14ac:dyDescent="0.2">
      <c r="J3345" t="s">
        <v>8218</v>
      </c>
      <c r="K3345" s="6">
        <v>700</v>
      </c>
    </row>
    <row r="3346" spans="10:11" x14ac:dyDescent="0.2">
      <c r="J3346" t="s">
        <v>8218</v>
      </c>
      <c r="K3346" s="6">
        <v>4500</v>
      </c>
    </row>
    <row r="3347" spans="10:11" x14ac:dyDescent="0.2">
      <c r="J3347" t="s">
        <v>8218</v>
      </c>
      <c r="K3347" s="6">
        <v>500</v>
      </c>
    </row>
    <row r="3348" spans="10:11" x14ac:dyDescent="0.2">
      <c r="J3348" t="s">
        <v>8218</v>
      </c>
      <c r="K3348" s="6">
        <v>1500</v>
      </c>
    </row>
    <row r="3349" spans="10:11" x14ac:dyDescent="0.2">
      <c r="J3349" t="s">
        <v>8218</v>
      </c>
      <c r="K3349" s="6">
        <v>2000</v>
      </c>
    </row>
    <row r="3350" spans="10:11" x14ac:dyDescent="0.2">
      <c r="J3350" t="s">
        <v>8218</v>
      </c>
      <c r="K3350" s="6">
        <v>5500</v>
      </c>
    </row>
    <row r="3351" spans="10:11" x14ac:dyDescent="0.2">
      <c r="J3351" t="s">
        <v>8218</v>
      </c>
      <c r="K3351" s="6">
        <v>1000</v>
      </c>
    </row>
    <row r="3352" spans="10:11" x14ac:dyDescent="0.2">
      <c r="J3352" t="s">
        <v>8218</v>
      </c>
      <c r="K3352" s="6">
        <v>3500</v>
      </c>
    </row>
    <row r="3353" spans="10:11" x14ac:dyDescent="0.2">
      <c r="J3353" t="s">
        <v>8218</v>
      </c>
      <c r="K3353" s="6">
        <v>5000</v>
      </c>
    </row>
    <row r="3354" spans="10:11" x14ac:dyDescent="0.2">
      <c r="J3354" t="s">
        <v>8218</v>
      </c>
      <c r="K3354" s="6">
        <v>5000</v>
      </c>
    </row>
    <row r="3355" spans="10:11" x14ac:dyDescent="0.2">
      <c r="J3355" t="s">
        <v>8218</v>
      </c>
      <c r="K3355" s="6">
        <v>500</v>
      </c>
    </row>
    <row r="3356" spans="10:11" x14ac:dyDescent="0.2">
      <c r="J3356" t="s">
        <v>8218</v>
      </c>
      <c r="K3356" s="6">
        <v>3000</v>
      </c>
    </row>
    <row r="3357" spans="10:11" x14ac:dyDescent="0.2">
      <c r="J3357" t="s">
        <v>8218</v>
      </c>
      <c r="K3357" s="6">
        <v>1750</v>
      </c>
    </row>
    <row r="3358" spans="10:11" x14ac:dyDescent="0.2">
      <c r="J3358" t="s">
        <v>8218</v>
      </c>
      <c r="K3358" s="6">
        <v>1500</v>
      </c>
    </row>
    <row r="3359" spans="10:11" x14ac:dyDescent="0.2">
      <c r="J3359" t="s">
        <v>8218</v>
      </c>
      <c r="K3359" s="6">
        <v>2000</v>
      </c>
    </row>
    <row r="3360" spans="10:11" x14ac:dyDescent="0.2">
      <c r="J3360" t="s">
        <v>8218</v>
      </c>
      <c r="K3360" s="6">
        <v>10000</v>
      </c>
    </row>
    <row r="3361" spans="10:11" x14ac:dyDescent="0.2">
      <c r="J3361" t="s">
        <v>8218</v>
      </c>
      <c r="K3361" s="6">
        <v>4000</v>
      </c>
    </row>
    <row r="3362" spans="10:11" x14ac:dyDescent="0.2">
      <c r="J3362" t="s">
        <v>8218</v>
      </c>
      <c r="K3362" s="6">
        <v>9000</v>
      </c>
    </row>
    <row r="3363" spans="10:11" x14ac:dyDescent="0.2">
      <c r="J3363" t="s">
        <v>8218</v>
      </c>
      <c r="K3363" s="6">
        <v>5000</v>
      </c>
    </row>
    <row r="3364" spans="10:11" x14ac:dyDescent="0.2">
      <c r="J3364" t="s">
        <v>8218</v>
      </c>
      <c r="K3364" s="6">
        <v>500</v>
      </c>
    </row>
    <row r="3365" spans="10:11" x14ac:dyDescent="0.2">
      <c r="J3365" t="s">
        <v>8218</v>
      </c>
      <c r="K3365" s="6">
        <v>7750</v>
      </c>
    </row>
    <row r="3366" spans="10:11" x14ac:dyDescent="0.2">
      <c r="J3366" t="s">
        <v>8218</v>
      </c>
      <c r="K3366" s="6">
        <v>3000</v>
      </c>
    </row>
    <row r="3367" spans="10:11" x14ac:dyDescent="0.2">
      <c r="J3367" t="s">
        <v>8218</v>
      </c>
      <c r="K3367" s="6">
        <v>2500</v>
      </c>
    </row>
    <row r="3368" spans="10:11" x14ac:dyDescent="0.2">
      <c r="J3368" t="s">
        <v>8218</v>
      </c>
      <c r="K3368" s="6">
        <v>500</v>
      </c>
    </row>
    <row r="3369" spans="10:11" x14ac:dyDescent="0.2">
      <c r="J3369" t="s">
        <v>8218</v>
      </c>
      <c r="K3369" s="6">
        <v>750</v>
      </c>
    </row>
    <row r="3370" spans="10:11" x14ac:dyDescent="0.2">
      <c r="J3370" t="s">
        <v>8218</v>
      </c>
      <c r="K3370" s="6">
        <v>1000</v>
      </c>
    </row>
    <row r="3371" spans="10:11" x14ac:dyDescent="0.2">
      <c r="J3371" t="s">
        <v>8218</v>
      </c>
      <c r="K3371" s="6">
        <v>5000</v>
      </c>
    </row>
    <row r="3372" spans="10:11" x14ac:dyDescent="0.2">
      <c r="J3372" t="s">
        <v>8218</v>
      </c>
      <c r="K3372" s="6">
        <v>1500</v>
      </c>
    </row>
    <row r="3373" spans="10:11" x14ac:dyDescent="0.2">
      <c r="J3373" t="s">
        <v>8218</v>
      </c>
      <c r="K3373" s="6">
        <v>200</v>
      </c>
    </row>
    <row r="3374" spans="10:11" x14ac:dyDescent="0.2">
      <c r="J3374" t="s">
        <v>8218</v>
      </c>
      <c r="K3374" s="6">
        <v>1000</v>
      </c>
    </row>
    <row r="3375" spans="10:11" x14ac:dyDescent="0.2">
      <c r="J3375" t="s">
        <v>8218</v>
      </c>
      <c r="K3375" s="6">
        <v>2000</v>
      </c>
    </row>
    <row r="3376" spans="10:11" x14ac:dyDescent="0.2">
      <c r="J3376" t="s">
        <v>8218</v>
      </c>
      <c r="K3376" s="6">
        <v>3500</v>
      </c>
    </row>
    <row r="3377" spans="10:11" x14ac:dyDescent="0.2">
      <c r="J3377" t="s">
        <v>8218</v>
      </c>
      <c r="K3377" s="6">
        <v>3000</v>
      </c>
    </row>
    <row r="3378" spans="10:11" x14ac:dyDescent="0.2">
      <c r="J3378" t="s">
        <v>8218</v>
      </c>
      <c r="K3378" s="6">
        <v>8000</v>
      </c>
    </row>
    <row r="3379" spans="10:11" x14ac:dyDescent="0.2">
      <c r="J3379" t="s">
        <v>8218</v>
      </c>
      <c r="K3379" s="6">
        <v>8000</v>
      </c>
    </row>
    <row r="3380" spans="10:11" x14ac:dyDescent="0.2">
      <c r="J3380" t="s">
        <v>8218</v>
      </c>
      <c r="K3380" s="6">
        <v>550</v>
      </c>
    </row>
    <row r="3381" spans="10:11" x14ac:dyDescent="0.2">
      <c r="J3381" t="s">
        <v>8218</v>
      </c>
      <c r="K3381" s="6">
        <v>2000</v>
      </c>
    </row>
    <row r="3382" spans="10:11" x14ac:dyDescent="0.2">
      <c r="J3382" t="s">
        <v>8218</v>
      </c>
      <c r="K3382" s="6">
        <v>3000</v>
      </c>
    </row>
    <row r="3383" spans="10:11" x14ac:dyDescent="0.2">
      <c r="J3383" t="s">
        <v>8218</v>
      </c>
      <c r="K3383" s="6">
        <v>4000</v>
      </c>
    </row>
    <row r="3384" spans="10:11" x14ac:dyDescent="0.2">
      <c r="J3384" t="s">
        <v>8218</v>
      </c>
      <c r="K3384" s="6">
        <v>3500</v>
      </c>
    </row>
    <row r="3385" spans="10:11" x14ac:dyDescent="0.2">
      <c r="J3385" t="s">
        <v>8218</v>
      </c>
      <c r="K3385" s="6">
        <v>1750</v>
      </c>
    </row>
    <row r="3386" spans="10:11" x14ac:dyDescent="0.2">
      <c r="J3386" t="s">
        <v>8218</v>
      </c>
      <c r="K3386" s="6">
        <v>6000</v>
      </c>
    </row>
    <row r="3387" spans="10:11" x14ac:dyDescent="0.2">
      <c r="J3387" t="s">
        <v>8218</v>
      </c>
      <c r="K3387" s="6">
        <v>2000</v>
      </c>
    </row>
    <row r="3388" spans="10:11" x14ac:dyDescent="0.2">
      <c r="J3388" t="s">
        <v>8218</v>
      </c>
      <c r="K3388" s="6">
        <v>2000</v>
      </c>
    </row>
    <row r="3389" spans="10:11" x14ac:dyDescent="0.2">
      <c r="J3389" t="s">
        <v>8218</v>
      </c>
      <c r="K3389" s="6">
        <v>3000</v>
      </c>
    </row>
    <row r="3390" spans="10:11" x14ac:dyDescent="0.2">
      <c r="J3390" t="s">
        <v>8218</v>
      </c>
      <c r="K3390" s="6">
        <v>1500</v>
      </c>
    </row>
    <row r="3391" spans="10:11" x14ac:dyDescent="0.2">
      <c r="J3391" t="s">
        <v>8218</v>
      </c>
      <c r="K3391" s="6">
        <v>10000</v>
      </c>
    </row>
    <row r="3392" spans="10:11" x14ac:dyDescent="0.2">
      <c r="J3392" t="s">
        <v>8218</v>
      </c>
      <c r="K3392" s="6">
        <v>1500</v>
      </c>
    </row>
    <row r="3393" spans="10:11" x14ac:dyDescent="0.2">
      <c r="J3393" t="s">
        <v>8218</v>
      </c>
      <c r="K3393" s="6">
        <v>500</v>
      </c>
    </row>
    <row r="3394" spans="10:11" x14ac:dyDescent="0.2">
      <c r="J3394" t="s">
        <v>8218</v>
      </c>
      <c r="K3394" s="6">
        <v>500</v>
      </c>
    </row>
    <row r="3395" spans="10:11" x14ac:dyDescent="0.2">
      <c r="J3395" t="s">
        <v>8218</v>
      </c>
      <c r="K3395" s="6">
        <v>1500</v>
      </c>
    </row>
    <row r="3396" spans="10:11" x14ac:dyDescent="0.2">
      <c r="J3396" t="s">
        <v>8218</v>
      </c>
      <c r="K3396" s="6">
        <v>550</v>
      </c>
    </row>
    <row r="3397" spans="10:11" x14ac:dyDescent="0.2">
      <c r="J3397" t="s">
        <v>8218</v>
      </c>
      <c r="K3397" s="6">
        <v>500</v>
      </c>
    </row>
    <row r="3398" spans="10:11" x14ac:dyDescent="0.2">
      <c r="J3398" t="s">
        <v>8218</v>
      </c>
      <c r="K3398" s="6">
        <v>1500</v>
      </c>
    </row>
    <row r="3399" spans="10:11" x14ac:dyDescent="0.2">
      <c r="J3399" t="s">
        <v>8218</v>
      </c>
      <c r="K3399" s="6">
        <v>250</v>
      </c>
    </row>
    <row r="3400" spans="10:11" x14ac:dyDescent="0.2">
      <c r="J3400" t="s">
        <v>8218</v>
      </c>
      <c r="K3400" s="6">
        <v>4000</v>
      </c>
    </row>
    <row r="3401" spans="10:11" x14ac:dyDescent="0.2">
      <c r="J3401" t="s">
        <v>8218</v>
      </c>
      <c r="K3401" s="6">
        <v>1200</v>
      </c>
    </row>
    <row r="3402" spans="10:11" x14ac:dyDescent="0.2">
      <c r="J3402" t="s">
        <v>8218</v>
      </c>
      <c r="K3402" s="6">
        <v>10000</v>
      </c>
    </row>
    <row r="3403" spans="10:11" x14ac:dyDescent="0.2">
      <c r="J3403" t="s">
        <v>8218</v>
      </c>
      <c r="K3403" s="6">
        <v>2900</v>
      </c>
    </row>
    <row r="3404" spans="10:11" x14ac:dyDescent="0.2">
      <c r="J3404" t="s">
        <v>8218</v>
      </c>
      <c r="K3404" s="6">
        <v>15000</v>
      </c>
    </row>
    <row r="3405" spans="10:11" x14ac:dyDescent="0.2">
      <c r="J3405" t="s">
        <v>8218</v>
      </c>
      <c r="K3405" s="6">
        <v>2000</v>
      </c>
    </row>
    <row r="3406" spans="10:11" x14ac:dyDescent="0.2">
      <c r="J3406" t="s">
        <v>8218</v>
      </c>
      <c r="K3406" s="6">
        <v>500</v>
      </c>
    </row>
    <row r="3407" spans="10:11" x14ac:dyDescent="0.2">
      <c r="J3407" t="s">
        <v>8218</v>
      </c>
      <c r="K3407" s="6">
        <v>350</v>
      </c>
    </row>
    <row r="3408" spans="10:11" x14ac:dyDescent="0.2">
      <c r="J3408" t="s">
        <v>8218</v>
      </c>
      <c r="K3408" s="6">
        <v>10000</v>
      </c>
    </row>
    <row r="3409" spans="10:11" x14ac:dyDescent="0.2">
      <c r="J3409" t="s">
        <v>8218</v>
      </c>
      <c r="K3409" s="6">
        <v>2000</v>
      </c>
    </row>
    <row r="3410" spans="10:11" x14ac:dyDescent="0.2">
      <c r="J3410" t="s">
        <v>8218</v>
      </c>
      <c r="K3410" s="6">
        <v>500</v>
      </c>
    </row>
    <row r="3411" spans="10:11" x14ac:dyDescent="0.2">
      <c r="J3411" t="s">
        <v>8218</v>
      </c>
      <c r="K3411" s="6">
        <v>500</v>
      </c>
    </row>
    <row r="3412" spans="10:11" x14ac:dyDescent="0.2">
      <c r="J3412" t="s">
        <v>8218</v>
      </c>
      <c r="K3412" s="6">
        <v>3000</v>
      </c>
    </row>
    <row r="3413" spans="10:11" x14ac:dyDescent="0.2">
      <c r="J3413" t="s">
        <v>8218</v>
      </c>
      <c r="K3413" s="6">
        <v>15000</v>
      </c>
    </row>
    <row r="3414" spans="10:11" x14ac:dyDescent="0.2">
      <c r="J3414" t="s">
        <v>8218</v>
      </c>
      <c r="K3414" s="6">
        <v>3000</v>
      </c>
    </row>
    <row r="3415" spans="10:11" x14ac:dyDescent="0.2">
      <c r="J3415" t="s">
        <v>8218</v>
      </c>
      <c r="K3415" s="6">
        <v>500</v>
      </c>
    </row>
    <row r="3416" spans="10:11" x14ac:dyDescent="0.2">
      <c r="J3416" t="s">
        <v>8218</v>
      </c>
      <c r="K3416" s="6">
        <v>3000</v>
      </c>
    </row>
    <row r="3417" spans="10:11" x14ac:dyDescent="0.2">
      <c r="J3417" t="s">
        <v>8218</v>
      </c>
      <c r="K3417" s="6">
        <v>200</v>
      </c>
    </row>
    <row r="3418" spans="10:11" x14ac:dyDescent="0.2">
      <c r="J3418" t="s">
        <v>8218</v>
      </c>
      <c r="K3418" s="6">
        <v>4000</v>
      </c>
    </row>
    <row r="3419" spans="10:11" x14ac:dyDescent="0.2">
      <c r="J3419" t="s">
        <v>8218</v>
      </c>
      <c r="K3419" s="6">
        <v>1700</v>
      </c>
    </row>
    <row r="3420" spans="10:11" x14ac:dyDescent="0.2">
      <c r="J3420" t="s">
        <v>8218</v>
      </c>
      <c r="K3420" s="6">
        <v>4000</v>
      </c>
    </row>
    <row r="3421" spans="10:11" x14ac:dyDescent="0.2">
      <c r="J3421" t="s">
        <v>8218</v>
      </c>
      <c r="K3421" s="6">
        <v>2750</v>
      </c>
    </row>
    <row r="3422" spans="10:11" x14ac:dyDescent="0.2">
      <c r="J3422" t="s">
        <v>8218</v>
      </c>
      <c r="K3422" s="6">
        <v>700</v>
      </c>
    </row>
    <row r="3423" spans="10:11" x14ac:dyDescent="0.2">
      <c r="J3423" t="s">
        <v>8218</v>
      </c>
      <c r="K3423" s="6">
        <v>10000</v>
      </c>
    </row>
    <row r="3424" spans="10:11" x14ac:dyDescent="0.2">
      <c r="J3424" t="s">
        <v>8218</v>
      </c>
      <c r="K3424" s="6">
        <v>3000</v>
      </c>
    </row>
    <row r="3425" spans="10:11" x14ac:dyDescent="0.2">
      <c r="J3425" t="s">
        <v>8218</v>
      </c>
      <c r="K3425" s="6">
        <v>250</v>
      </c>
    </row>
    <row r="3426" spans="10:11" x14ac:dyDescent="0.2">
      <c r="J3426" t="s">
        <v>8218</v>
      </c>
      <c r="K3426" s="6">
        <v>6000</v>
      </c>
    </row>
    <row r="3427" spans="10:11" x14ac:dyDescent="0.2">
      <c r="J3427" t="s">
        <v>8218</v>
      </c>
      <c r="K3427" s="6">
        <v>30000</v>
      </c>
    </row>
    <row r="3428" spans="10:11" x14ac:dyDescent="0.2">
      <c r="J3428" t="s">
        <v>8218</v>
      </c>
      <c r="K3428" s="6">
        <v>3750</v>
      </c>
    </row>
    <row r="3429" spans="10:11" x14ac:dyDescent="0.2">
      <c r="J3429" t="s">
        <v>8218</v>
      </c>
      <c r="K3429" s="6">
        <v>1500</v>
      </c>
    </row>
    <row r="3430" spans="10:11" x14ac:dyDescent="0.2">
      <c r="J3430" t="s">
        <v>8218</v>
      </c>
      <c r="K3430" s="6">
        <v>2000</v>
      </c>
    </row>
    <row r="3431" spans="10:11" x14ac:dyDescent="0.2">
      <c r="J3431" t="s">
        <v>8218</v>
      </c>
      <c r="K3431" s="6">
        <v>150</v>
      </c>
    </row>
    <row r="3432" spans="10:11" x14ac:dyDescent="0.2">
      <c r="J3432" t="s">
        <v>8218</v>
      </c>
      <c r="K3432" s="6">
        <v>2000</v>
      </c>
    </row>
    <row r="3433" spans="10:11" x14ac:dyDescent="0.2">
      <c r="J3433" t="s">
        <v>8218</v>
      </c>
      <c r="K3433" s="6">
        <v>2000</v>
      </c>
    </row>
    <row r="3434" spans="10:11" x14ac:dyDescent="0.2">
      <c r="J3434" t="s">
        <v>8218</v>
      </c>
      <c r="K3434" s="6">
        <v>2000</v>
      </c>
    </row>
    <row r="3435" spans="10:11" x14ac:dyDescent="0.2">
      <c r="J3435" t="s">
        <v>8218</v>
      </c>
      <c r="K3435" s="6">
        <v>9500</v>
      </c>
    </row>
    <row r="3436" spans="10:11" x14ac:dyDescent="0.2">
      <c r="J3436" t="s">
        <v>8218</v>
      </c>
      <c r="K3436" s="6">
        <v>10000</v>
      </c>
    </row>
    <row r="3437" spans="10:11" x14ac:dyDescent="0.2">
      <c r="J3437" t="s">
        <v>8218</v>
      </c>
      <c r="K3437" s="6">
        <v>1000</v>
      </c>
    </row>
    <row r="3438" spans="10:11" x14ac:dyDescent="0.2">
      <c r="J3438" t="s">
        <v>8218</v>
      </c>
      <c r="K3438" s="6">
        <v>5000</v>
      </c>
    </row>
    <row r="3439" spans="10:11" x14ac:dyDescent="0.2">
      <c r="J3439" t="s">
        <v>8218</v>
      </c>
      <c r="K3439" s="6">
        <v>3000</v>
      </c>
    </row>
    <row r="3440" spans="10:11" x14ac:dyDescent="0.2">
      <c r="J3440" t="s">
        <v>8218</v>
      </c>
      <c r="K3440" s="6">
        <v>2500</v>
      </c>
    </row>
    <row r="3441" spans="10:11" x14ac:dyDescent="0.2">
      <c r="J3441" t="s">
        <v>8218</v>
      </c>
      <c r="K3441" s="6">
        <v>1200</v>
      </c>
    </row>
    <row r="3442" spans="10:11" x14ac:dyDescent="0.2">
      <c r="J3442" t="s">
        <v>8218</v>
      </c>
      <c r="K3442" s="6">
        <v>5000</v>
      </c>
    </row>
    <row r="3443" spans="10:11" x14ac:dyDescent="0.2">
      <c r="J3443" t="s">
        <v>8218</v>
      </c>
      <c r="K3443" s="6">
        <v>2500</v>
      </c>
    </row>
    <row r="3444" spans="10:11" x14ac:dyDescent="0.2">
      <c r="J3444" t="s">
        <v>8218</v>
      </c>
      <c r="K3444" s="6">
        <v>250</v>
      </c>
    </row>
    <row r="3445" spans="10:11" x14ac:dyDescent="0.2">
      <c r="J3445" t="s">
        <v>8218</v>
      </c>
      <c r="K3445" s="6">
        <v>1000</v>
      </c>
    </row>
    <row r="3446" spans="10:11" x14ac:dyDescent="0.2">
      <c r="J3446" t="s">
        <v>8218</v>
      </c>
      <c r="K3446" s="6">
        <v>300</v>
      </c>
    </row>
    <row r="3447" spans="10:11" x14ac:dyDescent="0.2">
      <c r="J3447" t="s">
        <v>8218</v>
      </c>
      <c r="K3447" s="6">
        <v>2000</v>
      </c>
    </row>
    <row r="3448" spans="10:11" x14ac:dyDescent="0.2">
      <c r="J3448" t="s">
        <v>8218</v>
      </c>
      <c r="K3448" s="6">
        <v>1000</v>
      </c>
    </row>
    <row r="3449" spans="10:11" x14ac:dyDescent="0.2">
      <c r="J3449" t="s">
        <v>8218</v>
      </c>
      <c r="K3449" s="6">
        <v>1000</v>
      </c>
    </row>
    <row r="3450" spans="10:11" x14ac:dyDescent="0.2">
      <c r="J3450" t="s">
        <v>8218</v>
      </c>
      <c r="K3450" s="6">
        <v>2100</v>
      </c>
    </row>
    <row r="3451" spans="10:11" x14ac:dyDescent="0.2">
      <c r="J3451" t="s">
        <v>8218</v>
      </c>
      <c r="K3451" s="6">
        <v>800</v>
      </c>
    </row>
    <row r="3452" spans="10:11" x14ac:dyDescent="0.2">
      <c r="J3452" t="s">
        <v>8218</v>
      </c>
      <c r="K3452" s="6">
        <v>500</v>
      </c>
    </row>
    <row r="3453" spans="10:11" x14ac:dyDescent="0.2">
      <c r="J3453" t="s">
        <v>8218</v>
      </c>
      <c r="K3453" s="6">
        <v>650</v>
      </c>
    </row>
    <row r="3454" spans="10:11" x14ac:dyDescent="0.2">
      <c r="J3454" t="s">
        <v>8218</v>
      </c>
      <c r="K3454" s="6">
        <v>1000</v>
      </c>
    </row>
    <row r="3455" spans="10:11" x14ac:dyDescent="0.2">
      <c r="J3455" t="s">
        <v>8218</v>
      </c>
      <c r="K3455" s="6">
        <v>300</v>
      </c>
    </row>
    <row r="3456" spans="10:11" x14ac:dyDescent="0.2">
      <c r="J3456" t="s">
        <v>8218</v>
      </c>
      <c r="K3456" s="6">
        <v>700</v>
      </c>
    </row>
    <row r="3457" spans="10:11" x14ac:dyDescent="0.2">
      <c r="J3457" t="s">
        <v>8218</v>
      </c>
      <c r="K3457" s="6">
        <v>10000</v>
      </c>
    </row>
    <row r="3458" spans="10:11" x14ac:dyDescent="0.2">
      <c r="J3458" t="s">
        <v>8218</v>
      </c>
      <c r="K3458" s="6">
        <v>3000</v>
      </c>
    </row>
    <row r="3459" spans="10:11" x14ac:dyDescent="0.2">
      <c r="J3459" t="s">
        <v>8218</v>
      </c>
      <c r="K3459" s="6">
        <v>2000</v>
      </c>
    </row>
    <row r="3460" spans="10:11" x14ac:dyDescent="0.2">
      <c r="J3460" t="s">
        <v>8218</v>
      </c>
      <c r="K3460" s="6">
        <v>978</v>
      </c>
    </row>
    <row r="3461" spans="10:11" x14ac:dyDescent="0.2">
      <c r="J3461" t="s">
        <v>8218</v>
      </c>
      <c r="K3461" s="6">
        <v>500</v>
      </c>
    </row>
    <row r="3462" spans="10:11" x14ac:dyDescent="0.2">
      <c r="J3462" t="s">
        <v>8218</v>
      </c>
      <c r="K3462" s="6">
        <v>500</v>
      </c>
    </row>
    <row r="3463" spans="10:11" x14ac:dyDescent="0.2">
      <c r="J3463" t="s">
        <v>8218</v>
      </c>
      <c r="K3463" s="6">
        <v>500</v>
      </c>
    </row>
    <row r="3464" spans="10:11" x14ac:dyDescent="0.2">
      <c r="J3464" t="s">
        <v>8218</v>
      </c>
      <c r="K3464" s="6">
        <v>250</v>
      </c>
    </row>
    <row r="3465" spans="10:11" x14ac:dyDescent="0.2">
      <c r="J3465" t="s">
        <v>8218</v>
      </c>
      <c r="K3465" s="6">
        <v>10000</v>
      </c>
    </row>
    <row r="3466" spans="10:11" x14ac:dyDescent="0.2">
      <c r="J3466" t="s">
        <v>8218</v>
      </c>
      <c r="K3466" s="6">
        <v>5000</v>
      </c>
    </row>
    <row r="3467" spans="10:11" x14ac:dyDescent="0.2">
      <c r="J3467" t="s">
        <v>8218</v>
      </c>
      <c r="K3467" s="6">
        <v>2000</v>
      </c>
    </row>
    <row r="3468" spans="10:11" x14ac:dyDescent="0.2">
      <c r="J3468" t="s">
        <v>8218</v>
      </c>
      <c r="K3468" s="6">
        <v>3500</v>
      </c>
    </row>
    <row r="3469" spans="10:11" x14ac:dyDescent="0.2">
      <c r="J3469" t="s">
        <v>8218</v>
      </c>
      <c r="K3469" s="6">
        <v>3000</v>
      </c>
    </row>
    <row r="3470" spans="10:11" x14ac:dyDescent="0.2">
      <c r="J3470" t="s">
        <v>8218</v>
      </c>
      <c r="K3470" s="6">
        <v>10000</v>
      </c>
    </row>
    <row r="3471" spans="10:11" x14ac:dyDescent="0.2">
      <c r="J3471" t="s">
        <v>8218</v>
      </c>
      <c r="K3471" s="6">
        <v>2800</v>
      </c>
    </row>
    <row r="3472" spans="10:11" x14ac:dyDescent="0.2">
      <c r="J3472" t="s">
        <v>8218</v>
      </c>
      <c r="K3472" s="6">
        <v>250</v>
      </c>
    </row>
    <row r="3473" spans="10:11" x14ac:dyDescent="0.2">
      <c r="J3473" t="s">
        <v>8218</v>
      </c>
      <c r="K3473" s="6">
        <v>500</v>
      </c>
    </row>
    <row r="3474" spans="10:11" x14ac:dyDescent="0.2">
      <c r="J3474" t="s">
        <v>8218</v>
      </c>
      <c r="K3474" s="6">
        <v>2000</v>
      </c>
    </row>
    <row r="3475" spans="10:11" x14ac:dyDescent="0.2">
      <c r="J3475" t="s">
        <v>8218</v>
      </c>
      <c r="K3475" s="6">
        <v>4900</v>
      </c>
    </row>
    <row r="3476" spans="10:11" x14ac:dyDescent="0.2">
      <c r="J3476" t="s">
        <v>8218</v>
      </c>
      <c r="K3476" s="6">
        <v>2000</v>
      </c>
    </row>
    <row r="3477" spans="10:11" x14ac:dyDescent="0.2">
      <c r="J3477" t="s">
        <v>8218</v>
      </c>
      <c r="K3477" s="6">
        <v>300</v>
      </c>
    </row>
    <row r="3478" spans="10:11" x14ac:dyDescent="0.2">
      <c r="J3478" t="s">
        <v>8218</v>
      </c>
      <c r="K3478" s="6">
        <v>300</v>
      </c>
    </row>
    <row r="3479" spans="10:11" x14ac:dyDescent="0.2">
      <c r="J3479" t="s">
        <v>8218</v>
      </c>
      <c r="K3479" s="6">
        <v>1800</v>
      </c>
    </row>
    <row r="3480" spans="10:11" x14ac:dyDescent="0.2">
      <c r="J3480" t="s">
        <v>8218</v>
      </c>
      <c r="K3480" s="6">
        <v>2000</v>
      </c>
    </row>
    <row r="3481" spans="10:11" x14ac:dyDescent="0.2">
      <c r="J3481" t="s">
        <v>8218</v>
      </c>
      <c r="K3481" s="6">
        <v>1500</v>
      </c>
    </row>
    <row r="3482" spans="10:11" x14ac:dyDescent="0.2">
      <c r="J3482" t="s">
        <v>8218</v>
      </c>
      <c r="K3482" s="6">
        <v>1500</v>
      </c>
    </row>
    <row r="3483" spans="10:11" x14ac:dyDescent="0.2">
      <c r="J3483" t="s">
        <v>8218</v>
      </c>
      <c r="K3483" s="6">
        <v>10000</v>
      </c>
    </row>
    <row r="3484" spans="10:11" x14ac:dyDescent="0.2">
      <c r="J3484" t="s">
        <v>8218</v>
      </c>
      <c r="K3484" s="6">
        <v>3000</v>
      </c>
    </row>
    <row r="3485" spans="10:11" x14ac:dyDescent="0.2">
      <c r="J3485" t="s">
        <v>8218</v>
      </c>
      <c r="K3485" s="6">
        <v>3350</v>
      </c>
    </row>
    <row r="3486" spans="10:11" x14ac:dyDescent="0.2">
      <c r="J3486" t="s">
        <v>8218</v>
      </c>
      <c r="K3486" s="6">
        <v>2500</v>
      </c>
    </row>
    <row r="3487" spans="10:11" x14ac:dyDescent="0.2">
      <c r="J3487" t="s">
        <v>8218</v>
      </c>
      <c r="K3487" s="6">
        <v>1650</v>
      </c>
    </row>
    <row r="3488" spans="10:11" x14ac:dyDescent="0.2">
      <c r="J3488" t="s">
        <v>8218</v>
      </c>
      <c r="K3488" s="6">
        <v>3000</v>
      </c>
    </row>
    <row r="3489" spans="10:11" x14ac:dyDescent="0.2">
      <c r="J3489" t="s">
        <v>8218</v>
      </c>
      <c r="K3489" s="6">
        <v>2000</v>
      </c>
    </row>
    <row r="3490" spans="10:11" x14ac:dyDescent="0.2">
      <c r="J3490" t="s">
        <v>8218</v>
      </c>
      <c r="K3490" s="6">
        <v>3000</v>
      </c>
    </row>
    <row r="3491" spans="10:11" x14ac:dyDescent="0.2">
      <c r="J3491" t="s">
        <v>8218</v>
      </c>
      <c r="K3491" s="6">
        <v>5000</v>
      </c>
    </row>
    <row r="3492" spans="10:11" x14ac:dyDescent="0.2">
      <c r="J3492" t="s">
        <v>8218</v>
      </c>
      <c r="K3492" s="6">
        <v>1000</v>
      </c>
    </row>
    <row r="3493" spans="10:11" x14ac:dyDescent="0.2">
      <c r="J3493" t="s">
        <v>8218</v>
      </c>
      <c r="K3493" s="6">
        <v>500</v>
      </c>
    </row>
    <row r="3494" spans="10:11" x14ac:dyDescent="0.2">
      <c r="J3494" t="s">
        <v>8218</v>
      </c>
      <c r="K3494" s="6">
        <v>3800</v>
      </c>
    </row>
    <row r="3495" spans="10:11" x14ac:dyDescent="0.2">
      <c r="J3495" t="s">
        <v>8218</v>
      </c>
      <c r="K3495" s="6">
        <v>1500</v>
      </c>
    </row>
    <row r="3496" spans="10:11" x14ac:dyDescent="0.2">
      <c r="J3496" t="s">
        <v>8218</v>
      </c>
      <c r="K3496" s="6">
        <v>400</v>
      </c>
    </row>
    <row r="3497" spans="10:11" x14ac:dyDescent="0.2">
      <c r="J3497" t="s">
        <v>8218</v>
      </c>
      <c r="K3497" s="6">
        <v>5000</v>
      </c>
    </row>
    <row r="3498" spans="10:11" x14ac:dyDescent="0.2">
      <c r="J3498" t="s">
        <v>8218</v>
      </c>
      <c r="K3498" s="6">
        <v>3000</v>
      </c>
    </row>
    <row r="3499" spans="10:11" x14ac:dyDescent="0.2">
      <c r="J3499" t="s">
        <v>8218</v>
      </c>
      <c r="K3499" s="6">
        <v>1551</v>
      </c>
    </row>
    <row r="3500" spans="10:11" x14ac:dyDescent="0.2">
      <c r="J3500" t="s">
        <v>8218</v>
      </c>
      <c r="K3500" s="6">
        <v>1650</v>
      </c>
    </row>
    <row r="3501" spans="10:11" x14ac:dyDescent="0.2">
      <c r="J3501" t="s">
        <v>8218</v>
      </c>
      <c r="K3501" s="6">
        <v>2000</v>
      </c>
    </row>
    <row r="3502" spans="10:11" x14ac:dyDescent="0.2">
      <c r="J3502" t="s">
        <v>8218</v>
      </c>
      <c r="K3502" s="6">
        <v>1000</v>
      </c>
    </row>
    <row r="3503" spans="10:11" x14ac:dyDescent="0.2">
      <c r="J3503" t="s">
        <v>8218</v>
      </c>
      <c r="K3503" s="6">
        <v>1500</v>
      </c>
    </row>
    <row r="3504" spans="10:11" x14ac:dyDescent="0.2">
      <c r="J3504" t="s">
        <v>8218</v>
      </c>
      <c r="K3504" s="6">
        <v>4000</v>
      </c>
    </row>
    <row r="3505" spans="10:11" x14ac:dyDescent="0.2">
      <c r="J3505" t="s">
        <v>8218</v>
      </c>
      <c r="K3505" s="6">
        <v>2500</v>
      </c>
    </row>
    <row r="3506" spans="10:11" x14ac:dyDescent="0.2">
      <c r="J3506" t="s">
        <v>8218</v>
      </c>
      <c r="K3506" s="6">
        <v>1000</v>
      </c>
    </row>
    <row r="3507" spans="10:11" x14ac:dyDescent="0.2">
      <c r="J3507" t="s">
        <v>8218</v>
      </c>
      <c r="K3507" s="6">
        <v>2500</v>
      </c>
    </row>
    <row r="3508" spans="10:11" x14ac:dyDescent="0.2">
      <c r="J3508" t="s">
        <v>8218</v>
      </c>
      <c r="K3508" s="6">
        <v>3000</v>
      </c>
    </row>
    <row r="3509" spans="10:11" x14ac:dyDescent="0.2">
      <c r="J3509" t="s">
        <v>8218</v>
      </c>
      <c r="K3509" s="6">
        <v>10000</v>
      </c>
    </row>
    <row r="3510" spans="10:11" x14ac:dyDescent="0.2">
      <c r="J3510" t="s">
        <v>8218</v>
      </c>
      <c r="K3510" s="6">
        <v>100</v>
      </c>
    </row>
    <row r="3511" spans="10:11" x14ac:dyDescent="0.2">
      <c r="J3511" t="s">
        <v>8218</v>
      </c>
      <c r="K3511" s="6">
        <v>3000</v>
      </c>
    </row>
    <row r="3512" spans="10:11" x14ac:dyDescent="0.2">
      <c r="J3512" t="s">
        <v>8218</v>
      </c>
      <c r="K3512" s="6">
        <v>900</v>
      </c>
    </row>
    <row r="3513" spans="10:11" x14ac:dyDescent="0.2">
      <c r="J3513" t="s">
        <v>8218</v>
      </c>
      <c r="K3513" s="6">
        <v>1500</v>
      </c>
    </row>
    <row r="3514" spans="10:11" x14ac:dyDescent="0.2">
      <c r="J3514" t="s">
        <v>8218</v>
      </c>
      <c r="K3514" s="6">
        <v>1000</v>
      </c>
    </row>
    <row r="3515" spans="10:11" x14ac:dyDescent="0.2">
      <c r="J3515" t="s">
        <v>8218</v>
      </c>
      <c r="K3515" s="6">
        <v>2800</v>
      </c>
    </row>
    <row r="3516" spans="10:11" x14ac:dyDescent="0.2">
      <c r="J3516" t="s">
        <v>8218</v>
      </c>
      <c r="K3516" s="6">
        <v>500</v>
      </c>
    </row>
    <row r="3517" spans="10:11" x14ac:dyDescent="0.2">
      <c r="J3517" t="s">
        <v>8218</v>
      </c>
      <c r="K3517" s="6">
        <v>3000</v>
      </c>
    </row>
    <row r="3518" spans="10:11" x14ac:dyDescent="0.2">
      <c r="J3518" t="s">
        <v>8218</v>
      </c>
      <c r="K3518" s="6">
        <v>2500</v>
      </c>
    </row>
    <row r="3519" spans="10:11" x14ac:dyDescent="0.2">
      <c r="J3519" t="s">
        <v>8218</v>
      </c>
      <c r="K3519" s="6">
        <v>4000</v>
      </c>
    </row>
    <row r="3520" spans="10:11" x14ac:dyDescent="0.2">
      <c r="J3520" t="s">
        <v>8218</v>
      </c>
      <c r="K3520" s="6">
        <v>1500</v>
      </c>
    </row>
    <row r="3521" spans="10:11" x14ac:dyDescent="0.2">
      <c r="J3521" t="s">
        <v>8218</v>
      </c>
      <c r="K3521" s="6">
        <v>2000</v>
      </c>
    </row>
    <row r="3522" spans="10:11" x14ac:dyDescent="0.2">
      <c r="J3522" t="s">
        <v>8218</v>
      </c>
      <c r="K3522" s="6">
        <v>2000</v>
      </c>
    </row>
    <row r="3523" spans="10:11" x14ac:dyDescent="0.2">
      <c r="J3523" t="s">
        <v>8218</v>
      </c>
      <c r="K3523" s="6">
        <v>350</v>
      </c>
    </row>
    <row r="3524" spans="10:11" x14ac:dyDescent="0.2">
      <c r="J3524" t="s">
        <v>8218</v>
      </c>
      <c r="K3524" s="6">
        <v>1395</v>
      </c>
    </row>
    <row r="3525" spans="10:11" x14ac:dyDescent="0.2">
      <c r="J3525" t="s">
        <v>8218</v>
      </c>
      <c r="K3525" s="6">
        <v>4000</v>
      </c>
    </row>
    <row r="3526" spans="10:11" x14ac:dyDescent="0.2">
      <c r="J3526" t="s">
        <v>8218</v>
      </c>
      <c r="K3526" s="6">
        <v>10000</v>
      </c>
    </row>
    <row r="3527" spans="10:11" x14ac:dyDescent="0.2">
      <c r="J3527" t="s">
        <v>8218</v>
      </c>
      <c r="K3527" s="6">
        <v>500</v>
      </c>
    </row>
    <row r="3528" spans="10:11" x14ac:dyDescent="0.2">
      <c r="J3528" t="s">
        <v>8218</v>
      </c>
      <c r="K3528" s="6">
        <v>3300</v>
      </c>
    </row>
    <row r="3529" spans="10:11" x14ac:dyDescent="0.2">
      <c r="J3529" t="s">
        <v>8218</v>
      </c>
      <c r="K3529" s="6">
        <v>6000</v>
      </c>
    </row>
    <row r="3530" spans="10:11" x14ac:dyDescent="0.2">
      <c r="J3530" t="s">
        <v>8218</v>
      </c>
      <c r="K3530" s="6">
        <v>1650</v>
      </c>
    </row>
    <row r="3531" spans="10:11" x14ac:dyDescent="0.2">
      <c r="J3531" t="s">
        <v>8218</v>
      </c>
      <c r="K3531" s="6">
        <v>500</v>
      </c>
    </row>
    <row r="3532" spans="10:11" x14ac:dyDescent="0.2">
      <c r="J3532" t="s">
        <v>8218</v>
      </c>
      <c r="K3532" s="6">
        <v>2750</v>
      </c>
    </row>
    <row r="3533" spans="10:11" x14ac:dyDescent="0.2">
      <c r="J3533" t="s">
        <v>8218</v>
      </c>
      <c r="K3533" s="6">
        <v>1000</v>
      </c>
    </row>
    <row r="3534" spans="10:11" x14ac:dyDescent="0.2">
      <c r="J3534" t="s">
        <v>8218</v>
      </c>
      <c r="K3534" s="6">
        <v>960</v>
      </c>
    </row>
    <row r="3535" spans="10:11" x14ac:dyDescent="0.2">
      <c r="J3535" t="s">
        <v>8218</v>
      </c>
      <c r="K3535" s="6">
        <v>500</v>
      </c>
    </row>
    <row r="3536" spans="10:11" x14ac:dyDescent="0.2">
      <c r="J3536" t="s">
        <v>8218</v>
      </c>
      <c r="K3536" s="6">
        <v>5000</v>
      </c>
    </row>
    <row r="3537" spans="10:11" x14ac:dyDescent="0.2">
      <c r="J3537" t="s">
        <v>8218</v>
      </c>
      <c r="K3537" s="6">
        <v>2000</v>
      </c>
    </row>
    <row r="3538" spans="10:11" x14ac:dyDescent="0.2">
      <c r="J3538" t="s">
        <v>8218</v>
      </c>
      <c r="K3538" s="6">
        <v>150</v>
      </c>
    </row>
    <row r="3539" spans="10:11" x14ac:dyDescent="0.2">
      <c r="J3539" t="s">
        <v>8218</v>
      </c>
      <c r="K3539" s="6">
        <v>675</v>
      </c>
    </row>
    <row r="3540" spans="10:11" x14ac:dyDescent="0.2">
      <c r="J3540" t="s">
        <v>8218</v>
      </c>
      <c r="K3540" s="6">
        <v>2000</v>
      </c>
    </row>
    <row r="3541" spans="10:11" x14ac:dyDescent="0.2">
      <c r="J3541" t="s">
        <v>8218</v>
      </c>
      <c r="K3541" s="6">
        <v>600</v>
      </c>
    </row>
    <row r="3542" spans="10:11" x14ac:dyDescent="0.2">
      <c r="J3542" t="s">
        <v>8218</v>
      </c>
      <c r="K3542" s="6">
        <v>300</v>
      </c>
    </row>
    <row r="3543" spans="10:11" x14ac:dyDescent="0.2">
      <c r="J3543" t="s">
        <v>8218</v>
      </c>
      <c r="K3543" s="6">
        <v>1200</v>
      </c>
    </row>
    <row r="3544" spans="10:11" x14ac:dyDescent="0.2">
      <c r="J3544" t="s">
        <v>8218</v>
      </c>
      <c r="K3544" s="6">
        <v>5500</v>
      </c>
    </row>
    <row r="3545" spans="10:11" x14ac:dyDescent="0.2">
      <c r="J3545" t="s">
        <v>8218</v>
      </c>
      <c r="K3545" s="6">
        <v>1500</v>
      </c>
    </row>
    <row r="3546" spans="10:11" x14ac:dyDescent="0.2">
      <c r="J3546" t="s">
        <v>8218</v>
      </c>
      <c r="K3546" s="6">
        <v>2500</v>
      </c>
    </row>
    <row r="3547" spans="10:11" x14ac:dyDescent="0.2">
      <c r="J3547" t="s">
        <v>8218</v>
      </c>
      <c r="K3547" s="6">
        <v>250</v>
      </c>
    </row>
    <row r="3548" spans="10:11" x14ac:dyDescent="0.2">
      <c r="J3548" t="s">
        <v>8218</v>
      </c>
      <c r="K3548" s="6">
        <v>1100</v>
      </c>
    </row>
    <row r="3549" spans="10:11" x14ac:dyDescent="0.2">
      <c r="J3549" t="s">
        <v>8218</v>
      </c>
      <c r="K3549" s="6">
        <v>35000</v>
      </c>
    </row>
    <row r="3550" spans="10:11" x14ac:dyDescent="0.2">
      <c r="J3550" t="s">
        <v>8218</v>
      </c>
      <c r="K3550" s="6">
        <v>2100</v>
      </c>
    </row>
    <row r="3551" spans="10:11" x14ac:dyDescent="0.2">
      <c r="J3551" t="s">
        <v>8218</v>
      </c>
      <c r="K3551" s="6">
        <v>1000</v>
      </c>
    </row>
    <row r="3552" spans="10:11" x14ac:dyDescent="0.2">
      <c r="J3552" t="s">
        <v>8218</v>
      </c>
      <c r="K3552" s="6">
        <v>2500</v>
      </c>
    </row>
    <row r="3553" spans="10:11" x14ac:dyDescent="0.2">
      <c r="J3553" t="s">
        <v>8218</v>
      </c>
      <c r="K3553" s="6">
        <v>1500</v>
      </c>
    </row>
    <row r="3554" spans="10:11" x14ac:dyDescent="0.2">
      <c r="J3554" t="s">
        <v>8218</v>
      </c>
      <c r="K3554" s="6">
        <v>773</v>
      </c>
    </row>
    <row r="3555" spans="10:11" x14ac:dyDescent="0.2">
      <c r="J3555" t="s">
        <v>8218</v>
      </c>
      <c r="K3555" s="6">
        <v>5500</v>
      </c>
    </row>
    <row r="3556" spans="10:11" x14ac:dyDescent="0.2">
      <c r="J3556" t="s">
        <v>8218</v>
      </c>
      <c r="K3556" s="6">
        <v>5000</v>
      </c>
    </row>
    <row r="3557" spans="10:11" x14ac:dyDescent="0.2">
      <c r="J3557" t="s">
        <v>8218</v>
      </c>
      <c r="K3557" s="6">
        <v>2400</v>
      </c>
    </row>
    <row r="3558" spans="10:11" x14ac:dyDescent="0.2">
      <c r="J3558" t="s">
        <v>8218</v>
      </c>
      <c r="K3558" s="6">
        <v>2200</v>
      </c>
    </row>
    <row r="3559" spans="10:11" x14ac:dyDescent="0.2">
      <c r="J3559" t="s">
        <v>8218</v>
      </c>
      <c r="K3559" s="6">
        <v>100000</v>
      </c>
    </row>
    <row r="3560" spans="10:11" x14ac:dyDescent="0.2">
      <c r="J3560" t="s">
        <v>8218</v>
      </c>
      <c r="K3560" s="6">
        <v>350</v>
      </c>
    </row>
    <row r="3561" spans="10:11" x14ac:dyDescent="0.2">
      <c r="J3561" t="s">
        <v>8218</v>
      </c>
      <c r="K3561" s="6">
        <v>1000</v>
      </c>
    </row>
    <row r="3562" spans="10:11" x14ac:dyDescent="0.2">
      <c r="J3562" t="s">
        <v>8218</v>
      </c>
      <c r="K3562" s="6">
        <v>3200</v>
      </c>
    </row>
    <row r="3563" spans="10:11" x14ac:dyDescent="0.2">
      <c r="J3563" t="s">
        <v>8218</v>
      </c>
      <c r="K3563" s="6">
        <v>2500</v>
      </c>
    </row>
    <row r="3564" spans="10:11" x14ac:dyDescent="0.2">
      <c r="J3564" t="s">
        <v>8218</v>
      </c>
      <c r="K3564" s="6">
        <v>315</v>
      </c>
    </row>
    <row r="3565" spans="10:11" x14ac:dyDescent="0.2">
      <c r="J3565" t="s">
        <v>8218</v>
      </c>
      <c r="K3565" s="6">
        <v>500</v>
      </c>
    </row>
    <row r="3566" spans="10:11" x14ac:dyDescent="0.2">
      <c r="J3566" t="s">
        <v>8218</v>
      </c>
      <c r="K3566" s="6">
        <v>1000</v>
      </c>
    </row>
    <row r="3567" spans="10:11" x14ac:dyDescent="0.2">
      <c r="J3567" t="s">
        <v>8218</v>
      </c>
      <c r="K3567" s="6">
        <v>900</v>
      </c>
    </row>
    <row r="3568" spans="10:11" x14ac:dyDescent="0.2">
      <c r="J3568" t="s">
        <v>8218</v>
      </c>
      <c r="K3568" s="6">
        <v>2000</v>
      </c>
    </row>
    <row r="3569" spans="10:11" x14ac:dyDescent="0.2">
      <c r="J3569" t="s">
        <v>8218</v>
      </c>
      <c r="K3569" s="6">
        <v>1000</v>
      </c>
    </row>
    <row r="3570" spans="10:11" x14ac:dyDescent="0.2">
      <c r="J3570" t="s">
        <v>8218</v>
      </c>
      <c r="K3570" s="6">
        <v>1000</v>
      </c>
    </row>
    <row r="3571" spans="10:11" x14ac:dyDescent="0.2">
      <c r="J3571" t="s">
        <v>8218</v>
      </c>
      <c r="K3571" s="6">
        <v>5000</v>
      </c>
    </row>
    <row r="3572" spans="10:11" x14ac:dyDescent="0.2">
      <c r="J3572" t="s">
        <v>8218</v>
      </c>
      <c r="K3572" s="6">
        <v>2000</v>
      </c>
    </row>
    <row r="3573" spans="10:11" x14ac:dyDescent="0.2">
      <c r="J3573" t="s">
        <v>8218</v>
      </c>
      <c r="K3573" s="6">
        <v>1500</v>
      </c>
    </row>
    <row r="3574" spans="10:11" x14ac:dyDescent="0.2">
      <c r="J3574" t="s">
        <v>8218</v>
      </c>
      <c r="K3574" s="6">
        <v>500</v>
      </c>
    </row>
    <row r="3575" spans="10:11" x14ac:dyDescent="0.2">
      <c r="J3575" t="s">
        <v>8218</v>
      </c>
      <c r="K3575" s="6">
        <v>3000</v>
      </c>
    </row>
    <row r="3576" spans="10:11" x14ac:dyDescent="0.2">
      <c r="J3576" t="s">
        <v>8218</v>
      </c>
      <c r="K3576" s="6">
        <v>5800</v>
      </c>
    </row>
    <row r="3577" spans="10:11" x14ac:dyDescent="0.2">
      <c r="J3577" t="s">
        <v>8218</v>
      </c>
      <c r="K3577" s="6">
        <v>10000</v>
      </c>
    </row>
    <row r="3578" spans="10:11" x14ac:dyDescent="0.2">
      <c r="J3578" t="s">
        <v>8218</v>
      </c>
      <c r="K3578" s="6">
        <v>100</v>
      </c>
    </row>
    <row r="3579" spans="10:11" x14ac:dyDescent="0.2">
      <c r="J3579" t="s">
        <v>8218</v>
      </c>
      <c r="K3579" s="6">
        <v>600</v>
      </c>
    </row>
    <row r="3580" spans="10:11" x14ac:dyDescent="0.2">
      <c r="J3580" t="s">
        <v>8218</v>
      </c>
      <c r="K3580" s="6">
        <v>1500</v>
      </c>
    </row>
    <row r="3581" spans="10:11" x14ac:dyDescent="0.2">
      <c r="J3581" t="s">
        <v>8218</v>
      </c>
      <c r="K3581" s="6">
        <v>500</v>
      </c>
    </row>
    <row r="3582" spans="10:11" x14ac:dyDescent="0.2">
      <c r="J3582" t="s">
        <v>8218</v>
      </c>
      <c r="K3582" s="6">
        <v>900</v>
      </c>
    </row>
    <row r="3583" spans="10:11" x14ac:dyDescent="0.2">
      <c r="J3583" t="s">
        <v>8218</v>
      </c>
      <c r="K3583" s="6">
        <v>1500</v>
      </c>
    </row>
    <row r="3584" spans="10:11" x14ac:dyDescent="0.2">
      <c r="J3584" t="s">
        <v>8218</v>
      </c>
      <c r="K3584" s="6">
        <v>1000</v>
      </c>
    </row>
    <row r="3585" spans="10:11" x14ac:dyDescent="0.2">
      <c r="J3585" t="s">
        <v>8218</v>
      </c>
      <c r="K3585" s="6">
        <v>3000</v>
      </c>
    </row>
    <row r="3586" spans="10:11" x14ac:dyDescent="0.2">
      <c r="J3586" t="s">
        <v>8218</v>
      </c>
      <c r="K3586" s="6">
        <v>3000</v>
      </c>
    </row>
    <row r="3587" spans="10:11" x14ac:dyDescent="0.2">
      <c r="J3587" t="s">
        <v>8218</v>
      </c>
      <c r="K3587" s="6">
        <v>3400</v>
      </c>
    </row>
    <row r="3588" spans="10:11" x14ac:dyDescent="0.2">
      <c r="J3588" t="s">
        <v>8218</v>
      </c>
      <c r="K3588" s="6">
        <v>7500</v>
      </c>
    </row>
    <row r="3589" spans="10:11" x14ac:dyDescent="0.2">
      <c r="J3589" t="s">
        <v>8218</v>
      </c>
      <c r="K3589" s="6">
        <v>500</v>
      </c>
    </row>
    <row r="3590" spans="10:11" x14ac:dyDescent="0.2">
      <c r="J3590" t="s">
        <v>8218</v>
      </c>
      <c r="K3590" s="6">
        <v>200</v>
      </c>
    </row>
    <row r="3591" spans="10:11" x14ac:dyDescent="0.2">
      <c r="J3591" t="s">
        <v>8218</v>
      </c>
      <c r="K3591" s="6">
        <v>4000</v>
      </c>
    </row>
    <row r="3592" spans="10:11" x14ac:dyDescent="0.2">
      <c r="J3592" t="s">
        <v>8218</v>
      </c>
      <c r="K3592" s="6">
        <v>5000</v>
      </c>
    </row>
    <row r="3593" spans="10:11" x14ac:dyDescent="0.2">
      <c r="J3593" t="s">
        <v>8218</v>
      </c>
      <c r="K3593" s="6">
        <v>700</v>
      </c>
    </row>
    <row r="3594" spans="10:11" x14ac:dyDescent="0.2">
      <c r="J3594" t="s">
        <v>8218</v>
      </c>
      <c r="K3594" s="6">
        <v>2000</v>
      </c>
    </row>
    <row r="3595" spans="10:11" x14ac:dyDescent="0.2">
      <c r="J3595" t="s">
        <v>8218</v>
      </c>
      <c r="K3595" s="6">
        <v>3000</v>
      </c>
    </row>
    <row r="3596" spans="10:11" x14ac:dyDescent="0.2">
      <c r="J3596" t="s">
        <v>8218</v>
      </c>
      <c r="K3596" s="6">
        <v>1600</v>
      </c>
    </row>
    <row r="3597" spans="10:11" x14ac:dyDescent="0.2">
      <c r="J3597" t="s">
        <v>8218</v>
      </c>
      <c r="K3597" s="6">
        <v>2600</v>
      </c>
    </row>
    <row r="3598" spans="10:11" x14ac:dyDescent="0.2">
      <c r="J3598" t="s">
        <v>8218</v>
      </c>
      <c r="K3598" s="6">
        <v>1100</v>
      </c>
    </row>
    <row r="3599" spans="10:11" x14ac:dyDescent="0.2">
      <c r="J3599" t="s">
        <v>8218</v>
      </c>
      <c r="K3599" s="6">
        <v>2500</v>
      </c>
    </row>
    <row r="3600" spans="10:11" x14ac:dyDescent="0.2">
      <c r="J3600" t="s">
        <v>8218</v>
      </c>
      <c r="K3600" s="6">
        <v>1000</v>
      </c>
    </row>
    <row r="3601" spans="10:11" x14ac:dyDescent="0.2">
      <c r="J3601" t="s">
        <v>8218</v>
      </c>
      <c r="K3601" s="6">
        <v>500</v>
      </c>
    </row>
    <row r="3602" spans="10:11" x14ac:dyDescent="0.2">
      <c r="J3602" t="s">
        <v>8218</v>
      </c>
      <c r="K3602" s="6">
        <v>10</v>
      </c>
    </row>
    <row r="3603" spans="10:11" x14ac:dyDescent="0.2">
      <c r="J3603" t="s">
        <v>8218</v>
      </c>
      <c r="K3603" s="6">
        <v>2000</v>
      </c>
    </row>
    <row r="3604" spans="10:11" x14ac:dyDescent="0.2">
      <c r="J3604" t="s">
        <v>8218</v>
      </c>
      <c r="K3604" s="6">
        <v>4000</v>
      </c>
    </row>
    <row r="3605" spans="10:11" x14ac:dyDescent="0.2">
      <c r="J3605" t="s">
        <v>8218</v>
      </c>
      <c r="K3605" s="6">
        <v>1500</v>
      </c>
    </row>
    <row r="3606" spans="10:11" x14ac:dyDescent="0.2">
      <c r="J3606" t="s">
        <v>8218</v>
      </c>
      <c r="K3606" s="6">
        <v>3000</v>
      </c>
    </row>
    <row r="3607" spans="10:11" x14ac:dyDescent="0.2">
      <c r="J3607" t="s">
        <v>8218</v>
      </c>
      <c r="K3607" s="6">
        <v>250</v>
      </c>
    </row>
    <row r="3608" spans="10:11" x14ac:dyDescent="0.2">
      <c r="J3608" t="s">
        <v>8218</v>
      </c>
      <c r="K3608" s="6">
        <v>3000</v>
      </c>
    </row>
    <row r="3609" spans="10:11" x14ac:dyDescent="0.2">
      <c r="J3609" t="s">
        <v>8218</v>
      </c>
      <c r="K3609" s="6">
        <v>550</v>
      </c>
    </row>
    <row r="3610" spans="10:11" x14ac:dyDescent="0.2">
      <c r="J3610" t="s">
        <v>8218</v>
      </c>
      <c r="K3610" s="6">
        <v>800</v>
      </c>
    </row>
    <row r="3611" spans="10:11" x14ac:dyDescent="0.2">
      <c r="J3611" t="s">
        <v>8218</v>
      </c>
      <c r="K3611" s="6">
        <v>1960</v>
      </c>
    </row>
    <row r="3612" spans="10:11" x14ac:dyDescent="0.2">
      <c r="J3612" t="s">
        <v>8218</v>
      </c>
      <c r="K3612" s="6">
        <v>1000</v>
      </c>
    </row>
    <row r="3613" spans="10:11" x14ac:dyDescent="0.2">
      <c r="J3613" t="s">
        <v>8218</v>
      </c>
      <c r="K3613" s="6">
        <v>2500</v>
      </c>
    </row>
    <row r="3614" spans="10:11" x14ac:dyDescent="0.2">
      <c r="J3614" t="s">
        <v>8218</v>
      </c>
      <c r="K3614" s="6">
        <v>5000</v>
      </c>
    </row>
    <row r="3615" spans="10:11" x14ac:dyDescent="0.2">
      <c r="J3615" t="s">
        <v>8218</v>
      </c>
      <c r="K3615" s="6">
        <v>1250</v>
      </c>
    </row>
    <row r="3616" spans="10:11" x14ac:dyDescent="0.2">
      <c r="J3616" t="s">
        <v>8218</v>
      </c>
      <c r="K3616" s="6">
        <v>2500</v>
      </c>
    </row>
    <row r="3617" spans="10:11" x14ac:dyDescent="0.2">
      <c r="J3617" t="s">
        <v>8218</v>
      </c>
      <c r="K3617" s="6">
        <v>2500</v>
      </c>
    </row>
    <row r="3618" spans="10:11" x14ac:dyDescent="0.2">
      <c r="J3618" t="s">
        <v>8218</v>
      </c>
      <c r="K3618" s="6">
        <v>2500</v>
      </c>
    </row>
    <row r="3619" spans="10:11" x14ac:dyDescent="0.2">
      <c r="J3619" t="s">
        <v>8218</v>
      </c>
      <c r="K3619" s="6">
        <v>740</v>
      </c>
    </row>
    <row r="3620" spans="10:11" x14ac:dyDescent="0.2">
      <c r="J3620" t="s">
        <v>8218</v>
      </c>
      <c r="K3620" s="6">
        <v>2000</v>
      </c>
    </row>
    <row r="3621" spans="10:11" x14ac:dyDescent="0.2">
      <c r="J3621" t="s">
        <v>8218</v>
      </c>
      <c r="K3621" s="6">
        <v>1000</v>
      </c>
    </row>
    <row r="3622" spans="10:11" x14ac:dyDescent="0.2">
      <c r="J3622" t="s">
        <v>8218</v>
      </c>
      <c r="K3622" s="6">
        <v>10500</v>
      </c>
    </row>
    <row r="3623" spans="10:11" x14ac:dyDescent="0.2">
      <c r="J3623" t="s">
        <v>8218</v>
      </c>
      <c r="K3623" s="6">
        <v>3000</v>
      </c>
    </row>
    <row r="3624" spans="10:11" x14ac:dyDescent="0.2">
      <c r="J3624" t="s">
        <v>8218</v>
      </c>
      <c r="K3624" s="6">
        <v>1000</v>
      </c>
    </row>
    <row r="3625" spans="10:11" x14ac:dyDescent="0.2">
      <c r="J3625" t="s">
        <v>8218</v>
      </c>
      <c r="K3625" s="6">
        <v>2500</v>
      </c>
    </row>
    <row r="3626" spans="10:11" x14ac:dyDescent="0.2">
      <c r="J3626" t="s">
        <v>8218</v>
      </c>
      <c r="K3626" s="6">
        <v>3000</v>
      </c>
    </row>
    <row r="3627" spans="10:11" x14ac:dyDescent="0.2">
      <c r="J3627" t="s">
        <v>8218</v>
      </c>
      <c r="K3627" s="6">
        <v>3000</v>
      </c>
    </row>
    <row r="3628" spans="10:11" x14ac:dyDescent="0.2">
      <c r="J3628" t="s">
        <v>8218</v>
      </c>
      <c r="K3628" s="6">
        <v>4000</v>
      </c>
    </row>
    <row r="3629" spans="10:11" x14ac:dyDescent="0.2">
      <c r="J3629" t="s">
        <v>8218</v>
      </c>
      <c r="K3629" s="6">
        <v>2000</v>
      </c>
    </row>
    <row r="3630" spans="10:11" x14ac:dyDescent="0.2">
      <c r="J3630" t="s">
        <v>8220</v>
      </c>
      <c r="K3630" s="6">
        <v>100000</v>
      </c>
    </row>
    <row r="3631" spans="10:11" x14ac:dyDescent="0.2">
      <c r="J3631" t="s">
        <v>8220</v>
      </c>
      <c r="K3631" s="6">
        <v>1000000</v>
      </c>
    </row>
    <row r="3632" spans="10:11" x14ac:dyDescent="0.2">
      <c r="J3632" t="s">
        <v>8220</v>
      </c>
      <c r="K3632" s="6">
        <v>3000</v>
      </c>
    </row>
    <row r="3633" spans="10:11" x14ac:dyDescent="0.2">
      <c r="J3633" t="s">
        <v>8220</v>
      </c>
      <c r="K3633" s="6">
        <v>17100</v>
      </c>
    </row>
    <row r="3634" spans="10:11" x14ac:dyDescent="0.2">
      <c r="J3634" t="s">
        <v>8220</v>
      </c>
      <c r="K3634" s="6">
        <v>500</v>
      </c>
    </row>
    <row r="3635" spans="10:11" x14ac:dyDescent="0.2">
      <c r="J3635" t="s">
        <v>8220</v>
      </c>
      <c r="K3635" s="6">
        <v>5000</v>
      </c>
    </row>
    <row r="3636" spans="10:11" x14ac:dyDescent="0.2">
      <c r="J3636" t="s">
        <v>8220</v>
      </c>
      <c r="K3636" s="6">
        <v>75000</v>
      </c>
    </row>
    <row r="3637" spans="10:11" x14ac:dyDescent="0.2">
      <c r="J3637" t="s">
        <v>8220</v>
      </c>
      <c r="K3637" s="6">
        <v>3500</v>
      </c>
    </row>
    <row r="3638" spans="10:11" x14ac:dyDescent="0.2">
      <c r="J3638" t="s">
        <v>8220</v>
      </c>
      <c r="K3638" s="6">
        <v>150000</v>
      </c>
    </row>
    <row r="3639" spans="10:11" x14ac:dyDescent="0.2">
      <c r="J3639" t="s">
        <v>8220</v>
      </c>
      <c r="K3639" s="6">
        <v>3000</v>
      </c>
    </row>
    <row r="3640" spans="10:11" x14ac:dyDescent="0.2">
      <c r="J3640" t="s">
        <v>8220</v>
      </c>
      <c r="K3640" s="6">
        <v>3300</v>
      </c>
    </row>
    <row r="3641" spans="10:11" x14ac:dyDescent="0.2">
      <c r="J3641" t="s">
        <v>8220</v>
      </c>
      <c r="K3641" s="6">
        <v>25000</v>
      </c>
    </row>
    <row r="3642" spans="10:11" x14ac:dyDescent="0.2">
      <c r="J3642" t="s">
        <v>8220</v>
      </c>
      <c r="K3642" s="6">
        <v>1000</v>
      </c>
    </row>
    <row r="3643" spans="10:11" x14ac:dyDescent="0.2">
      <c r="J3643" t="s">
        <v>8220</v>
      </c>
      <c r="K3643" s="6">
        <v>3000</v>
      </c>
    </row>
    <row r="3644" spans="10:11" x14ac:dyDescent="0.2">
      <c r="J3644" t="s">
        <v>8220</v>
      </c>
      <c r="K3644" s="6">
        <v>700</v>
      </c>
    </row>
    <row r="3645" spans="10:11" x14ac:dyDescent="0.2">
      <c r="J3645" t="s">
        <v>8220</v>
      </c>
      <c r="K3645" s="6">
        <v>25000</v>
      </c>
    </row>
    <row r="3646" spans="10:11" x14ac:dyDescent="0.2">
      <c r="J3646" t="s">
        <v>8220</v>
      </c>
      <c r="K3646" s="6">
        <v>5000</v>
      </c>
    </row>
    <row r="3647" spans="10:11" x14ac:dyDescent="0.2">
      <c r="J3647" t="s">
        <v>8220</v>
      </c>
      <c r="K3647" s="6">
        <v>1000</v>
      </c>
    </row>
    <row r="3648" spans="10:11" x14ac:dyDescent="0.2">
      <c r="J3648" t="s">
        <v>8220</v>
      </c>
      <c r="K3648" s="6">
        <v>10000</v>
      </c>
    </row>
    <row r="3649" spans="10:11" x14ac:dyDescent="0.2">
      <c r="J3649" t="s">
        <v>8220</v>
      </c>
      <c r="K3649" s="6">
        <v>500</v>
      </c>
    </row>
    <row r="3650" spans="10:11" x14ac:dyDescent="0.2">
      <c r="J3650" t="s">
        <v>8218</v>
      </c>
      <c r="K3650" s="6">
        <v>40000</v>
      </c>
    </row>
    <row r="3651" spans="10:11" x14ac:dyDescent="0.2">
      <c r="J3651" t="s">
        <v>8218</v>
      </c>
      <c r="K3651" s="6">
        <v>750</v>
      </c>
    </row>
    <row r="3652" spans="10:11" x14ac:dyDescent="0.2">
      <c r="J3652" t="s">
        <v>8218</v>
      </c>
      <c r="K3652" s="6">
        <v>500</v>
      </c>
    </row>
    <row r="3653" spans="10:11" x14ac:dyDescent="0.2">
      <c r="J3653" t="s">
        <v>8218</v>
      </c>
      <c r="K3653" s="6">
        <v>500</v>
      </c>
    </row>
    <row r="3654" spans="10:11" x14ac:dyDescent="0.2">
      <c r="J3654" t="s">
        <v>8218</v>
      </c>
      <c r="K3654" s="6">
        <v>300</v>
      </c>
    </row>
    <row r="3655" spans="10:11" x14ac:dyDescent="0.2">
      <c r="J3655" t="s">
        <v>8218</v>
      </c>
      <c r="K3655" s="6">
        <v>2000</v>
      </c>
    </row>
    <row r="3656" spans="10:11" x14ac:dyDescent="0.2">
      <c r="J3656" t="s">
        <v>8218</v>
      </c>
      <c r="K3656" s="6">
        <v>1500</v>
      </c>
    </row>
    <row r="3657" spans="10:11" x14ac:dyDescent="0.2">
      <c r="J3657" t="s">
        <v>8218</v>
      </c>
      <c r="K3657" s="6">
        <v>5000</v>
      </c>
    </row>
    <row r="3658" spans="10:11" x14ac:dyDescent="0.2">
      <c r="J3658" t="s">
        <v>8218</v>
      </c>
      <c r="K3658" s="6">
        <v>5000</v>
      </c>
    </row>
    <row r="3659" spans="10:11" x14ac:dyDescent="0.2">
      <c r="J3659" t="s">
        <v>8218</v>
      </c>
      <c r="K3659" s="6">
        <v>2000</v>
      </c>
    </row>
    <row r="3660" spans="10:11" x14ac:dyDescent="0.2">
      <c r="J3660" t="s">
        <v>8218</v>
      </c>
      <c r="K3660" s="6">
        <v>1500</v>
      </c>
    </row>
    <row r="3661" spans="10:11" x14ac:dyDescent="0.2">
      <c r="J3661" t="s">
        <v>8218</v>
      </c>
      <c r="K3661" s="6">
        <v>3000</v>
      </c>
    </row>
    <row r="3662" spans="10:11" x14ac:dyDescent="0.2">
      <c r="J3662" t="s">
        <v>8218</v>
      </c>
      <c r="K3662" s="6">
        <v>250</v>
      </c>
    </row>
    <row r="3663" spans="10:11" x14ac:dyDescent="0.2">
      <c r="J3663" t="s">
        <v>8218</v>
      </c>
      <c r="K3663" s="6">
        <v>3000</v>
      </c>
    </row>
    <row r="3664" spans="10:11" x14ac:dyDescent="0.2">
      <c r="J3664" t="s">
        <v>8218</v>
      </c>
      <c r="K3664" s="6">
        <v>8000</v>
      </c>
    </row>
    <row r="3665" spans="10:11" x14ac:dyDescent="0.2">
      <c r="J3665" t="s">
        <v>8218</v>
      </c>
      <c r="K3665" s="6">
        <v>225</v>
      </c>
    </row>
    <row r="3666" spans="10:11" x14ac:dyDescent="0.2">
      <c r="J3666" t="s">
        <v>8218</v>
      </c>
      <c r="K3666" s="6">
        <v>800</v>
      </c>
    </row>
    <row r="3667" spans="10:11" x14ac:dyDescent="0.2">
      <c r="J3667" t="s">
        <v>8218</v>
      </c>
      <c r="K3667" s="6">
        <v>620</v>
      </c>
    </row>
    <row r="3668" spans="10:11" x14ac:dyDescent="0.2">
      <c r="J3668" t="s">
        <v>8218</v>
      </c>
      <c r="K3668" s="6">
        <v>1200</v>
      </c>
    </row>
    <row r="3669" spans="10:11" x14ac:dyDescent="0.2">
      <c r="J3669" t="s">
        <v>8218</v>
      </c>
      <c r="K3669" s="6">
        <v>3000</v>
      </c>
    </row>
    <row r="3670" spans="10:11" x14ac:dyDescent="0.2">
      <c r="J3670" t="s">
        <v>8218</v>
      </c>
      <c r="K3670" s="6">
        <v>1000</v>
      </c>
    </row>
    <row r="3671" spans="10:11" x14ac:dyDescent="0.2">
      <c r="J3671" t="s">
        <v>8218</v>
      </c>
      <c r="K3671" s="6">
        <v>1000</v>
      </c>
    </row>
    <row r="3672" spans="10:11" x14ac:dyDescent="0.2">
      <c r="J3672" t="s">
        <v>8218</v>
      </c>
      <c r="K3672" s="6">
        <v>220</v>
      </c>
    </row>
    <row r="3673" spans="10:11" x14ac:dyDescent="0.2">
      <c r="J3673" t="s">
        <v>8218</v>
      </c>
      <c r="K3673" s="6">
        <v>3500</v>
      </c>
    </row>
    <row r="3674" spans="10:11" x14ac:dyDescent="0.2">
      <c r="J3674" t="s">
        <v>8218</v>
      </c>
      <c r="K3674" s="6">
        <v>3000</v>
      </c>
    </row>
    <row r="3675" spans="10:11" x14ac:dyDescent="0.2">
      <c r="J3675" t="s">
        <v>8218</v>
      </c>
      <c r="K3675" s="6">
        <v>4000</v>
      </c>
    </row>
    <row r="3676" spans="10:11" x14ac:dyDescent="0.2">
      <c r="J3676" t="s">
        <v>8218</v>
      </c>
      <c r="K3676" s="6">
        <v>4500</v>
      </c>
    </row>
    <row r="3677" spans="10:11" x14ac:dyDescent="0.2">
      <c r="J3677" t="s">
        <v>8218</v>
      </c>
      <c r="K3677" s="6">
        <v>50</v>
      </c>
    </row>
    <row r="3678" spans="10:11" x14ac:dyDescent="0.2">
      <c r="J3678" t="s">
        <v>8218</v>
      </c>
      <c r="K3678" s="6">
        <v>800</v>
      </c>
    </row>
    <row r="3679" spans="10:11" x14ac:dyDescent="0.2">
      <c r="J3679" t="s">
        <v>8218</v>
      </c>
      <c r="K3679" s="6">
        <v>12000</v>
      </c>
    </row>
    <row r="3680" spans="10:11" x14ac:dyDescent="0.2">
      <c r="J3680" t="s">
        <v>8218</v>
      </c>
      <c r="K3680" s="6">
        <v>2000</v>
      </c>
    </row>
    <row r="3681" spans="10:11" x14ac:dyDescent="0.2">
      <c r="J3681" t="s">
        <v>8218</v>
      </c>
      <c r="K3681" s="6">
        <v>2000</v>
      </c>
    </row>
    <row r="3682" spans="10:11" x14ac:dyDescent="0.2">
      <c r="J3682" t="s">
        <v>8218</v>
      </c>
      <c r="K3682" s="6">
        <v>3000</v>
      </c>
    </row>
    <row r="3683" spans="10:11" x14ac:dyDescent="0.2">
      <c r="J3683" t="s">
        <v>8218</v>
      </c>
      <c r="K3683" s="6">
        <v>1000</v>
      </c>
    </row>
    <row r="3684" spans="10:11" x14ac:dyDescent="0.2">
      <c r="J3684" t="s">
        <v>8218</v>
      </c>
      <c r="K3684" s="6">
        <v>3000</v>
      </c>
    </row>
    <row r="3685" spans="10:11" x14ac:dyDescent="0.2">
      <c r="J3685" t="s">
        <v>8218</v>
      </c>
      <c r="K3685" s="6">
        <v>3500</v>
      </c>
    </row>
    <row r="3686" spans="10:11" x14ac:dyDescent="0.2">
      <c r="J3686" t="s">
        <v>8218</v>
      </c>
      <c r="K3686" s="6">
        <v>750</v>
      </c>
    </row>
    <row r="3687" spans="10:11" x14ac:dyDescent="0.2">
      <c r="J3687" t="s">
        <v>8218</v>
      </c>
      <c r="K3687" s="6">
        <v>5000</v>
      </c>
    </row>
    <row r="3688" spans="10:11" x14ac:dyDescent="0.2">
      <c r="J3688" t="s">
        <v>8218</v>
      </c>
      <c r="K3688" s="6">
        <v>350</v>
      </c>
    </row>
    <row r="3689" spans="10:11" x14ac:dyDescent="0.2">
      <c r="J3689" t="s">
        <v>8218</v>
      </c>
      <c r="K3689" s="6">
        <v>5000</v>
      </c>
    </row>
    <row r="3690" spans="10:11" x14ac:dyDescent="0.2">
      <c r="J3690" t="s">
        <v>8218</v>
      </c>
      <c r="K3690" s="6">
        <v>3000</v>
      </c>
    </row>
    <row r="3691" spans="10:11" x14ac:dyDescent="0.2">
      <c r="J3691" t="s">
        <v>8218</v>
      </c>
      <c r="K3691" s="6">
        <v>3000</v>
      </c>
    </row>
    <row r="3692" spans="10:11" x14ac:dyDescent="0.2">
      <c r="J3692" t="s">
        <v>8218</v>
      </c>
      <c r="K3692" s="6">
        <v>1500</v>
      </c>
    </row>
    <row r="3693" spans="10:11" x14ac:dyDescent="0.2">
      <c r="J3693" t="s">
        <v>8218</v>
      </c>
      <c r="K3693" s="6">
        <v>40000</v>
      </c>
    </row>
    <row r="3694" spans="10:11" x14ac:dyDescent="0.2">
      <c r="J3694" t="s">
        <v>8218</v>
      </c>
      <c r="K3694" s="6">
        <v>1000</v>
      </c>
    </row>
    <row r="3695" spans="10:11" x14ac:dyDescent="0.2">
      <c r="J3695" t="s">
        <v>8218</v>
      </c>
      <c r="K3695" s="6">
        <v>333</v>
      </c>
    </row>
    <row r="3696" spans="10:11" x14ac:dyDescent="0.2">
      <c r="J3696" t="s">
        <v>8218</v>
      </c>
      <c r="K3696" s="6">
        <v>3500</v>
      </c>
    </row>
    <row r="3697" spans="10:11" x14ac:dyDescent="0.2">
      <c r="J3697" t="s">
        <v>8218</v>
      </c>
      <c r="K3697" s="6">
        <v>4000</v>
      </c>
    </row>
    <row r="3698" spans="10:11" x14ac:dyDescent="0.2">
      <c r="J3698" t="s">
        <v>8218</v>
      </c>
      <c r="K3698" s="6">
        <v>2000</v>
      </c>
    </row>
    <row r="3699" spans="10:11" x14ac:dyDescent="0.2">
      <c r="J3699" t="s">
        <v>8218</v>
      </c>
      <c r="K3699" s="6">
        <v>2000</v>
      </c>
    </row>
    <row r="3700" spans="10:11" x14ac:dyDescent="0.2">
      <c r="J3700" t="s">
        <v>8218</v>
      </c>
      <c r="K3700" s="6">
        <v>5000</v>
      </c>
    </row>
    <row r="3701" spans="10:11" x14ac:dyDescent="0.2">
      <c r="J3701" t="s">
        <v>8218</v>
      </c>
      <c r="K3701" s="6">
        <v>2500</v>
      </c>
    </row>
    <row r="3702" spans="10:11" x14ac:dyDescent="0.2">
      <c r="J3702" t="s">
        <v>8218</v>
      </c>
      <c r="K3702" s="6">
        <v>500</v>
      </c>
    </row>
    <row r="3703" spans="10:11" x14ac:dyDescent="0.2">
      <c r="J3703" t="s">
        <v>8218</v>
      </c>
      <c r="K3703" s="6">
        <v>1500</v>
      </c>
    </row>
    <row r="3704" spans="10:11" x14ac:dyDescent="0.2">
      <c r="J3704" t="s">
        <v>8218</v>
      </c>
      <c r="K3704" s="6">
        <v>3000</v>
      </c>
    </row>
    <row r="3705" spans="10:11" x14ac:dyDescent="0.2">
      <c r="J3705" t="s">
        <v>8218</v>
      </c>
      <c r="K3705" s="6">
        <v>1050</v>
      </c>
    </row>
    <row r="3706" spans="10:11" x14ac:dyDescent="0.2">
      <c r="J3706" t="s">
        <v>8218</v>
      </c>
      <c r="K3706" s="6">
        <v>300</v>
      </c>
    </row>
    <row r="3707" spans="10:11" x14ac:dyDescent="0.2">
      <c r="J3707" t="s">
        <v>8218</v>
      </c>
      <c r="K3707" s="6">
        <v>2827</v>
      </c>
    </row>
    <row r="3708" spans="10:11" x14ac:dyDescent="0.2">
      <c r="J3708" t="s">
        <v>8218</v>
      </c>
      <c r="K3708" s="6">
        <v>1500</v>
      </c>
    </row>
    <row r="3709" spans="10:11" x14ac:dyDescent="0.2">
      <c r="J3709" t="s">
        <v>8218</v>
      </c>
      <c r="K3709" s="6">
        <v>1000</v>
      </c>
    </row>
    <row r="3710" spans="10:11" x14ac:dyDescent="0.2">
      <c r="J3710" t="s">
        <v>8218</v>
      </c>
      <c r="K3710" s="6">
        <v>700</v>
      </c>
    </row>
    <row r="3711" spans="10:11" x14ac:dyDescent="0.2">
      <c r="J3711" t="s">
        <v>8218</v>
      </c>
      <c r="K3711" s="6">
        <v>1000</v>
      </c>
    </row>
    <row r="3712" spans="10:11" x14ac:dyDescent="0.2">
      <c r="J3712" t="s">
        <v>8218</v>
      </c>
      <c r="K3712" s="6">
        <v>1300</v>
      </c>
    </row>
    <row r="3713" spans="10:11" x14ac:dyDescent="0.2">
      <c r="J3713" t="s">
        <v>8218</v>
      </c>
      <c r="K3713" s="6">
        <v>500</v>
      </c>
    </row>
    <row r="3714" spans="10:11" x14ac:dyDescent="0.2">
      <c r="J3714" t="s">
        <v>8218</v>
      </c>
      <c r="K3714" s="6">
        <v>7500</v>
      </c>
    </row>
    <row r="3715" spans="10:11" x14ac:dyDescent="0.2">
      <c r="J3715" t="s">
        <v>8218</v>
      </c>
      <c r="K3715" s="6">
        <v>2000</v>
      </c>
    </row>
    <row r="3716" spans="10:11" x14ac:dyDescent="0.2">
      <c r="J3716" t="s">
        <v>8218</v>
      </c>
      <c r="K3716" s="6">
        <v>10000</v>
      </c>
    </row>
    <row r="3717" spans="10:11" x14ac:dyDescent="0.2">
      <c r="J3717" t="s">
        <v>8218</v>
      </c>
      <c r="K3717" s="6">
        <v>3500</v>
      </c>
    </row>
    <row r="3718" spans="10:11" x14ac:dyDescent="0.2">
      <c r="J3718" t="s">
        <v>8218</v>
      </c>
      <c r="K3718" s="6">
        <v>800</v>
      </c>
    </row>
    <row r="3719" spans="10:11" x14ac:dyDescent="0.2">
      <c r="J3719" t="s">
        <v>8218</v>
      </c>
      <c r="K3719" s="6">
        <v>4000</v>
      </c>
    </row>
    <row r="3720" spans="10:11" x14ac:dyDescent="0.2">
      <c r="J3720" t="s">
        <v>8218</v>
      </c>
      <c r="K3720" s="6">
        <v>500</v>
      </c>
    </row>
    <row r="3721" spans="10:11" x14ac:dyDescent="0.2">
      <c r="J3721" t="s">
        <v>8218</v>
      </c>
      <c r="K3721" s="6">
        <v>200</v>
      </c>
    </row>
    <row r="3722" spans="10:11" x14ac:dyDescent="0.2">
      <c r="J3722" t="s">
        <v>8218</v>
      </c>
      <c r="K3722" s="6">
        <v>3300</v>
      </c>
    </row>
    <row r="3723" spans="10:11" x14ac:dyDescent="0.2">
      <c r="J3723" t="s">
        <v>8218</v>
      </c>
      <c r="K3723" s="6">
        <v>5000</v>
      </c>
    </row>
    <row r="3724" spans="10:11" x14ac:dyDescent="0.2">
      <c r="J3724" t="s">
        <v>8218</v>
      </c>
      <c r="K3724" s="6">
        <v>1500</v>
      </c>
    </row>
    <row r="3725" spans="10:11" x14ac:dyDescent="0.2">
      <c r="J3725" t="s">
        <v>8218</v>
      </c>
      <c r="K3725" s="6">
        <v>4500</v>
      </c>
    </row>
    <row r="3726" spans="10:11" x14ac:dyDescent="0.2">
      <c r="J3726" t="s">
        <v>8218</v>
      </c>
      <c r="K3726" s="6">
        <v>4300</v>
      </c>
    </row>
    <row r="3727" spans="10:11" x14ac:dyDescent="0.2">
      <c r="J3727" t="s">
        <v>8218</v>
      </c>
      <c r="K3727" s="6">
        <v>300</v>
      </c>
    </row>
    <row r="3728" spans="10:11" x14ac:dyDescent="0.2">
      <c r="J3728" t="s">
        <v>8218</v>
      </c>
      <c r="K3728" s="6">
        <v>850</v>
      </c>
    </row>
    <row r="3729" spans="10:11" x14ac:dyDescent="0.2">
      <c r="J3729" t="s">
        <v>8218</v>
      </c>
      <c r="K3729" s="6">
        <v>2000</v>
      </c>
    </row>
    <row r="3730" spans="10:11" x14ac:dyDescent="0.2">
      <c r="J3730" t="s">
        <v>8220</v>
      </c>
      <c r="K3730" s="6">
        <v>20000</v>
      </c>
    </row>
    <row r="3731" spans="10:11" x14ac:dyDescent="0.2">
      <c r="J3731" t="s">
        <v>8220</v>
      </c>
      <c r="K3731" s="6">
        <v>5000</v>
      </c>
    </row>
    <row r="3732" spans="10:11" x14ac:dyDescent="0.2">
      <c r="J3732" t="s">
        <v>8220</v>
      </c>
      <c r="K3732" s="6">
        <v>1000</v>
      </c>
    </row>
    <row r="3733" spans="10:11" x14ac:dyDescent="0.2">
      <c r="J3733" t="s">
        <v>8220</v>
      </c>
      <c r="K3733" s="6">
        <v>5500</v>
      </c>
    </row>
    <row r="3734" spans="10:11" x14ac:dyDescent="0.2">
      <c r="J3734" t="s">
        <v>8220</v>
      </c>
      <c r="K3734" s="6">
        <v>850</v>
      </c>
    </row>
    <row r="3735" spans="10:11" x14ac:dyDescent="0.2">
      <c r="J3735" t="s">
        <v>8220</v>
      </c>
      <c r="K3735" s="6">
        <v>1500</v>
      </c>
    </row>
    <row r="3736" spans="10:11" x14ac:dyDescent="0.2">
      <c r="J3736" t="s">
        <v>8220</v>
      </c>
      <c r="K3736" s="6">
        <v>1500</v>
      </c>
    </row>
    <row r="3737" spans="10:11" x14ac:dyDescent="0.2">
      <c r="J3737" t="s">
        <v>8220</v>
      </c>
      <c r="K3737" s="6">
        <v>150</v>
      </c>
    </row>
    <row r="3738" spans="10:11" x14ac:dyDescent="0.2">
      <c r="J3738" t="s">
        <v>8220</v>
      </c>
      <c r="K3738" s="6">
        <v>1500</v>
      </c>
    </row>
    <row r="3739" spans="10:11" x14ac:dyDescent="0.2">
      <c r="J3739" t="s">
        <v>8220</v>
      </c>
      <c r="K3739" s="6">
        <v>700</v>
      </c>
    </row>
    <row r="3740" spans="10:11" x14ac:dyDescent="0.2">
      <c r="J3740" t="s">
        <v>8220</v>
      </c>
      <c r="K3740" s="6">
        <v>1500</v>
      </c>
    </row>
    <row r="3741" spans="10:11" x14ac:dyDescent="0.2">
      <c r="J3741" t="s">
        <v>8220</v>
      </c>
      <c r="K3741" s="6">
        <v>4000</v>
      </c>
    </row>
    <row r="3742" spans="10:11" x14ac:dyDescent="0.2">
      <c r="J3742" t="s">
        <v>8220</v>
      </c>
      <c r="K3742" s="6">
        <v>2000</v>
      </c>
    </row>
    <row r="3743" spans="10:11" x14ac:dyDescent="0.2">
      <c r="J3743" t="s">
        <v>8220</v>
      </c>
      <c r="K3743" s="6">
        <v>20000</v>
      </c>
    </row>
    <row r="3744" spans="10:11" x14ac:dyDescent="0.2">
      <c r="J3744" t="s">
        <v>8220</v>
      </c>
      <c r="K3744" s="6">
        <v>5000</v>
      </c>
    </row>
    <row r="3745" spans="10:11" x14ac:dyDescent="0.2">
      <c r="J3745" t="s">
        <v>8220</v>
      </c>
      <c r="K3745" s="6">
        <v>2200</v>
      </c>
    </row>
    <row r="3746" spans="10:11" x14ac:dyDescent="0.2">
      <c r="J3746" t="s">
        <v>8220</v>
      </c>
      <c r="K3746" s="6">
        <v>1200</v>
      </c>
    </row>
    <row r="3747" spans="10:11" x14ac:dyDescent="0.2">
      <c r="J3747" t="s">
        <v>8220</v>
      </c>
      <c r="K3747" s="6">
        <v>100</v>
      </c>
    </row>
    <row r="3748" spans="10:11" x14ac:dyDescent="0.2">
      <c r="J3748" t="s">
        <v>8220</v>
      </c>
      <c r="K3748" s="6">
        <v>8500</v>
      </c>
    </row>
    <row r="3749" spans="10:11" x14ac:dyDescent="0.2">
      <c r="J3749" t="s">
        <v>8220</v>
      </c>
      <c r="K3749" s="6">
        <v>2500</v>
      </c>
    </row>
    <row r="3750" spans="10:11" x14ac:dyDescent="0.2">
      <c r="J3750" t="s">
        <v>8218</v>
      </c>
      <c r="K3750" s="6">
        <v>5000</v>
      </c>
    </row>
    <row r="3751" spans="10:11" x14ac:dyDescent="0.2">
      <c r="J3751" t="s">
        <v>8218</v>
      </c>
      <c r="K3751" s="6">
        <v>500</v>
      </c>
    </row>
    <row r="3752" spans="10:11" x14ac:dyDescent="0.2">
      <c r="J3752" t="s">
        <v>8218</v>
      </c>
      <c r="K3752" s="6">
        <v>6000</v>
      </c>
    </row>
    <row r="3753" spans="10:11" x14ac:dyDescent="0.2">
      <c r="J3753" t="s">
        <v>8218</v>
      </c>
      <c r="K3753" s="6">
        <v>1000</v>
      </c>
    </row>
    <row r="3754" spans="10:11" x14ac:dyDescent="0.2">
      <c r="J3754" t="s">
        <v>8218</v>
      </c>
      <c r="K3754" s="6">
        <v>500</v>
      </c>
    </row>
    <row r="3755" spans="10:11" x14ac:dyDescent="0.2">
      <c r="J3755" t="s">
        <v>8218</v>
      </c>
      <c r="K3755" s="6">
        <v>5000</v>
      </c>
    </row>
    <row r="3756" spans="10:11" x14ac:dyDescent="0.2">
      <c r="J3756" t="s">
        <v>8218</v>
      </c>
      <c r="K3756" s="6">
        <v>2500</v>
      </c>
    </row>
    <row r="3757" spans="10:11" x14ac:dyDescent="0.2">
      <c r="J3757" t="s">
        <v>8218</v>
      </c>
      <c r="K3757" s="6">
        <v>550</v>
      </c>
    </row>
    <row r="3758" spans="10:11" x14ac:dyDescent="0.2">
      <c r="J3758" t="s">
        <v>8218</v>
      </c>
      <c r="K3758" s="6">
        <v>4500</v>
      </c>
    </row>
    <row r="3759" spans="10:11" x14ac:dyDescent="0.2">
      <c r="J3759" t="s">
        <v>8218</v>
      </c>
      <c r="K3759" s="6">
        <v>3500</v>
      </c>
    </row>
    <row r="3760" spans="10:11" x14ac:dyDescent="0.2">
      <c r="J3760" t="s">
        <v>8218</v>
      </c>
      <c r="K3760" s="6">
        <v>1500</v>
      </c>
    </row>
    <row r="3761" spans="10:11" x14ac:dyDescent="0.2">
      <c r="J3761" t="s">
        <v>8218</v>
      </c>
      <c r="K3761" s="6">
        <v>4000</v>
      </c>
    </row>
    <row r="3762" spans="10:11" x14ac:dyDescent="0.2">
      <c r="J3762" t="s">
        <v>8218</v>
      </c>
      <c r="K3762" s="6">
        <v>5000</v>
      </c>
    </row>
    <row r="3763" spans="10:11" x14ac:dyDescent="0.2">
      <c r="J3763" t="s">
        <v>8218</v>
      </c>
      <c r="K3763" s="6">
        <v>500</v>
      </c>
    </row>
    <row r="3764" spans="10:11" x14ac:dyDescent="0.2">
      <c r="J3764" t="s">
        <v>8218</v>
      </c>
      <c r="K3764" s="6">
        <v>1250</v>
      </c>
    </row>
    <row r="3765" spans="10:11" x14ac:dyDescent="0.2">
      <c r="J3765" t="s">
        <v>8218</v>
      </c>
      <c r="K3765" s="6">
        <v>5000</v>
      </c>
    </row>
    <row r="3766" spans="10:11" x14ac:dyDescent="0.2">
      <c r="J3766" t="s">
        <v>8218</v>
      </c>
      <c r="K3766" s="6">
        <v>1500</v>
      </c>
    </row>
    <row r="3767" spans="10:11" x14ac:dyDescent="0.2">
      <c r="J3767" t="s">
        <v>8218</v>
      </c>
      <c r="K3767" s="6">
        <v>7000</v>
      </c>
    </row>
    <row r="3768" spans="10:11" x14ac:dyDescent="0.2">
      <c r="J3768" t="s">
        <v>8218</v>
      </c>
      <c r="K3768" s="6">
        <v>10000</v>
      </c>
    </row>
    <row r="3769" spans="10:11" x14ac:dyDescent="0.2">
      <c r="J3769" t="s">
        <v>8218</v>
      </c>
      <c r="K3769" s="6">
        <v>2000</v>
      </c>
    </row>
    <row r="3770" spans="10:11" x14ac:dyDescent="0.2">
      <c r="J3770" t="s">
        <v>8218</v>
      </c>
      <c r="K3770" s="6">
        <v>4000</v>
      </c>
    </row>
    <row r="3771" spans="10:11" x14ac:dyDescent="0.2">
      <c r="J3771" t="s">
        <v>8218</v>
      </c>
      <c r="K3771" s="6">
        <v>1100</v>
      </c>
    </row>
    <row r="3772" spans="10:11" x14ac:dyDescent="0.2">
      <c r="J3772" t="s">
        <v>8218</v>
      </c>
      <c r="K3772" s="6">
        <v>2000</v>
      </c>
    </row>
    <row r="3773" spans="10:11" x14ac:dyDescent="0.2">
      <c r="J3773" t="s">
        <v>8218</v>
      </c>
      <c r="K3773" s="6">
        <v>1000</v>
      </c>
    </row>
    <row r="3774" spans="10:11" x14ac:dyDescent="0.2">
      <c r="J3774" t="s">
        <v>8218</v>
      </c>
      <c r="K3774" s="6">
        <v>5000</v>
      </c>
    </row>
    <row r="3775" spans="10:11" x14ac:dyDescent="0.2">
      <c r="J3775" t="s">
        <v>8218</v>
      </c>
      <c r="K3775" s="6">
        <v>5000</v>
      </c>
    </row>
    <row r="3776" spans="10:11" x14ac:dyDescent="0.2">
      <c r="J3776" t="s">
        <v>8218</v>
      </c>
      <c r="K3776" s="6">
        <v>2500</v>
      </c>
    </row>
    <row r="3777" spans="10:11" x14ac:dyDescent="0.2">
      <c r="J3777" t="s">
        <v>8218</v>
      </c>
      <c r="K3777" s="6">
        <v>2000</v>
      </c>
    </row>
    <row r="3778" spans="10:11" x14ac:dyDescent="0.2">
      <c r="J3778" t="s">
        <v>8218</v>
      </c>
      <c r="K3778" s="6">
        <v>8000</v>
      </c>
    </row>
    <row r="3779" spans="10:11" x14ac:dyDescent="0.2">
      <c r="J3779" t="s">
        <v>8218</v>
      </c>
      <c r="K3779" s="6">
        <v>2000</v>
      </c>
    </row>
    <row r="3780" spans="10:11" x14ac:dyDescent="0.2">
      <c r="J3780" t="s">
        <v>8218</v>
      </c>
      <c r="K3780" s="6">
        <v>2400</v>
      </c>
    </row>
    <row r="3781" spans="10:11" x14ac:dyDescent="0.2">
      <c r="J3781" t="s">
        <v>8218</v>
      </c>
      <c r="K3781" s="6">
        <v>15000</v>
      </c>
    </row>
    <row r="3782" spans="10:11" x14ac:dyDescent="0.2">
      <c r="J3782" t="s">
        <v>8218</v>
      </c>
      <c r="K3782" s="6">
        <v>2500</v>
      </c>
    </row>
    <row r="3783" spans="10:11" x14ac:dyDescent="0.2">
      <c r="J3783" t="s">
        <v>8218</v>
      </c>
      <c r="K3783" s="6">
        <v>4500</v>
      </c>
    </row>
    <row r="3784" spans="10:11" x14ac:dyDescent="0.2">
      <c r="J3784" t="s">
        <v>8218</v>
      </c>
      <c r="K3784" s="6">
        <v>2000</v>
      </c>
    </row>
    <row r="3785" spans="10:11" x14ac:dyDescent="0.2">
      <c r="J3785" t="s">
        <v>8218</v>
      </c>
      <c r="K3785" s="6">
        <v>1200</v>
      </c>
    </row>
    <row r="3786" spans="10:11" x14ac:dyDescent="0.2">
      <c r="J3786" t="s">
        <v>8218</v>
      </c>
      <c r="K3786" s="6">
        <v>1000</v>
      </c>
    </row>
    <row r="3787" spans="10:11" x14ac:dyDescent="0.2">
      <c r="J3787" t="s">
        <v>8218</v>
      </c>
      <c r="K3787" s="6">
        <v>2000</v>
      </c>
    </row>
    <row r="3788" spans="10:11" x14ac:dyDescent="0.2">
      <c r="J3788" t="s">
        <v>8218</v>
      </c>
      <c r="K3788" s="6">
        <v>6000</v>
      </c>
    </row>
    <row r="3789" spans="10:11" x14ac:dyDescent="0.2">
      <c r="J3789" t="s">
        <v>8218</v>
      </c>
      <c r="K3789" s="6">
        <v>350</v>
      </c>
    </row>
    <row r="3790" spans="10:11" x14ac:dyDescent="0.2">
      <c r="J3790" t="s">
        <v>8220</v>
      </c>
      <c r="K3790" s="6">
        <v>75000</v>
      </c>
    </row>
    <row r="3791" spans="10:11" x14ac:dyDescent="0.2">
      <c r="J3791" t="s">
        <v>8220</v>
      </c>
      <c r="K3791" s="6">
        <v>3550</v>
      </c>
    </row>
    <row r="3792" spans="10:11" x14ac:dyDescent="0.2">
      <c r="J3792" t="s">
        <v>8220</v>
      </c>
      <c r="K3792" s="6">
        <v>15000</v>
      </c>
    </row>
    <row r="3793" spans="10:11" x14ac:dyDescent="0.2">
      <c r="J3793" t="s">
        <v>8220</v>
      </c>
      <c r="K3793" s="6">
        <v>1500</v>
      </c>
    </row>
    <row r="3794" spans="10:11" x14ac:dyDescent="0.2">
      <c r="J3794" t="s">
        <v>8220</v>
      </c>
      <c r="K3794" s="6">
        <v>12500</v>
      </c>
    </row>
    <row r="3795" spans="10:11" x14ac:dyDescent="0.2">
      <c r="J3795" t="s">
        <v>8220</v>
      </c>
      <c r="K3795" s="6">
        <v>7000</v>
      </c>
    </row>
    <row r="3796" spans="10:11" x14ac:dyDescent="0.2">
      <c r="J3796" t="s">
        <v>8220</v>
      </c>
      <c r="K3796" s="6">
        <v>5000</v>
      </c>
    </row>
    <row r="3797" spans="10:11" x14ac:dyDescent="0.2">
      <c r="J3797" t="s">
        <v>8220</v>
      </c>
      <c r="K3797" s="6">
        <v>600</v>
      </c>
    </row>
    <row r="3798" spans="10:11" x14ac:dyDescent="0.2">
      <c r="J3798" t="s">
        <v>8220</v>
      </c>
      <c r="K3798" s="6">
        <v>22500</v>
      </c>
    </row>
    <row r="3799" spans="10:11" x14ac:dyDescent="0.2">
      <c r="J3799" t="s">
        <v>8220</v>
      </c>
      <c r="K3799" s="6">
        <v>6000</v>
      </c>
    </row>
    <row r="3800" spans="10:11" x14ac:dyDescent="0.2">
      <c r="J3800" t="s">
        <v>8220</v>
      </c>
      <c r="K3800" s="6">
        <v>70000</v>
      </c>
    </row>
    <row r="3801" spans="10:11" x14ac:dyDescent="0.2">
      <c r="J3801" t="s">
        <v>8220</v>
      </c>
      <c r="K3801" s="6">
        <v>10000</v>
      </c>
    </row>
    <row r="3802" spans="10:11" x14ac:dyDescent="0.2">
      <c r="J3802" t="s">
        <v>8220</v>
      </c>
      <c r="K3802" s="6">
        <v>22000</v>
      </c>
    </row>
    <row r="3803" spans="10:11" x14ac:dyDescent="0.2">
      <c r="J3803" t="s">
        <v>8220</v>
      </c>
      <c r="K3803" s="6">
        <v>5000</v>
      </c>
    </row>
    <row r="3804" spans="10:11" x14ac:dyDescent="0.2">
      <c r="J3804" t="s">
        <v>8220</v>
      </c>
      <c r="K3804" s="6">
        <v>3000</v>
      </c>
    </row>
    <row r="3805" spans="10:11" x14ac:dyDescent="0.2">
      <c r="J3805" t="s">
        <v>8220</v>
      </c>
      <c r="K3805" s="6">
        <v>12000</v>
      </c>
    </row>
    <row r="3806" spans="10:11" x14ac:dyDescent="0.2">
      <c r="J3806" t="s">
        <v>8220</v>
      </c>
      <c r="K3806" s="6">
        <v>8000</v>
      </c>
    </row>
    <row r="3807" spans="10:11" x14ac:dyDescent="0.2">
      <c r="J3807" t="s">
        <v>8220</v>
      </c>
      <c r="K3807" s="6">
        <v>150000</v>
      </c>
    </row>
    <row r="3808" spans="10:11" x14ac:dyDescent="0.2">
      <c r="J3808" t="s">
        <v>8220</v>
      </c>
      <c r="K3808" s="6">
        <v>7500</v>
      </c>
    </row>
    <row r="3809" spans="10:11" x14ac:dyDescent="0.2">
      <c r="J3809" t="s">
        <v>8220</v>
      </c>
      <c r="K3809" s="6">
        <v>1500</v>
      </c>
    </row>
    <row r="3810" spans="10:11" x14ac:dyDescent="0.2">
      <c r="J3810" t="s">
        <v>8218</v>
      </c>
      <c r="K3810" s="6">
        <v>1000</v>
      </c>
    </row>
    <row r="3811" spans="10:11" x14ac:dyDescent="0.2">
      <c r="J3811" t="s">
        <v>8218</v>
      </c>
      <c r="K3811" s="6">
        <v>2000</v>
      </c>
    </row>
    <row r="3812" spans="10:11" x14ac:dyDescent="0.2">
      <c r="J3812" t="s">
        <v>8218</v>
      </c>
      <c r="K3812" s="6">
        <v>1500</v>
      </c>
    </row>
    <row r="3813" spans="10:11" x14ac:dyDescent="0.2">
      <c r="J3813" t="s">
        <v>8218</v>
      </c>
      <c r="K3813" s="6">
        <v>250</v>
      </c>
    </row>
    <row r="3814" spans="10:11" x14ac:dyDescent="0.2">
      <c r="J3814" t="s">
        <v>8218</v>
      </c>
      <c r="K3814" s="6">
        <v>2000</v>
      </c>
    </row>
    <row r="3815" spans="10:11" x14ac:dyDescent="0.2">
      <c r="J3815" t="s">
        <v>8218</v>
      </c>
      <c r="K3815" s="6">
        <v>2100</v>
      </c>
    </row>
    <row r="3816" spans="10:11" x14ac:dyDescent="0.2">
      <c r="J3816" t="s">
        <v>8218</v>
      </c>
      <c r="K3816" s="6">
        <v>1500</v>
      </c>
    </row>
    <row r="3817" spans="10:11" x14ac:dyDescent="0.2">
      <c r="J3817" t="s">
        <v>8218</v>
      </c>
      <c r="K3817" s="6">
        <v>1000</v>
      </c>
    </row>
    <row r="3818" spans="10:11" x14ac:dyDescent="0.2">
      <c r="J3818" t="s">
        <v>8218</v>
      </c>
      <c r="K3818" s="6">
        <v>1500</v>
      </c>
    </row>
    <row r="3819" spans="10:11" x14ac:dyDescent="0.2">
      <c r="J3819" t="s">
        <v>8218</v>
      </c>
      <c r="K3819" s="6">
        <v>2000</v>
      </c>
    </row>
    <row r="3820" spans="10:11" x14ac:dyDescent="0.2">
      <c r="J3820" t="s">
        <v>8218</v>
      </c>
      <c r="K3820" s="6">
        <v>250</v>
      </c>
    </row>
    <row r="3821" spans="10:11" x14ac:dyDescent="0.2">
      <c r="J3821" t="s">
        <v>8218</v>
      </c>
      <c r="K3821" s="6">
        <v>1000</v>
      </c>
    </row>
    <row r="3822" spans="10:11" x14ac:dyDescent="0.2">
      <c r="J3822" t="s">
        <v>8218</v>
      </c>
      <c r="K3822" s="6">
        <v>300</v>
      </c>
    </row>
    <row r="3823" spans="10:11" x14ac:dyDescent="0.2">
      <c r="J3823" t="s">
        <v>8218</v>
      </c>
      <c r="K3823" s="6">
        <v>3500</v>
      </c>
    </row>
    <row r="3824" spans="10:11" x14ac:dyDescent="0.2">
      <c r="J3824" t="s">
        <v>8218</v>
      </c>
      <c r="K3824" s="6">
        <v>5000</v>
      </c>
    </row>
    <row r="3825" spans="10:11" x14ac:dyDescent="0.2">
      <c r="J3825" t="s">
        <v>8218</v>
      </c>
      <c r="K3825" s="6">
        <v>2500</v>
      </c>
    </row>
    <row r="3826" spans="10:11" x14ac:dyDescent="0.2">
      <c r="J3826" t="s">
        <v>8218</v>
      </c>
      <c r="K3826" s="6">
        <v>250</v>
      </c>
    </row>
    <row r="3827" spans="10:11" x14ac:dyDescent="0.2">
      <c r="J3827" t="s">
        <v>8218</v>
      </c>
      <c r="K3827" s="6">
        <v>5000</v>
      </c>
    </row>
    <row r="3828" spans="10:11" x14ac:dyDescent="0.2">
      <c r="J3828" t="s">
        <v>8218</v>
      </c>
      <c r="K3828" s="6">
        <v>600</v>
      </c>
    </row>
    <row r="3829" spans="10:11" x14ac:dyDescent="0.2">
      <c r="J3829" t="s">
        <v>8218</v>
      </c>
      <c r="K3829" s="6">
        <v>3000</v>
      </c>
    </row>
    <row r="3830" spans="10:11" x14ac:dyDescent="0.2">
      <c r="J3830" t="s">
        <v>8218</v>
      </c>
      <c r="K3830" s="6">
        <v>5000</v>
      </c>
    </row>
    <row r="3831" spans="10:11" x14ac:dyDescent="0.2">
      <c r="J3831" t="s">
        <v>8218</v>
      </c>
      <c r="K3831" s="6">
        <v>500</v>
      </c>
    </row>
    <row r="3832" spans="10:11" x14ac:dyDescent="0.2">
      <c r="J3832" t="s">
        <v>8218</v>
      </c>
      <c r="K3832" s="6">
        <v>100</v>
      </c>
    </row>
    <row r="3833" spans="10:11" x14ac:dyDescent="0.2">
      <c r="J3833" t="s">
        <v>8218</v>
      </c>
      <c r="K3833" s="6">
        <v>500</v>
      </c>
    </row>
    <row r="3834" spans="10:11" x14ac:dyDescent="0.2">
      <c r="J3834" t="s">
        <v>8218</v>
      </c>
      <c r="K3834" s="6">
        <v>1200</v>
      </c>
    </row>
    <row r="3835" spans="10:11" x14ac:dyDescent="0.2">
      <c r="J3835" t="s">
        <v>8218</v>
      </c>
      <c r="K3835" s="6">
        <v>1200</v>
      </c>
    </row>
    <row r="3836" spans="10:11" x14ac:dyDescent="0.2">
      <c r="J3836" t="s">
        <v>8218</v>
      </c>
      <c r="K3836" s="6">
        <v>3000</v>
      </c>
    </row>
    <row r="3837" spans="10:11" x14ac:dyDescent="0.2">
      <c r="J3837" t="s">
        <v>8218</v>
      </c>
      <c r="K3837" s="6">
        <v>200</v>
      </c>
    </row>
    <row r="3838" spans="10:11" x14ac:dyDescent="0.2">
      <c r="J3838" t="s">
        <v>8218</v>
      </c>
      <c r="K3838" s="6">
        <v>800</v>
      </c>
    </row>
    <row r="3839" spans="10:11" x14ac:dyDescent="0.2">
      <c r="J3839" t="s">
        <v>8218</v>
      </c>
      <c r="K3839" s="6">
        <v>2000</v>
      </c>
    </row>
    <row r="3840" spans="10:11" x14ac:dyDescent="0.2">
      <c r="J3840" t="s">
        <v>8218</v>
      </c>
      <c r="K3840" s="6">
        <v>100000</v>
      </c>
    </row>
    <row r="3841" spans="10:11" x14ac:dyDescent="0.2">
      <c r="J3841" t="s">
        <v>8218</v>
      </c>
      <c r="K3841" s="6">
        <v>2000</v>
      </c>
    </row>
    <row r="3842" spans="10:11" x14ac:dyDescent="0.2">
      <c r="J3842" t="s">
        <v>8218</v>
      </c>
      <c r="K3842" s="6">
        <v>1</v>
      </c>
    </row>
    <row r="3843" spans="10:11" x14ac:dyDescent="0.2">
      <c r="J3843" t="s">
        <v>8220</v>
      </c>
      <c r="K3843" s="6">
        <v>10000</v>
      </c>
    </row>
    <row r="3844" spans="10:11" x14ac:dyDescent="0.2">
      <c r="J3844" t="s">
        <v>8220</v>
      </c>
      <c r="K3844" s="6">
        <v>5000</v>
      </c>
    </row>
    <row r="3845" spans="10:11" x14ac:dyDescent="0.2">
      <c r="J3845" t="s">
        <v>8220</v>
      </c>
      <c r="K3845" s="6">
        <v>5000</v>
      </c>
    </row>
    <row r="3846" spans="10:11" x14ac:dyDescent="0.2">
      <c r="J3846" t="s">
        <v>8220</v>
      </c>
      <c r="K3846" s="6">
        <v>9800</v>
      </c>
    </row>
    <row r="3847" spans="10:11" x14ac:dyDescent="0.2">
      <c r="J3847" t="s">
        <v>8220</v>
      </c>
      <c r="K3847" s="6">
        <v>40000</v>
      </c>
    </row>
    <row r="3848" spans="10:11" x14ac:dyDescent="0.2">
      <c r="J3848" t="s">
        <v>8220</v>
      </c>
      <c r="K3848" s="6">
        <v>7000</v>
      </c>
    </row>
    <row r="3849" spans="10:11" x14ac:dyDescent="0.2">
      <c r="J3849" t="s">
        <v>8220</v>
      </c>
      <c r="K3849" s="6">
        <v>10500</v>
      </c>
    </row>
    <row r="3850" spans="10:11" x14ac:dyDescent="0.2">
      <c r="J3850" t="s">
        <v>8220</v>
      </c>
      <c r="K3850" s="6">
        <v>13000</v>
      </c>
    </row>
    <row r="3851" spans="10:11" x14ac:dyDescent="0.2">
      <c r="J3851" t="s">
        <v>8220</v>
      </c>
      <c r="K3851" s="6">
        <v>30000</v>
      </c>
    </row>
    <row r="3852" spans="10:11" x14ac:dyDescent="0.2">
      <c r="J3852" t="s">
        <v>8220</v>
      </c>
      <c r="K3852" s="6">
        <v>1000</v>
      </c>
    </row>
    <row r="3853" spans="10:11" x14ac:dyDescent="0.2">
      <c r="J3853" t="s">
        <v>8220</v>
      </c>
      <c r="K3853" s="6">
        <v>2500</v>
      </c>
    </row>
    <row r="3854" spans="10:11" x14ac:dyDescent="0.2">
      <c r="J3854" t="s">
        <v>8220</v>
      </c>
      <c r="K3854" s="6">
        <v>10000</v>
      </c>
    </row>
    <row r="3855" spans="10:11" x14ac:dyDescent="0.2">
      <c r="J3855" t="s">
        <v>8220</v>
      </c>
      <c r="K3855" s="6">
        <v>100000</v>
      </c>
    </row>
    <row r="3856" spans="10:11" x14ac:dyDescent="0.2">
      <c r="J3856" t="s">
        <v>8220</v>
      </c>
      <c r="K3856" s="6">
        <v>11000</v>
      </c>
    </row>
    <row r="3857" spans="10:11" x14ac:dyDescent="0.2">
      <c r="J3857" t="s">
        <v>8220</v>
      </c>
      <c r="K3857" s="6">
        <v>1000</v>
      </c>
    </row>
    <row r="3858" spans="10:11" x14ac:dyDescent="0.2">
      <c r="J3858" t="s">
        <v>8220</v>
      </c>
      <c r="K3858" s="6">
        <v>5000</v>
      </c>
    </row>
    <row r="3859" spans="10:11" x14ac:dyDescent="0.2">
      <c r="J3859" t="s">
        <v>8220</v>
      </c>
      <c r="K3859" s="6">
        <v>5000</v>
      </c>
    </row>
    <row r="3860" spans="10:11" x14ac:dyDescent="0.2">
      <c r="J3860" t="s">
        <v>8220</v>
      </c>
      <c r="K3860" s="6">
        <v>500</v>
      </c>
    </row>
    <row r="3861" spans="10:11" x14ac:dyDescent="0.2">
      <c r="J3861" t="s">
        <v>8220</v>
      </c>
      <c r="K3861" s="6">
        <v>2500</v>
      </c>
    </row>
    <row r="3862" spans="10:11" x14ac:dyDescent="0.2">
      <c r="J3862" t="s">
        <v>8220</v>
      </c>
      <c r="K3862" s="6">
        <v>6000</v>
      </c>
    </row>
    <row r="3863" spans="10:11" x14ac:dyDescent="0.2">
      <c r="J3863" t="s">
        <v>8220</v>
      </c>
      <c r="K3863" s="6">
        <v>2000</v>
      </c>
    </row>
    <row r="3864" spans="10:11" x14ac:dyDescent="0.2">
      <c r="J3864" t="s">
        <v>8220</v>
      </c>
      <c r="K3864" s="6">
        <v>7500</v>
      </c>
    </row>
    <row r="3865" spans="10:11" x14ac:dyDescent="0.2">
      <c r="J3865" t="s">
        <v>8220</v>
      </c>
      <c r="K3865" s="6">
        <v>6000</v>
      </c>
    </row>
    <row r="3866" spans="10:11" x14ac:dyDescent="0.2">
      <c r="J3866" t="s">
        <v>8220</v>
      </c>
      <c r="K3866" s="6">
        <v>5000</v>
      </c>
    </row>
    <row r="3867" spans="10:11" x14ac:dyDescent="0.2">
      <c r="J3867" t="s">
        <v>8220</v>
      </c>
      <c r="K3867" s="6">
        <v>2413</v>
      </c>
    </row>
    <row r="3868" spans="10:11" x14ac:dyDescent="0.2">
      <c r="J3868" t="s">
        <v>8220</v>
      </c>
      <c r="K3868" s="6">
        <v>2000</v>
      </c>
    </row>
    <row r="3869" spans="10:11" x14ac:dyDescent="0.2">
      <c r="J3869" t="s">
        <v>8220</v>
      </c>
      <c r="K3869" s="6">
        <v>2000</v>
      </c>
    </row>
    <row r="3870" spans="10:11" x14ac:dyDescent="0.2">
      <c r="J3870" t="s">
        <v>8219</v>
      </c>
      <c r="K3870" s="6">
        <v>5000</v>
      </c>
    </row>
    <row r="3871" spans="10:11" x14ac:dyDescent="0.2">
      <c r="J3871" t="s">
        <v>8219</v>
      </c>
      <c r="K3871" s="6">
        <v>13111</v>
      </c>
    </row>
    <row r="3872" spans="10:11" x14ac:dyDescent="0.2">
      <c r="J3872" t="s">
        <v>8219</v>
      </c>
      <c r="K3872" s="6">
        <v>10000</v>
      </c>
    </row>
    <row r="3873" spans="10:11" x14ac:dyDescent="0.2">
      <c r="J3873" t="s">
        <v>8219</v>
      </c>
      <c r="K3873" s="6">
        <v>1500</v>
      </c>
    </row>
    <row r="3874" spans="10:11" x14ac:dyDescent="0.2">
      <c r="J3874" t="s">
        <v>8219</v>
      </c>
      <c r="K3874" s="6">
        <v>15000</v>
      </c>
    </row>
    <row r="3875" spans="10:11" x14ac:dyDescent="0.2">
      <c r="J3875" t="s">
        <v>8219</v>
      </c>
      <c r="K3875" s="6">
        <v>5500</v>
      </c>
    </row>
    <row r="3876" spans="10:11" x14ac:dyDescent="0.2">
      <c r="J3876" t="s">
        <v>8219</v>
      </c>
      <c r="K3876" s="6">
        <v>620</v>
      </c>
    </row>
    <row r="3877" spans="10:11" x14ac:dyDescent="0.2">
      <c r="J3877" t="s">
        <v>8219</v>
      </c>
      <c r="K3877" s="6">
        <v>30000</v>
      </c>
    </row>
    <row r="3878" spans="10:11" x14ac:dyDescent="0.2">
      <c r="J3878" t="s">
        <v>8219</v>
      </c>
      <c r="K3878" s="6">
        <v>3900</v>
      </c>
    </row>
    <row r="3879" spans="10:11" x14ac:dyDescent="0.2">
      <c r="J3879" t="s">
        <v>8219</v>
      </c>
      <c r="K3879" s="6">
        <v>25000</v>
      </c>
    </row>
    <row r="3880" spans="10:11" x14ac:dyDescent="0.2">
      <c r="J3880" t="s">
        <v>8219</v>
      </c>
      <c r="K3880" s="6">
        <v>18000</v>
      </c>
    </row>
    <row r="3881" spans="10:11" x14ac:dyDescent="0.2">
      <c r="J3881" t="s">
        <v>8219</v>
      </c>
      <c r="K3881" s="6">
        <v>15000</v>
      </c>
    </row>
    <row r="3882" spans="10:11" x14ac:dyDescent="0.2">
      <c r="J3882" t="s">
        <v>8219</v>
      </c>
      <c r="K3882" s="6">
        <v>7500</v>
      </c>
    </row>
    <row r="3883" spans="10:11" x14ac:dyDescent="0.2">
      <c r="J3883" t="s">
        <v>8219</v>
      </c>
      <c r="K3883" s="6">
        <v>500</v>
      </c>
    </row>
    <row r="3884" spans="10:11" x14ac:dyDescent="0.2">
      <c r="J3884" t="s">
        <v>8219</v>
      </c>
      <c r="K3884" s="6">
        <v>30000</v>
      </c>
    </row>
    <row r="3885" spans="10:11" x14ac:dyDescent="0.2">
      <c r="J3885" t="s">
        <v>8219</v>
      </c>
      <c r="K3885" s="6">
        <v>15000</v>
      </c>
    </row>
    <row r="3886" spans="10:11" x14ac:dyDescent="0.2">
      <c r="J3886" t="s">
        <v>8219</v>
      </c>
      <c r="K3886" s="6">
        <v>10000</v>
      </c>
    </row>
    <row r="3887" spans="10:11" x14ac:dyDescent="0.2">
      <c r="J3887" t="s">
        <v>8219</v>
      </c>
      <c r="K3887" s="6">
        <v>375000</v>
      </c>
    </row>
    <row r="3888" spans="10:11" x14ac:dyDescent="0.2">
      <c r="J3888" t="s">
        <v>8219</v>
      </c>
      <c r="K3888" s="6">
        <v>10000</v>
      </c>
    </row>
    <row r="3889" spans="10:11" x14ac:dyDescent="0.2">
      <c r="J3889" t="s">
        <v>8219</v>
      </c>
      <c r="K3889" s="6">
        <v>2000</v>
      </c>
    </row>
    <row r="3890" spans="10:11" x14ac:dyDescent="0.2">
      <c r="J3890" t="s">
        <v>8220</v>
      </c>
      <c r="K3890" s="6">
        <v>2000</v>
      </c>
    </row>
    <row r="3891" spans="10:11" x14ac:dyDescent="0.2">
      <c r="J3891" t="s">
        <v>8220</v>
      </c>
      <c r="K3891" s="6">
        <v>8000</v>
      </c>
    </row>
    <row r="3892" spans="10:11" x14ac:dyDescent="0.2">
      <c r="J3892" t="s">
        <v>8220</v>
      </c>
      <c r="K3892" s="6">
        <v>15000</v>
      </c>
    </row>
    <row r="3893" spans="10:11" x14ac:dyDescent="0.2">
      <c r="J3893" t="s">
        <v>8220</v>
      </c>
      <c r="K3893" s="6">
        <v>800</v>
      </c>
    </row>
    <row r="3894" spans="10:11" x14ac:dyDescent="0.2">
      <c r="J3894" t="s">
        <v>8220</v>
      </c>
      <c r="K3894" s="6">
        <v>1000</v>
      </c>
    </row>
    <row r="3895" spans="10:11" x14ac:dyDescent="0.2">
      <c r="J3895" t="s">
        <v>8220</v>
      </c>
      <c r="K3895" s="6">
        <v>50000</v>
      </c>
    </row>
    <row r="3896" spans="10:11" x14ac:dyDescent="0.2">
      <c r="J3896" t="s">
        <v>8220</v>
      </c>
      <c r="K3896" s="6">
        <v>15000</v>
      </c>
    </row>
    <row r="3897" spans="10:11" x14ac:dyDescent="0.2">
      <c r="J3897" t="s">
        <v>8220</v>
      </c>
      <c r="K3897" s="6">
        <v>1000</v>
      </c>
    </row>
    <row r="3898" spans="10:11" x14ac:dyDescent="0.2">
      <c r="J3898" t="s">
        <v>8220</v>
      </c>
      <c r="K3898" s="6">
        <v>1600</v>
      </c>
    </row>
    <row r="3899" spans="10:11" x14ac:dyDescent="0.2">
      <c r="J3899" t="s">
        <v>8220</v>
      </c>
      <c r="K3899" s="6">
        <v>2500</v>
      </c>
    </row>
    <row r="3900" spans="10:11" x14ac:dyDescent="0.2">
      <c r="J3900" t="s">
        <v>8220</v>
      </c>
      <c r="K3900" s="6">
        <v>2500</v>
      </c>
    </row>
    <row r="3901" spans="10:11" x14ac:dyDescent="0.2">
      <c r="J3901" t="s">
        <v>8220</v>
      </c>
      <c r="K3901" s="6">
        <v>10000</v>
      </c>
    </row>
    <row r="3902" spans="10:11" x14ac:dyDescent="0.2">
      <c r="J3902" t="s">
        <v>8220</v>
      </c>
      <c r="K3902" s="6">
        <v>2500</v>
      </c>
    </row>
    <row r="3903" spans="10:11" x14ac:dyDescent="0.2">
      <c r="J3903" t="s">
        <v>8220</v>
      </c>
      <c r="K3903" s="6">
        <v>3000</v>
      </c>
    </row>
    <row r="3904" spans="10:11" x14ac:dyDescent="0.2">
      <c r="J3904" t="s">
        <v>8220</v>
      </c>
      <c r="K3904" s="6">
        <v>3000</v>
      </c>
    </row>
    <row r="3905" spans="10:11" x14ac:dyDescent="0.2">
      <c r="J3905" t="s">
        <v>8220</v>
      </c>
      <c r="K3905" s="6">
        <v>1500</v>
      </c>
    </row>
    <row r="3906" spans="10:11" x14ac:dyDescent="0.2">
      <c r="J3906" t="s">
        <v>8220</v>
      </c>
      <c r="K3906" s="6">
        <v>10000</v>
      </c>
    </row>
    <row r="3907" spans="10:11" x14ac:dyDescent="0.2">
      <c r="J3907" t="s">
        <v>8220</v>
      </c>
      <c r="K3907" s="6">
        <v>1500</v>
      </c>
    </row>
    <row r="3908" spans="10:11" x14ac:dyDescent="0.2">
      <c r="J3908" t="s">
        <v>8220</v>
      </c>
      <c r="K3908" s="6">
        <v>1500</v>
      </c>
    </row>
    <row r="3909" spans="10:11" x14ac:dyDescent="0.2">
      <c r="J3909" t="s">
        <v>8220</v>
      </c>
      <c r="K3909" s="6">
        <v>1000</v>
      </c>
    </row>
    <row r="3910" spans="10:11" x14ac:dyDescent="0.2">
      <c r="J3910" t="s">
        <v>8220</v>
      </c>
      <c r="K3910" s="6">
        <v>750</v>
      </c>
    </row>
    <row r="3911" spans="10:11" x14ac:dyDescent="0.2">
      <c r="J3911" t="s">
        <v>8220</v>
      </c>
      <c r="K3911" s="6">
        <v>60000</v>
      </c>
    </row>
    <row r="3912" spans="10:11" x14ac:dyDescent="0.2">
      <c r="J3912" t="s">
        <v>8220</v>
      </c>
      <c r="K3912" s="6">
        <v>6000</v>
      </c>
    </row>
    <row r="3913" spans="10:11" x14ac:dyDescent="0.2">
      <c r="J3913" t="s">
        <v>8220</v>
      </c>
      <c r="K3913" s="6">
        <v>8000</v>
      </c>
    </row>
    <row r="3914" spans="10:11" x14ac:dyDescent="0.2">
      <c r="J3914" t="s">
        <v>8220</v>
      </c>
      <c r="K3914" s="6">
        <v>15000</v>
      </c>
    </row>
    <row r="3915" spans="10:11" x14ac:dyDescent="0.2">
      <c r="J3915" t="s">
        <v>8220</v>
      </c>
      <c r="K3915" s="6">
        <v>10000</v>
      </c>
    </row>
    <row r="3916" spans="10:11" x14ac:dyDescent="0.2">
      <c r="J3916" t="s">
        <v>8220</v>
      </c>
      <c r="K3916" s="6">
        <v>2500</v>
      </c>
    </row>
    <row r="3917" spans="10:11" x14ac:dyDescent="0.2">
      <c r="J3917" t="s">
        <v>8220</v>
      </c>
      <c r="K3917" s="6">
        <v>1500</v>
      </c>
    </row>
    <row r="3918" spans="10:11" x14ac:dyDescent="0.2">
      <c r="J3918" t="s">
        <v>8220</v>
      </c>
      <c r="K3918" s="6">
        <v>2000</v>
      </c>
    </row>
    <row r="3919" spans="10:11" x14ac:dyDescent="0.2">
      <c r="J3919" t="s">
        <v>8220</v>
      </c>
      <c r="K3919" s="6">
        <v>3500</v>
      </c>
    </row>
    <row r="3920" spans="10:11" x14ac:dyDescent="0.2">
      <c r="J3920" t="s">
        <v>8220</v>
      </c>
      <c r="K3920" s="6">
        <v>60000</v>
      </c>
    </row>
    <row r="3921" spans="10:11" x14ac:dyDescent="0.2">
      <c r="J3921" t="s">
        <v>8220</v>
      </c>
      <c r="K3921" s="6">
        <v>5000</v>
      </c>
    </row>
    <row r="3922" spans="10:11" x14ac:dyDescent="0.2">
      <c r="J3922" t="s">
        <v>8220</v>
      </c>
      <c r="K3922" s="6">
        <v>2500</v>
      </c>
    </row>
    <row r="3923" spans="10:11" x14ac:dyDescent="0.2">
      <c r="J3923" t="s">
        <v>8220</v>
      </c>
      <c r="K3923" s="6">
        <v>3000</v>
      </c>
    </row>
    <row r="3924" spans="10:11" x14ac:dyDescent="0.2">
      <c r="J3924" t="s">
        <v>8220</v>
      </c>
      <c r="K3924" s="6">
        <v>750</v>
      </c>
    </row>
    <row r="3925" spans="10:11" x14ac:dyDescent="0.2">
      <c r="J3925" t="s">
        <v>8220</v>
      </c>
      <c r="K3925" s="6">
        <v>11500</v>
      </c>
    </row>
    <row r="3926" spans="10:11" x14ac:dyDescent="0.2">
      <c r="J3926" t="s">
        <v>8220</v>
      </c>
      <c r="K3926" s="6">
        <v>15000</v>
      </c>
    </row>
    <row r="3927" spans="10:11" x14ac:dyDescent="0.2">
      <c r="J3927" t="s">
        <v>8220</v>
      </c>
      <c r="K3927" s="6">
        <v>150</v>
      </c>
    </row>
    <row r="3928" spans="10:11" x14ac:dyDescent="0.2">
      <c r="J3928" t="s">
        <v>8220</v>
      </c>
      <c r="K3928" s="6">
        <v>5000</v>
      </c>
    </row>
    <row r="3929" spans="10:11" x14ac:dyDescent="0.2">
      <c r="J3929" t="s">
        <v>8220</v>
      </c>
      <c r="K3929" s="6">
        <v>2500</v>
      </c>
    </row>
    <row r="3930" spans="10:11" x14ac:dyDescent="0.2">
      <c r="J3930" t="s">
        <v>8220</v>
      </c>
      <c r="K3930" s="6">
        <v>5000</v>
      </c>
    </row>
    <row r="3931" spans="10:11" x14ac:dyDescent="0.2">
      <c r="J3931" t="s">
        <v>8220</v>
      </c>
      <c r="K3931" s="6">
        <v>20000</v>
      </c>
    </row>
    <row r="3932" spans="10:11" x14ac:dyDescent="0.2">
      <c r="J3932" t="s">
        <v>8220</v>
      </c>
      <c r="K3932" s="6">
        <v>10000</v>
      </c>
    </row>
    <row r="3933" spans="10:11" x14ac:dyDescent="0.2">
      <c r="J3933" t="s">
        <v>8220</v>
      </c>
      <c r="K3933" s="6">
        <v>8000</v>
      </c>
    </row>
    <row r="3934" spans="10:11" x14ac:dyDescent="0.2">
      <c r="J3934" t="s">
        <v>8220</v>
      </c>
      <c r="K3934" s="6">
        <v>12000</v>
      </c>
    </row>
    <row r="3935" spans="10:11" x14ac:dyDescent="0.2">
      <c r="J3935" t="s">
        <v>8220</v>
      </c>
      <c r="K3935" s="6">
        <v>7000</v>
      </c>
    </row>
    <row r="3936" spans="10:11" x14ac:dyDescent="0.2">
      <c r="J3936" t="s">
        <v>8220</v>
      </c>
      <c r="K3936" s="6">
        <v>5000</v>
      </c>
    </row>
    <row r="3937" spans="10:11" x14ac:dyDescent="0.2">
      <c r="J3937" t="s">
        <v>8220</v>
      </c>
      <c r="K3937" s="6">
        <v>3000</v>
      </c>
    </row>
    <row r="3938" spans="10:11" x14ac:dyDescent="0.2">
      <c r="J3938" t="s">
        <v>8220</v>
      </c>
      <c r="K3938" s="6">
        <v>20000</v>
      </c>
    </row>
    <row r="3939" spans="10:11" x14ac:dyDescent="0.2">
      <c r="J3939" t="s">
        <v>8220</v>
      </c>
      <c r="K3939" s="6">
        <v>2885</v>
      </c>
    </row>
    <row r="3940" spans="10:11" x14ac:dyDescent="0.2">
      <c r="J3940" t="s">
        <v>8220</v>
      </c>
      <c r="K3940" s="6">
        <v>3255</v>
      </c>
    </row>
    <row r="3941" spans="10:11" x14ac:dyDescent="0.2">
      <c r="J3941" t="s">
        <v>8220</v>
      </c>
      <c r="K3941" s="6">
        <v>5000</v>
      </c>
    </row>
    <row r="3942" spans="10:11" x14ac:dyDescent="0.2">
      <c r="J3942" t="s">
        <v>8220</v>
      </c>
      <c r="K3942" s="6">
        <v>5000</v>
      </c>
    </row>
    <row r="3943" spans="10:11" x14ac:dyDescent="0.2">
      <c r="J3943" t="s">
        <v>8220</v>
      </c>
      <c r="K3943" s="6">
        <v>5500</v>
      </c>
    </row>
    <row r="3944" spans="10:11" x14ac:dyDescent="0.2">
      <c r="J3944" t="s">
        <v>8220</v>
      </c>
      <c r="K3944" s="6">
        <v>1200</v>
      </c>
    </row>
    <row r="3945" spans="10:11" x14ac:dyDescent="0.2">
      <c r="J3945" t="s">
        <v>8220</v>
      </c>
      <c r="K3945" s="6">
        <v>5000</v>
      </c>
    </row>
    <row r="3946" spans="10:11" x14ac:dyDescent="0.2">
      <c r="J3946" t="s">
        <v>8220</v>
      </c>
      <c r="K3946" s="6">
        <v>5000</v>
      </c>
    </row>
    <row r="3947" spans="10:11" x14ac:dyDescent="0.2">
      <c r="J3947" t="s">
        <v>8220</v>
      </c>
      <c r="K3947" s="6">
        <v>2000</v>
      </c>
    </row>
    <row r="3948" spans="10:11" x14ac:dyDescent="0.2">
      <c r="J3948" t="s">
        <v>8220</v>
      </c>
      <c r="K3948" s="6">
        <v>6000</v>
      </c>
    </row>
    <row r="3949" spans="10:11" x14ac:dyDescent="0.2">
      <c r="J3949" t="s">
        <v>8220</v>
      </c>
      <c r="K3949" s="6">
        <v>3000</v>
      </c>
    </row>
    <row r="3950" spans="10:11" x14ac:dyDescent="0.2">
      <c r="J3950" t="s">
        <v>8220</v>
      </c>
      <c r="K3950" s="6">
        <v>30000</v>
      </c>
    </row>
    <row r="3951" spans="10:11" x14ac:dyDescent="0.2">
      <c r="J3951" t="s">
        <v>8220</v>
      </c>
      <c r="K3951" s="6">
        <v>10000</v>
      </c>
    </row>
    <row r="3952" spans="10:11" x14ac:dyDescent="0.2">
      <c r="J3952" t="s">
        <v>8220</v>
      </c>
      <c r="K3952" s="6">
        <v>4000</v>
      </c>
    </row>
    <row r="3953" spans="10:11" x14ac:dyDescent="0.2">
      <c r="J3953" t="s">
        <v>8220</v>
      </c>
      <c r="K3953" s="6">
        <v>200000</v>
      </c>
    </row>
    <row r="3954" spans="10:11" x14ac:dyDescent="0.2">
      <c r="J3954" t="s">
        <v>8220</v>
      </c>
      <c r="K3954" s="6">
        <v>26000</v>
      </c>
    </row>
    <row r="3955" spans="10:11" x14ac:dyDescent="0.2">
      <c r="J3955" t="s">
        <v>8220</v>
      </c>
      <c r="K3955" s="6">
        <v>17600</v>
      </c>
    </row>
    <row r="3956" spans="10:11" x14ac:dyDescent="0.2">
      <c r="J3956" t="s">
        <v>8220</v>
      </c>
      <c r="K3956" s="6">
        <v>25000</v>
      </c>
    </row>
    <row r="3957" spans="10:11" x14ac:dyDescent="0.2">
      <c r="J3957" t="s">
        <v>8220</v>
      </c>
      <c r="K3957" s="6">
        <v>1750</v>
      </c>
    </row>
    <row r="3958" spans="10:11" x14ac:dyDescent="0.2">
      <c r="J3958" t="s">
        <v>8220</v>
      </c>
      <c r="K3958" s="6">
        <v>5500</v>
      </c>
    </row>
    <row r="3959" spans="10:11" x14ac:dyDescent="0.2">
      <c r="J3959" t="s">
        <v>8220</v>
      </c>
      <c r="K3959" s="6">
        <v>28000</v>
      </c>
    </row>
    <row r="3960" spans="10:11" x14ac:dyDescent="0.2">
      <c r="J3960" t="s">
        <v>8220</v>
      </c>
      <c r="K3960" s="6">
        <v>2000</v>
      </c>
    </row>
    <row r="3961" spans="10:11" x14ac:dyDescent="0.2">
      <c r="J3961" t="s">
        <v>8220</v>
      </c>
      <c r="K3961" s="6">
        <v>1200</v>
      </c>
    </row>
    <row r="3962" spans="10:11" x14ac:dyDescent="0.2">
      <c r="J3962" t="s">
        <v>8220</v>
      </c>
      <c r="K3962" s="6">
        <v>3000</v>
      </c>
    </row>
    <row r="3963" spans="10:11" x14ac:dyDescent="0.2">
      <c r="J3963" t="s">
        <v>8220</v>
      </c>
      <c r="K3963" s="6">
        <v>5000</v>
      </c>
    </row>
    <row r="3964" spans="10:11" x14ac:dyDescent="0.2">
      <c r="J3964" t="s">
        <v>8220</v>
      </c>
      <c r="K3964" s="6">
        <v>1400</v>
      </c>
    </row>
    <row r="3965" spans="10:11" x14ac:dyDescent="0.2">
      <c r="J3965" t="s">
        <v>8220</v>
      </c>
      <c r="K3965" s="6">
        <v>10000</v>
      </c>
    </row>
    <row r="3966" spans="10:11" x14ac:dyDescent="0.2">
      <c r="J3966" t="s">
        <v>8220</v>
      </c>
      <c r="K3966" s="6">
        <v>2000</v>
      </c>
    </row>
    <row r="3967" spans="10:11" x14ac:dyDescent="0.2">
      <c r="J3967" t="s">
        <v>8220</v>
      </c>
      <c r="K3967" s="6">
        <v>2000</v>
      </c>
    </row>
    <row r="3968" spans="10:11" x14ac:dyDescent="0.2">
      <c r="J3968" t="s">
        <v>8220</v>
      </c>
      <c r="K3968" s="6">
        <v>7500</v>
      </c>
    </row>
    <row r="3969" spans="10:11" x14ac:dyDescent="0.2">
      <c r="J3969" t="s">
        <v>8220</v>
      </c>
      <c r="K3969" s="6">
        <v>1700</v>
      </c>
    </row>
    <row r="3970" spans="10:11" x14ac:dyDescent="0.2">
      <c r="J3970" t="s">
        <v>8220</v>
      </c>
      <c r="K3970" s="6">
        <v>5000</v>
      </c>
    </row>
    <row r="3971" spans="10:11" x14ac:dyDescent="0.2">
      <c r="J3971" t="s">
        <v>8220</v>
      </c>
      <c r="K3971" s="6">
        <v>2825</v>
      </c>
    </row>
    <row r="3972" spans="10:11" x14ac:dyDescent="0.2">
      <c r="J3972" t="s">
        <v>8220</v>
      </c>
      <c r="K3972" s="6">
        <v>15000</v>
      </c>
    </row>
    <row r="3973" spans="10:11" x14ac:dyDescent="0.2">
      <c r="J3973" t="s">
        <v>8220</v>
      </c>
      <c r="K3973" s="6">
        <v>14000</v>
      </c>
    </row>
    <row r="3974" spans="10:11" x14ac:dyDescent="0.2">
      <c r="J3974" t="s">
        <v>8220</v>
      </c>
      <c r="K3974" s="6">
        <v>1000</v>
      </c>
    </row>
    <row r="3975" spans="10:11" x14ac:dyDescent="0.2">
      <c r="J3975" t="s">
        <v>8220</v>
      </c>
      <c r="K3975" s="6">
        <v>5000</v>
      </c>
    </row>
    <row r="3976" spans="10:11" x14ac:dyDescent="0.2">
      <c r="J3976" t="s">
        <v>8220</v>
      </c>
      <c r="K3976" s="6">
        <v>1000</v>
      </c>
    </row>
    <row r="3977" spans="10:11" x14ac:dyDescent="0.2">
      <c r="J3977" t="s">
        <v>8220</v>
      </c>
      <c r="K3977" s="6">
        <v>678</v>
      </c>
    </row>
    <row r="3978" spans="10:11" x14ac:dyDescent="0.2">
      <c r="J3978" t="s">
        <v>8220</v>
      </c>
      <c r="K3978" s="6">
        <v>1300</v>
      </c>
    </row>
    <row r="3979" spans="10:11" x14ac:dyDescent="0.2">
      <c r="J3979" t="s">
        <v>8220</v>
      </c>
      <c r="K3979" s="6">
        <v>90000</v>
      </c>
    </row>
    <row r="3980" spans="10:11" x14ac:dyDescent="0.2">
      <c r="J3980" t="s">
        <v>8220</v>
      </c>
      <c r="K3980" s="6">
        <v>2000</v>
      </c>
    </row>
    <row r="3981" spans="10:11" x14ac:dyDescent="0.2">
      <c r="J3981" t="s">
        <v>8220</v>
      </c>
      <c r="K3981" s="6">
        <v>6000</v>
      </c>
    </row>
    <row r="3982" spans="10:11" x14ac:dyDescent="0.2">
      <c r="J3982" t="s">
        <v>8220</v>
      </c>
      <c r="K3982" s="6">
        <v>2500</v>
      </c>
    </row>
    <row r="3983" spans="10:11" x14ac:dyDescent="0.2">
      <c r="J3983" t="s">
        <v>8220</v>
      </c>
      <c r="K3983" s="6">
        <v>30000</v>
      </c>
    </row>
    <row r="3984" spans="10:11" x14ac:dyDescent="0.2">
      <c r="J3984" t="s">
        <v>8220</v>
      </c>
      <c r="K3984" s="6">
        <v>850</v>
      </c>
    </row>
    <row r="3985" spans="10:11" x14ac:dyDescent="0.2">
      <c r="J3985" t="s">
        <v>8220</v>
      </c>
      <c r="K3985" s="6">
        <v>11140</v>
      </c>
    </row>
    <row r="3986" spans="10:11" x14ac:dyDescent="0.2">
      <c r="J3986" t="s">
        <v>8220</v>
      </c>
      <c r="K3986" s="6">
        <v>1500</v>
      </c>
    </row>
    <row r="3987" spans="10:11" x14ac:dyDescent="0.2">
      <c r="J3987" t="s">
        <v>8220</v>
      </c>
      <c r="K3987" s="6">
        <v>2000</v>
      </c>
    </row>
    <row r="3988" spans="10:11" x14ac:dyDescent="0.2">
      <c r="J3988" t="s">
        <v>8220</v>
      </c>
      <c r="K3988" s="6">
        <v>5000</v>
      </c>
    </row>
    <row r="3989" spans="10:11" x14ac:dyDescent="0.2">
      <c r="J3989" t="s">
        <v>8220</v>
      </c>
      <c r="K3989" s="6">
        <v>400</v>
      </c>
    </row>
    <row r="3990" spans="10:11" x14ac:dyDescent="0.2">
      <c r="J3990" t="s">
        <v>8220</v>
      </c>
      <c r="K3990" s="6">
        <v>1500</v>
      </c>
    </row>
    <row r="3991" spans="10:11" x14ac:dyDescent="0.2">
      <c r="J3991" t="s">
        <v>8220</v>
      </c>
      <c r="K3991" s="6">
        <v>3000</v>
      </c>
    </row>
    <row r="3992" spans="10:11" x14ac:dyDescent="0.2">
      <c r="J3992" t="s">
        <v>8220</v>
      </c>
      <c r="K3992" s="6">
        <v>1650</v>
      </c>
    </row>
    <row r="3993" spans="10:11" x14ac:dyDescent="0.2">
      <c r="J3993" t="s">
        <v>8220</v>
      </c>
      <c r="K3993" s="6">
        <v>500</v>
      </c>
    </row>
    <row r="3994" spans="10:11" x14ac:dyDescent="0.2">
      <c r="J3994" t="s">
        <v>8220</v>
      </c>
      <c r="K3994" s="6">
        <v>10000</v>
      </c>
    </row>
    <row r="3995" spans="10:11" x14ac:dyDescent="0.2">
      <c r="J3995" t="s">
        <v>8220</v>
      </c>
      <c r="K3995" s="6">
        <v>50000</v>
      </c>
    </row>
    <row r="3996" spans="10:11" x14ac:dyDescent="0.2">
      <c r="J3996" t="s">
        <v>8220</v>
      </c>
      <c r="K3996" s="6">
        <v>2000</v>
      </c>
    </row>
    <row r="3997" spans="10:11" x14ac:dyDescent="0.2">
      <c r="J3997" t="s">
        <v>8220</v>
      </c>
      <c r="K3997" s="6">
        <v>200</v>
      </c>
    </row>
    <row r="3998" spans="10:11" x14ac:dyDescent="0.2">
      <c r="J3998" t="s">
        <v>8220</v>
      </c>
      <c r="K3998" s="6">
        <v>3000</v>
      </c>
    </row>
    <row r="3999" spans="10:11" x14ac:dyDescent="0.2">
      <c r="J3999" t="s">
        <v>8220</v>
      </c>
      <c r="K3999" s="6">
        <v>3000</v>
      </c>
    </row>
    <row r="4000" spans="10:11" x14ac:dyDescent="0.2">
      <c r="J4000" t="s">
        <v>8220</v>
      </c>
      <c r="K4000" s="6">
        <v>1250</v>
      </c>
    </row>
    <row r="4001" spans="10:11" x14ac:dyDescent="0.2">
      <c r="J4001" t="s">
        <v>8220</v>
      </c>
      <c r="K4001" s="6">
        <v>7000</v>
      </c>
    </row>
    <row r="4002" spans="10:11" x14ac:dyDescent="0.2">
      <c r="J4002" t="s">
        <v>8220</v>
      </c>
      <c r="K4002" s="6">
        <v>8000</v>
      </c>
    </row>
    <row r="4003" spans="10:11" x14ac:dyDescent="0.2">
      <c r="J4003" t="s">
        <v>8220</v>
      </c>
      <c r="K4003" s="6">
        <v>1200</v>
      </c>
    </row>
    <row r="4004" spans="10:11" x14ac:dyDescent="0.2">
      <c r="J4004" t="s">
        <v>8220</v>
      </c>
      <c r="K4004" s="6">
        <v>1250</v>
      </c>
    </row>
    <row r="4005" spans="10:11" x14ac:dyDescent="0.2">
      <c r="J4005" t="s">
        <v>8220</v>
      </c>
      <c r="K4005" s="6">
        <v>2000</v>
      </c>
    </row>
    <row r="4006" spans="10:11" x14ac:dyDescent="0.2">
      <c r="J4006" t="s">
        <v>8220</v>
      </c>
      <c r="K4006" s="6">
        <v>500</v>
      </c>
    </row>
    <row r="4007" spans="10:11" x14ac:dyDescent="0.2">
      <c r="J4007" t="s">
        <v>8220</v>
      </c>
      <c r="K4007" s="6">
        <v>3000</v>
      </c>
    </row>
    <row r="4008" spans="10:11" x14ac:dyDescent="0.2">
      <c r="J4008" t="s">
        <v>8220</v>
      </c>
      <c r="K4008" s="6">
        <v>30000</v>
      </c>
    </row>
    <row r="4009" spans="10:11" x14ac:dyDescent="0.2">
      <c r="J4009" t="s">
        <v>8220</v>
      </c>
      <c r="K4009" s="6">
        <v>2000</v>
      </c>
    </row>
    <row r="4010" spans="10:11" x14ac:dyDescent="0.2">
      <c r="J4010" t="s">
        <v>8220</v>
      </c>
      <c r="K4010" s="6">
        <v>1000</v>
      </c>
    </row>
    <row r="4011" spans="10:11" x14ac:dyDescent="0.2">
      <c r="J4011" t="s">
        <v>8220</v>
      </c>
      <c r="K4011" s="6">
        <v>1930</v>
      </c>
    </row>
    <row r="4012" spans="10:11" x14ac:dyDescent="0.2">
      <c r="J4012" t="s">
        <v>8220</v>
      </c>
      <c r="K4012" s="6">
        <v>7200</v>
      </c>
    </row>
    <row r="4013" spans="10:11" x14ac:dyDescent="0.2">
      <c r="J4013" t="s">
        <v>8220</v>
      </c>
      <c r="K4013" s="6">
        <v>250</v>
      </c>
    </row>
    <row r="4014" spans="10:11" x14ac:dyDescent="0.2">
      <c r="J4014" t="s">
        <v>8220</v>
      </c>
      <c r="K4014" s="6">
        <v>575</v>
      </c>
    </row>
    <row r="4015" spans="10:11" x14ac:dyDescent="0.2">
      <c r="J4015" t="s">
        <v>8220</v>
      </c>
      <c r="K4015" s="6">
        <v>2000</v>
      </c>
    </row>
    <row r="4016" spans="10:11" x14ac:dyDescent="0.2">
      <c r="J4016" t="s">
        <v>8220</v>
      </c>
      <c r="K4016" s="6">
        <v>9000</v>
      </c>
    </row>
    <row r="4017" spans="10:11" x14ac:dyDescent="0.2">
      <c r="J4017" t="s">
        <v>8220</v>
      </c>
      <c r="K4017" s="6">
        <v>7000</v>
      </c>
    </row>
    <row r="4018" spans="10:11" x14ac:dyDescent="0.2">
      <c r="J4018" t="s">
        <v>8220</v>
      </c>
      <c r="K4018" s="6">
        <v>500</v>
      </c>
    </row>
    <row r="4019" spans="10:11" x14ac:dyDescent="0.2">
      <c r="J4019" t="s">
        <v>8220</v>
      </c>
      <c r="K4019" s="6">
        <v>10000</v>
      </c>
    </row>
    <row r="4020" spans="10:11" x14ac:dyDescent="0.2">
      <c r="J4020" t="s">
        <v>8220</v>
      </c>
      <c r="K4020" s="6">
        <v>1500</v>
      </c>
    </row>
    <row r="4021" spans="10:11" x14ac:dyDescent="0.2">
      <c r="J4021" t="s">
        <v>8220</v>
      </c>
      <c r="K4021" s="6">
        <v>3500</v>
      </c>
    </row>
    <row r="4022" spans="10:11" x14ac:dyDescent="0.2">
      <c r="J4022" t="s">
        <v>8220</v>
      </c>
      <c r="K4022" s="6">
        <v>600</v>
      </c>
    </row>
    <row r="4023" spans="10:11" x14ac:dyDescent="0.2">
      <c r="J4023" t="s">
        <v>8220</v>
      </c>
      <c r="K4023" s="6">
        <v>15000</v>
      </c>
    </row>
    <row r="4024" spans="10:11" x14ac:dyDescent="0.2">
      <c r="J4024" t="s">
        <v>8220</v>
      </c>
      <c r="K4024" s="6">
        <v>18000</v>
      </c>
    </row>
    <row r="4025" spans="10:11" x14ac:dyDescent="0.2">
      <c r="J4025" t="s">
        <v>8220</v>
      </c>
      <c r="K4025" s="6">
        <v>7000</v>
      </c>
    </row>
    <row r="4026" spans="10:11" x14ac:dyDescent="0.2">
      <c r="J4026" t="s">
        <v>8220</v>
      </c>
      <c r="K4026" s="6">
        <v>800</v>
      </c>
    </row>
    <row r="4027" spans="10:11" x14ac:dyDescent="0.2">
      <c r="J4027" t="s">
        <v>8220</v>
      </c>
      <c r="K4027" s="6">
        <v>5000</v>
      </c>
    </row>
    <row r="4028" spans="10:11" x14ac:dyDescent="0.2">
      <c r="J4028" t="s">
        <v>8220</v>
      </c>
      <c r="K4028" s="6">
        <v>4000</v>
      </c>
    </row>
    <row r="4029" spans="10:11" x14ac:dyDescent="0.2">
      <c r="J4029" t="s">
        <v>8220</v>
      </c>
      <c r="K4029" s="6">
        <v>3000</v>
      </c>
    </row>
    <row r="4030" spans="10:11" x14ac:dyDescent="0.2">
      <c r="J4030" t="s">
        <v>8220</v>
      </c>
      <c r="K4030" s="6">
        <v>2000</v>
      </c>
    </row>
    <row r="4031" spans="10:11" x14ac:dyDescent="0.2">
      <c r="J4031" t="s">
        <v>8220</v>
      </c>
      <c r="K4031" s="6">
        <v>20000</v>
      </c>
    </row>
    <row r="4032" spans="10:11" x14ac:dyDescent="0.2">
      <c r="J4032" t="s">
        <v>8220</v>
      </c>
      <c r="K4032" s="6">
        <v>2500</v>
      </c>
    </row>
    <row r="4033" spans="10:11" x14ac:dyDescent="0.2">
      <c r="J4033" t="s">
        <v>8220</v>
      </c>
      <c r="K4033" s="6">
        <v>5000</v>
      </c>
    </row>
    <row r="4034" spans="10:11" x14ac:dyDescent="0.2">
      <c r="J4034" t="s">
        <v>8220</v>
      </c>
      <c r="K4034" s="6">
        <v>6048</v>
      </c>
    </row>
    <row r="4035" spans="10:11" x14ac:dyDescent="0.2">
      <c r="J4035" t="s">
        <v>8220</v>
      </c>
      <c r="K4035" s="6">
        <v>23900</v>
      </c>
    </row>
    <row r="4036" spans="10:11" x14ac:dyDescent="0.2">
      <c r="J4036" t="s">
        <v>8220</v>
      </c>
      <c r="K4036" s="6">
        <v>13500</v>
      </c>
    </row>
    <row r="4037" spans="10:11" x14ac:dyDescent="0.2">
      <c r="J4037" t="s">
        <v>8220</v>
      </c>
      <c r="K4037" s="6">
        <v>10000</v>
      </c>
    </row>
    <row r="4038" spans="10:11" x14ac:dyDescent="0.2">
      <c r="J4038" t="s">
        <v>8220</v>
      </c>
      <c r="K4038" s="6">
        <v>6000</v>
      </c>
    </row>
    <row r="4039" spans="10:11" x14ac:dyDescent="0.2">
      <c r="J4039" t="s">
        <v>8220</v>
      </c>
      <c r="K4039" s="6">
        <v>700</v>
      </c>
    </row>
    <row r="4040" spans="10:11" x14ac:dyDescent="0.2">
      <c r="J4040" t="s">
        <v>8220</v>
      </c>
      <c r="K4040" s="6">
        <v>2500</v>
      </c>
    </row>
    <row r="4041" spans="10:11" x14ac:dyDescent="0.2">
      <c r="J4041" t="s">
        <v>8220</v>
      </c>
      <c r="K4041" s="6">
        <v>500</v>
      </c>
    </row>
    <row r="4042" spans="10:11" x14ac:dyDescent="0.2">
      <c r="J4042" t="s">
        <v>8220</v>
      </c>
      <c r="K4042" s="6">
        <v>8000</v>
      </c>
    </row>
    <row r="4043" spans="10:11" x14ac:dyDescent="0.2">
      <c r="J4043" t="s">
        <v>8220</v>
      </c>
      <c r="K4043" s="6">
        <v>5000</v>
      </c>
    </row>
    <row r="4044" spans="10:11" x14ac:dyDescent="0.2">
      <c r="J4044" t="s">
        <v>8220</v>
      </c>
      <c r="K4044" s="6">
        <v>10000</v>
      </c>
    </row>
    <row r="4045" spans="10:11" x14ac:dyDescent="0.2">
      <c r="J4045" t="s">
        <v>8220</v>
      </c>
      <c r="K4045" s="6">
        <v>300</v>
      </c>
    </row>
    <row r="4046" spans="10:11" x14ac:dyDescent="0.2">
      <c r="J4046" t="s">
        <v>8220</v>
      </c>
      <c r="K4046" s="6">
        <v>600</v>
      </c>
    </row>
    <row r="4047" spans="10:11" x14ac:dyDescent="0.2">
      <c r="J4047" t="s">
        <v>8220</v>
      </c>
      <c r="K4047" s="6">
        <v>5000</v>
      </c>
    </row>
    <row r="4048" spans="10:11" x14ac:dyDescent="0.2">
      <c r="J4048" t="s">
        <v>8220</v>
      </c>
      <c r="K4048" s="6">
        <v>5600</v>
      </c>
    </row>
    <row r="4049" spans="10:11" x14ac:dyDescent="0.2">
      <c r="J4049" t="s">
        <v>8220</v>
      </c>
      <c r="K4049" s="6">
        <v>5000</v>
      </c>
    </row>
    <row r="4050" spans="10:11" x14ac:dyDescent="0.2">
      <c r="J4050" t="s">
        <v>8220</v>
      </c>
      <c r="K4050" s="6">
        <v>17000</v>
      </c>
    </row>
    <row r="4051" spans="10:11" x14ac:dyDescent="0.2">
      <c r="J4051" t="s">
        <v>8220</v>
      </c>
      <c r="K4051" s="6">
        <v>20000</v>
      </c>
    </row>
    <row r="4052" spans="10:11" x14ac:dyDescent="0.2">
      <c r="J4052" t="s">
        <v>8220</v>
      </c>
      <c r="K4052" s="6">
        <v>1500</v>
      </c>
    </row>
    <row r="4053" spans="10:11" x14ac:dyDescent="0.2">
      <c r="J4053" t="s">
        <v>8220</v>
      </c>
      <c r="K4053" s="6">
        <v>500</v>
      </c>
    </row>
    <row r="4054" spans="10:11" x14ac:dyDescent="0.2">
      <c r="J4054" t="s">
        <v>8220</v>
      </c>
      <c r="K4054" s="6">
        <v>3000</v>
      </c>
    </row>
    <row r="4055" spans="10:11" x14ac:dyDescent="0.2">
      <c r="J4055" t="s">
        <v>8220</v>
      </c>
      <c r="K4055" s="6">
        <v>500</v>
      </c>
    </row>
    <row r="4056" spans="10:11" x14ac:dyDescent="0.2">
      <c r="J4056" t="s">
        <v>8220</v>
      </c>
      <c r="K4056" s="6">
        <v>8880</v>
      </c>
    </row>
    <row r="4057" spans="10:11" x14ac:dyDescent="0.2">
      <c r="J4057" t="s">
        <v>8220</v>
      </c>
      <c r="K4057" s="6">
        <v>5000</v>
      </c>
    </row>
    <row r="4058" spans="10:11" x14ac:dyDescent="0.2">
      <c r="J4058" t="s">
        <v>8220</v>
      </c>
      <c r="K4058" s="6">
        <v>1500</v>
      </c>
    </row>
    <row r="4059" spans="10:11" x14ac:dyDescent="0.2">
      <c r="J4059" t="s">
        <v>8220</v>
      </c>
      <c r="K4059" s="6">
        <v>3500</v>
      </c>
    </row>
    <row r="4060" spans="10:11" x14ac:dyDescent="0.2">
      <c r="J4060" t="s">
        <v>8220</v>
      </c>
      <c r="K4060" s="6">
        <v>3750</v>
      </c>
    </row>
    <row r="4061" spans="10:11" x14ac:dyDescent="0.2">
      <c r="J4061" t="s">
        <v>8220</v>
      </c>
      <c r="K4061" s="6">
        <v>10000</v>
      </c>
    </row>
    <row r="4062" spans="10:11" x14ac:dyDescent="0.2">
      <c r="J4062" t="s">
        <v>8220</v>
      </c>
      <c r="K4062" s="6">
        <v>10000</v>
      </c>
    </row>
    <row r="4063" spans="10:11" x14ac:dyDescent="0.2">
      <c r="J4063" t="s">
        <v>8220</v>
      </c>
      <c r="K4063" s="6">
        <v>525</v>
      </c>
    </row>
    <row r="4064" spans="10:11" x14ac:dyDescent="0.2">
      <c r="J4064" t="s">
        <v>8220</v>
      </c>
      <c r="K4064" s="6">
        <v>20000</v>
      </c>
    </row>
    <row r="4065" spans="10:11" x14ac:dyDescent="0.2">
      <c r="J4065" t="s">
        <v>8220</v>
      </c>
      <c r="K4065" s="6">
        <v>9500</v>
      </c>
    </row>
    <row r="4066" spans="10:11" x14ac:dyDescent="0.2">
      <c r="J4066" t="s">
        <v>8220</v>
      </c>
      <c r="K4066" s="6">
        <v>2000</v>
      </c>
    </row>
    <row r="4067" spans="10:11" x14ac:dyDescent="0.2">
      <c r="J4067" t="s">
        <v>8220</v>
      </c>
      <c r="K4067" s="6">
        <v>4000</v>
      </c>
    </row>
    <row r="4068" spans="10:11" x14ac:dyDescent="0.2">
      <c r="J4068" t="s">
        <v>8220</v>
      </c>
      <c r="K4068" s="6">
        <v>15000</v>
      </c>
    </row>
    <row r="4069" spans="10:11" x14ac:dyDescent="0.2">
      <c r="J4069" t="s">
        <v>8220</v>
      </c>
      <c r="K4069" s="6">
        <v>5000</v>
      </c>
    </row>
    <row r="4070" spans="10:11" x14ac:dyDescent="0.2">
      <c r="J4070" t="s">
        <v>8220</v>
      </c>
      <c r="K4070" s="6">
        <v>3495</v>
      </c>
    </row>
    <row r="4071" spans="10:11" x14ac:dyDescent="0.2">
      <c r="J4071" t="s">
        <v>8220</v>
      </c>
      <c r="K4071" s="6">
        <v>1250</v>
      </c>
    </row>
    <row r="4072" spans="10:11" x14ac:dyDescent="0.2">
      <c r="J4072" t="s">
        <v>8220</v>
      </c>
      <c r="K4072" s="6">
        <v>1000</v>
      </c>
    </row>
    <row r="4073" spans="10:11" x14ac:dyDescent="0.2">
      <c r="J4073" t="s">
        <v>8220</v>
      </c>
      <c r="K4073" s="6">
        <v>20000</v>
      </c>
    </row>
    <row r="4074" spans="10:11" x14ac:dyDescent="0.2">
      <c r="J4074" t="s">
        <v>8220</v>
      </c>
      <c r="K4074" s="6">
        <v>1000</v>
      </c>
    </row>
    <row r="4075" spans="10:11" x14ac:dyDescent="0.2">
      <c r="J4075" t="s">
        <v>8220</v>
      </c>
      <c r="K4075" s="6">
        <v>3500</v>
      </c>
    </row>
    <row r="4076" spans="10:11" x14ac:dyDescent="0.2">
      <c r="J4076" t="s">
        <v>8220</v>
      </c>
      <c r="K4076" s="6">
        <v>2750</v>
      </c>
    </row>
    <row r="4077" spans="10:11" x14ac:dyDescent="0.2">
      <c r="J4077" t="s">
        <v>8220</v>
      </c>
      <c r="K4077" s="6">
        <v>2000</v>
      </c>
    </row>
    <row r="4078" spans="10:11" x14ac:dyDescent="0.2">
      <c r="J4078" t="s">
        <v>8220</v>
      </c>
      <c r="K4078" s="6">
        <v>700</v>
      </c>
    </row>
    <row r="4079" spans="10:11" x14ac:dyDescent="0.2">
      <c r="J4079" t="s">
        <v>8220</v>
      </c>
      <c r="K4079" s="6">
        <v>15000</v>
      </c>
    </row>
    <row r="4080" spans="10:11" x14ac:dyDescent="0.2">
      <c r="J4080" t="s">
        <v>8220</v>
      </c>
      <c r="K4080" s="6">
        <v>250</v>
      </c>
    </row>
    <row r="4081" spans="10:11" x14ac:dyDescent="0.2">
      <c r="J4081" t="s">
        <v>8220</v>
      </c>
      <c r="K4081" s="6">
        <v>3000</v>
      </c>
    </row>
    <row r="4082" spans="10:11" x14ac:dyDescent="0.2">
      <c r="J4082" t="s">
        <v>8220</v>
      </c>
      <c r="K4082" s="6">
        <v>3000</v>
      </c>
    </row>
    <row r="4083" spans="10:11" x14ac:dyDescent="0.2">
      <c r="J4083" t="s">
        <v>8220</v>
      </c>
      <c r="K4083" s="6">
        <v>2224</v>
      </c>
    </row>
    <row r="4084" spans="10:11" x14ac:dyDescent="0.2">
      <c r="J4084" t="s">
        <v>8220</v>
      </c>
      <c r="K4084" s="6">
        <v>150</v>
      </c>
    </row>
    <row r="4085" spans="10:11" x14ac:dyDescent="0.2">
      <c r="J4085" t="s">
        <v>8220</v>
      </c>
      <c r="K4085" s="6">
        <v>3500</v>
      </c>
    </row>
    <row r="4086" spans="10:11" x14ac:dyDescent="0.2">
      <c r="J4086" t="s">
        <v>8220</v>
      </c>
      <c r="K4086" s="6">
        <v>3000</v>
      </c>
    </row>
    <row r="4087" spans="10:11" x14ac:dyDescent="0.2">
      <c r="J4087" t="s">
        <v>8220</v>
      </c>
      <c r="K4087" s="6">
        <v>3500</v>
      </c>
    </row>
    <row r="4088" spans="10:11" x14ac:dyDescent="0.2">
      <c r="J4088" t="s">
        <v>8220</v>
      </c>
      <c r="K4088" s="6">
        <v>1000</v>
      </c>
    </row>
    <row r="4089" spans="10:11" x14ac:dyDescent="0.2">
      <c r="J4089" t="s">
        <v>8220</v>
      </c>
      <c r="K4089" s="6">
        <v>9600</v>
      </c>
    </row>
    <row r="4090" spans="10:11" x14ac:dyDescent="0.2">
      <c r="J4090" t="s">
        <v>8220</v>
      </c>
      <c r="K4090" s="6">
        <v>2000</v>
      </c>
    </row>
    <row r="4091" spans="10:11" x14ac:dyDescent="0.2">
      <c r="J4091" t="s">
        <v>8220</v>
      </c>
      <c r="K4091" s="6">
        <v>5000</v>
      </c>
    </row>
    <row r="4092" spans="10:11" x14ac:dyDescent="0.2">
      <c r="J4092" t="s">
        <v>8220</v>
      </c>
      <c r="K4092" s="6">
        <v>1000</v>
      </c>
    </row>
    <row r="4093" spans="10:11" x14ac:dyDescent="0.2">
      <c r="J4093" t="s">
        <v>8220</v>
      </c>
      <c r="K4093" s="6">
        <v>1600</v>
      </c>
    </row>
    <row r="4094" spans="10:11" x14ac:dyDescent="0.2">
      <c r="J4094" t="s">
        <v>8220</v>
      </c>
      <c r="K4094" s="6">
        <v>110000</v>
      </c>
    </row>
    <row r="4095" spans="10:11" x14ac:dyDescent="0.2">
      <c r="J4095" t="s">
        <v>8220</v>
      </c>
      <c r="K4095" s="6">
        <v>2500</v>
      </c>
    </row>
    <row r="4096" spans="10:11" x14ac:dyDescent="0.2">
      <c r="J4096" t="s">
        <v>8220</v>
      </c>
      <c r="K4096" s="6">
        <v>2000</v>
      </c>
    </row>
    <row r="4097" spans="10:11" x14ac:dyDescent="0.2">
      <c r="J4097" t="s">
        <v>8220</v>
      </c>
      <c r="K4097" s="6">
        <v>30000</v>
      </c>
    </row>
    <row r="4098" spans="10:11" x14ac:dyDescent="0.2">
      <c r="J4098" t="s">
        <v>8220</v>
      </c>
      <c r="K4098" s="6">
        <v>3500</v>
      </c>
    </row>
    <row r="4099" spans="10:11" x14ac:dyDescent="0.2">
      <c r="J4099" t="s">
        <v>8220</v>
      </c>
      <c r="K4099" s="6">
        <v>10000</v>
      </c>
    </row>
    <row r="4100" spans="10:11" x14ac:dyDescent="0.2">
      <c r="J4100" t="s">
        <v>8220</v>
      </c>
      <c r="K4100" s="6">
        <v>75000</v>
      </c>
    </row>
    <row r="4101" spans="10:11" x14ac:dyDescent="0.2">
      <c r="J4101" t="s">
        <v>8220</v>
      </c>
      <c r="K4101" s="6">
        <v>4500</v>
      </c>
    </row>
    <row r="4102" spans="10:11" x14ac:dyDescent="0.2">
      <c r="J4102" t="s">
        <v>8220</v>
      </c>
      <c r="K4102" s="6">
        <v>270</v>
      </c>
    </row>
    <row r="4103" spans="10:11" x14ac:dyDescent="0.2">
      <c r="J4103" t="s">
        <v>8220</v>
      </c>
      <c r="K4103" s="6">
        <v>600</v>
      </c>
    </row>
    <row r="4104" spans="10:11" x14ac:dyDescent="0.2">
      <c r="J4104" t="s">
        <v>8220</v>
      </c>
      <c r="K4104" s="6">
        <v>500</v>
      </c>
    </row>
    <row r="4105" spans="10:11" x14ac:dyDescent="0.2">
      <c r="J4105" t="s">
        <v>8220</v>
      </c>
      <c r="K4105" s="6">
        <v>1000</v>
      </c>
    </row>
    <row r="4106" spans="10:11" x14ac:dyDescent="0.2">
      <c r="J4106" t="s">
        <v>8220</v>
      </c>
      <c r="K4106" s="6">
        <v>3000</v>
      </c>
    </row>
    <row r="4107" spans="10:11" x14ac:dyDescent="0.2">
      <c r="J4107" t="s">
        <v>8220</v>
      </c>
      <c r="K4107" s="6">
        <v>33000</v>
      </c>
    </row>
    <row r="4108" spans="10:11" x14ac:dyDescent="0.2">
      <c r="J4108" t="s">
        <v>8220</v>
      </c>
      <c r="K4108" s="6">
        <v>5000</v>
      </c>
    </row>
    <row r="4109" spans="10:11" x14ac:dyDescent="0.2">
      <c r="J4109" t="s">
        <v>8220</v>
      </c>
      <c r="K4109" s="6">
        <v>2000</v>
      </c>
    </row>
    <row r="4110" spans="10:11" x14ac:dyDescent="0.2">
      <c r="J4110" t="s">
        <v>8220</v>
      </c>
      <c r="K4110" s="6">
        <v>3000</v>
      </c>
    </row>
    <row r="4111" spans="10:11" x14ac:dyDescent="0.2">
      <c r="J4111" t="s">
        <v>8220</v>
      </c>
      <c r="K4111" s="6">
        <v>500</v>
      </c>
    </row>
    <row r="4112" spans="10:11" x14ac:dyDescent="0.2">
      <c r="J4112" t="s">
        <v>8220</v>
      </c>
      <c r="K4112" s="6">
        <v>300</v>
      </c>
    </row>
    <row r="4113" spans="10:11" x14ac:dyDescent="0.2">
      <c r="J4113" t="s">
        <v>8220</v>
      </c>
      <c r="K4113" s="6">
        <v>3000</v>
      </c>
    </row>
    <row r="4114" spans="10:11" x14ac:dyDescent="0.2">
      <c r="J4114" t="s">
        <v>8220</v>
      </c>
      <c r="K4114" s="6">
        <v>2500</v>
      </c>
    </row>
    <row r="4115" spans="10:11" x14ac:dyDescent="0.2">
      <c r="J4115" t="s">
        <v>8220</v>
      </c>
      <c r="K4115" s="6">
        <v>1500</v>
      </c>
    </row>
  </sheetData>
  <conditionalFormatting sqref="J1:J1048576">
    <cfRule type="containsText" dxfId="4" priority="1" operator="containsText" text="canceled">
      <formula>NOT(ISERROR(SEARCH("canceled",J1)))</formula>
    </cfRule>
    <cfRule type="containsText" dxfId="3" priority="2" operator="containsText" text="canceled">
      <formula>NOT(ISERROR(SEARCH("canceled",J1)))</formula>
    </cfRule>
    <cfRule type="containsText" dxfId="2" priority="3" operator="containsText" text="failed">
      <formula>NOT(ISERROR(SEARCH("failed",J1)))</formula>
    </cfRule>
    <cfRule type="containsText" dxfId="1" priority="4" operator="containsText" text="successful">
      <formula>NOT(ISERROR(SEARCH("successful",J1)))</formula>
    </cfRule>
    <cfRule type="containsText" dxfId="0" priority="5" operator="containsText" text="live">
      <formula>NOT(ISERROR(SEARCH("live",J1)))</formula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based on launc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2020-12-21T02:34:45Z</dcterms:modified>
</cp:coreProperties>
</file>