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vian\"/>
    </mc:Choice>
  </mc:AlternateContent>
  <xr:revisionPtr revIDLastSave="0" documentId="13_ncr:1_{4BDDB246-9912-46C5-84BE-CE0D5CD16A44}" xr6:coauthVersionLast="36" xr6:coauthVersionMax="36" xr10:uidLastSave="{00000000-0000-0000-0000-000000000000}"/>
  <bookViews>
    <workbookView xWindow="0" yWindow="0" windowWidth="28800" windowHeight="12228" activeTab="1" xr2:uid="{705390CF-FC32-4C9B-ABF1-7644E5C5C3AB}"/>
  </bookViews>
  <sheets>
    <sheet name="Oasis" sheetId="1" r:id="rId1"/>
    <sheet name="Villages" sheetId="2" r:id="rId2"/>
  </sheets>
  <definedNames>
    <definedName name="ToRaid">Villages!$B$5:$E$116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58" i="2" l="1"/>
  <c r="L359" i="2"/>
  <c r="L360" i="2"/>
  <c r="L361" i="2"/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46" i="2"/>
  <c r="F55" i="2"/>
  <c r="F60" i="2"/>
  <c r="F23" i="2"/>
  <c r="F59" i="2"/>
  <c r="F27" i="2"/>
  <c r="F38" i="2"/>
  <c r="F41" i="2"/>
  <c r="F50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38" i="2"/>
  <c r="F30" i="2"/>
  <c r="A39" i="2"/>
  <c r="F29" i="2"/>
  <c r="A40" i="2"/>
  <c r="F47" i="2"/>
  <c r="A41" i="2"/>
  <c r="F48" i="2"/>
  <c r="A42" i="2"/>
  <c r="F54" i="2"/>
  <c r="A43" i="2"/>
  <c r="F56" i="2"/>
  <c r="A44" i="2"/>
  <c r="F49" i="2"/>
  <c r="A45" i="2"/>
  <c r="F52" i="2"/>
  <c r="A46" i="2"/>
  <c r="F61" i="2"/>
  <c r="A47" i="2"/>
  <c r="F62" i="2"/>
  <c r="A48" i="2"/>
  <c r="F58" i="2"/>
  <c r="A49" i="2"/>
  <c r="F53" i="2"/>
  <c r="A50" i="2"/>
  <c r="F63" i="2"/>
  <c r="A51" i="2"/>
  <c r="F43" i="2"/>
  <c r="A52" i="2"/>
  <c r="F36" i="2"/>
  <c r="A53" i="2"/>
  <c r="F37" i="2"/>
  <c r="A54" i="2"/>
  <c r="F45" i="2"/>
  <c r="I358" i="2" l="1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A37" i="2"/>
  <c r="F32" i="2"/>
  <c r="A36" i="2"/>
  <c r="F21" i="2"/>
  <c r="A35" i="2"/>
  <c r="F20" i="2"/>
  <c r="A34" i="2"/>
  <c r="F14" i="2"/>
  <c r="A33" i="2"/>
  <c r="F16" i="2"/>
  <c r="A32" i="2"/>
  <c r="F22" i="2"/>
  <c r="A31" i="2"/>
  <c r="F17" i="2"/>
  <c r="A30" i="2"/>
  <c r="F8" i="2"/>
  <c r="I130" i="2"/>
  <c r="I136" i="2" s="1"/>
  <c r="I124" i="2"/>
  <c r="L124" i="2" s="1"/>
  <c r="I121" i="2"/>
  <c r="L121" i="2" s="1"/>
  <c r="I120" i="2"/>
  <c r="L120" i="2" s="1"/>
  <c r="I119" i="2"/>
  <c r="L119" i="2" s="1"/>
  <c r="I118" i="2"/>
  <c r="L118" i="2" s="1"/>
  <c r="A29" i="2"/>
  <c r="A28" i="2"/>
  <c r="I366" i="2" l="1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L126" i="2"/>
  <c r="I132" i="2"/>
  <c r="L127" i="2"/>
  <c r="I133" i="2"/>
  <c r="L142" i="2"/>
  <c r="I148" i="2"/>
  <c r="L125" i="2"/>
  <c r="I131" i="2"/>
  <c r="L115" i="2"/>
  <c r="L114" i="2"/>
  <c r="L113" i="2"/>
  <c r="L112" i="2"/>
  <c r="F34" i="2"/>
  <c r="F35" i="2"/>
  <c r="F31" i="2"/>
  <c r="F33" i="2"/>
  <c r="F40" i="2"/>
  <c r="F15" i="2"/>
  <c r="F44" i="2"/>
  <c r="F28" i="2"/>
  <c r="F24" i="2"/>
  <c r="F13" i="2"/>
  <c r="F12" i="2"/>
  <c r="F25" i="2"/>
  <c r="F26" i="2"/>
  <c r="F9" i="2"/>
  <c r="F6" i="2"/>
  <c r="F18" i="2"/>
  <c r="F11" i="2"/>
  <c r="F5" i="2"/>
  <c r="F7" i="2"/>
  <c r="F10" i="2"/>
  <c r="F42" i="2"/>
  <c r="F39" i="2"/>
  <c r="F51" i="2"/>
  <c r="F57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L401" i="2"/>
  <c r="O401" i="2" s="1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<sst xmlns="http://schemas.openxmlformats.org/spreadsheetml/2006/main" count="757" uniqueCount="17">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</sst>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C2" sqref="C2"/>
    </sheetView>
  </sheetViews>
  <sheetFormatPr defaultColWidth="11.5546875" defaultRowHeight="14.4" x14ac:dyDescent="0.3"/>
  <sheetData>
    <row r="2" spans="3:7" x14ac:dyDescent="0.3">
      <c r="C2" s="1" t="s">
        <v>0</v>
      </c>
    </row>
    <row r="3" spans="3:7" x14ac:dyDescent="0.3">
      <c r="G3" t="s">
        <v>1</v>
      </c>
    </row>
    <row r="4" spans="3:7" x14ac:dyDescent="0.3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3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3">
      <c r="C6" t="s">
        <v>4</v>
      </c>
      <c r="D6">
        <v>-51</v>
      </c>
      <c r="G6" t="str">
        <f>CHAR(34)&amp;C6&amp;CHAR(34)&amp;": "&amp;D6</f>
        <v>"Y": -51</v>
      </c>
    </row>
    <row r="7" spans="3:7" x14ac:dyDescent="0.3">
      <c r="G7" t="s">
        <v>5</v>
      </c>
    </row>
    <row r="8" spans="3:7" x14ac:dyDescent="0.3">
      <c r="G8" t="s">
        <v>1</v>
      </c>
    </row>
    <row r="9" spans="3:7" x14ac:dyDescent="0.3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3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3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3">
      <c r="G12" t="s">
        <v>5</v>
      </c>
    </row>
    <row r="13" spans="3:7" x14ac:dyDescent="0.3">
      <c r="G13" t="s">
        <v>1</v>
      </c>
    </row>
    <row r="14" spans="3:7" x14ac:dyDescent="0.3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3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3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3">
      <c r="G17" t="s">
        <v>5</v>
      </c>
    </row>
    <row r="18" spans="3:7" x14ac:dyDescent="0.3">
      <c r="G18" t="s">
        <v>1</v>
      </c>
    </row>
    <row r="19" spans="3:7" x14ac:dyDescent="0.3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3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3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3">
      <c r="G22" t="s">
        <v>5</v>
      </c>
    </row>
    <row r="23" spans="3:7" x14ac:dyDescent="0.3">
      <c r="G23" t="s">
        <v>1</v>
      </c>
    </row>
    <row r="24" spans="3:7" x14ac:dyDescent="0.3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3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3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3">
      <c r="G27" t="s">
        <v>5</v>
      </c>
    </row>
    <row r="28" spans="3:7" x14ac:dyDescent="0.3">
      <c r="G28" t="s">
        <v>1</v>
      </c>
    </row>
    <row r="29" spans="3:7" x14ac:dyDescent="0.3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3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3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3">
      <c r="G32" t="s">
        <v>5</v>
      </c>
    </row>
    <row r="33" spans="3:7" x14ac:dyDescent="0.3">
      <c r="G33" t="s">
        <v>1</v>
      </c>
    </row>
    <row r="34" spans="3:7" x14ac:dyDescent="0.3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3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3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3">
      <c r="G37" t="s">
        <v>5</v>
      </c>
    </row>
    <row r="38" spans="3:7" x14ac:dyDescent="0.3">
      <c r="G38" t="s">
        <v>1</v>
      </c>
    </row>
    <row r="39" spans="3:7" x14ac:dyDescent="0.3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3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3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3">
      <c r="G42" t="s">
        <v>5</v>
      </c>
    </row>
    <row r="43" spans="3:7" x14ac:dyDescent="0.3">
      <c r="G43" t="s">
        <v>1</v>
      </c>
    </row>
    <row r="44" spans="3:7" x14ac:dyDescent="0.3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3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3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3">
      <c r="G47" t="s">
        <v>5</v>
      </c>
    </row>
    <row r="48" spans="3:7" x14ac:dyDescent="0.3">
      <c r="G48" t="s">
        <v>1</v>
      </c>
    </row>
    <row r="49" spans="3:7" x14ac:dyDescent="0.3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3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3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3">
      <c r="G52" t="s">
        <v>5</v>
      </c>
    </row>
    <row r="53" spans="3:7" x14ac:dyDescent="0.3">
      <c r="G53" t="s">
        <v>1</v>
      </c>
    </row>
    <row r="54" spans="3:7" x14ac:dyDescent="0.3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3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3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3">
      <c r="G57" t="s">
        <v>5</v>
      </c>
    </row>
    <row r="58" spans="3:7" x14ac:dyDescent="0.3">
      <c r="G58" t="s">
        <v>1</v>
      </c>
    </row>
    <row r="59" spans="3:7" x14ac:dyDescent="0.3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3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3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3">
      <c r="G62" t="s">
        <v>5</v>
      </c>
    </row>
    <row r="63" spans="3:7" x14ac:dyDescent="0.3">
      <c r="G63" t="s">
        <v>1</v>
      </c>
    </row>
    <row r="64" spans="3:7" x14ac:dyDescent="0.3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3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3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3">
      <c r="G67" t="s">
        <v>5</v>
      </c>
    </row>
    <row r="68" spans="3:7" x14ac:dyDescent="0.3">
      <c r="G68" t="s">
        <v>1</v>
      </c>
    </row>
    <row r="69" spans="3:7" x14ac:dyDescent="0.3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3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3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3">
      <c r="G72" t="s">
        <v>5</v>
      </c>
    </row>
    <row r="73" spans="3:7" x14ac:dyDescent="0.3">
      <c r="G73" t="s">
        <v>1</v>
      </c>
    </row>
    <row r="74" spans="3:7" x14ac:dyDescent="0.3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3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3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3">
      <c r="G77" t="s">
        <v>5</v>
      </c>
    </row>
    <row r="78" spans="3:7" x14ac:dyDescent="0.3">
      <c r="G78" t="s">
        <v>1</v>
      </c>
    </row>
    <row r="79" spans="3:7" x14ac:dyDescent="0.3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3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3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3">
      <c r="D82" t="s">
        <v>6</v>
      </c>
      <c r="G82" t="s">
        <v>5</v>
      </c>
    </row>
    <row r="83" spans="3:7" x14ac:dyDescent="0.3">
      <c r="G83" t="s">
        <v>1</v>
      </c>
    </row>
    <row r="84" spans="3:7" x14ac:dyDescent="0.3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3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3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3">
      <c r="G87" t="s">
        <v>5</v>
      </c>
    </row>
    <row r="88" spans="3:7" x14ac:dyDescent="0.3">
      <c r="G88" t="s">
        <v>1</v>
      </c>
    </row>
    <row r="89" spans="3:7" x14ac:dyDescent="0.3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3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3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3">
      <c r="G92" t="s">
        <v>5</v>
      </c>
    </row>
    <row r="93" spans="3:7" x14ac:dyDescent="0.3">
      <c r="G93" t="s">
        <v>1</v>
      </c>
    </row>
    <row r="94" spans="3:7" x14ac:dyDescent="0.3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3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3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3">
      <c r="G97" t="s">
        <v>5</v>
      </c>
    </row>
    <row r="98" spans="3:7" x14ac:dyDescent="0.3">
      <c r="G98" t="s">
        <v>1</v>
      </c>
    </row>
    <row r="99" spans="3:7" x14ac:dyDescent="0.3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3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3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3">
      <c r="G102" t="s">
        <v>5</v>
      </c>
    </row>
    <row r="103" spans="3:7" x14ac:dyDescent="0.3">
      <c r="G103" t="s">
        <v>1</v>
      </c>
    </row>
    <row r="104" spans="3:7" x14ac:dyDescent="0.3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3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3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3">
      <c r="G107" t="s">
        <v>5</v>
      </c>
    </row>
    <row r="108" spans="3:7" x14ac:dyDescent="0.3">
      <c r="G108" t="s">
        <v>1</v>
      </c>
    </row>
    <row r="109" spans="3:7" x14ac:dyDescent="0.3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3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3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3">
      <c r="G112" t="s">
        <v>5</v>
      </c>
    </row>
    <row r="113" spans="3:7" x14ac:dyDescent="0.3">
      <c r="G113" t="s">
        <v>1</v>
      </c>
    </row>
    <row r="114" spans="3:7" x14ac:dyDescent="0.3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3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3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3">
      <c r="G117" t="s">
        <v>5</v>
      </c>
    </row>
    <row r="118" spans="3:7" x14ac:dyDescent="0.3">
      <c r="G118" t="s">
        <v>1</v>
      </c>
    </row>
    <row r="119" spans="3:7" x14ac:dyDescent="0.3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3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3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3">
      <c r="G122" t="s">
        <v>5</v>
      </c>
    </row>
    <row r="123" spans="3:7" x14ac:dyDescent="0.3">
      <c r="G123" t="s">
        <v>1</v>
      </c>
    </row>
    <row r="124" spans="3:7" x14ac:dyDescent="0.3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3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3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3">
      <c r="G127" t="s">
        <v>5</v>
      </c>
    </row>
    <row r="128" spans="3:7" x14ac:dyDescent="0.3">
      <c r="G128" t="s">
        <v>1</v>
      </c>
    </row>
    <row r="129" spans="3:7" x14ac:dyDescent="0.3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3">
      <c r="C130" t="s">
        <v>3</v>
      </c>
      <c r="G130" t="str">
        <f>CHAR(34)&amp;C130&amp;CHAR(34)&amp;": "&amp;D130&amp;","</f>
        <v>"X": ,</v>
      </c>
    </row>
    <row r="131" spans="3:7" x14ac:dyDescent="0.3">
      <c r="C131" t="s">
        <v>4</v>
      </c>
      <c r="G131" t="str">
        <f>CHAR(34)&amp;C131&amp;CHAR(34)&amp;": "&amp;D131</f>
        <v xml:space="preserve">"Y": </v>
      </c>
    </row>
    <row r="132" spans="3:7" x14ac:dyDescent="0.3">
      <c r="G132" t="s">
        <v>5</v>
      </c>
    </row>
    <row r="133" spans="3:7" x14ac:dyDescent="0.3">
      <c r="G133" t="s">
        <v>1</v>
      </c>
    </row>
    <row r="134" spans="3:7" x14ac:dyDescent="0.3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3">
      <c r="C135" t="s">
        <v>3</v>
      </c>
      <c r="G135" t="str">
        <f>CHAR(34)&amp;C135&amp;CHAR(34)&amp;": "&amp;D135&amp;","</f>
        <v>"X": ,</v>
      </c>
    </row>
    <row r="136" spans="3:7" x14ac:dyDescent="0.3">
      <c r="C136" t="s">
        <v>4</v>
      </c>
      <c r="G136" t="str">
        <f>CHAR(34)&amp;C136&amp;CHAR(34)&amp;": "&amp;D136</f>
        <v xml:space="preserve">"Y": </v>
      </c>
    </row>
    <row r="137" spans="3:7" x14ac:dyDescent="0.3">
      <c r="G137" t="s">
        <v>5</v>
      </c>
    </row>
    <row r="138" spans="3:7" x14ac:dyDescent="0.3">
      <c r="G138" t="s">
        <v>1</v>
      </c>
    </row>
    <row r="139" spans="3:7" x14ac:dyDescent="0.3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3">
      <c r="C140" t="s">
        <v>3</v>
      </c>
      <c r="G140" t="str">
        <f>CHAR(34)&amp;C140&amp;CHAR(34)&amp;": "&amp;D140&amp;","</f>
        <v>"X": ,</v>
      </c>
    </row>
    <row r="141" spans="3:7" x14ac:dyDescent="0.3">
      <c r="C141" t="s">
        <v>4</v>
      </c>
      <c r="G141" t="str">
        <f>CHAR(34)&amp;C141&amp;CHAR(34)&amp;": "&amp;D141</f>
        <v xml:space="preserve">"Y": </v>
      </c>
    </row>
    <row r="142" spans="3:7" x14ac:dyDescent="0.3">
      <c r="G142" t="s">
        <v>5</v>
      </c>
    </row>
    <row r="143" spans="3:7" x14ac:dyDescent="0.3">
      <c r="G143" t="s">
        <v>1</v>
      </c>
    </row>
    <row r="144" spans="3:7" x14ac:dyDescent="0.3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3">
      <c r="C145" t="s">
        <v>3</v>
      </c>
      <c r="G145" t="str">
        <f>CHAR(34)&amp;C145&amp;CHAR(34)&amp;": "&amp;D145&amp;","</f>
        <v>"X": ,</v>
      </c>
    </row>
    <row r="146" spans="3:7" x14ac:dyDescent="0.3">
      <c r="C146" t="s">
        <v>4</v>
      </c>
      <c r="G146" t="str">
        <f>CHAR(34)&amp;C146&amp;CHAR(34)&amp;": "&amp;D146</f>
        <v xml:space="preserve">"Y": </v>
      </c>
    </row>
    <row r="147" spans="3:7" x14ac:dyDescent="0.3">
      <c r="G147" t="s">
        <v>5</v>
      </c>
    </row>
    <row r="148" spans="3:7" x14ac:dyDescent="0.3">
      <c r="G148" t="s">
        <v>1</v>
      </c>
    </row>
    <row r="149" spans="3:7" x14ac:dyDescent="0.3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3">
      <c r="C150" t="s">
        <v>3</v>
      </c>
      <c r="G150" t="str">
        <f>CHAR(34)&amp;C150&amp;CHAR(34)&amp;": "&amp;D150&amp;","</f>
        <v>"X": ,</v>
      </c>
    </row>
    <row r="151" spans="3:7" x14ac:dyDescent="0.3">
      <c r="C151" t="s">
        <v>4</v>
      </c>
      <c r="G151" t="str">
        <f>CHAR(34)&amp;C151&amp;CHAR(34)&amp;": "&amp;D151</f>
        <v xml:space="preserve">"Y": </v>
      </c>
    </row>
    <row r="152" spans="3:7" x14ac:dyDescent="0.3">
      <c r="G152" t="s">
        <v>5</v>
      </c>
    </row>
    <row r="153" spans="3:7" x14ac:dyDescent="0.3">
      <c r="G153" t="s">
        <v>1</v>
      </c>
    </row>
    <row r="154" spans="3:7" x14ac:dyDescent="0.3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3">
      <c r="C155" t="s">
        <v>3</v>
      </c>
      <c r="G155" t="str">
        <f>CHAR(34)&amp;C155&amp;CHAR(34)&amp;": "&amp;D155&amp;","</f>
        <v>"X": ,</v>
      </c>
    </row>
    <row r="156" spans="3:7" x14ac:dyDescent="0.3">
      <c r="C156" t="s">
        <v>4</v>
      </c>
      <c r="G156" t="str">
        <f>CHAR(34)&amp;C156&amp;CHAR(34)&amp;": "&amp;D156</f>
        <v xml:space="preserve">"Y": </v>
      </c>
    </row>
    <row r="157" spans="3:7" x14ac:dyDescent="0.3">
      <c r="G157" t="s">
        <v>5</v>
      </c>
    </row>
    <row r="158" spans="3:7" x14ac:dyDescent="0.3">
      <c r="G158" t="s">
        <v>1</v>
      </c>
    </row>
    <row r="159" spans="3:7" x14ac:dyDescent="0.3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3">
      <c r="C160" t="s">
        <v>3</v>
      </c>
      <c r="G160" t="str">
        <f>CHAR(34)&amp;C160&amp;CHAR(34)&amp;": "&amp;D160&amp;","</f>
        <v>"X": ,</v>
      </c>
    </row>
    <row r="161" spans="3:7" x14ac:dyDescent="0.3">
      <c r="C161" t="s">
        <v>4</v>
      </c>
      <c r="G161" t="str">
        <f>CHAR(34)&amp;C161&amp;CHAR(34)&amp;": "&amp;D161</f>
        <v xml:space="preserve">"Y": </v>
      </c>
    </row>
    <row r="162" spans="3:7" x14ac:dyDescent="0.3">
      <c r="G162" t="s">
        <v>5</v>
      </c>
    </row>
    <row r="164" spans="3:7" x14ac:dyDescent="0.3">
      <c r="C164" t="s">
        <v>2</v>
      </c>
      <c r="D164">
        <f>D159+1</f>
        <v>32</v>
      </c>
    </row>
    <row r="165" spans="3:7" x14ac:dyDescent="0.3">
      <c r="C165" t="s">
        <v>3</v>
      </c>
    </row>
    <row r="166" spans="3:7" x14ac:dyDescent="0.3">
      <c r="C166" t="s">
        <v>4</v>
      </c>
    </row>
    <row r="169" spans="3:7" x14ac:dyDescent="0.3">
      <c r="C169" t="s">
        <v>2</v>
      </c>
      <c r="D169">
        <f>D164+1</f>
        <v>33</v>
      </c>
    </row>
    <row r="170" spans="3:7" x14ac:dyDescent="0.3">
      <c r="C170" t="s">
        <v>3</v>
      </c>
    </row>
    <row r="171" spans="3:7" x14ac:dyDescent="0.3">
      <c r="C171" t="s">
        <v>4</v>
      </c>
    </row>
    <row r="174" spans="3:7" x14ac:dyDescent="0.3">
      <c r="C174" t="s">
        <v>2</v>
      </c>
      <c r="D174">
        <f>D169+1</f>
        <v>34</v>
      </c>
    </row>
    <row r="175" spans="3:7" x14ac:dyDescent="0.3">
      <c r="C175" t="s">
        <v>3</v>
      </c>
    </row>
    <row r="176" spans="3:7" x14ac:dyDescent="0.3">
      <c r="C176" t="s">
        <v>4</v>
      </c>
    </row>
    <row r="179" spans="3:4" x14ac:dyDescent="0.3">
      <c r="C179" t="s">
        <v>2</v>
      </c>
      <c r="D179">
        <f>D174+1</f>
        <v>35</v>
      </c>
    </row>
    <row r="180" spans="3:4" x14ac:dyDescent="0.3">
      <c r="C180" t="s">
        <v>3</v>
      </c>
    </row>
    <row r="181" spans="3:4" x14ac:dyDescent="0.3">
      <c r="C181" t="s">
        <v>4</v>
      </c>
    </row>
    <row r="184" spans="3:4" x14ac:dyDescent="0.3">
      <c r="C184" t="s">
        <v>2</v>
      </c>
      <c r="D184">
        <f>D179+1</f>
        <v>36</v>
      </c>
    </row>
    <row r="185" spans="3:4" x14ac:dyDescent="0.3">
      <c r="C185" t="s">
        <v>3</v>
      </c>
    </row>
    <row r="186" spans="3:4" x14ac:dyDescent="0.3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tabSelected="1" topLeftCell="A13" workbookViewId="0">
      <selection activeCell="H25" sqref="H25"/>
    </sheetView>
  </sheetViews>
  <sheetFormatPr defaultColWidth="11.5546875" defaultRowHeight="14.4" x14ac:dyDescent="0.3"/>
  <cols>
    <col min="6" max="6" width="12.6640625" bestFit="1" customWidth="1"/>
  </cols>
  <sheetData>
    <row r="1" spans="1:22" x14ac:dyDescent="0.3">
      <c r="A1" s="4" t="s">
        <v>14</v>
      </c>
      <c r="C1">
        <v>-31</v>
      </c>
      <c r="D1">
        <v>-51</v>
      </c>
    </row>
    <row r="2" spans="1:22" x14ac:dyDescent="0.3">
      <c r="K2" s="1" t="s">
        <v>7</v>
      </c>
    </row>
    <row r="3" spans="1:22" x14ac:dyDescent="0.3">
      <c r="O3" t="s">
        <v>1</v>
      </c>
    </row>
    <row r="4" spans="1:22" x14ac:dyDescent="0.3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S4" s="2">
        <v>-32</v>
      </c>
      <c r="T4" s="2">
        <v>-50</v>
      </c>
      <c r="U4" s="2" t="s">
        <v>11</v>
      </c>
      <c r="V4" s="2">
        <v>10</v>
      </c>
    </row>
    <row r="5" spans="1:22" x14ac:dyDescent="0.3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>
        <v>-32</v>
      </c>
      <c r="T5" s="2">
        <v>-52</v>
      </c>
      <c r="U5" s="2" t="s">
        <v>11</v>
      </c>
      <c r="V5" s="2">
        <v>46</v>
      </c>
    </row>
    <row r="6" spans="1:22" x14ac:dyDescent="0.3">
      <c r="A6" t="str">
        <f t="shared" ref="A6:A37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>
        <v>-30</v>
      </c>
      <c r="T6" s="2">
        <v>-54</v>
      </c>
      <c r="U6" s="2" t="s">
        <v>11</v>
      </c>
      <c r="V6" s="2">
        <v>31</v>
      </c>
    </row>
    <row r="7" spans="1:22" x14ac:dyDescent="0.3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>
        <v>-32</v>
      </c>
      <c r="T7" s="2">
        <v>-54</v>
      </c>
      <c r="U7" s="2" t="s">
        <v>11</v>
      </c>
      <c r="V7" s="2">
        <v>20</v>
      </c>
    </row>
    <row r="8" spans="1:22" x14ac:dyDescent="0.3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>
        <v>-35</v>
      </c>
      <c r="T8" s="2">
        <v>-53</v>
      </c>
      <c r="U8" s="2" t="s">
        <v>11</v>
      </c>
      <c r="V8" s="2">
        <v>21</v>
      </c>
    </row>
    <row r="9" spans="1:22" x14ac:dyDescent="0.3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>
        <v>-31</v>
      </c>
      <c r="T9" s="2">
        <v>-46</v>
      </c>
      <c r="U9" s="2" t="s">
        <v>12</v>
      </c>
      <c r="V9" s="2">
        <v>170</v>
      </c>
    </row>
    <row r="10" spans="1:22" x14ac:dyDescent="0.3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192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>
        <v>-30</v>
      </c>
      <c r="T10" s="2">
        <v>-56</v>
      </c>
      <c r="U10" s="2" t="s">
        <v>11</v>
      </c>
      <c r="V10" s="2">
        <v>18</v>
      </c>
    </row>
    <row r="11" spans="1:22" x14ac:dyDescent="0.3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>
        <v>-26</v>
      </c>
      <c r="T11" s="2">
        <v>-52</v>
      </c>
      <c r="U11" s="2" t="s">
        <v>12</v>
      </c>
      <c r="V11" s="2">
        <v>217</v>
      </c>
    </row>
    <row r="12" spans="1:22" x14ac:dyDescent="0.3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>
        <v>-33</v>
      </c>
      <c r="T12" s="2">
        <v>-46</v>
      </c>
      <c r="U12" s="2" t="s">
        <v>11</v>
      </c>
      <c r="V12" s="2">
        <v>14</v>
      </c>
    </row>
    <row r="13" spans="1:22" x14ac:dyDescent="0.3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>
        <v>-36</v>
      </c>
      <c r="T13" s="2">
        <v>-54</v>
      </c>
      <c r="U13" s="2" t="s">
        <v>11</v>
      </c>
      <c r="V13" s="2">
        <v>22</v>
      </c>
    </row>
    <row r="14" spans="1:22" x14ac:dyDescent="0.3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>
        <v>-26</v>
      </c>
      <c r="T14" s="2">
        <v>-48</v>
      </c>
      <c r="U14" s="2" t="s">
        <v>11</v>
      </c>
      <c r="V14" s="2">
        <v>15</v>
      </c>
    </row>
    <row r="15" spans="1:22" x14ac:dyDescent="0.3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>
        <v>-30</v>
      </c>
      <c r="T15" s="2">
        <v>-45</v>
      </c>
      <c r="U15" s="2" t="s">
        <v>12</v>
      </c>
      <c r="V15" s="2">
        <v>195</v>
      </c>
    </row>
    <row r="16" spans="1:22" x14ac:dyDescent="0.3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>
        <v>-37</v>
      </c>
      <c r="T16" s="2">
        <v>-50</v>
      </c>
      <c r="U16" s="2" t="s">
        <v>11</v>
      </c>
      <c r="V16" s="2">
        <v>45</v>
      </c>
    </row>
    <row r="17" spans="1:22" x14ac:dyDescent="0.3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>
        <v>-33</v>
      </c>
      <c r="T17" s="2">
        <v>-57</v>
      </c>
      <c r="U17" s="2" t="s">
        <v>12</v>
      </c>
      <c r="V17" s="2">
        <v>190</v>
      </c>
    </row>
    <row r="18" spans="1:22" x14ac:dyDescent="0.3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>
        <v>-26</v>
      </c>
      <c r="T18" s="2">
        <v>-55</v>
      </c>
      <c r="U18" s="2" t="s">
        <v>11</v>
      </c>
      <c r="V18" s="2">
        <v>2</v>
      </c>
    </row>
    <row r="19" spans="1:22" x14ac:dyDescent="0.3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201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>
        <v>-28</v>
      </c>
      <c r="T19" s="2">
        <v>-45</v>
      </c>
      <c r="U19" s="2" t="s">
        <v>11</v>
      </c>
      <c r="V19" s="2">
        <v>21</v>
      </c>
    </row>
    <row r="20" spans="1:22" x14ac:dyDescent="0.3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>
        <v>-32</v>
      </c>
      <c r="T20" s="2">
        <v>-58</v>
      </c>
      <c r="U20" s="2" t="s">
        <v>11</v>
      </c>
      <c r="V20" s="2">
        <v>14</v>
      </c>
    </row>
    <row r="21" spans="1:22" x14ac:dyDescent="0.3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>
        <v>-35</v>
      </c>
      <c r="T21" s="2">
        <v>-45</v>
      </c>
      <c r="U21" s="2" t="s">
        <v>12</v>
      </c>
      <c r="V21" s="2">
        <v>189</v>
      </c>
    </row>
    <row r="22" spans="1:22" x14ac:dyDescent="0.3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70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>
        <v>-25</v>
      </c>
      <c r="T22" s="2">
        <v>-46</v>
      </c>
      <c r="U22" s="2" t="s">
        <v>11</v>
      </c>
      <c r="V22" s="2">
        <v>11</v>
      </c>
    </row>
    <row r="23" spans="1:22" x14ac:dyDescent="0.3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>
        <v>-24</v>
      </c>
      <c r="T23" s="2">
        <v>-55</v>
      </c>
      <c r="U23" s="2" t="s">
        <v>11</v>
      </c>
      <c r="V23" s="2">
        <v>10</v>
      </c>
    </row>
    <row r="24" spans="1:22" x14ac:dyDescent="0.3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>
        <v>-23</v>
      </c>
      <c r="T24" s="2">
        <v>-53</v>
      </c>
      <c r="U24" s="2" t="s">
        <v>12</v>
      </c>
      <c r="V24" s="2">
        <v>124</v>
      </c>
    </row>
    <row r="25" spans="1:22" x14ac:dyDescent="0.3">
      <c r="A25" t="str">
        <f t="shared" si="1"/>
        <v>https://ts4.travian.com/position_details.php?x=-39&amp;y=-56</v>
      </c>
      <c r="B25" s="2">
        <v>21</v>
      </c>
      <c r="C25" s="2">
        <v>-39</v>
      </c>
      <c r="D25" s="2">
        <v>-56</v>
      </c>
      <c r="E25" s="2" t="b">
        <v>0</v>
      </c>
      <c r="F25">
        <f t="shared" si="0"/>
        <v>9.43</v>
      </c>
      <c r="G25" s="2">
        <v>2</v>
      </c>
      <c r="H25" s="2"/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>
        <v>-28</v>
      </c>
      <c r="T25" s="2">
        <v>-59</v>
      </c>
      <c r="U25" s="2" t="s">
        <v>11</v>
      </c>
      <c r="V25" s="2">
        <v>9</v>
      </c>
    </row>
    <row r="26" spans="1:22" x14ac:dyDescent="0.3">
      <c r="A26" t="str">
        <f t="shared" si="1"/>
        <v>https://ts4.travian.com/position_details.php?x=-40&amp;y=-54</v>
      </c>
      <c r="B26" s="2">
        <v>22</v>
      </c>
      <c r="C26" s="2">
        <v>-40</v>
      </c>
      <c r="D26" s="2">
        <v>-54</v>
      </c>
      <c r="E26" s="2" t="s">
        <v>12</v>
      </c>
      <c r="F26">
        <f t="shared" si="0"/>
        <v>9.49</v>
      </c>
      <c r="G26" s="2">
        <v>190</v>
      </c>
      <c r="O26" t="s">
        <v>5</v>
      </c>
      <c r="S26" s="2">
        <v>-26</v>
      </c>
      <c r="T26" s="2">
        <v>-58</v>
      </c>
      <c r="U26" s="2" t="s">
        <v>12</v>
      </c>
      <c r="V26" s="2">
        <v>57</v>
      </c>
    </row>
    <row r="27" spans="1:22" x14ac:dyDescent="0.3">
      <c r="A27" t="str">
        <f t="shared" si="1"/>
        <v>https://ts4.travian.com/position_details.php?x=-28&amp;y=-42</v>
      </c>
      <c r="B27" s="2">
        <v>23</v>
      </c>
      <c r="C27" s="2">
        <v>-28</v>
      </c>
      <c r="D27" s="2">
        <v>-42</v>
      </c>
      <c r="E27" s="2" t="s">
        <v>11</v>
      </c>
      <c r="F27">
        <f t="shared" si="0"/>
        <v>9.49</v>
      </c>
      <c r="G27" s="2">
        <v>11</v>
      </c>
      <c r="O27" t="s">
        <v>1</v>
      </c>
      <c r="S27" s="2">
        <v>-27</v>
      </c>
      <c r="T27" s="2">
        <v>-43</v>
      </c>
      <c r="U27" s="2" t="s">
        <v>11</v>
      </c>
      <c r="V27" s="2">
        <v>30</v>
      </c>
    </row>
    <row r="28" spans="1:22" x14ac:dyDescent="0.3">
      <c r="A28" t="str">
        <f t="shared" si="1"/>
        <v>https://ts4.travian.com/position_details.php?x=-41&amp;y=-52</v>
      </c>
      <c r="B28" s="2">
        <v>24</v>
      </c>
      <c r="C28" s="2">
        <v>-41</v>
      </c>
      <c r="D28" s="2">
        <v>-52</v>
      </c>
      <c r="E28" s="2" t="s">
        <v>11</v>
      </c>
      <c r="F28">
        <f t="shared" si="0"/>
        <v>10.050000000000001</v>
      </c>
      <c r="G28" s="2">
        <v>2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>
        <v>-39</v>
      </c>
      <c r="T28" s="2">
        <v>-56</v>
      </c>
      <c r="U28" s="2" t="s">
        <v>11</v>
      </c>
      <c r="V28" s="2">
        <v>2</v>
      </c>
    </row>
    <row r="29" spans="1:22" x14ac:dyDescent="0.3">
      <c r="A29" t="str">
        <f t="shared" si="1"/>
        <v>https://ts4.travian.com/position_details.php?x=-21&amp;y=-52</v>
      </c>
      <c r="B29" s="2">
        <v>25</v>
      </c>
      <c r="C29" s="2">
        <v>-21</v>
      </c>
      <c r="D29" s="2">
        <v>-52</v>
      </c>
      <c r="E29" s="2" t="s">
        <v>11</v>
      </c>
      <c r="F29">
        <f t="shared" si="0"/>
        <v>10.050000000000001</v>
      </c>
      <c r="G29" s="2">
        <v>70</v>
      </c>
      <c r="I29">
        <f t="shared" ref="I29:I31" si="5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>
        <v>-28</v>
      </c>
      <c r="T29" s="2">
        <v>-42</v>
      </c>
      <c r="U29" s="2" t="s">
        <v>11</v>
      </c>
      <c r="V29" s="2">
        <v>11</v>
      </c>
    </row>
    <row r="30" spans="1:22" x14ac:dyDescent="0.3">
      <c r="A30" t="str">
        <f t="shared" si="1"/>
        <v>https://ts4.travian.com/position_details.php?x=-21&amp;y=-47</v>
      </c>
      <c r="B30" s="2">
        <v>26</v>
      </c>
      <c r="C30" s="2">
        <v>-21</v>
      </c>
      <c r="D30" s="2">
        <v>-47</v>
      </c>
      <c r="E30" s="2" t="s">
        <v>11</v>
      </c>
      <c r="F30">
        <f t="shared" si="0"/>
        <v>10.77</v>
      </c>
      <c r="G30" s="2">
        <v>10</v>
      </c>
      <c r="I30">
        <f t="shared" si="5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>
        <v>-32</v>
      </c>
      <c r="T30" s="2">
        <v>-61</v>
      </c>
      <c r="U30" s="2" t="s">
        <v>11</v>
      </c>
      <c r="V30" s="2">
        <v>2</v>
      </c>
    </row>
    <row r="31" spans="1:22" x14ac:dyDescent="0.3">
      <c r="A31" t="str">
        <f t="shared" si="1"/>
        <v>https://ts4.travian.com/position_details.php?x=-42&amp;y=-54</v>
      </c>
      <c r="B31" s="2">
        <v>27</v>
      </c>
      <c r="C31" s="2">
        <v>-42</v>
      </c>
      <c r="D31" s="2">
        <v>-54</v>
      </c>
      <c r="E31" s="2" t="s">
        <v>11</v>
      </c>
      <c r="F31">
        <f t="shared" si="0"/>
        <v>11.4</v>
      </c>
      <c r="G31" s="2">
        <v>7</v>
      </c>
      <c r="I31">
        <f t="shared" si="5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>
        <v>-41</v>
      </c>
      <c r="T31" s="2">
        <v>-52</v>
      </c>
      <c r="U31" s="2" t="s">
        <v>11</v>
      </c>
      <c r="V31" s="2">
        <v>2</v>
      </c>
    </row>
    <row r="32" spans="1:22" x14ac:dyDescent="0.3">
      <c r="A32" t="str">
        <f t="shared" si="1"/>
        <v>https://ts4.travian.com/position_details.php?x=-22&amp;y=-58</v>
      </c>
      <c r="B32" s="2">
        <v>28</v>
      </c>
      <c r="C32" s="2">
        <v>-22</v>
      </c>
      <c r="D32" s="2">
        <v>-58</v>
      </c>
      <c r="E32" s="2" t="s">
        <v>11</v>
      </c>
      <c r="F32">
        <f t="shared" si="0"/>
        <v>11.4</v>
      </c>
      <c r="G32" s="2">
        <v>16</v>
      </c>
      <c r="O32" t="s">
        <v>5</v>
      </c>
      <c r="S32" s="2">
        <v>-21</v>
      </c>
      <c r="T32" s="2">
        <v>-47</v>
      </c>
      <c r="U32" s="2" t="s">
        <v>11</v>
      </c>
      <c r="V32" s="2">
        <v>10</v>
      </c>
    </row>
    <row r="33" spans="1:22" x14ac:dyDescent="0.3">
      <c r="A33" t="str">
        <f t="shared" si="1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179</v>
      </c>
      <c r="O33" t="s">
        <v>1</v>
      </c>
      <c r="S33" s="2">
        <v>-39</v>
      </c>
      <c r="T33" s="2">
        <v>-41</v>
      </c>
      <c r="U33" s="2" t="s">
        <v>11</v>
      </c>
      <c r="V33" s="2">
        <v>50</v>
      </c>
    </row>
    <row r="34" spans="1:22" x14ac:dyDescent="0.3">
      <c r="A34" t="str">
        <f t="shared" si="1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174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>
        <v>-43</v>
      </c>
      <c r="T34" s="2">
        <v>-46</v>
      </c>
      <c r="U34" s="2" t="s">
        <v>11</v>
      </c>
      <c r="V34" s="2">
        <v>2</v>
      </c>
    </row>
    <row r="35" spans="1:22" x14ac:dyDescent="0.3">
      <c r="A35" t="str">
        <f t="shared" si="1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154</v>
      </c>
      <c r="I35">
        <f t="shared" ref="I35:I37" si="6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>
        <v>-38</v>
      </c>
      <c r="T35" s="2">
        <v>-40</v>
      </c>
      <c r="U35" s="2" t="s">
        <v>11</v>
      </c>
      <c r="V35" s="2">
        <v>15</v>
      </c>
    </row>
    <row r="36" spans="1:22" x14ac:dyDescent="0.3">
      <c r="A36" t="str">
        <f t="shared" si="1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123</v>
      </c>
      <c r="I36">
        <f t="shared" si="6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>
        <v>-37</v>
      </c>
      <c r="T36" s="2">
        <v>-39</v>
      </c>
      <c r="U36" s="2" t="s">
        <v>11</v>
      </c>
      <c r="V36" s="2">
        <v>8</v>
      </c>
    </row>
    <row r="37" spans="1:22" x14ac:dyDescent="0.3">
      <c r="A37" t="str">
        <f t="shared" si="1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63" si="7">ROUND(SQRT((C37-$C$1)^2+(D37-$D$1)^2),2)</f>
        <v>12.65</v>
      </c>
      <c r="G37" s="2">
        <v>61</v>
      </c>
      <c r="I37">
        <f t="shared" si="6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3">
      <c r="A38" t="str">
        <f t="shared" ref="A38:A95" si="8">$A$1&amp;C38&amp;"&amp;y="&amp;D38</f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7"/>
        <v>12.81</v>
      </c>
      <c r="G38" s="2">
        <v>50</v>
      </c>
      <c r="O38" t="s">
        <v>5</v>
      </c>
    </row>
    <row r="39" spans="1:22" x14ac:dyDescent="0.3">
      <c r="A39" t="str">
        <f t="shared" si="8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7"/>
        <v>13</v>
      </c>
      <c r="G39" s="2">
        <v>114</v>
      </c>
      <c r="O39" t="s">
        <v>1</v>
      </c>
    </row>
    <row r="40" spans="1:22" x14ac:dyDescent="0.3">
      <c r="A40" t="str">
        <f t="shared" si="8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7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3">
      <c r="A41" t="str">
        <f t="shared" si="8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7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3">
      <c r="A42" t="str">
        <f t="shared" si="8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7"/>
        <v>13.34</v>
      </c>
      <c r="G42" s="2">
        <v>180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3">
      <c r="A43" t="str">
        <f t="shared" si="8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7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3">
      <c r="A44" t="str">
        <f t="shared" si="8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7"/>
        <v>13.89</v>
      </c>
      <c r="G44" s="2">
        <v>2</v>
      </c>
      <c r="O44" t="s">
        <v>5</v>
      </c>
    </row>
    <row r="45" spans="1:22" x14ac:dyDescent="0.3">
      <c r="A45" t="str">
        <f t="shared" si="8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7"/>
        <v>13.89</v>
      </c>
      <c r="G45" s="2">
        <v>23</v>
      </c>
      <c r="O45" t="s">
        <v>1</v>
      </c>
    </row>
    <row r="46" spans="1:22" x14ac:dyDescent="0.3">
      <c r="A46" t="str">
        <f t="shared" si="8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7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3">
      <c r="A47" t="str">
        <f t="shared" si="8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7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3">
      <c r="A48" t="str">
        <f t="shared" si="8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7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3">
      <c r="A49" t="str">
        <f t="shared" si="8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7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3">
      <c r="A50" t="str">
        <f t="shared" si="8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7"/>
        <v>14.87</v>
      </c>
      <c r="G50" s="2">
        <v>41</v>
      </c>
      <c r="H50" t="s">
        <v>16</v>
      </c>
      <c r="O50" t="s">
        <v>5</v>
      </c>
    </row>
    <row r="51" spans="1:15" x14ac:dyDescent="0.3">
      <c r="A51" t="str">
        <f t="shared" si="8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7"/>
        <v>15.23</v>
      </c>
      <c r="G51" s="2">
        <v>181</v>
      </c>
      <c r="O51" t="s">
        <v>1</v>
      </c>
    </row>
    <row r="52" spans="1:15" x14ac:dyDescent="0.3">
      <c r="A52" t="str">
        <f t="shared" si="8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7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3">
      <c r="A53" t="str">
        <f t="shared" si="8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12</v>
      </c>
      <c r="F53">
        <f t="shared" si="7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3">
      <c r="A54" t="str">
        <f t="shared" si="8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si="7"/>
        <v>15.65</v>
      </c>
      <c r="G54" s="2">
        <v>10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3">
      <c r="A55" t="str">
        <f t="shared" si="8"/>
        <v>https://ts4.travian.com/position_details.php?x=-17&amp;y=-44</v>
      </c>
      <c r="B55" s="2">
        <v>51</v>
      </c>
      <c r="C55" s="2">
        <v>-17</v>
      </c>
      <c r="D55" s="2">
        <v>-44</v>
      </c>
      <c r="E55" s="2" t="s">
        <v>11</v>
      </c>
      <c r="F55">
        <f t="shared" si="7"/>
        <v>15.65</v>
      </c>
      <c r="G55" s="2">
        <v>24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3">
      <c r="A56" t="str">
        <f t="shared" si="8"/>
        <v>https://ts4.travian.com/position_details.php?x=-16&amp;y=-46</v>
      </c>
      <c r="B56" s="2">
        <v>52</v>
      </c>
      <c r="C56" s="2">
        <v>-16</v>
      </c>
      <c r="D56" s="2">
        <v>-46</v>
      </c>
      <c r="E56" s="2" t="s">
        <v>11</v>
      </c>
      <c r="F56">
        <f t="shared" si="7"/>
        <v>15.81</v>
      </c>
      <c r="G56" s="2">
        <v>7</v>
      </c>
      <c r="O56" t="s">
        <v>5</v>
      </c>
    </row>
    <row r="57" spans="1:15" x14ac:dyDescent="0.3">
      <c r="A57" t="str">
        <f t="shared" si="8"/>
        <v>https://ts4.travian.com/position_details.php?x=-46&amp;y=-45</v>
      </c>
      <c r="B57" s="2">
        <v>53</v>
      </c>
      <c r="C57" s="2">
        <v>-46</v>
      </c>
      <c r="D57" s="2">
        <v>-45</v>
      </c>
      <c r="E57" s="2" t="s">
        <v>11</v>
      </c>
      <c r="F57">
        <f t="shared" si="7"/>
        <v>16.16</v>
      </c>
      <c r="G57" s="2">
        <v>4</v>
      </c>
      <c r="O57" t="s">
        <v>1</v>
      </c>
    </row>
    <row r="58" spans="1:15" x14ac:dyDescent="0.3">
      <c r="A58" t="str">
        <f t="shared" si="8"/>
        <v>https://ts4.travian.com/position_details.php?x=-21&amp;y=-38</v>
      </c>
      <c r="B58" s="2">
        <v>54</v>
      </c>
      <c r="C58" s="2">
        <v>-21</v>
      </c>
      <c r="D58" s="2">
        <v>-38</v>
      </c>
      <c r="E58" s="2" t="s">
        <v>11</v>
      </c>
      <c r="F58">
        <f t="shared" si="7"/>
        <v>16.399999999999999</v>
      </c>
      <c r="G58" s="2">
        <v>32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3">
      <c r="A59" t="str">
        <f t="shared" si="8"/>
        <v>https://ts4.travian.com/position_details.php?x=-46&amp;y=-43</v>
      </c>
      <c r="B59" s="2">
        <v>55</v>
      </c>
      <c r="C59" s="2">
        <v>-46</v>
      </c>
      <c r="D59" s="2">
        <v>-43</v>
      </c>
      <c r="E59" s="2" t="s">
        <v>11</v>
      </c>
      <c r="F59">
        <f t="shared" si="7"/>
        <v>17</v>
      </c>
      <c r="G59" s="2">
        <v>7</v>
      </c>
      <c r="I59">
        <f t="shared" ref="I59:I61" si="12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3">
      <c r="A60" t="str">
        <f t="shared" si="8"/>
        <v>https://ts4.travian.com/position_details.php?x=-16&amp;y=-43</v>
      </c>
      <c r="B60" s="2">
        <v>56</v>
      </c>
      <c r="C60" s="2">
        <v>-16</v>
      </c>
      <c r="D60" s="2">
        <v>-43</v>
      </c>
      <c r="E60" s="2" t="s">
        <v>11</v>
      </c>
      <c r="F60">
        <f t="shared" si="7"/>
        <v>17</v>
      </c>
      <c r="G60" s="2">
        <v>15</v>
      </c>
      <c r="I60">
        <f t="shared" si="12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3">
      <c r="A61" t="str">
        <f t="shared" si="8"/>
        <v>https://ts4.travian.com/position_details.php?x=-18&amp;y=-37</v>
      </c>
      <c r="B61" s="2">
        <v>57</v>
      </c>
      <c r="C61" s="2">
        <v>-18</v>
      </c>
      <c r="D61" s="2">
        <v>-37</v>
      </c>
      <c r="E61" s="2" t="s">
        <v>11</v>
      </c>
      <c r="F61">
        <f t="shared" si="7"/>
        <v>19.100000000000001</v>
      </c>
      <c r="G61" s="2">
        <v>14</v>
      </c>
      <c r="I61">
        <f t="shared" si="12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3">
      <c r="A62" t="str">
        <f t="shared" si="8"/>
        <v>https://ts4.travian.com/position_details.php?x=-17&amp;y=-38</v>
      </c>
      <c r="B62" s="2">
        <v>58</v>
      </c>
      <c r="C62" s="2">
        <v>-17</v>
      </c>
      <c r="D62" s="2">
        <v>-38</v>
      </c>
      <c r="E62" s="2" t="s">
        <v>11</v>
      </c>
      <c r="F62">
        <f t="shared" si="7"/>
        <v>19.100000000000001</v>
      </c>
      <c r="G62" s="2">
        <v>26</v>
      </c>
      <c r="O62" t="s">
        <v>5</v>
      </c>
    </row>
    <row r="63" spans="1:15" x14ac:dyDescent="0.3">
      <c r="A63" t="str">
        <f t="shared" si="8"/>
        <v>https://ts4.travian.com/position_details.php?x=-46&amp;y=-38</v>
      </c>
      <c r="B63" s="2">
        <v>59</v>
      </c>
      <c r="C63" s="2">
        <v>-46</v>
      </c>
      <c r="D63" s="2">
        <v>-38</v>
      </c>
      <c r="E63" s="2" t="s">
        <v>11</v>
      </c>
      <c r="F63">
        <f t="shared" si="7"/>
        <v>19.850000000000001</v>
      </c>
      <c r="G63" s="2">
        <v>117</v>
      </c>
      <c r="O63" t="s">
        <v>1</v>
      </c>
    </row>
    <row r="64" spans="1:15" x14ac:dyDescent="0.3">
      <c r="A64" t="str">
        <f t="shared" si="8"/>
        <v>https://ts4.travian.com/position_details.php?x=&amp;y=</v>
      </c>
      <c r="B64" s="2">
        <v>60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3">
      <c r="A65" t="str">
        <f t="shared" si="8"/>
        <v>https://ts4.travian.com/position_details.php?x=&amp;y=</v>
      </c>
      <c r="B65" s="2">
        <v>61</v>
      </c>
      <c r="I65">
        <f t="shared" ref="I65:I67" si="13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3">
      <c r="A66" t="str">
        <f t="shared" si="8"/>
        <v>https://ts4.travian.com/position_details.php?x=&amp;y=</v>
      </c>
      <c r="B66" s="2">
        <v>62</v>
      </c>
      <c r="I66">
        <f t="shared" si="13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3">
      <c r="A67" t="str">
        <f t="shared" si="8"/>
        <v>https://ts4.travian.com/position_details.php?x=&amp;y=</v>
      </c>
      <c r="B67" s="2">
        <v>63</v>
      </c>
      <c r="I67">
        <f t="shared" si="13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3">
      <c r="A68" t="str">
        <f t="shared" si="8"/>
        <v>https://ts4.travian.com/position_details.php?x=&amp;y=</v>
      </c>
      <c r="B68" s="2">
        <v>64</v>
      </c>
      <c r="O68" t="s">
        <v>5</v>
      </c>
    </row>
    <row r="69" spans="1:15" x14ac:dyDescent="0.3">
      <c r="A69" t="str">
        <f t="shared" si="8"/>
        <v>https://ts4.travian.com/position_details.php?x=&amp;y=</v>
      </c>
      <c r="B69" s="2">
        <v>65</v>
      </c>
      <c r="O69" t="s">
        <v>1</v>
      </c>
    </row>
    <row r="70" spans="1:15" x14ac:dyDescent="0.3">
      <c r="A70" t="str">
        <f t="shared" si="8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3">
      <c r="A71" t="str">
        <f t="shared" si="8"/>
        <v>https://ts4.travian.com/position_details.php?x=&amp;y=</v>
      </c>
      <c r="B71" s="2">
        <v>67</v>
      </c>
      <c r="I71">
        <f t="shared" ref="I71:I73" si="14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3">
      <c r="A72" t="str">
        <f t="shared" si="8"/>
        <v>https://ts4.travian.com/position_details.php?x=&amp;y=</v>
      </c>
      <c r="B72" s="2">
        <v>68</v>
      </c>
      <c r="I72">
        <f t="shared" si="14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3">
      <c r="A73" t="str">
        <f t="shared" si="8"/>
        <v>https://ts4.travian.com/position_details.php?x=&amp;y=</v>
      </c>
      <c r="B73" s="2">
        <v>69</v>
      </c>
      <c r="I73">
        <f t="shared" si="14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3">
      <c r="A74" t="str">
        <f t="shared" si="8"/>
        <v>https://ts4.travian.com/position_details.php?x=&amp;y=</v>
      </c>
      <c r="B74" s="2">
        <v>70</v>
      </c>
      <c r="O74" t="s">
        <v>5</v>
      </c>
    </row>
    <row r="75" spans="1:15" x14ac:dyDescent="0.3">
      <c r="A75" t="str">
        <f t="shared" si="8"/>
        <v>https://ts4.travian.com/position_details.php?x=&amp;y=</v>
      </c>
      <c r="B75" s="2">
        <v>71</v>
      </c>
      <c r="O75" t="s">
        <v>1</v>
      </c>
    </row>
    <row r="76" spans="1:15" x14ac:dyDescent="0.3">
      <c r="A76" t="str">
        <f t="shared" si="8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3">
      <c r="A77" t="str">
        <f t="shared" si="8"/>
        <v>https://ts4.travian.com/position_details.php?x=&amp;y=</v>
      </c>
      <c r="B77" s="2">
        <v>73</v>
      </c>
      <c r="I77">
        <f t="shared" ref="I77:I79" si="15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3">
      <c r="A78" t="str">
        <f t="shared" si="8"/>
        <v>https://ts4.travian.com/position_details.php?x=&amp;y=</v>
      </c>
      <c r="B78" s="2">
        <v>74</v>
      </c>
      <c r="I78">
        <f t="shared" si="15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3">
      <c r="A79" t="str">
        <f t="shared" si="8"/>
        <v>https://ts4.travian.com/position_details.php?x=&amp;y=</v>
      </c>
      <c r="B79" s="2">
        <v>75</v>
      </c>
      <c r="I79">
        <f t="shared" si="15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3">
      <c r="A80" t="str">
        <f t="shared" si="8"/>
        <v>https://ts4.travian.com/position_details.php?x=&amp;y=</v>
      </c>
      <c r="B80" s="2">
        <v>76</v>
      </c>
      <c r="O80" t="s">
        <v>5</v>
      </c>
    </row>
    <row r="81" spans="1:15" x14ac:dyDescent="0.3">
      <c r="A81" t="str">
        <f t="shared" si="8"/>
        <v>https://ts4.travian.com/position_details.php?x=&amp;y=</v>
      </c>
      <c r="B81" s="2">
        <v>77</v>
      </c>
      <c r="O81" t="s">
        <v>1</v>
      </c>
    </row>
    <row r="82" spans="1:15" x14ac:dyDescent="0.3">
      <c r="A82" t="str">
        <f t="shared" si="8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3">
      <c r="A83" t="str">
        <f t="shared" si="8"/>
        <v>https://ts4.travian.com/position_details.php?x=&amp;y=</v>
      </c>
      <c r="B83" s="2">
        <v>79</v>
      </c>
      <c r="I83">
        <f t="shared" ref="I83:I85" si="16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3">
      <c r="A84" t="str">
        <f t="shared" si="8"/>
        <v>https://ts4.travian.com/position_details.php?x=&amp;y=</v>
      </c>
      <c r="B84" s="2">
        <v>80</v>
      </c>
      <c r="I84">
        <f t="shared" si="16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3">
      <c r="A85" t="str">
        <f t="shared" si="8"/>
        <v>https://ts4.travian.com/position_details.php?x=&amp;y=</v>
      </c>
      <c r="B85" s="2">
        <v>81</v>
      </c>
      <c r="I85">
        <f t="shared" si="16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3">
      <c r="A86" t="str">
        <f t="shared" si="8"/>
        <v>https://ts4.travian.com/position_details.php?x=&amp;y=</v>
      </c>
      <c r="B86" s="2">
        <v>82</v>
      </c>
      <c r="O86" t="s">
        <v>5</v>
      </c>
    </row>
    <row r="87" spans="1:15" x14ac:dyDescent="0.3">
      <c r="A87" t="str">
        <f t="shared" si="8"/>
        <v>https://ts4.travian.com/position_details.php?x=&amp;y=</v>
      </c>
      <c r="B87" s="2">
        <v>83</v>
      </c>
      <c r="O87" t="s">
        <v>1</v>
      </c>
    </row>
    <row r="88" spans="1:15" x14ac:dyDescent="0.3">
      <c r="A88" t="str">
        <f t="shared" si="8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3">
      <c r="A89" t="str">
        <f t="shared" si="8"/>
        <v>https://ts4.travian.com/position_details.php?x=&amp;y=</v>
      </c>
      <c r="B89" s="2">
        <v>85</v>
      </c>
      <c r="I89">
        <f t="shared" ref="I89:I91" si="17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3">
      <c r="A90" t="str">
        <f t="shared" si="8"/>
        <v>https://ts4.travian.com/position_details.php?x=&amp;y=</v>
      </c>
      <c r="B90" s="2">
        <v>86</v>
      </c>
      <c r="I90">
        <f t="shared" si="17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3">
      <c r="A91" t="str">
        <f t="shared" si="8"/>
        <v>https://ts4.travian.com/position_details.php?x=&amp;y=</v>
      </c>
      <c r="B91" s="2">
        <v>87</v>
      </c>
      <c r="I91">
        <f t="shared" si="17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3">
      <c r="A92" t="str">
        <f t="shared" si="8"/>
        <v>https://ts4.travian.com/position_details.php?x=&amp;y=</v>
      </c>
      <c r="B92" s="2">
        <v>88</v>
      </c>
      <c r="O92" t="s">
        <v>5</v>
      </c>
    </row>
    <row r="93" spans="1:15" x14ac:dyDescent="0.3">
      <c r="A93" t="str">
        <f t="shared" si="8"/>
        <v>https://ts4.travian.com/position_details.php?x=&amp;y=</v>
      </c>
      <c r="B93" s="2">
        <v>89</v>
      </c>
      <c r="O93" t="s">
        <v>1</v>
      </c>
    </row>
    <row r="94" spans="1:15" x14ac:dyDescent="0.3">
      <c r="A94" t="str">
        <f t="shared" si="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3">
      <c r="A95" t="str">
        <f t="shared" si="8"/>
        <v>https://ts4.travian.com/position_details.php?x=&amp;y=</v>
      </c>
      <c r="B95" s="2">
        <v>91</v>
      </c>
      <c r="I95">
        <f t="shared" ref="I95:I97" si="18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3">
      <c r="I96">
        <f t="shared" si="18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3">
      <c r="I97">
        <f t="shared" si="18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3">
      <c r="O98" t="s">
        <v>5</v>
      </c>
    </row>
    <row r="99" spans="9:15" x14ac:dyDescent="0.3">
      <c r="O99" t="s">
        <v>1</v>
      </c>
    </row>
    <row r="100" spans="9:15" x14ac:dyDescent="0.3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3">
      <c r="I101">
        <f t="shared" ref="I101:I103" si="19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3">
      <c r="I102">
        <f t="shared" si="19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3">
      <c r="I103">
        <f t="shared" si="19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3">
      <c r="O104" t="s">
        <v>5</v>
      </c>
    </row>
    <row r="105" spans="9:15" x14ac:dyDescent="0.3">
      <c r="O105" t="s">
        <v>1</v>
      </c>
    </row>
    <row r="106" spans="9:15" x14ac:dyDescent="0.3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3">
      <c r="I107">
        <f t="shared" ref="I107:I109" si="20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3">
      <c r="I108">
        <f t="shared" si="20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3">
      <c r="I109">
        <f t="shared" si="20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3">
      <c r="O110" t="s">
        <v>5</v>
      </c>
    </row>
    <row r="111" spans="9:15" x14ac:dyDescent="0.3">
      <c r="O111" t="s">
        <v>1</v>
      </c>
    </row>
    <row r="112" spans="9:15" x14ac:dyDescent="0.3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3">
      <c r="I113">
        <f t="shared" ref="I113:I115" si="21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3">
      <c r="I114">
        <f t="shared" si="21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3">
      <c r="I115">
        <f t="shared" si="21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3">
      <c r="O116" t="s">
        <v>5</v>
      </c>
    </row>
    <row r="117" spans="9:15" x14ac:dyDescent="0.3">
      <c r="O117" t="s">
        <v>1</v>
      </c>
    </row>
    <row r="118" spans="9:15" x14ac:dyDescent="0.3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3">
      <c r="I119">
        <f t="shared" ref="I119:I121" si="22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3">
      <c r="I120">
        <f t="shared" si="22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3">
      <c r="I121">
        <f t="shared" si="22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3">
      <c r="O122" t="s">
        <v>5</v>
      </c>
    </row>
    <row r="123" spans="9:15" x14ac:dyDescent="0.3">
      <c r="O123" t="s">
        <v>1</v>
      </c>
    </row>
    <row r="124" spans="9:15" x14ac:dyDescent="0.3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3">
      <c r="I125">
        <f t="shared" ref="I125:I127" si="23">I119+1</f>
        <v>21</v>
      </c>
      <c r="J125">
        <v>2</v>
      </c>
      <c r="K125" t="s">
        <v>3</v>
      </c>
      <c r="L125">
        <f>VLOOKUP(I125,ToRaid,J125,FALSE)</f>
        <v>-39</v>
      </c>
      <c r="O125" t="str">
        <f>CHAR(34)&amp;K125&amp;CHAR(34)&amp;": "&amp;L125&amp;","</f>
        <v>"X": -39,</v>
      </c>
    </row>
    <row r="126" spans="9:15" x14ac:dyDescent="0.3">
      <c r="I126">
        <f t="shared" si="23"/>
        <v>21</v>
      </c>
      <c r="J126">
        <v>3</v>
      </c>
      <c r="K126" t="s">
        <v>4</v>
      </c>
      <c r="L126">
        <f>VLOOKUP(I126,ToRaid,J126,FALSE)</f>
        <v>-56</v>
      </c>
      <c r="O126" t="str">
        <f>CHAR(34)&amp;K126&amp;CHAR(34)&amp;": "&amp;L126</f>
        <v>"Y": -56</v>
      </c>
    </row>
    <row r="127" spans="9:15" x14ac:dyDescent="0.3">
      <c r="I127">
        <f t="shared" si="23"/>
        <v>21</v>
      </c>
      <c r="J127">
        <v>4</v>
      </c>
      <c r="K127" t="s">
        <v>10</v>
      </c>
      <c r="L127" t="b">
        <f>VLOOKUP(I127,ToRaid,J127,FALSE)</f>
        <v>0</v>
      </c>
      <c r="O127" t="str">
        <f>CHAR(34)&amp;K127&amp;CHAR(34)&amp;": "&amp;CHAR(34)&amp;L127&amp;CHAR(34)</f>
        <v>"CanRaid": "FALSE"</v>
      </c>
    </row>
    <row r="128" spans="9:15" x14ac:dyDescent="0.3">
      <c r="O128" t="s">
        <v>5</v>
      </c>
    </row>
    <row r="129" spans="9:15" x14ac:dyDescent="0.3">
      <c r="O129" t="s">
        <v>1</v>
      </c>
    </row>
    <row r="130" spans="9:15" x14ac:dyDescent="0.3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3">
      <c r="I131">
        <f t="shared" ref="I131:I133" si="24">I125+1</f>
        <v>22</v>
      </c>
      <c r="J131">
        <v>2</v>
      </c>
      <c r="K131" t="s">
        <v>3</v>
      </c>
      <c r="L131">
        <f>VLOOKUP(I131,ToRaid,J131,FALSE)</f>
        <v>-40</v>
      </c>
      <c r="O131" t="str">
        <f>CHAR(34)&amp;K131&amp;CHAR(34)&amp;": "&amp;L131&amp;","</f>
        <v>"X": -40,</v>
      </c>
    </row>
    <row r="132" spans="9:15" x14ac:dyDescent="0.3">
      <c r="I132">
        <f t="shared" si="24"/>
        <v>22</v>
      </c>
      <c r="J132">
        <v>3</v>
      </c>
      <c r="K132" t="s">
        <v>4</v>
      </c>
      <c r="L132">
        <f>VLOOKUP(I132,ToRaid,J132,FALSE)</f>
        <v>-54</v>
      </c>
      <c r="O132" t="str">
        <f>CHAR(34)&amp;K132&amp;CHAR(34)&amp;": "&amp;L132</f>
        <v>"Y": -54</v>
      </c>
    </row>
    <row r="133" spans="9:15" x14ac:dyDescent="0.3">
      <c r="I133">
        <f t="shared" si="24"/>
        <v>22</v>
      </c>
      <c r="J133">
        <v>4</v>
      </c>
      <c r="K133" t="s">
        <v>10</v>
      </c>
      <c r="L133" t="str">
        <f>VLOOKUP(I133,ToRaid,J133,FALSE)</f>
        <v>false</v>
      </c>
      <c r="O133" t="str">
        <f>CHAR(34)&amp;K133&amp;CHAR(34)&amp;": "&amp;CHAR(34)&amp;L133&amp;CHAR(34)</f>
        <v>"CanRaid": "false"</v>
      </c>
    </row>
    <row r="134" spans="9:15" x14ac:dyDescent="0.3">
      <c r="O134" t="s">
        <v>5</v>
      </c>
    </row>
    <row r="135" spans="9:15" x14ac:dyDescent="0.3">
      <c r="O135" t="s">
        <v>1</v>
      </c>
    </row>
    <row r="136" spans="9:15" x14ac:dyDescent="0.3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3">
      <c r="I137">
        <f t="shared" ref="I137:I139" si="25">I131+1</f>
        <v>23</v>
      </c>
      <c r="J137">
        <v>2</v>
      </c>
      <c r="K137" t="s">
        <v>3</v>
      </c>
      <c r="L137">
        <f>VLOOKUP(I137,ToRaid,J137,FALSE)</f>
        <v>-28</v>
      </c>
      <c r="O137" t="str">
        <f>CHAR(34)&amp;K137&amp;CHAR(34)&amp;": "&amp;L137&amp;","</f>
        <v>"X": -28,</v>
      </c>
    </row>
    <row r="138" spans="9:15" x14ac:dyDescent="0.3">
      <c r="I138">
        <f t="shared" si="25"/>
        <v>23</v>
      </c>
      <c r="J138">
        <v>3</v>
      </c>
      <c r="K138" t="s">
        <v>4</v>
      </c>
      <c r="L138">
        <f>VLOOKUP(I138,ToRaid,J138,FALSE)</f>
        <v>-42</v>
      </c>
      <c r="O138" t="str">
        <f>CHAR(34)&amp;K138&amp;CHAR(34)&amp;": "&amp;L138</f>
        <v>"Y": -42</v>
      </c>
    </row>
    <row r="139" spans="9:15" x14ac:dyDescent="0.3">
      <c r="I139">
        <f t="shared" si="25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3">
      <c r="O140" t="s">
        <v>5</v>
      </c>
    </row>
    <row r="141" spans="9:15" x14ac:dyDescent="0.3">
      <c r="O141" t="s">
        <v>1</v>
      </c>
    </row>
    <row r="142" spans="9:15" x14ac:dyDescent="0.3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3">
      <c r="I143">
        <f t="shared" ref="I143:I145" si="26">I137+1</f>
        <v>24</v>
      </c>
      <c r="J143">
        <v>2</v>
      </c>
      <c r="K143" t="s">
        <v>3</v>
      </c>
      <c r="L143">
        <f>VLOOKUP(I143,ToRaid,J143,FALSE)</f>
        <v>-41</v>
      </c>
      <c r="O143" t="str">
        <f>CHAR(34)&amp;K143&amp;CHAR(34)&amp;": "&amp;L143&amp;","</f>
        <v>"X": -41,</v>
      </c>
    </row>
    <row r="144" spans="9:15" x14ac:dyDescent="0.3">
      <c r="I144">
        <f t="shared" si="26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3">
      <c r="I145">
        <f t="shared" si="26"/>
        <v>24</v>
      </c>
      <c r="J145">
        <v>4</v>
      </c>
      <c r="K145" t="s">
        <v>10</v>
      </c>
      <c r="L145" t="str">
        <f>VLOOKUP(I145,ToRaid,J145,FALSE)</f>
        <v>true</v>
      </c>
      <c r="O145" t="str">
        <f>CHAR(34)&amp;K145&amp;CHAR(34)&amp;": "&amp;CHAR(34)&amp;L145&amp;CHAR(34)</f>
        <v>"CanRaid": "true"</v>
      </c>
    </row>
    <row r="146" spans="9:15" x14ac:dyDescent="0.3">
      <c r="O146" t="s">
        <v>5</v>
      </c>
    </row>
    <row r="147" spans="9:15" x14ac:dyDescent="0.3">
      <c r="O147" t="s">
        <v>1</v>
      </c>
    </row>
    <row r="148" spans="9:15" x14ac:dyDescent="0.3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3">
      <c r="I149">
        <f t="shared" ref="I149:I151" si="27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3">
      <c r="I150">
        <f t="shared" si="27"/>
        <v>25</v>
      </c>
      <c r="J150">
        <v>3</v>
      </c>
      <c r="K150" t="s">
        <v>4</v>
      </c>
      <c r="L150">
        <f>VLOOKUP(I150,ToRaid,J150,FALSE)</f>
        <v>-52</v>
      </c>
      <c r="O150" t="str">
        <f>CHAR(34)&amp;K150&amp;CHAR(34)&amp;": "&amp;L150</f>
        <v>"Y": -52</v>
      </c>
    </row>
    <row r="151" spans="9:15" x14ac:dyDescent="0.3">
      <c r="I151">
        <f t="shared" si="27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3">
      <c r="O152" t="s">
        <v>5</v>
      </c>
    </row>
    <row r="153" spans="9:15" x14ac:dyDescent="0.3">
      <c r="O153" t="s">
        <v>1</v>
      </c>
    </row>
    <row r="154" spans="9:15" x14ac:dyDescent="0.3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3">
      <c r="I155">
        <f t="shared" ref="I155:I157" si="28">I149+1</f>
        <v>26</v>
      </c>
      <c r="J155">
        <v>2</v>
      </c>
      <c r="K155" t="s">
        <v>3</v>
      </c>
      <c r="L155">
        <f>VLOOKUP(I155,ToRaid,J155,FALSE)</f>
        <v>-21</v>
      </c>
      <c r="O155" t="str">
        <f>CHAR(34)&amp;K155&amp;CHAR(34)&amp;": "&amp;L155&amp;","</f>
        <v>"X": -21,</v>
      </c>
    </row>
    <row r="156" spans="9:15" x14ac:dyDescent="0.3">
      <c r="I156">
        <f t="shared" si="28"/>
        <v>26</v>
      </c>
      <c r="J156">
        <v>3</v>
      </c>
      <c r="K156" t="s">
        <v>4</v>
      </c>
      <c r="L156">
        <f>VLOOKUP(I156,ToRaid,J156,FALSE)</f>
        <v>-47</v>
      </c>
      <c r="O156" t="str">
        <f>CHAR(34)&amp;K156&amp;CHAR(34)&amp;": "&amp;L156</f>
        <v>"Y": -47</v>
      </c>
    </row>
    <row r="157" spans="9:15" x14ac:dyDescent="0.3">
      <c r="I157">
        <f t="shared" si="28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3">
      <c r="O158" t="s">
        <v>5</v>
      </c>
    </row>
    <row r="159" spans="9:15" x14ac:dyDescent="0.3">
      <c r="O159" t="s">
        <v>1</v>
      </c>
    </row>
    <row r="160" spans="9:15" x14ac:dyDescent="0.3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3">
      <c r="I161">
        <f t="shared" ref="I161:I163" si="29">I155+1</f>
        <v>27</v>
      </c>
      <c r="J161">
        <v>2</v>
      </c>
      <c r="K161" t="s">
        <v>3</v>
      </c>
      <c r="L161">
        <f>VLOOKUP(I161,ToRaid,J161,FALSE)</f>
        <v>-42</v>
      </c>
      <c r="O161" t="str">
        <f>CHAR(34)&amp;K161&amp;CHAR(34)&amp;": "&amp;L161&amp;","</f>
        <v>"X": -42,</v>
      </c>
    </row>
    <row r="162" spans="9:15" x14ac:dyDescent="0.3">
      <c r="I162">
        <f t="shared" si="29"/>
        <v>27</v>
      </c>
      <c r="J162">
        <v>3</v>
      </c>
      <c r="K162" t="s">
        <v>4</v>
      </c>
      <c r="L162">
        <f>VLOOKUP(I162,ToRaid,J162,FALSE)</f>
        <v>-54</v>
      </c>
      <c r="O162" t="str">
        <f>CHAR(34)&amp;K162&amp;CHAR(34)&amp;": "&amp;L162</f>
        <v>"Y": -54</v>
      </c>
    </row>
    <row r="163" spans="9:15" x14ac:dyDescent="0.3">
      <c r="I163">
        <f t="shared" si="29"/>
        <v>27</v>
      </c>
      <c r="J163">
        <v>4</v>
      </c>
      <c r="K163" t="s">
        <v>10</v>
      </c>
      <c r="L163" t="str">
        <f>VLOOKUP(I163,ToRaid,J163,FALSE)</f>
        <v>true</v>
      </c>
      <c r="O163" t="str">
        <f>CHAR(34)&amp;K163&amp;CHAR(34)&amp;": "&amp;CHAR(34)&amp;L163&amp;CHAR(34)</f>
        <v>"CanRaid": "true"</v>
      </c>
    </row>
    <row r="164" spans="9:15" x14ac:dyDescent="0.3">
      <c r="O164" t="s">
        <v>5</v>
      </c>
    </row>
    <row r="165" spans="9:15" x14ac:dyDescent="0.3">
      <c r="O165" t="s">
        <v>1</v>
      </c>
    </row>
    <row r="166" spans="9:15" x14ac:dyDescent="0.3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0">CHAR(34)&amp;K166&amp;CHAR(34)&amp;": "&amp;L166&amp;","</f>
        <v>"Id": 28,</v>
      </c>
    </row>
    <row r="167" spans="9:15" x14ac:dyDescent="0.3">
      <c r="I167">
        <f t="shared" ref="I167:I169" si="31">I161+1</f>
        <v>28</v>
      </c>
      <c r="J167">
        <v>2</v>
      </c>
      <c r="K167" t="s">
        <v>3</v>
      </c>
      <c r="L167">
        <f>VLOOKUP(I167,ToRaid,J167,FALSE)</f>
        <v>-22</v>
      </c>
      <c r="O167" t="str">
        <f t="shared" si="30"/>
        <v>"X": -22,</v>
      </c>
    </row>
    <row r="168" spans="9:15" x14ac:dyDescent="0.3">
      <c r="I168">
        <f t="shared" si="31"/>
        <v>28</v>
      </c>
      <c r="J168">
        <v>3</v>
      </c>
      <c r="K168" t="s">
        <v>4</v>
      </c>
      <c r="L168">
        <f>VLOOKUP(I168,ToRaid,J168,FALSE)</f>
        <v>-58</v>
      </c>
      <c r="O168" t="str">
        <f t="shared" ref="O168" si="32">CHAR(34)&amp;K168&amp;CHAR(34)&amp;": "&amp;L168</f>
        <v>"Y": -58</v>
      </c>
    </row>
    <row r="169" spans="9:15" x14ac:dyDescent="0.3">
      <c r="I169">
        <f t="shared" si="31"/>
        <v>28</v>
      </c>
      <c r="J169">
        <v>4</v>
      </c>
      <c r="K169" t="s">
        <v>10</v>
      </c>
      <c r="L169" t="str">
        <f>VLOOKUP(I169,ToRaid,J169,FALSE)</f>
        <v>true</v>
      </c>
      <c r="O169" t="str">
        <f t="shared" ref="O169" si="33">CHAR(34)&amp;K169&amp;CHAR(34)&amp;": "&amp;CHAR(34)&amp;L169&amp;CHAR(34)</f>
        <v>"CanRaid": "true"</v>
      </c>
    </row>
    <row r="170" spans="9:15" x14ac:dyDescent="0.3">
      <c r="O170" t="s">
        <v>5</v>
      </c>
    </row>
    <row r="171" spans="9:15" x14ac:dyDescent="0.3">
      <c r="O171" t="s">
        <v>1</v>
      </c>
    </row>
    <row r="172" spans="9:15" x14ac:dyDescent="0.3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4">CHAR(34)&amp;K172&amp;CHAR(34)&amp;": "&amp;L172&amp;","</f>
        <v>"Id": 29,</v>
      </c>
    </row>
    <row r="173" spans="9:15" x14ac:dyDescent="0.3">
      <c r="I173">
        <f t="shared" ref="I173:I175" si="35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4"/>
        <v>"X": -42,</v>
      </c>
    </row>
    <row r="174" spans="9:15" x14ac:dyDescent="0.3">
      <c r="I174">
        <f t="shared" si="35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6">CHAR(34)&amp;K174&amp;CHAR(34)&amp;": "&amp;L174</f>
        <v>"Y": -56</v>
      </c>
    </row>
    <row r="175" spans="9:15" x14ac:dyDescent="0.3">
      <c r="I175">
        <f t="shared" si="35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7">CHAR(34)&amp;K175&amp;CHAR(34)&amp;": "&amp;CHAR(34)&amp;L175&amp;CHAR(34)</f>
        <v>"CanRaid": "false"</v>
      </c>
    </row>
    <row r="176" spans="9:15" x14ac:dyDescent="0.3">
      <c r="O176" t="s">
        <v>5</v>
      </c>
    </row>
    <row r="177" spans="9:15" x14ac:dyDescent="0.3">
      <c r="O177" t="s">
        <v>1</v>
      </c>
    </row>
    <row r="178" spans="9:15" x14ac:dyDescent="0.3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38">CHAR(34)&amp;K178&amp;CHAR(34)&amp;": "&amp;L178&amp;","</f>
        <v>"Id": 30,</v>
      </c>
    </row>
    <row r="179" spans="9:15" x14ac:dyDescent="0.3">
      <c r="I179">
        <f t="shared" ref="I179:I181" si="39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38"/>
        <v>"X": -43,</v>
      </c>
    </row>
    <row r="180" spans="9:15" x14ac:dyDescent="0.3">
      <c r="I180">
        <f t="shared" si="39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0">CHAR(34)&amp;K180&amp;CHAR(34)&amp;": "&amp;L180</f>
        <v>"Y": -53</v>
      </c>
    </row>
    <row r="181" spans="9:15" x14ac:dyDescent="0.3">
      <c r="I181">
        <f t="shared" si="39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1">CHAR(34)&amp;K181&amp;CHAR(34)&amp;": "&amp;CHAR(34)&amp;L181&amp;CHAR(34)</f>
        <v>"CanRaid": "false"</v>
      </c>
    </row>
    <row r="182" spans="9:15" x14ac:dyDescent="0.3">
      <c r="O182" t="s">
        <v>5</v>
      </c>
    </row>
    <row r="183" spans="9:15" x14ac:dyDescent="0.3">
      <c r="O183" t="s">
        <v>1</v>
      </c>
    </row>
    <row r="184" spans="9:15" x14ac:dyDescent="0.3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2">CHAR(34)&amp;K184&amp;CHAR(34)&amp;": "&amp;L184&amp;","</f>
        <v>"Id": 31,</v>
      </c>
    </row>
    <row r="185" spans="9:15" x14ac:dyDescent="0.3">
      <c r="I185">
        <f t="shared" ref="I185:I187" si="43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2"/>
        <v>"X": -43,</v>
      </c>
    </row>
    <row r="186" spans="9:15" x14ac:dyDescent="0.3">
      <c r="I186">
        <f t="shared" si="43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4">CHAR(34)&amp;K186&amp;CHAR(34)&amp;": "&amp;L186</f>
        <v>"Y": -55</v>
      </c>
    </row>
    <row r="187" spans="9:15" x14ac:dyDescent="0.3">
      <c r="I187">
        <f t="shared" si="43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5">CHAR(34)&amp;K187&amp;CHAR(34)&amp;": "&amp;CHAR(34)&amp;L187&amp;CHAR(34)</f>
        <v>"CanRaid": "false"</v>
      </c>
    </row>
    <row r="188" spans="9:15" x14ac:dyDescent="0.3">
      <c r="O188" t="s">
        <v>5</v>
      </c>
    </row>
    <row r="189" spans="9:15" x14ac:dyDescent="0.3">
      <c r="O189" t="s">
        <v>1</v>
      </c>
    </row>
    <row r="190" spans="9:15" x14ac:dyDescent="0.3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6">CHAR(34)&amp;K190&amp;CHAR(34)&amp;": "&amp;L190&amp;","</f>
        <v>"Id": 32,</v>
      </c>
    </row>
    <row r="191" spans="9:15" x14ac:dyDescent="0.3">
      <c r="I191">
        <f t="shared" ref="I191:I193" si="47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6"/>
        <v>"X": -35,</v>
      </c>
    </row>
    <row r="192" spans="9:15" x14ac:dyDescent="0.3">
      <c r="I192">
        <f t="shared" si="47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48">CHAR(34)&amp;K192&amp;CHAR(34)&amp;": "&amp;L192</f>
        <v>"Y": -39</v>
      </c>
    </row>
    <row r="193" spans="9:15" x14ac:dyDescent="0.3">
      <c r="I193">
        <f t="shared" si="47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49">CHAR(34)&amp;K193&amp;CHAR(34)&amp;": "&amp;CHAR(34)&amp;L193&amp;CHAR(34)</f>
        <v>"CanRaid": "false"</v>
      </c>
    </row>
    <row r="194" spans="9:15" x14ac:dyDescent="0.3">
      <c r="O194" t="s">
        <v>5</v>
      </c>
    </row>
    <row r="195" spans="9:15" x14ac:dyDescent="0.3">
      <c r="O195" t="s">
        <v>1</v>
      </c>
    </row>
    <row r="196" spans="9:15" x14ac:dyDescent="0.3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0">CHAR(34)&amp;K196&amp;CHAR(34)&amp;": "&amp;L196&amp;","</f>
        <v>"Id": 33,</v>
      </c>
    </row>
    <row r="197" spans="9:15" x14ac:dyDescent="0.3">
      <c r="I197">
        <f t="shared" ref="I197:I199" si="51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0"/>
        <v>"X": -27,</v>
      </c>
    </row>
    <row r="198" spans="9:15" x14ac:dyDescent="0.3">
      <c r="I198">
        <f t="shared" si="51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2">CHAR(34)&amp;K198&amp;CHAR(34)&amp;": "&amp;L198</f>
        <v>"Y": -39</v>
      </c>
    </row>
    <row r="199" spans="9:15" x14ac:dyDescent="0.3">
      <c r="I199">
        <f t="shared" si="51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3">CHAR(34)&amp;K199&amp;CHAR(34)&amp;": "&amp;CHAR(34)&amp;L199&amp;CHAR(34)</f>
        <v>"CanRaid": "true"</v>
      </c>
    </row>
    <row r="200" spans="9:15" x14ac:dyDescent="0.3">
      <c r="O200" t="s">
        <v>5</v>
      </c>
    </row>
    <row r="201" spans="9:15" x14ac:dyDescent="0.3">
      <c r="O201" t="s">
        <v>1</v>
      </c>
    </row>
    <row r="202" spans="9:15" x14ac:dyDescent="0.3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4">CHAR(34)&amp;K202&amp;CHAR(34)&amp;": "&amp;L202&amp;","</f>
        <v>"Id": 34,</v>
      </c>
    </row>
    <row r="203" spans="9:15" x14ac:dyDescent="0.3">
      <c r="I203">
        <f t="shared" ref="I203:I205" si="55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4"/>
        <v>"X": -39,</v>
      </c>
    </row>
    <row r="204" spans="9:15" x14ac:dyDescent="0.3">
      <c r="I204">
        <f t="shared" si="55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6">CHAR(34)&amp;K204&amp;CHAR(34)&amp;": "&amp;L204</f>
        <v>"Y": -41</v>
      </c>
    </row>
    <row r="205" spans="9:15" x14ac:dyDescent="0.3">
      <c r="I205">
        <f t="shared" si="55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7">CHAR(34)&amp;K205&amp;CHAR(34)&amp;": "&amp;CHAR(34)&amp;L205&amp;CHAR(34)</f>
        <v>"CanRaid": "true"</v>
      </c>
    </row>
    <row r="206" spans="9:15" x14ac:dyDescent="0.3">
      <c r="O206" t="s">
        <v>5</v>
      </c>
    </row>
    <row r="207" spans="9:15" x14ac:dyDescent="0.3">
      <c r="O207" t="s">
        <v>1</v>
      </c>
    </row>
    <row r="208" spans="9:15" x14ac:dyDescent="0.3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58">CHAR(34)&amp;K208&amp;CHAR(34)&amp;": "&amp;L208&amp;","</f>
        <v>"Id": 35,</v>
      </c>
    </row>
    <row r="209" spans="9:15" x14ac:dyDescent="0.3">
      <c r="I209">
        <f t="shared" ref="I209:I211" si="59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58"/>
        <v>"X": -44,</v>
      </c>
    </row>
    <row r="210" spans="9:15" x14ac:dyDescent="0.3">
      <c r="I210">
        <f t="shared" si="59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0">CHAR(34)&amp;K210&amp;CHAR(34)&amp;": "&amp;L210</f>
        <v>"Y": -51</v>
      </c>
    </row>
    <row r="211" spans="9:15" x14ac:dyDescent="0.3">
      <c r="I211">
        <f t="shared" si="59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1">CHAR(34)&amp;K211&amp;CHAR(34)&amp;": "&amp;CHAR(34)&amp;L211&amp;CHAR(34)</f>
        <v>"CanRaid": "false"</v>
      </c>
    </row>
    <row r="212" spans="9:15" x14ac:dyDescent="0.3">
      <c r="O212" t="s">
        <v>5</v>
      </c>
    </row>
    <row r="213" spans="9:15" x14ac:dyDescent="0.3">
      <c r="O213" t="s">
        <v>1</v>
      </c>
    </row>
    <row r="214" spans="9:15" x14ac:dyDescent="0.3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2">CHAR(34)&amp;K214&amp;CHAR(34)&amp;": "&amp;L214&amp;","</f>
        <v>"Id": 36,</v>
      </c>
    </row>
    <row r="215" spans="9:15" x14ac:dyDescent="0.3">
      <c r="I215">
        <f t="shared" ref="I215:I217" si="63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2"/>
        <v>"X": -43,</v>
      </c>
    </row>
    <row r="216" spans="9:15" x14ac:dyDescent="0.3">
      <c r="I216">
        <f t="shared" si="63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4">CHAR(34)&amp;K216&amp;CHAR(34)&amp;": "&amp;L216</f>
        <v>"Y": -46</v>
      </c>
    </row>
    <row r="217" spans="9:15" x14ac:dyDescent="0.3">
      <c r="I217">
        <f t="shared" si="63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5">CHAR(34)&amp;K217&amp;CHAR(34)&amp;": "&amp;CHAR(34)&amp;L217&amp;CHAR(34)</f>
        <v>"CanRaid": "true"</v>
      </c>
    </row>
    <row r="218" spans="9:15" x14ac:dyDescent="0.3">
      <c r="O218" t="s">
        <v>5</v>
      </c>
    </row>
    <row r="219" spans="9:15" x14ac:dyDescent="0.3">
      <c r="O219" t="s">
        <v>1</v>
      </c>
    </row>
    <row r="220" spans="9:15" x14ac:dyDescent="0.3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3">
      <c r="I221">
        <f t="shared" ref="I221:I223" si="66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3">
      <c r="I222">
        <f t="shared" si="66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3">
      <c r="I223">
        <f t="shared" si="66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3">
      <c r="O224" t="s">
        <v>5</v>
      </c>
    </row>
    <row r="225" spans="9:15" x14ac:dyDescent="0.3">
      <c r="O225" t="s">
        <v>1</v>
      </c>
    </row>
    <row r="226" spans="9:15" x14ac:dyDescent="0.3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3">
      <c r="I227">
        <f t="shared" ref="I227:I229" si="67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3">
      <c r="I228">
        <f t="shared" si="67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3">
      <c r="I229">
        <f t="shared" si="67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3">
      <c r="O230" t="s">
        <v>5</v>
      </c>
    </row>
    <row r="231" spans="9:15" x14ac:dyDescent="0.3">
      <c r="O231" t="s">
        <v>1</v>
      </c>
    </row>
    <row r="232" spans="9:15" x14ac:dyDescent="0.3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3">
      <c r="I233">
        <f t="shared" ref="I233:I235" si="68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3">
      <c r="I234">
        <f t="shared" si="68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3">
      <c r="I235">
        <f t="shared" si="68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3">
      <c r="O236" t="s">
        <v>5</v>
      </c>
    </row>
    <row r="237" spans="9:15" x14ac:dyDescent="0.3">
      <c r="O237" t="s">
        <v>1</v>
      </c>
    </row>
    <row r="238" spans="9:15" x14ac:dyDescent="0.3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3">
      <c r="I239">
        <f t="shared" ref="I239:I241" si="69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3">
      <c r="I240">
        <f t="shared" si="69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3">
      <c r="I241">
        <f t="shared" si="69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3">
      <c r="O242" t="s">
        <v>5</v>
      </c>
    </row>
    <row r="243" spans="9:15" x14ac:dyDescent="0.3">
      <c r="O243" t="s">
        <v>1</v>
      </c>
    </row>
    <row r="244" spans="9:15" x14ac:dyDescent="0.3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3">
      <c r="I245">
        <f t="shared" ref="I245:I247" si="70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3">
      <c r="I246">
        <f t="shared" si="70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3">
      <c r="I247">
        <f t="shared" si="70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3">
      <c r="O248" t="s">
        <v>5</v>
      </c>
    </row>
    <row r="249" spans="9:15" x14ac:dyDescent="0.3">
      <c r="O249" t="s">
        <v>1</v>
      </c>
    </row>
    <row r="250" spans="9:15" x14ac:dyDescent="0.3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3">
      <c r="I251">
        <f t="shared" ref="I251:I253" si="71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3">
      <c r="I252">
        <f t="shared" si="71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3">
      <c r="I253">
        <f t="shared" si="71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3">
      <c r="O254" t="s">
        <v>5</v>
      </c>
    </row>
    <row r="255" spans="9:15" x14ac:dyDescent="0.3">
      <c r="O255" t="s">
        <v>1</v>
      </c>
    </row>
    <row r="256" spans="9:15" x14ac:dyDescent="0.3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3">
      <c r="I257">
        <f t="shared" ref="I257:I259" si="72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3">
      <c r="I258">
        <f t="shared" si="72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3">
      <c r="I259">
        <f t="shared" si="72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3">
      <c r="O260" t="s">
        <v>5</v>
      </c>
    </row>
    <row r="261" spans="9:15" x14ac:dyDescent="0.3">
      <c r="O261" t="s">
        <v>1</v>
      </c>
    </row>
    <row r="262" spans="9:15" x14ac:dyDescent="0.3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3">
      <c r="I263">
        <f t="shared" ref="I263:I265" si="73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3">
      <c r="I264">
        <f t="shared" si="73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3">
      <c r="I265">
        <f t="shared" si="73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3">
      <c r="O266" t="s">
        <v>5</v>
      </c>
    </row>
    <row r="267" spans="9:15" x14ac:dyDescent="0.3">
      <c r="O267" t="s">
        <v>1</v>
      </c>
    </row>
    <row r="268" spans="9:15" x14ac:dyDescent="0.3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3">
      <c r="I269">
        <f t="shared" ref="I269:I271" si="74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3">
      <c r="I270">
        <f t="shared" si="74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3">
      <c r="I271">
        <f t="shared" si="74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3">
      <c r="O272" t="s">
        <v>5</v>
      </c>
    </row>
    <row r="273" spans="9:15" x14ac:dyDescent="0.3">
      <c r="O273" t="s">
        <v>1</v>
      </c>
    </row>
    <row r="274" spans="9:15" x14ac:dyDescent="0.3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3">
      <c r="I275">
        <f t="shared" ref="I275:I277" si="75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3">
      <c r="I276">
        <f t="shared" si="75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3">
      <c r="I277">
        <f t="shared" si="75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3">
      <c r="O278" t="s">
        <v>5</v>
      </c>
    </row>
    <row r="279" spans="9:15" x14ac:dyDescent="0.3">
      <c r="O279" t="s">
        <v>1</v>
      </c>
    </row>
    <row r="280" spans="9:15" x14ac:dyDescent="0.3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3">
      <c r="I281">
        <f t="shared" ref="I281:I283" si="76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3">
      <c r="I282">
        <f t="shared" si="76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3">
      <c r="I283">
        <f t="shared" si="76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3">
      <c r="O284" t="s">
        <v>5</v>
      </c>
    </row>
    <row r="285" spans="9:15" x14ac:dyDescent="0.3">
      <c r="O285" t="s">
        <v>1</v>
      </c>
    </row>
    <row r="286" spans="9:15" x14ac:dyDescent="0.3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3">
      <c r="I287">
        <f t="shared" ref="I287:I289" si="77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3">
      <c r="I288">
        <f t="shared" si="77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3">
      <c r="I289">
        <f t="shared" si="77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3">
      <c r="O290" t="s">
        <v>5</v>
      </c>
    </row>
    <row r="291" spans="9:15" x14ac:dyDescent="0.3">
      <c r="O291" t="s">
        <v>1</v>
      </c>
    </row>
    <row r="292" spans="9:15" x14ac:dyDescent="0.3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3">
      <c r="I293">
        <f t="shared" ref="I293:I295" si="78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3">
      <c r="I294">
        <f t="shared" si="78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3">
      <c r="I295">
        <f t="shared" si="78"/>
        <v>49</v>
      </c>
      <c r="J295">
        <v>4</v>
      </c>
      <c r="K295" t="s">
        <v>10</v>
      </c>
      <c r="L295" t="str">
        <f>VLOOKUP(I295,ToRaid,J295,FALSE)</f>
        <v>false</v>
      </c>
      <c r="O295" t="str">
        <f>CHAR(34)&amp;K295&amp;CHAR(34)&amp;": "&amp;CHAR(34)&amp;L295&amp;CHAR(34)</f>
        <v>"CanRaid": "false"</v>
      </c>
    </row>
    <row r="296" spans="9:15" x14ac:dyDescent="0.3">
      <c r="O296" t="s">
        <v>5</v>
      </c>
    </row>
    <row r="297" spans="9:15" x14ac:dyDescent="0.3">
      <c r="O297" t="s">
        <v>1</v>
      </c>
    </row>
    <row r="298" spans="9:15" x14ac:dyDescent="0.3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79">CHAR(34)&amp;K298&amp;CHAR(34)&amp;": "&amp;L298&amp;","</f>
        <v>"Id": 50,</v>
      </c>
    </row>
    <row r="299" spans="9:15" x14ac:dyDescent="0.3">
      <c r="I299">
        <f t="shared" ref="I299:I301" si="80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79"/>
        <v>"X": -17,</v>
      </c>
    </row>
    <row r="300" spans="9:15" x14ac:dyDescent="0.3">
      <c r="I300">
        <f t="shared" si="80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1">CHAR(34)&amp;K300&amp;CHAR(34)&amp;": "&amp;L300</f>
        <v>"Y": -44</v>
      </c>
    </row>
    <row r="301" spans="9:15" x14ac:dyDescent="0.3">
      <c r="I301">
        <f t="shared" si="80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2">CHAR(34)&amp;K301&amp;CHAR(34)&amp;": "&amp;CHAR(34)&amp;L301&amp;CHAR(34)</f>
        <v>"CanRaid": "true"</v>
      </c>
    </row>
    <row r="302" spans="9:15" x14ac:dyDescent="0.3">
      <c r="O302" t="s">
        <v>5</v>
      </c>
    </row>
    <row r="303" spans="9:15" x14ac:dyDescent="0.3">
      <c r="O303" t="s">
        <v>1</v>
      </c>
    </row>
    <row r="304" spans="9:15" x14ac:dyDescent="0.3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3">CHAR(34)&amp;K304&amp;CHAR(34)&amp;": "&amp;L304&amp;","</f>
        <v>"Id": 51,</v>
      </c>
    </row>
    <row r="305" spans="9:15" x14ac:dyDescent="0.3">
      <c r="I305">
        <f t="shared" ref="I305:I307" si="84">I299+1</f>
        <v>51</v>
      </c>
      <c r="J305">
        <v>2</v>
      </c>
      <c r="K305" t="s">
        <v>3</v>
      </c>
      <c r="L305">
        <f>VLOOKUP(I305,ToRaid,J305,FALSE)</f>
        <v>-17</v>
      </c>
      <c r="O305" t="str">
        <f t="shared" si="83"/>
        <v>"X": -17,</v>
      </c>
    </row>
    <row r="306" spans="9:15" x14ac:dyDescent="0.3">
      <c r="I306">
        <f t="shared" si="84"/>
        <v>51</v>
      </c>
      <c r="J306">
        <v>3</v>
      </c>
      <c r="K306" t="s">
        <v>4</v>
      </c>
      <c r="L306">
        <f>VLOOKUP(I306,ToRaid,J306,FALSE)</f>
        <v>-44</v>
      </c>
      <c r="O306" t="str">
        <f t="shared" ref="O306" si="85">CHAR(34)&amp;K306&amp;CHAR(34)&amp;": "&amp;L306</f>
        <v>"Y": -44</v>
      </c>
    </row>
    <row r="307" spans="9:15" x14ac:dyDescent="0.3">
      <c r="I307">
        <f t="shared" si="84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6">CHAR(34)&amp;K307&amp;CHAR(34)&amp;": "&amp;CHAR(34)&amp;L307&amp;CHAR(34)</f>
        <v>"CanRaid": "true"</v>
      </c>
    </row>
    <row r="308" spans="9:15" x14ac:dyDescent="0.3">
      <c r="O308" t="s">
        <v>5</v>
      </c>
    </row>
    <row r="309" spans="9:15" x14ac:dyDescent="0.3">
      <c r="O309" t="s">
        <v>1</v>
      </c>
    </row>
    <row r="310" spans="9:15" x14ac:dyDescent="0.3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7">CHAR(34)&amp;K310&amp;CHAR(34)&amp;": "&amp;L310&amp;","</f>
        <v>"Id": 52,</v>
      </c>
    </row>
    <row r="311" spans="9:15" x14ac:dyDescent="0.3">
      <c r="I311">
        <f t="shared" ref="I311:I313" si="88">I305+1</f>
        <v>52</v>
      </c>
      <c r="J311">
        <v>2</v>
      </c>
      <c r="K311" t="s">
        <v>3</v>
      </c>
      <c r="L311">
        <f>VLOOKUP(I311,ToRaid,J311,FALSE)</f>
        <v>-16</v>
      </c>
      <c r="O311" t="str">
        <f t="shared" si="87"/>
        <v>"X": -16,</v>
      </c>
    </row>
    <row r="312" spans="9:15" x14ac:dyDescent="0.3">
      <c r="I312">
        <f t="shared" si="88"/>
        <v>52</v>
      </c>
      <c r="J312">
        <v>3</v>
      </c>
      <c r="K312" t="s">
        <v>4</v>
      </c>
      <c r="L312">
        <f>VLOOKUP(I312,ToRaid,J312,FALSE)</f>
        <v>-46</v>
      </c>
      <c r="O312" t="str">
        <f t="shared" ref="O312" si="89">CHAR(34)&amp;K312&amp;CHAR(34)&amp;": "&amp;L312</f>
        <v>"Y": -46</v>
      </c>
    </row>
    <row r="313" spans="9:15" x14ac:dyDescent="0.3">
      <c r="I313">
        <f t="shared" si="88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0">CHAR(34)&amp;K313&amp;CHAR(34)&amp;": "&amp;CHAR(34)&amp;L313&amp;CHAR(34)</f>
        <v>"CanRaid": "true"</v>
      </c>
    </row>
    <row r="314" spans="9:15" x14ac:dyDescent="0.3">
      <c r="O314" t="s">
        <v>5</v>
      </c>
    </row>
    <row r="315" spans="9:15" x14ac:dyDescent="0.3">
      <c r="O315" t="s">
        <v>1</v>
      </c>
    </row>
    <row r="316" spans="9:15" x14ac:dyDescent="0.3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1">CHAR(34)&amp;K316&amp;CHAR(34)&amp;": "&amp;L316&amp;","</f>
        <v>"Id": 53,</v>
      </c>
    </row>
    <row r="317" spans="9:15" x14ac:dyDescent="0.3">
      <c r="I317">
        <f t="shared" ref="I317:I319" si="92">I311+1</f>
        <v>53</v>
      </c>
      <c r="J317">
        <v>2</v>
      </c>
      <c r="K317" t="s">
        <v>3</v>
      </c>
      <c r="L317">
        <f>VLOOKUP(I317,ToRaid,J317,FALSE)</f>
        <v>-46</v>
      </c>
      <c r="O317" t="str">
        <f t="shared" si="91"/>
        <v>"X": -46,</v>
      </c>
    </row>
    <row r="318" spans="9:15" x14ac:dyDescent="0.3">
      <c r="I318">
        <f t="shared" si="92"/>
        <v>53</v>
      </c>
      <c r="J318">
        <v>3</v>
      </c>
      <c r="K318" t="s">
        <v>4</v>
      </c>
      <c r="L318">
        <f>VLOOKUP(I318,ToRaid,J318,FALSE)</f>
        <v>-45</v>
      </c>
      <c r="O318" t="str">
        <f t="shared" ref="O318" si="93">CHAR(34)&amp;K318&amp;CHAR(34)&amp;": "&amp;L318</f>
        <v>"Y": -45</v>
      </c>
    </row>
    <row r="319" spans="9:15" x14ac:dyDescent="0.3">
      <c r="I319">
        <f t="shared" si="92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4">CHAR(34)&amp;K319&amp;CHAR(34)&amp;": "&amp;CHAR(34)&amp;L319&amp;CHAR(34)</f>
        <v>"CanRaid": "true"</v>
      </c>
    </row>
    <row r="320" spans="9:15" x14ac:dyDescent="0.3">
      <c r="O320" t="s">
        <v>5</v>
      </c>
    </row>
    <row r="321" spans="9:15" x14ac:dyDescent="0.3">
      <c r="O321" t="s">
        <v>1</v>
      </c>
    </row>
    <row r="322" spans="9:15" x14ac:dyDescent="0.3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5">CHAR(34)&amp;K322&amp;CHAR(34)&amp;": "&amp;L322&amp;","</f>
        <v>"Id": 54,</v>
      </c>
    </row>
    <row r="323" spans="9:15" x14ac:dyDescent="0.3">
      <c r="I323">
        <f t="shared" ref="I323:I325" si="96">I317+1</f>
        <v>54</v>
      </c>
      <c r="J323">
        <v>2</v>
      </c>
      <c r="K323" t="s">
        <v>3</v>
      </c>
      <c r="L323">
        <f>VLOOKUP(I323,ToRaid,J323,FALSE)</f>
        <v>-21</v>
      </c>
      <c r="O323" t="str">
        <f t="shared" si="95"/>
        <v>"X": -21,</v>
      </c>
    </row>
    <row r="324" spans="9:15" x14ac:dyDescent="0.3">
      <c r="I324">
        <f t="shared" si="96"/>
        <v>54</v>
      </c>
      <c r="J324">
        <v>3</v>
      </c>
      <c r="K324" t="s">
        <v>4</v>
      </c>
      <c r="L324">
        <f>VLOOKUP(I324,ToRaid,J324,FALSE)</f>
        <v>-38</v>
      </c>
      <c r="O324" t="str">
        <f t="shared" ref="O324" si="97">CHAR(34)&amp;K324&amp;CHAR(34)&amp;": "&amp;L324</f>
        <v>"Y": -38</v>
      </c>
    </row>
    <row r="325" spans="9:15" x14ac:dyDescent="0.3">
      <c r="I325">
        <f t="shared" si="96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98">CHAR(34)&amp;K325&amp;CHAR(34)&amp;": "&amp;CHAR(34)&amp;L325&amp;CHAR(34)</f>
        <v>"CanRaid": "true"</v>
      </c>
    </row>
    <row r="326" spans="9:15" x14ac:dyDescent="0.3">
      <c r="O326" t="s">
        <v>5</v>
      </c>
    </row>
    <row r="327" spans="9:15" x14ac:dyDescent="0.3">
      <c r="O327" t="s">
        <v>1</v>
      </c>
    </row>
    <row r="328" spans="9:15" x14ac:dyDescent="0.3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99">CHAR(34)&amp;K328&amp;CHAR(34)&amp;": "&amp;L328&amp;","</f>
        <v>"Id": 55,</v>
      </c>
    </row>
    <row r="329" spans="9:15" x14ac:dyDescent="0.3">
      <c r="I329">
        <f t="shared" ref="I329:I331" si="100">I323+1</f>
        <v>55</v>
      </c>
      <c r="J329">
        <v>2</v>
      </c>
      <c r="K329" t="s">
        <v>3</v>
      </c>
      <c r="L329">
        <f>VLOOKUP(I329,ToRaid,J329,FALSE)</f>
        <v>-46</v>
      </c>
      <c r="O329" t="str">
        <f t="shared" si="99"/>
        <v>"X": -46,</v>
      </c>
    </row>
    <row r="330" spans="9:15" x14ac:dyDescent="0.3">
      <c r="I330">
        <f t="shared" si="100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1">CHAR(34)&amp;K330&amp;CHAR(34)&amp;": "&amp;L330</f>
        <v>"Y": -43</v>
      </c>
    </row>
    <row r="331" spans="9:15" x14ac:dyDescent="0.3">
      <c r="I331">
        <f t="shared" si="100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2">CHAR(34)&amp;K331&amp;CHAR(34)&amp;": "&amp;CHAR(34)&amp;L331&amp;CHAR(34)</f>
        <v>"CanRaid": "true"</v>
      </c>
    </row>
    <row r="332" spans="9:15" x14ac:dyDescent="0.3">
      <c r="O332" t="s">
        <v>5</v>
      </c>
    </row>
    <row r="333" spans="9:15" x14ac:dyDescent="0.3">
      <c r="O333" t="s">
        <v>1</v>
      </c>
    </row>
    <row r="334" spans="9:15" x14ac:dyDescent="0.3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3">CHAR(34)&amp;K334&amp;CHAR(34)&amp;": "&amp;L334&amp;","</f>
        <v>"Id": 56,</v>
      </c>
    </row>
    <row r="335" spans="9:15" x14ac:dyDescent="0.3">
      <c r="I335">
        <f t="shared" ref="I335:I337" si="104">I329+1</f>
        <v>56</v>
      </c>
      <c r="J335">
        <v>2</v>
      </c>
      <c r="K335" t="s">
        <v>3</v>
      </c>
      <c r="L335">
        <f>VLOOKUP(I335,ToRaid,J335,FALSE)</f>
        <v>-16</v>
      </c>
      <c r="O335" t="str">
        <f t="shared" si="103"/>
        <v>"X": -16,</v>
      </c>
    </row>
    <row r="336" spans="9:15" x14ac:dyDescent="0.3">
      <c r="I336">
        <f t="shared" si="104"/>
        <v>56</v>
      </c>
      <c r="J336">
        <v>3</v>
      </c>
      <c r="K336" t="s">
        <v>4</v>
      </c>
      <c r="L336">
        <f>VLOOKUP(I336,ToRaid,J336,FALSE)</f>
        <v>-43</v>
      </c>
      <c r="O336" t="str">
        <f t="shared" ref="O336" si="105">CHAR(34)&amp;K336&amp;CHAR(34)&amp;": "&amp;L336</f>
        <v>"Y": -43</v>
      </c>
    </row>
    <row r="337" spans="9:15" x14ac:dyDescent="0.3">
      <c r="I337">
        <f t="shared" si="104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6">CHAR(34)&amp;K337&amp;CHAR(34)&amp;": "&amp;CHAR(34)&amp;L337&amp;CHAR(34)</f>
        <v>"CanRaid": "true"</v>
      </c>
    </row>
    <row r="338" spans="9:15" x14ac:dyDescent="0.3">
      <c r="O338" t="s">
        <v>5</v>
      </c>
    </row>
    <row r="339" spans="9:15" x14ac:dyDescent="0.3">
      <c r="O339" t="s">
        <v>1</v>
      </c>
    </row>
    <row r="340" spans="9:15" x14ac:dyDescent="0.3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7">CHAR(34)&amp;K340&amp;CHAR(34)&amp;": "&amp;L340&amp;","</f>
        <v>"Id": 57,</v>
      </c>
    </row>
    <row r="341" spans="9:15" x14ac:dyDescent="0.3">
      <c r="I341">
        <f t="shared" ref="I341:I343" si="108">I335+1</f>
        <v>57</v>
      </c>
      <c r="J341">
        <v>2</v>
      </c>
      <c r="K341" t="s">
        <v>3</v>
      </c>
      <c r="L341">
        <f>VLOOKUP(I341,ToRaid,J341,FALSE)</f>
        <v>-18</v>
      </c>
      <c r="O341" t="str">
        <f t="shared" si="107"/>
        <v>"X": -18,</v>
      </c>
    </row>
    <row r="342" spans="9:15" x14ac:dyDescent="0.3">
      <c r="I342">
        <f t="shared" si="108"/>
        <v>57</v>
      </c>
      <c r="J342">
        <v>3</v>
      </c>
      <c r="K342" t="s">
        <v>4</v>
      </c>
      <c r="L342">
        <f>VLOOKUP(I342,ToRaid,J342,FALSE)</f>
        <v>-37</v>
      </c>
      <c r="O342" t="str">
        <f t="shared" ref="O342" si="109">CHAR(34)&amp;K342&amp;CHAR(34)&amp;": "&amp;L342</f>
        <v>"Y": -37</v>
      </c>
    </row>
    <row r="343" spans="9:15" x14ac:dyDescent="0.3">
      <c r="I343">
        <f t="shared" si="108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0">CHAR(34)&amp;K343&amp;CHAR(34)&amp;": "&amp;CHAR(34)&amp;L343&amp;CHAR(34)</f>
        <v>"CanRaid": "true"</v>
      </c>
    </row>
    <row r="344" spans="9:15" x14ac:dyDescent="0.3">
      <c r="O344" t="s">
        <v>5</v>
      </c>
    </row>
    <row r="345" spans="9:15" x14ac:dyDescent="0.3">
      <c r="O345" t="s">
        <v>1</v>
      </c>
    </row>
    <row r="346" spans="9:15" x14ac:dyDescent="0.3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1">CHAR(34)&amp;K346&amp;CHAR(34)&amp;": "&amp;L346&amp;","</f>
        <v>"Id": 58,</v>
      </c>
    </row>
    <row r="347" spans="9:15" x14ac:dyDescent="0.3">
      <c r="I347">
        <f t="shared" ref="I347:I349" si="112">I341+1</f>
        <v>58</v>
      </c>
      <c r="J347">
        <v>2</v>
      </c>
      <c r="K347" t="s">
        <v>3</v>
      </c>
      <c r="L347">
        <f>VLOOKUP(I347,ToRaid,J347,FALSE)</f>
        <v>-17</v>
      </c>
      <c r="O347" t="str">
        <f t="shared" si="111"/>
        <v>"X": -17,</v>
      </c>
    </row>
    <row r="348" spans="9:15" x14ac:dyDescent="0.3">
      <c r="I348">
        <f t="shared" si="112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3">CHAR(34)&amp;K348&amp;CHAR(34)&amp;": "&amp;L348</f>
        <v>"Y": -38</v>
      </c>
    </row>
    <row r="349" spans="9:15" x14ac:dyDescent="0.3">
      <c r="I349">
        <f t="shared" si="112"/>
        <v>58</v>
      </c>
      <c r="J349">
        <v>4</v>
      </c>
      <c r="K349" t="s">
        <v>10</v>
      </c>
      <c r="L349" t="str">
        <f>VLOOKUP(I349,ToRaid,J349,FALSE)</f>
        <v>true</v>
      </c>
      <c r="O349" t="str">
        <f t="shared" ref="O349" si="114">CHAR(34)&amp;K349&amp;CHAR(34)&amp;": "&amp;CHAR(34)&amp;L349&amp;CHAR(34)</f>
        <v>"CanRaid": "true"</v>
      </c>
    </row>
    <row r="350" spans="9:15" x14ac:dyDescent="0.3">
      <c r="O350" t="s">
        <v>5</v>
      </c>
    </row>
    <row r="351" spans="9:15" x14ac:dyDescent="0.3">
      <c r="O351" t="s">
        <v>1</v>
      </c>
    </row>
    <row r="352" spans="9:15" x14ac:dyDescent="0.3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3">
      <c r="I353">
        <f t="shared" ref="I353:I355" si="115">I347+1</f>
        <v>59</v>
      </c>
      <c r="J353">
        <v>2</v>
      </c>
      <c r="K353" t="s">
        <v>3</v>
      </c>
      <c r="L353">
        <f>VLOOKUP(I353,ToRaid,J353,FALSE)</f>
        <v>-46</v>
      </c>
      <c r="O353" t="str">
        <f>CHAR(34)&amp;K353&amp;CHAR(34)&amp;": "&amp;L353&amp;","</f>
        <v>"X": -46,</v>
      </c>
    </row>
    <row r="354" spans="9:15" x14ac:dyDescent="0.3">
      <c r="I354">
        <f t="shared" si="115"/>
        <v>59</v>
      </c>
      <c r="J354">
        <v>3</v>
      </c>
      <c r="K354" t="s">
        <v>4</v>
      </c>
      <c r="L354">
        <f>VLOOKUP(I354,ToRaid,J354,FALSE)</f>
        <v>-38</v>
      </c>
      <c r="O354" t="str">
        <f>CHAR(34)&amp;K354&amp;CHAR(34)&amp;": "&amp;L354</f>
        <v>"Y": -38</v>
      </c>
    </row>
    <row r="355" spans="9:15" x14ac:dyDescent="0.3">
      <c r="I355">
        <f t="shared" si="115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3">
      <c r="O356" t="s">
        <v>5</v>
      </c>
    </row>
    <row r="357" spans="9:15" x14ac:dyDescent="0.3">
      <c r="O357" t="s">
        <v>1</v>
      </c>
    </row>
    <row r="358" spans="9:15" x14ac:dyDescent="0.3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3">
      <c r="I359">
        <f t="shared" ref="I359:I361" si="116">I353+1</f>
        <v>60</v>
      </c>
      <c r="J359">
        <v>2</v>
      </c>
      <c r="K359" t="s">
        <v>3</v>
      </c>
      <c r="L359">
        <f>VLOOKUP(I359,ToRaid,J359,FALSE)</f>
        <v>0</v>
      </c>
      <c r="O359" t="str">
        <f>CHAR(34)&amp;K359&amp;CHAR(34)&amp;": "&amp;L359&amp;","</f>
        <v>"X": 0,</v>
      </c>
    </row>
    <row r="360" spans="9:15" x14ac:dyDescent="0.3">
      <c r="I360">
        <f t="shared" si="116"/>
        <v>60</v>
      </c>
      <c r="J360">
        <v>3</v>
      </c>
      <c r="K360" t="s">
        <v>4</v>
      </c>
      <c r="L360">
        <f>VLOOKUP(I360,ToRaid,J360,FALSE)</f>
        <v>0</v>
      </c>
      <c r="O360" t="str">
        <f>CHAR(34)&amp;K360&amp;CHAR(34)&amp;": "&amp;L360</f>
        <v>"Y": 0</v>
      </c>
    </row>
    <row r="361" spans="9:15" x14ac:dyDescent="0.3">
      <c r="I361">
        <f t="shared" si="116"/>
        <v>60</v>
      </c>
      <c r="J361">
        <v>4</v>
      </c>
      <c r="K361" t="s">
        <v>10</v>
      </c>
      <c r="L361">
        <f>VLOOKUP(I361,ToRaid,J361,FALSE)</f>
        <v>0</v>
      </c>
      <c r="O361" t="str">
        <f>CHAR(34)&amp;K361&amp;CHAR(34)&amp;": "&amp;CHAR(34)&amp;L361&amp;CHAR(34)</f>
        <v>"CanRaid": "0"</v>
      </c>
    </row>
    <row r="362" spans="9:15" x14ac:dyDescent="0.3">
      <c r="O362" t="s">
        <v>5</v>
      </c>
    </row>
    <row r="363" spans="9:15" x14ac:dyDescent="0.3">
      <c r="O363" t="s">
        <v>1</v>
      </c>
    </row>
    <row r="364" spans="9:15" x14ac:dyDescent="0.3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3">
      <c r="I365">
        <f t="shared" ref="I365:I367" si="117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3">
      <c r="I366">
        <f t="shared" si="117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3">
      <c r="I367">
        <f t="shared" si="117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3">
      <c r="O368" t="s">
        <v>5</v>
      </c>
    </row>
    <row r="369" spans="9:15" x14ac:dyDescent="0.3">
      <c r="O369" t="s">
        <v>1</v>
      </c>
    </row>
    <row r="370" spans="9:15" x14ac:dyDescent="0.3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3">
      <c r="I371">
        <f t="shared" ref="I371:I373" si="118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3">
      <c r="I372">
        <f t="shared" si="118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3">
      <c r="I373">
        <f t="shared" si="118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3">
      <c r="O374" t="s">
        <v>5</v>
      </c>
    </row>
    <row r="375" spans="9:15" x14ac:dyDescent="0.3">
      <c r="O375" t="s">
        <v>1</v>
      </c>
    </row>
    <row r="376" spans="9:15" x14ac:dyDescent="0.3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3">
      <c r="I377">
        <f t="shared" ref="I377:I379" si="119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3">
      <c r="I378">
        <f t="shared" si="119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3">
      <c r="I379">
        <f t="shared" si="119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3">
      <c r="O380" t="s">
        <v>5</v>
      </c>
    </row>
    <row r="381" spans="9:15" x14ac:dyDescent="0.3">
      <c r="O381" t="s">
        <v>1</v>
      </c>
    </row>
    <row r="382" spans="9:15" x14ac:dyDescent="0.3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3">
      <c r="I383">
        <f t="shared" ref="I383:I385" si="120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3">
      <c r="I384">
        <f t="shared" si="120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3">
      <c r="I385">
        <f t="shared" si="120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3">
      <c r="O386" t="s">
        <v>5</v>
      </c>
    </row>
    <row r="387" spans="9:15" x14ac:dyDescent="0.3">
      <c r="O387" t="s">
        <v>1</v>
      </c>
    </row>
    <row r="388" spans="9:15" x14ac:dyDescent="0.3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3">
      <c r="I389">
        <f t="shared" ref="I389:I391" si="121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3">
      <c r="I390">
        <f t="shared" si="121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3">
      <c r="I391">
        <f t="shared" si="121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3">
      <c r="O392" t="s">
        <v>5</v>
      </c>
    </row>
    <row r="393" spans="9:15" x14ac:dyDescent="0.3">
      <c r="O393" t="s">
        <v>1</v>
      </c>
    </row>
    <row r="394" spans="9:15" x14ac:dyDescent="0.3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3">
      <c r="I395">
        <f t="shared" ref="I395:I397" si="122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3">
      <c r="I396">
        <f t="shared" si="122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3">
      <c r="I397">
        <f t="shared" si="122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3">
      <c r="O398" t="s">
        <v>5</v>
      </c>
    </row>
    <row r="399" spans="9:15" x14ac:dyDescent="0.3">
      <c r="O399" t="s">
        <v>1</v>
      </c>
    </row>
    <row r="400" spans="9:15" x14ac:dyDescent="0.3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3">
      <c r="I401">
        <f t="shared" ref="I401:I403" si="123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3">
      <c r="I402">
        <f t="shared" si="123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3">
      <c r="I403">
        <f t="shared" si="123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3">
      <c r="O404" t="s">
        <v>5</v>
      </c>
    </row>
    <row r="405" spans="9:15" x14ac:dyDescent="0.3">
      <c r="O405" t="s">
        <v>1</v>
      </c>
    </row>
    <row r="406" spans="9:15" x14ac:dyDescent="0.3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3">
      <c r="I407">
        <f t="shared" ref="I407:I409" si="124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3">
      <c r="I408">
        <f t="shared" si="124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3">
      <c r="I409">
        <f t="shared" si="124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3">
      <c r="O410" t="s">
        <v>5</v>
      </c>
    </row>
    <row r="411" spans="9:15" x14ac:dyDescent="0.3">
      <c r="O411" t="s">
        <v>1</v>
      </c>
    </row>
    <row r="412" spans="9:15" x14ac:dyDescent="0.3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3">
      <c r="I413">
        <f t="shared" ref="I413:I415" si="125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3">
      <c r="I414">
        <f t="shared" si="125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3">
      <c r="I415">
        <f t="shared" si="125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3">
      <c r="O416" t="s">
        <v>5</v>
      </c>
    </row>
    <row r="417" spans="9:15" x14ac:dyDescent="0.3">
      <c r="O417" t="s">
        <v>1</v>
      </c>
    </row>
    <row r="418" spans="9:15" x14ac:dyDescent="0.3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3">
      <c r="I419">
        <f t="shared" ref="I419:I421" si="126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3">
      <c r="I420">
        <f t="shared" si="126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3">
      <c r="I421">
        <f t="shared" si="126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3">
      <c r="O422" t="s">
        <v>5</v>
      </c>
    </row>
    <row r="423" spans="9:15" x14ac:dyDescent="0.3">
      <c r="O423" t="s">
        <v>1</v>
      </c>
    </row>
    <row r="424" spans="9:15" x14ac:dyDescent="0.3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3">
      <c r="I425">
        <f t="shared" ref="I425:I427" si="127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3">
      <c r="I426">
        <f t="shared" si="127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3">
      <c r="I427">
        <f t="shared" si="127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3">
      <c r="O428" t="s">
        <v>5</v>
      </c>
    </row>
    <row r="429" spans="9:15" x14ac:dyDescent="0.3">
      <c r="O429" t="s">
        <v>1</v>
      </c>
    </row>
    <row r="430" spans="9:15" x14ac:dyDescent="0.3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28">CHAR(34)&amp;K430&amp;CHAR(34)&amp;": "&amp;L430&amp;","</f>
        <v>"Id": 72,</v>
      </c>
    </row>
    <row r="431" spans="9:15" x14ac:dyDescent="0.3">
      <c r="I431">
        <f t="shared" ref="I431:I433" si="129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28"/>
        <v>"X": 0,</v>
      </c>
    </row>
    <row r="432" spans="9:15" x14ac:dyDescent="0.3">
      <c r="I432">
        <f t="shared" si="129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0">CHAR(34)&amp;K432&amp;CHAR(34)&amp;": "&amp;L432</f>
        <v>"Y": 0</v>
      </c>
    </row>
    <row r="433" spans="9:15" x14ac:dyDescent="0.3">
      <c r="I433">
        <f t="shared" si="129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1">CHAR(34)&amp;K433&amp;CHAR(34)&amp;": "&amp;CHAR(34)&amp;L433&amp;CHAR(34)</f>
        <v>"CanRaid": "0"</v>
      </c>
    </row>
    <row r="434" spans="9:15" x14ac:dyDescent="0.3">
      <c r="O434" t="s">
        <v>5</v>
      </c>
    </row>
    <row r="435" spans="9:15" x14ac:dyDescent="0.3">
      <c r="O435" t="s">
        <v>1</v>
      </c>
    </row>
    <row r="436" spans="9:15" x14ac:dyDescent="0.3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2">CHAR(34)&amp;K436&amp;CHAR(34)&amp;": "&amp;L436&amp;","</f>
        <v>"Id": 73,</v>
      </c>
    </row>
    <row r="437" spans="9:15" x14ac:dyDescent="0.3">
      <c r="I437">
        <f t="shared" ref="I437:I439" si="133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2"/>
        <v>"X": 0,</v>
      </c>
    </row>
    <row r="438" spans="9:15" x14ac:dyDescent="0.3">
      <c r="I438">
        <f t="shared" si="133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4">CHAR(34)&amp;K438&amp;CHAR(34)&amp;": "&amp;L438</f>
        <v>"Y": 0</v>
      </c>
    </row>
    <row r="439" spans="9:15" x14ac:dyDescent="0.3">
      <c r="I439">
        <f t="shared" si="133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5">CHAR(34)&amp;K439&amp;CHAR(34)&amp;": "&amp;CHAR(34)&amp;L439&amp;CHAR(34)</f>
        <v>"CanRaid": "0"</v>
      </c>
    </row>
    <row r="440" spans="9:15" x14ac:dyDescent="0.3">
      <c r="O440" t="s">
        <v>5</v>
      </c>
    </row>
    <row r="441" spans="9:15" x14ac:dyDescent="0.3">
      <c r="O441" t="s">
        <v>1</v>
      </c>
    </row>
    <row r="442" spans="9:15" x14ac:dyDescent="0.3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6">CHAR(34)&amp;K442&amp;CHAR(34)&amp;": "&amp;L442&amp;","</f>
        <v>"Id": 74,</v>
      </c>
    </row>
    <row r="443" spans="9:15" x14ac:dyDescent="0.3">
      <c r="I443">
        <f t="shared" ref="I443:I445" si="137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6"/>
        <v>"X": 0,</v>
      </c>
    </row>
    <row r="444" spans="9:15" x14ac:dyDescent="0.3">
      <c r="I444">
        <f t="shared" si="137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38">CHAR(34)&amp;K444&amp;CHAR(34)&amp;": "&amp;L444</f>
        <v>"Y": 0</v>
      </c>
    </row>
    <row r="445" spans="9:15" x14ac:dyDescent="0.3">
      <c r="I445">
        <f t="shared" si="137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39">CHAR(34)&amp;K445&amp;CHAR(34)&amp;": "&amp;CHAR(34)&amp;L445&amp;CHAR(34)</f>
        <v>"CanRaid": "0"</v>
      </c>
    </row>
    <row r="446" spans="9:15" x14ac:dyDescent="0.3">
      <c r="O446" t="s">
        <v>5</v>
      </c>
    </row>
    <row r="447" spans="9:15" x14ac:dyDescent="0.3">
      <c r="O447" t="s">
        <v>1</v>
      </c>
    </row>
    <row r="448" spans="9:15" x14ac:dyDescent="0.3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0">CHAR(34)&amp;K448&amp;CHAR(34)&amp;": "&amp;L448&amp;","</f>
        <v>"Id": 75,</v>
      </c>
    </row>
    <row r="449" spans="9:15" x14ac:dyDescent="0.3">
      <c r="I449">
        <f t="shared" ref="I449:I451" si="141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0"/>
        <v>"X": 0,</v>
      </c>
    </row>
    <row r="450" spans="9:15" x14ac:dyDescent="0.3">
      <c r="I450">
        <f t="shared" si="141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2">CHAR(34)&amp;K450&amp;CHAR(34)&amp;": "&amp;L450</f>
        <v>"Y": 0</v>
      </c>
    </row>
    <row r="451" spans="9:15" x14ac:dyDescent="0.3">
      <c r="I451">
        <f t="shared" si="141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3">CHAR(34)&amp;K451&amp;CHAR(34)&amp;": "&amp;CHAR(34)&amp;L451&amp;CHAR(34)</f>
        <v>"CanRaid": "0"</v>
      </c>
    </row>
    <row r="452" spans="9:15" x14ac:dyDescent="0.3">
      <c r="O452" t="s">
        <v>5</v>
      </c>
    </row>
    <row r="453" spans="9:15" x14ac:dyDescent="0.3">
      <c r="O453" t="s">
        <v>1</v>
      </c>
    </row>
    <row r="454" spans="9:15" x14ac:dyDescent="0.3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4">CHAR(34)&amp;K454&amp;CHAR(34)&amp;": "&amp;L454&amp;","</f>
        <v>"Id": 76,</v>
      </c>
    </row>
    <row r="455" spans="9:15" x14ac:dyDescent="0.3">
      <c r="I455">
        <f t="shared" ref="I455:I457" si="145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4"/>
        <v>"X": 0,</v>
      </c>
    </row>
    <row r="456" spans="9:15" x14ac:dyDescent="0.3">
      <c r="I456">
        <f t="shared" si="145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6">CHAR(34)&amp;K456&amp;CHAR(34)&amp;": "&amp;L456</f>
        <v>"Y": 0</v>
      </c>
    </row>
    <row r="457" spans="9:15" x14ac:dyDescent="0.3">
      <c r="I457">
        <f t="shared" si="145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7">CHAR(34)&amp;K457&amp;CHAR(34)&amp;": "&amp;CHAR(34)&amp;L457&amp;CHAR(34)</f>
        <v>"CanRaid": "0"</v>
      </c>
    </row>
    <row r="458" spans="9:15" x14ac:dyDescent="0.3">
      <c r="O458" t="s">
        <v>5</v>
      </c>
    </row>
    <row r="459" spans="9:15" x14ac:dyDescent="0.3">
      <c r="O459" t="s">
        <v>1</v>
      </c>
    </row>
    <row r="460" spans="9:15" x14ac:dyDescent="0.3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48">CHAR(34)&amp;K460&amp;CHAR(34)&amp;": "&amp;L460&amp;","</f>
        <v>"Id": 77,</v>
      </c>
    </row>
    <row r="461" spans="9:15" x14ac:dyDescent="0.3">
      <c r="I461">
        <f t="shared" ref="I461:I463" si="149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48"/>
        <v>"X": 0,</v>
      </c>
    </row>
    <row r="462" spans="9:15" x14ac:dyDescent="0.3">
      <c r="I462">
        <f t="shared" si="149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0">CHAR(34)&amp;K462&amp;CHAR(34)&amp;": "&amp;L462</f>
        <v>"Y": 0</v>
      </c>
    </row>
    <row r="463" spans="9:15" x14ac:dyDescent="0.3">
      <c r="I463">
        <f t="shared" si="149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1">CHAR(34)&amp;K463&amp;CHAR(34)&amp;": "&amp;CHAR(34)&amp;L463&amp;CHAR(34)</f>
        <v>"CanRaid": "0"</v>
      </c>
    </row>
    <row r="464" spans="9:15" x14ac:dyDescent="0.3">
      <c r="O464" t="s">
        <v>5</v>
      </c>
    </row>
    <row r="465" spans="9:15" x14ac:dyDescent="0.3">
      <c r="O465" t="s">
        <v>1</v>
      </c>
    </row>
    <row r="466" spans="9:15" x14ac:dyDescent="0.3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2">CHAR(34)&amp;K466&amp;CHAR(34)&amp;": "&amp;L466&amp;","</f>
        <v>"Id": 78,</v>
      </c>
    </row>
    <row r="467" spans="9:15" x14ac:dyDescent="0.3">
      <c r="I467">
        <f t="shared" ref="I467:I469" si="153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2"/>
        <v>"X": 0,</v>
      </c>
    </row>
    <row r="468" spans="9:15" x14ac:dyDescent="0.3">
      <c r="I468">
        <f t="shared" si="153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4">CHAR(34)&amp;K468&amp;CHAR(34)&amp;": "&amp;L468</f>
        <v>"Y": 0</v>
      </c>
    </row>
    <row r="469" spans="9:15" x14ac:dyDescent="0.3">
      <c r="I469">
        <f t="shared" si="153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5">CHAR(34)&amp;K469&amp;CHAR(34)&amp;": "&amp;CHAR(34)&amp;L469&amp;CHAR(34)</f>
        <v>"CanRaid": "0"</v>
      </c>
    </row>
    <row r="470" spans="9:15" x14ac:dyDescent="0.3">
      <c r="O470" t="s">
        <v>5</v>
      </c>
    </row>
    <row r="471" spans="9:15" x14ac:dyDescent="0.3">
      <c r="O471" t="s">
        <v>1</v>
      </c>
    </row>
    <row r="472" spans="9:15" x14ac:dyDescent="0.3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6">CHAR(34)&amp;K472&amp;CHAR(34)&amp;": "&amp;L472&amp;","</f>
        <v>"Id": 79,</v>
      </c>
    </row>
    <row r="473" spans="9:15" x14ac:dyDescent="0.3">
      <c r="I473">
        <f t="shared" ref="I473:I475" si="157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6"/>
        <v>"X": 0,</v>
      </c>
    </row>
    <row r="474" spans="9:15" x14ac:dyDescent="0.3">
      <c r="I474">
        <f t="shared" si="157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58">CHAR(34)&amp;K474&amp;CHAR(34)&amp;": "&amp;L474</f>
        <v>"Y": 0</v>
      </c>
    </row>
    <row r="475" spans="9:15" x14ac:dyDescent="0.3">
      <c r="I475">
        <f t="shared" si="157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59">CHAR(34)&amp;K475&amp;CHAR(34)&amp;": "&amp;CHAR(34)&amp;L475&amp;CHAR(34)</f>
        <v>"CanRaid": "0"</v>
      </c>
    </row>
    <row r="476" spans="9:15" x14ac:dyDescent="0.3">
      <c r="O476" t="s">
        <v>5</v>
      </c>
    </row>
    <row r="477" spans="9:15" x14ac:dyDescent="0.3">
      <c r="O477" t="s">
        <v>1</v>
      </c>
    </row>
    <row r="478" spans="9:15" x14ac:dyDescent="0.3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0">CHAR(34)&amp;K478&amp;CHAR(34)&amp;": "&amp;L478&amp;","</f>
        <v>"Id": 80,</v>
      </c>
    </row>
    <row r="479" spans="9:15" x14ac:dyDescent="0.3">
      <c r="I479">
        <f t="shared" ref="I479:I481" si="161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0"/>
        <v>"X": 0,</v>
      </c>
    </row>
    <row r="480" spans="9:15" x14ac:dyDescent="0.3">
      <c r="I480">
        <f t="shared" si="161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2">CHAR(34)&amp;K480&amp;CHAR(34)&amp;": "&amp;L480</f>
        <v>"Y": 0</v>
      </c>
    </row>
    <row r="481" spans="9:15" x14ac:dyDescent="0.3">
      <c r="I481">
        <f t="shared" si="161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3">CHAR(34)&amp;K481&amp;CHAR(34)&amp;": "&amp;CHAR(34)&amp;L481&amp;CHAR(34)</f>
        <v>"CanRaid": "0"</v>
      </c>
    </row>
  </sheetData>
  <sortState ref="C5:G63">
    <sortCondition ref="F5:F63"/>
  </sortState>
  <conditionalFormatting sqref="G10:H10 G14:H14 G16:H16 G20:H20 G23:H23 G5:H5 G7:H8 G9 G11:G13 G15 G17:G19 G21:G22 G24 G26:G63 E5:E63">
    <cfRule type="expression" dxfId="6" priority="7">
      <formula>IF(E5="false",TRUE,FALSE)</formula>
    </cfRule>
  </conditionalFormatting>
  <conditionalFormatting sqref="G6">
    <cfRule type="expression" dxfId="5" priority="6">
      <formula>IF(G6="false",TRUE,FALSE)</formula>
    </cfRule>
  </conditionalFormatting>
  <conditionalFormatting sqref="G25">
    <cfRule type="expression" dxfId="4" priority="5">
      <formula>IF(G25="false",TRUE,FALSE)</formula>
    </cfRule>
  </conditionalFormatting>
  <conditionalFormatting sqref="U4:U36">
    <cfRule type="expression" dxfId="3" priority="4">
      <formula>IF(U4="false",TRUE,FALSE)</formula>
    </cfRule>
  </conditionalFormatting>
  <conditionalFormatting sqref="V4 V6:V23 V25:V36">
    <cfRule type="expression" dxfId="2" priority="3">
      <formula>IF(V4="false",TRUE,FALSE)</formula>
    </cfRule>
  </conditionalFormatting>
  <conditionalFormatting sqref="V5">
    <cfRule type="expression" dxfId="1" priority="2">
      <formula>IF(V5="false",TRUE,FALSE)</formula>
    </cfRule>
  </conditionalFormatting>
  <conditionalFormatting sqref="V24">
    <cfRule type="expression" dxfId="0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Oasis</vt:lpstr>
      <vt:lpstr>Villages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Anillo</cp:lastModifiedBy>
  <dcterms:created xsi:type="dcterms:W3CDTF">2019-04-29T23:59:05Z</dcterms:created>
  <dcterms:modified xsi:type="dcterms:W3CDTF">2019-05-06T17:45:57Z</dcterms:modified>
</cp:coreProperties>
</file>