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vian\"/>
    </mc:Choice>
  </mc:AlternateContent>
  <xr:revisionPtr revIDLastSave="0" documentId="13_ncr:1_{3A03827F-CBD2-453D-ABAE-410441AF5BB5}" xr6:coauthVersionLast="36" xr6:coauthVersionMax="36" xr10:uidLastSave="{00000000-0000-0000-0000-000000000000}"/>
  <bookViews>
    <workbookView xWindow="0" yWindow="0" windowWidth="28800" windowHeight="12228" activeTab="2" xr2:uid="{705390CF-FC32-4C9B-ABF1-7644E5C5C3AB}"/>
  </bookViews>
  <sheets>
    <sheet name="Oasis" sheetId="1" r:id="rId1"/>
    <sheet name="OldVillages" sheetId="2" r:id="rId2"/>
    <sheet name="NewVill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3" l="1"/>
  <c r="Q18" i="3" s="1"/>
  <c r="Q12" i="3"/>
  <c r="Q19" i="3" s="1"/>
  <c r="Q13" i="3"/>
  <c r="Q20" i="3" s="1"/>
  <c r="Q14" i="3"/>
  <c r="Q21" i="3" s="1"/>
  <c r="Q10" i="3"/>
  <c r="Q17" i="3" s="1"/>
  <c r="L101" i="3"/>
  <c r="M101" i="3"/>
  <c r="S7" i="3"/>
  <c r="S6" i="3"/>
  <c r="V6" i="3" s="1"/>
  <c r="M3" i="3"/>
  <c r="S5" i="3" s="1"/>
  <c r="V5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L3" i="3"/>
  <c r="S4" i="3" s="1"/>
  <c r="V4" i="3" s="1"/>
  <c r="L4" i="3"/>
  <c r="S11" i="3" s="1"/>
  <c r="V11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Q24" i="3" l="1"/>
  <c r="S17" i="3"/>
  <c r="V17" i="3" s="1"/>
  <c r="S10" i="3"/>
  <c r="V10" i="3" s="1"/>
  <c r="S14" i="3"/>
  <c r="V14" i="3" s="1"/>
  <c r="S21" i="3"/>
  <c r="V21" i="3" s="1"/>
  <c r="Q28" i="3"/>
  <c r="S20" i="3"/>
  <c r="V20" i="3" s="1"/>
  <c r="Q27" i="3"/>
  <c r="S19" i="3"/>
  <c r="V19" i="3" s="1"/>
  <c r="Q26" i="3"/>
  <c r="Q25" i="3"/>
  <c r="S18" i="3"/>
  <c r="V18" i="3" s="1"/>
  <c r="S12" i="3"/>
  <c r="V12" i="3" s="1"/>
  <c r="S13" i="3"/>
  <c r="V13" i="3" s="1"/>
  <c r="E38" i="5"/>
  <c r="H37" i="5"/>
  <c r="H38" i="5" s="1"/>
  <c r="G37" i="5"/>
  <c r="G38" i="5" s="1"/>
  <c r="F37" i="5"/>
  <c r="F38" i="5" s="1"/>
  <c r="S24" i="3" l="1"/>
  <c r="V24" i="3" s="1"/>
  <c r="Q31" i="3"/>
  <c r="S27" i="3"/>
  <c r="V27" i="3" s="1"/>
  <c r="Q34" i="3"/>
  <c r="S26" i="3"/>
  <c r="V26" i="3" s="1"/>
  <c r="Q33" i="3"/>
  <c r="S28" i="3"/>
  <c r="V28" i="3" s="1"/>
  <c r="Q35" i="3"/>
  <c r="S25" i="3"/>
  <c r="V25" i="3" s="1"/>
  <c r="Q32" i="3"/>
  <c r="F64" i="2"/>
  <c r="F63" i="2"/>
  <c r="A62" i="2"/>
  <c r="S31" i="3" l="1"/>
  <c r="V31" i="3" s="1"/>
  <c r="Q38" i="3"/>
  <c r="S32" i="3"/>
  <c r="V32" i="3" s="1"/>
  <c r="Q39" i="3"/>
  <c r="S34" i="3"/>
  <c r="V34" i="3" s="1"/>
  <c r="Q41" i="3"/>
  <c r="Q42" i="3"/>
  <c r="S35" i="3"/>
  <c r="V35" i="3" s="1"/>
  <c r="S33" i="3"/>
  <c r="V33" i="3" s="1"/>
  <c r="Q40" i="3"/>
  <c r="G33" i="5"/>
  <c r="H32" i="5"/>
  <c r="G32" i="5"/>
  <c r="F32" i="5"/>
  <c r="H31" i="5"/>
  <c r="E34" i="5"/>
  <c r="E17" i="5"/>
  <c r="E18" i="5"/>
  <c r="E20" i="5"/>
  <c r="S38" i="3" l="1"/>
  <c r="V38" i="3" s="1"/>
  <c r="Q45" i="3"/>
  <c r="Q49" i="3"/>
  <c r="S42" i="3"/>
  <c r="V42" i="3" s="1"/>
  <c r="S41" i="3"/>
  <c r="V41" i="3" s="1"/>
  <c r="Q48" i="3"/>
  <c r="S39" i="3"/>
  <c r="V39" i="3" s="1"/>
  <c r="Q46" i="3"/>
  <c r="Q47" i="3"/>
  <c r="S40" i="3"/>
  <c r="V40" i="3" s="1"/>
  <c r="F30" i="5"/>
  <c r="G30" i="5"/>
  <c r="F33" i="5"/>
  <c r="G31" i="5"/>
  <c r="H33" i="5"/>
  <c r="H30" i="5"/>
  <c r="F31" i="5"/>
  <c r="E21" i="5"/>
  <c r="H17" i="5"/>
  <c r="H25" i="5"/>
  <c r="G25" i="5"/>
  <c r="F25" i="5"/>
  <c r="H24" i="5"/>
  <c r="G24" i="5"/>
  <c r="G26" i="5" s="1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S45" i="3" l="1"/>
  <c r="V45" i="3" s="1"/>
  <c r="Q52" i="3"/>
  <c r="S47" i="3"/>
  <c r="V47" i="3" s="1"/>
  <c r="Q54" i="3"/>
  <c r="S48" i="3"/>
  <c r="V48" i="3" s="1"/>
  <c r="Q55" i="3"/>
  <c r="S46" i="3"/>
  <c r="V46" i="3" s="1"/>
  <c r="Q53" i="3"/>
  <c r="S49" i="3"/>
  <c r="V49" i="3" s="1"/>
  <c r="Q56" i="3"/>
  <c r="H34" i="5"/>
  <c r="G34" i="5"/>
  <c r="F34" i="5"/>
  <c r="G21" i="5"/>
  <c r="F21" i="5"/>
  <c r="H21" i="5"/>
  <c r="H26" i="5"/>
  <c r="F26" i="5"/>
  <c r="E26" i="5"/>
  <c r="S52" i="3" l="1"/>
  <c r="V52" i="3" s="1"/>
  <c r="Q59" i="3"/>
  <c r="S55" i="3"/>
  <c r="V55" i="3" s="1"/>
  <c r="Q62" i="3"/>
  <c r="Q63" i="3"/>
  <c r="S56" i="3"/>
  <c r="V56" i="3" s="1"/>
  <c r="S54" i="3"/>
  <c r="V54" i="3" s="1"/>
  <c r="Q61" i="3"/>
  <c r="S53" i="3"/>
  <c r="V53" i="3" s="1"/>
  <c r="Q60" i="3"/>
  <c r="S3" i="3"/>
  <c r="V3" i="3" s="1"/>
  <c r="V7" i="3"/>
  <c r="S59" i="3" l="1"/>
  <c r="V59" i="3" s="1"/>
  <c r="Q66" i="3"/>
  <c r="Q68" i="3"/>
  <c r="S61" i="3"/>
  <c r="V61" i="3" s="1"/>
  <c r="S63" i="3"/>
  <c r="V63" i="3" s="1"/>
  <c r="Q70" i="3"/>
  <c r="Q67" i="3"/>
  <c r="S60" i="3"/>
  <c r="V60" i="3" s="1"/>
  <c r="S62" i="3"/>
  <c r="V62" i="3" s="1"/>
  <c r="Q69" i="3"/>
  <c r="F62" i="2"/>
  <c r="F61" i="2"/>
  <c r="F60" i="2"/>
  <c r="F59" i="2"/>
  <c r="F58" i="2"/>
  <c r="F57" i="2"/>
  <c r="F56" i="2"/>
  <c r="F55" i="2"/>
  <c r="F54" i="2"/>
  <c r="S66" i="3" l="1"/>
  <c r="V66" i="3" s="1"/>
  <c r="Q73" i="3"/>
  <c r="S67" i="3"/>
  <c r="V67" i="3" s="1"/>
  <c r="Q74" i="3"/>
  <c r="S70" i="3"/>
  <c r="V70" i="3" s="1"/>
  <c r="Q77" i="3"/>
  <c r="S69" i="3"/>
  <c r="V69" i="3" s="1"/>
  <c r="Q76" i="3"/>
  <c r="S68" i="3"/>
  <c r="V68" i="3" s="1"/>
  <c r="Q75" i="3"/>
  <c r="L124" i="2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S73" i="3" l="1"/>
  <c r="V73" i="3" s="1"/>
  <c r="Q80" i="3"/>
  <c r="S76" i="3"/>
  <c r="V76" i="3" s="1"/>
  <c r="Q83" i="3"/>
  <c r="S77" i="3"/>
  <c r="V77" i="3" s="1"/>
  <c r="Q84" i="3"/>
  <c r="Q82" i="3"/>
  <c r="S75" i="3"/>
  <c r="V75" i="3" s="1"/>
  <c r="S74" i="3"/>
  <c r="V74" i="3" s="1"/>
  <c r="Q81" i="3"/>
  <c r="R4" i="2"/>
  <c r="L358" i="2"/>
  <c r="L361" i="2"/>
  <c r="Q87" i="3" l="1"/>
  <c r="S80" i="3"/>
  <c r="V80" i="3" s="1"/>
  <c r="S81" i="3"/>
  <c r="V81" i="3" s="1"/>
  <c r="Q88" i="3"/>
  <c r="S83" i="3"/>
  <c r="V83" i="3" s="1"/>
  <c r="Q90" i="3"/>
  <c r="S82" i="3"/>
  <c r="V82" i="3" s="1"/>
  <c r="Q89" i="3"/>
  <c r="Q91" i="3"/>
  <c r="S84" i="3"/>
  <c r="V84" i="3" s="1"/>
  <c r="I355" i="2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S87" i="3" l="1"/>
  <c r="V87" i="3" s="1"/>
  <c r="Q94" i="3"/>
  <c r="S88" i="3"/>
  <c r="V88" i="3" s="1"/>
  <c r="Q95" i="3"/>
  <c r="S89" i="3"/>
  <c r="V89" i="3" s="1"/>
  <c r="Q96" i="3"/>
  <c r="Q97" i="3"/>
  <c r="S90" i="3"/>
  <c r="V90" i="3" s="1"/>
  <c r="S91" i="3"/>
  <c r="V91" i="3" s="1"/>
  <c r="Q98" i="3"/>
  <c r="I358" i="2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S94" i="3" l="1"/>
  <c r="V94" i="3" s="1"/>
  <c r="Q101" i="3"/>
  <c r="S97" i="3"/>
  <c r="V97" i="3" s="1"/>
  <c r="Q104" i="3"/>
  <c r="S96" i="3"/>
  <c r="V96" i="3" s="1"/>
  <c r="Q103" i="3"/>
  <c r="Q105" i="3"/>
  <c r="S98" i="3"/>
  <c r="V98" i="3" s="1"/>
  <c r="Q102" i="3"/>
  <c r="S95" i="3"/>
  <c r="V95" i="3" s="1"/>
  <c r="I366" i="2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S101" i="3" l="1"/>
  <c r="V101" i="3" s="1"/>
  <c r="Q108" i="3"/>
  <c r="S105" i="3"/>
  <c r="V105" i="3" s="1"/>
  <c r="Q112" i="3"/>
  <c r="Q109" i="3"/>
  <c r="S102" i="3"/>
  <c r="V102" i="3" s="1"/>
  <c r="S103" i="3"/>
  <c r="V103" i="3" s="1"/>
  <c r="Q110" i="3"/>
  <c r="S104" i="3"/>
  <c r="V104" i="3" s="1"/>
  <c r="Q111" i="3"/>
  <c r="I371" i="2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S108" i="3" l="1"/>
  <c r="V108" i="3" s="1"/>
  <c r="Q115" i="3"/>
  <c r="S110" i="3"/>
  <c r="V110" i="3" s="1"/>
  <c r="Q117" i="3"/>
  <c r="Q116" i="3"/>
  <c r="S109" i="3"/>
  <c r="V109" i="3" s="1"/>
  <c r="S111" i="3"/>
  <c r="V111" i="3" s="1"/>
  <c r="Q118" i="3"/>
  <c r="Q119" i="3"/>
  <c r="S112" i="3"/>
  <c r="V112" i="3" s="1"/>
  <c r="I378" i="2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Q122" i="3" l="1"/>
  <c r="S115" i="3"/>
  <c r="V115" i="3" s="1"/>
  <c r="Q125" i="3"/>
  <c r="S118" i="3"/>
  <c r="V118" i="3" s="1"/>
  <c r="S116" i="3"/>
  <c r="V116" i="3" s="1"/>
  <c r="Q123" i="3"/>
  <c r="Q124" i="3"/>
  <c r="S117" i="3"/>
  <c r="V117" i="3" s="1"/>
  <c r="Q126" i="3"/>
  <c r="S119" i="3"/>
  <c r="V119" i="3" s="1"/>
  <c r="I383" i="2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S122" i="3" l="1"/>
  <c r="V122" i="3" s="1"/>
  <c r="Q129" i="3"/>
  <c r="S125" i="3"/>
  <c r="V125" i="3" s="1"/>
  <c r="Q132" i="3"/>
  <c r="Q130" i="3"/>
  <c r="S123" i="3"/>
  <c r="V123" i="3" s="1"/>
  <c r="Q131" i="3"/>
  <c r="S124" i="3"/>
  <c r="V124" i="3" s="1"/>
  <c r="S126" i="3"/>
  <c r="V126" i="3" s="1"/>
  <c r="Q133" i="3"/>
  <c r="I397" i="2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S129" i="3" l="1"/>
  <c r="V129" i="3" s="1"/>
  <c r="Q136" i="3"/>
  <c r="S130" i="3"/>
  <c r="V130" i="3" s="1"/>
  <c r="Q137" i="3"/>
  <c r="S131" i="3"/>
  <c r="V131" i="3" s="1"/>
  <c r="Q138" i="3"/>
  <c r="S133" i="3"/>
  <c r="V133" i="3" s="1"/>
  <c r="Q140" i="3"/>
  <c r="S132" i="3"/>
  <c r="V132" i="3" s="1"/>
  <c r="Q139" i="3"/>
  <c r="I395" i="2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S136" i="3" l="1"/>
  <c r="V136" i="3" s="1"/>
  <c r="Q143" i="3"/>
  <c r="Q145" i="3"/>
  <c r="S138" i="3"/>
  <c r="V138" i="3" s="1"/>
  <c r="S139" i="3"/>
  <c r="V139" i="3" s="1"/>
  <c r="Q146" i="3"/>
  <c r="S137" i="3"/>
  <c r="V137" i="3" s="1"/>
  <c r="Q144" i="3"/>
  <c r="S140" i="3"/>
  <c r="V140" i="3" s="1"/>
  <c r="Q147" i="3"/>
  <c r="I409" i="2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Q150" i="3" l="1"/>
  <c r="S143" i="3"/>
  <c r="V143" i="3" s="1"/>
  <c r="Q152" i="3"/>
  <c r="S145" i="3"/>
  <c r="V145" i="3" s="1"/>
  <c r="S144" i="3"/>
  <c r="V144" i="3" s="1"/>
  <c r="Q151" i="3"/>
  <c r="S146" i="3"/>
  <c r="V146" i="3" s="1"/>
  <c r="Q153" i="3"/>
  <c r="S147" i="3"/>
  <c r="V147" i="3" s="1"/>
  <c r="Q154" i="3"/>
  <c r="I407" i="2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S150" i="3" l="1"/>
  <c r="V150" i="3" s="1"/>
  <c r="Q157" i="3"/>
  <c r="S154" i="3"/>
  <c r="V154" i="3" s="1"/>
  <c r="Q161" i="3"/>
  <c r="S151" i="3"/>
  <c r="V151" i="3" s="1"/>
  <c r="Q158" i="3"/>
  <c r="Q160" i="3"/>
  <c r="S153" i="3"/>
  <c r="V153" i="3" s="1"/>
  <c r="S152" i="3"/>
  <c r="V152" i="3" s="1"/>
  <c r="Q159" i="3"/>
  <c r="I421" i="2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Q164" i="3" l="1"/>
  <c r="S157" i="3"/>
  <c r="V157" i="3" s="1"/>
  <c r="Q167" i="3"/>
  <c r="S160" i="3"/>
  <c r="V160" i="3" s="1"/>
  <c r="S158" i="3"/>
  <c r="V158" i="3" s="1"/>
  <c r="Q165" i="3"/>
  <c r="S159" i="3"/>
  <c r="V159" i="3" s="1"/>
  <c r="Q166" i="3"/>
  <c r="Q168" i="3"/>
  <c r="S161" i="3"/>
  <c r="V161" i="3" s="1"/>
  <c r="I419" i="2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Q171" i="3" l="1"/>
  <c r="S164" i="3"/>
  <c r="V164" i="3" s="1"/>
  <c r="Q172" i="3"/>
  <c r="S165" i="3"/>
  <c r="V165" i="3" s="1"/>
  <c r="Q175" i="3"/>
  <c r="S168" i="3"/>
  <c r="V168" i="3" s="1"/>
  <c r="S167" i="3"/>
  <c r="V167" i="3" s="1"/>
  <c r="Q174" i="3"/>
  <c r="S166" i="3"/>
  <c r="V166" i="3" s="1"/>
  <c r="Q173" i="3"/>
  <c r="I426" i="2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S171" i="3" l="1"/>
  <c r="V171" i="3" s="1"/>
  <c r="Q178" i="3"/>
  <c r="Q181" i="3"/>
  <c r="S174" i="3"/>
  <c r="V174" i="3" s="1"/>
  <c r="Q182" i="3"/>
  <c r="S175" i="3"/>
  <c r="V175" i="3" s="1"/>
  <c r="S173" i="3"/>
  <c r="V173" i="3" s="1"/>
  <c r="Q180" i="3"/>
  <c r="Q179" i="3"/>
  <c r="S172" i="3"/>
  <c r="V172" i="3" s="1"/>
  <c r="I431" i="2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S178" i="3" l="1"/>
  <c r="V178" i="3" s="1"/>
  <c r="Q185" i="3"/>
  <c r="Q189" i="3"/>
  <c r="S182" i="3"/>
  <c r="V182" i="3" s="1"/>
  <c r="Q187" i="3"/>
  <c r="S180" i="3"/>
  <c r="V180" i="3" s="1"/>
  <c r="S179" i="3"/>
  <c r="V179" i="3" s="1"/>
  <c r="Q186" i="3"/>
  <c r="S181" i="3"/>
  <c r="V181" i="3" s="1"/>
  <c r="Q188" i="3"/>
  <c r="I438" i="2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Q192" i="3" l="1"/>
  <c r="S185" i="3"/>
  <c r="V185" i="3" s="1"/>
  <c r="Q194" i="3"/>
  <c r="S187" i="3"/>
  <c r="V187" i="3" s="1"/>
  <c r="S189" i="3"/>
  <c r="V189" i="3" s="1"/>
  <c r="Q196" i="3"/>
  <c r="S186" i="3"/>
  <c r="V186" i="3" s="1"/>
  <c r="Q193" i="3"/>
  <c r="S188" i="3"/>
  <c r="V188" i="3" s="1"/>
  <c r="Q195" i="3"/>
  <c r="I443" i="2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S192" i="3" l="1"/>
  <c r="V192" i="3" s="1"/>
  <c r="Q199" i="3"/>
  <c r="S193" i="3"/>
  <c r="V193" i="3" s="1"/>
  <c r="Q200" i="3"/>
  <c r="S196" i="3"/>
  <c r="V196" i="3" s="1"/>
  <c r="Q203" i="3"/>
  <c r="S195" i="3"/>
  <c r="V195" i="3" s="1"/>
  <c r="Q202" i="3"/>
  <c r="S194" i="3"/>
  <c r="V194" i="3" s="1"/>
  <c r="Q201" i="3"/>
  <c r="I457" i="2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S199" i="3" l="1"/>
  <c r="V199" i="3" s="1"/>
  <c r="Q206" i="3"/>
  <c r="S202" i="3"/>
  <c r="V202" i="3" s="1"/>
  <c r="Q209" i="3"/>
  <c r="Q210" i="3"/>
  <c r="S203" i="3"/>
  <c r="V203" i="3" s="1"/>
  <c r="S201" i="3"/>
  <c r="V201" i="3" s="1"/>
  <c r="Q208" i="3"/>
  <c r="Q207" i="3"/>
  <c r="S200" i="3"/>
  <c r="V200" i="3" s="1"/>
  <c r="I455" i="2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Q213" i="3" l="1"/>
  <c r="S206" i="3"/>
  <c r="V206" i="3" s="1"/>
  <c r="Q217" i="3"/>
  <c r="S210" i="3"/>
  <c r="V210" i="3" s="1"/>
  <c r="S207" i="3"/>
  <c r="V207" i="3" s="1"/>
  <c r="Q214" i="3"/>
  <c r="Q215" i="3"/>
  <c r="S208" i="3"/>
  <c r="V208" i="3" s="1"/>
  <c r="S209" i="3"/>
  <c r="V209" i="3" s="1"/>
  <c r="Q216" i="3"/>
  <c r="I469" i="2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S213" i="3" l="1"/>
  <c r="V213" i="3" s="1"/>
  <c r="Q220" i="3"/>
  <c r="S215" i="3"/>
  <c r="V215" i="3" s="1"/>
  <c r="Q222" i="3"/>
  <c r="Q221" i="3"/>
  <c r="S214" i="3"/>
  <c r="V214" i="3" s="1"/>
  <c r="S216" i="3"/>
  <c r="V216" i="3" s="1"/>
  <c r="Q223" i="3"/>
  <c r="S217" i="3"/>
  <c r="V217" i="3" s="1"/>
  <c r="Q224" i="3"/>
  <c r="I466" i="2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Q227" i="3" l="1"/>
  <c r="S220" i="3"/>
  <c r="V220" i="3" s="1"/>
  <c r="S223" i="3"/>
  <c r="V223" i="3" s="1"/>
  <c r="Q230" i="3"/>
  <c r="S221" i="3"/>
  <c r="V221" i="3" s="1"/>
  <c r="Q228" i="3"/>
  <c r="S224" i="3"/>
  <c r="V224" i="3" s="1"/>
  <c r="Q231" i="3"/>
  <c r="Q229" i="3"/>
  <c r="S222" i="3"/>
  <c r="V222" i="3" s="1"/>
  <c r="I474" i="2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S227" i="3" l="1"/>
  <c r="V227" i="3" s="1"/>
  <c r="Q234" i="3"/>
  <c r="Q236" i="3"/>
  <c r="S229" i="3"/>
  <c r="V229" i="3" s="1"/>
  <c r="S231" i="3"/>
  <c r="V231" i="3" s="1"/>
  <c r="Q238" i="3"/>
  <c r="S228" i="3"/>
  <c r="V228" i="3" s="1"/>
  <c r="Q235" i="3"/>
  <c r="Q237" i="3"/>
  <c r="S230" i="3"/>
  <c r="V230" i="3" s="1"/>
  <c r="I478" i="2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Q241" i="3" l="1"/>
  <c r="S234" i="3"/>
  <c r="V234" i="3" s="1"/>
  <c r="Q244" i="3"/>
  <c r="S237" i="3"/>
  <c r="V237" i="3" s="1"/>
  <c r="S235" i="3"/>
  <c r="V235" i="3" s="1"/>
  <c r="Q242" i="3"/>
  <c r="S238" i="3"/>
  <c r="V238" i="3" s="1"/>
  <c r="Q245" i="3"/>
  <c r="S236" i="3"/>
  <c r="V236" i="3" s="1"/>
  <c r="Q243" i="3"/>
  <c r="G124" i="1"/>
  <c r="D129" i="1"/>
  <c r="Q248" i="3" l="1"/>
  <c r="S241" i="3"/>
  <c r="V241" i="3" s="1"/>
  <c r="S245" i="3"/>
  <c r="V245" i="3" s="1"/>
  <c r="Q252" i="3"/>
  <c r="S242" i="3"/>
  <c r="V242" i="3" s="1"/>
  <c r="Q249" i="3"/>
  <c r="S243" i="3"/>
  <c r="V243" i="3" s="1"/>
  <c r="Q250" i="3"/>
  <c r="S244" i="3"/>
  <c r="V244" i="3" s="1"/>
  <c r="Q251" i="3"/>
  <c r="D134" i="1"/>
  <c r="G129" i="1"/>
  <c r="Q255" i="3" l="1"/>
  <c r="S248" i="3"/>
  <c r="V248" i="3" s="1"/>
  <c r="Q257" i="3"/>
  <c r="S250" i="3"/>
  <c r="V250" i="3" s="1"/>
  <c r="S249" i="3"/>
  <c r="V249" i="3" s="1"/>
  <c r="Q256" i="3"/>
  <c r="Q259" i="3"/>
  <c r="S252" i="3"/>
  <c r="V252" i="3" s="1"/>
  <c r="Q258" i="3"/>
  <c r="S251" i="3"/>
  <c r="V251" i="3" s="1"/>
  <c r="D139" i="1"/>
  <c r="G134" i="1"/>
  <c r="S255" i="3" l="1"/>
  <c r="V255" i="3" s="1"/>
  <c r="Q262" i="3"/>
  <c r="S258" i="3"/>
  <c r="V258" i="3" s="1"/>
  <c r="Q265" i="3"/>
  <c r="Q266" i="3"/>
  <c r="S259" i="3"/>
  <c r="V259" i="3" s="1"/>
  <c r="S256" i="3"/>
  <c r="V256" i="3" s="1"/>
  <c r="Q263" i="3"/>
  <c r="S257" i="3"/>
  <c r="V257" i="3" s="1"/>
  <c r="Q264" i="3"/>
  <c r="D144" i="1"/>
  <c r="G139" i="1"/>
  <c r="S262" i="3" l="1"/>
  <c r="V262" i="3" s="1"/>
  <c r="Q269" i="3"/>
  <c r="S263" i="3"/>
  <c r="V263" i="3" s="1"/>
  <c r="Q270" i="3"/>
  <c r="S266" i="3"/>
  <c r="V266" i="3" s="1"/>
  <c r="Q273" i="3"/>
  <c r="Q271" i="3"/>
  <c r="S264" i="3"/>
  <c r="V264" i="3" s="1"/>
  <c r="S265" i="3"/>
  <c r="V265" i="3" s="1"/>
  <c r="Q272" i="3"/>
  <c r="G144" i="1"/>
  <c r="D149" i="1"/>
  <c r="Q276" i="3" l="1"/>
  <c r="S269" i="3"/>
  <c r="V269" i="3" s="1"/>
  <c r="S273" i="3"/>
  <c r="V273" i="3" s="1"/>
  <c r="Q280" i="3"/>
  <c r="S270" i="3"/>
  <c r="V270" i="3" s="1"/>
  <c r="Q277" i="3"/>
  <c r="Q278" i="3"/>
  <c r="S271" i="3"/>
  <c r="V271" i="3" s="1"/>
  <c r="Q279" i="3"/>
  <c r="S272" i="3"/>
  <c r="V272" i="3" s="1"/>
  <c r="D154" i="1"/>
  <c r="G149" i="1"/>
  <c r="Q283" i="3" l="1"/>
  <c r="S276" i="3"/>
  <c r="V276" i="3" s="1"/>
  <c r="Q285" i="3"/>
  <c r="S278" i="3"/>
  <c r="V278" i="3" s="1"/>
  <c r="Q284" i="3"/>
  <c r="S277" i="3"/>
  <c r="V277" i="3" s="1"/>
  <c r="S279" i="3"/>
  <c r="V279" i="3" s="1"/>
  <c r="Q286" i="3"/>
  <c r="S280" i="3"/>
  <c r="V280" i="3" s="1"/>
  <c r="Q287" i="3"/>
  <c r="D159" i="1"/>
  <c r="G154" i="1"/>
  <c r="S283" i="3" l="1"/>
  <c r="V283" i="3" s="1"/>
  <c r="Q290" i="3"/>
  <c r="Q291" i="3"/>
  <c r="S284" i="3"/>
  <c r="V284" i="3" s="1"/>
  <c r="S286" i="3"/>
  <c r="V286" i="3" s="1"/>
  <c r="Q293" i="3"/>
  <c r="S287" i="3"/>
  <c r="V287" i="3" s="1"/>
  <c r="Q294" i="3"/>
  <c r="S285" i="3"/>
  <c r="V285" i="3" s="1"/>
  <c r="Q292" i="3"/>
  <c r="D164" i="1"/>
  <c r="D169" i="1" s="1"/>
  <c r="D174" i="1" s="1"/>
  <c r="D179" i="1" s="1"/>
  <c r="D184" i="1" s="1"/>
  <c r="G159" i="1"/>
  <c r="S290" i="3" l="1"/>
  <c r="V290" i="3" s="1"/>
  <c r="Q297" i="3"/>
  <c r="Q300" i="3"/>
  <c r="S293" i="3"/>
  <c r="V293" i="3" s="1"/>
  <c r="Q298" i="3"/>
  <c r="S291" i="3"/>
  <c r="V291" i="3" s="1"/>
  <c r="Q301" i="3"/>
  <c r="S294" i="3"/>
  <c r="V294" i="3" s="1"/>
  <c r="S292" i="3"/>
  <c r="V292" i="3" s="1"/>
  <c r="Q299" i="3"/>
  <c r="S297" i="3" l="1"/>
  <c r="V297" i="3" s="1"/>
  <c r="Q304" i="3"/>
  <c r="S301" i="3"/>
  <c r="V301" i="3" s="1"/>
  <c r="Q308" i="3"/>
  <c r="S298" i="3"/>
  <c r="V298" i="3" s="1"/>
  <c r="Q305" i="3"/>
  <c r="Q307" i="3"/>
  <c r="S300" i="3"/>
  <c r="V300" i="3" s="1"/>
  <c r="S299" i="3"/>
  <c r="V299" i="3" s="1"/>
  <c r="Q306" i="3"/>
  <c r="Q311" i="3" l="1"/>
  <c r="S304" i="3"/>
  <c r="V304" i="3" s="1"/>
  <c r="Q314" i="3"/>
  <c r="S307" i="3"/>
  <c r="V307" i="3" s="1"/>
  <c r="Q312" i="3"/>
  <c r="S305" i="3"/>
  <c r="V305" i="3" s="1"/>
  <c r="Q313" i="3"/>
  <c r="S306" i="3"/>
  <c r="V306" i="3" s="1"/>
  <c r="S308" i="3"/>
  <c r="V308" i="3" s="1"/>
  <c r="Q315" i="3"/>
  <c r="S311" i="3" l="1"/>
  <c r="V311" i="3" s="1"/>
  <c r="Q318" i="3"/>
  <c r="S313" i="3"/>
  <c r="V313" i="3" s="1"/>
  <c r="Q320" i="3"/>
  <c r="S312" i="3"/>
  <c r="V312" i="3" s="1"/>
  <c r="Q319" i="3"/>
  <c r="Q321" i="3"/>
  <c r="S314" i="3"/>
  <c r="V314" i="3" s="1"/>
  <c r="Q322" i="3"/>
  <c r="S315" i="3"/>
  <c r="V315" i="3" s="1"/>
  <c r="S318" i="3" l="1"/>
  <c r="V318" i="3" s="1"/>
  <c r="Q325" i="3"/>
  <c r="Q329" i="3"/>
  <c r="S322" i="3"/>
  <c r="V322" i="3" s="1"/>
  <c r="Q328" i="3"/>
  <c r="S321" i="3"/>
  <c r="V321" i="3" s="1"/>
  <c r="S319" i="3"/>
  <c r="V319" i="3" s="1"/>
  <c r="Q326" i="3"/>
  <c r="Q327" i="3"/>
  <c r="S320" i="3"/>
  <c r="V320" i="3" s="1"/>
  <c r="Q332" i="3" l="1"/>
  <c r="S325" i="3"/>
  <c r="V325" i="3" s="1"/>
  <c r="Q333" i="3"/>
  <c r="S326" i="3"/>
  <c r="V326" i="3" s="1"/>
  <c r="Q335" i="3"/>
  <c r="S328" i="3"/>
  <c r="V328" i="3" s="1"/>
  <c r="S327" i="3"/>
  <c r="V327" i="3" s="1"/>
  <c r="Q334" i="3"/>
  <c r="Q336" i="3"/>
  <c r="S329" i="3"/>
  <c r="V329" i="3" s="1"/>
  <c r="Q339" i="3" l="1"/>
  <c r="S332" i="3"/>
  <c r="V332" i="3" s="1"/>
  <c r="S335" i="3"/>
  <c r="V335" i="3" s="1"/>
  <c r="Q342" i="3"/>
  <c r="S334" i="3"/>
  <c r="V334" i="3" s="1"/>
  <c r="Q341" i="3"/>
  <c r="S336" i="3"/>
  <c r="V336" i="3" s="1"/>
  <c r="Q343" i="3"/>
  <c r="Q340" i="3"/>
  <c r="S333" i="3"/>
  <c r="V333" i="3" s="1"/>
  <c r="Q346" i="3" l="1"/>
  <c r="S339" i="3"/>
  <c r="V339" i="3" s="1"/>
  <c r="S341" i="3"/>
  <c r="V341" i="3" s="1"/>
  <c r="Q348" i="3"/>
  <c r="Q350" i="3"/>
  <c r="S343" i="3"/>
  <c r="V343" i="3" s="1"/>
  <c r="Q349" i="3"/>
  <c r="S342" i="3"/>
  <c r="V342" i="3" s="1"/>
  <c r="Q347" i="3"/>
  <c r="S340" i="3"/>
  <c r="V340" i="3" s="1"/>
  <c r="Q353" i="3" l="1"/>
  <c r="S346" i="3"/>
  <c r="V346" i="3" s="1"/>
  <c r="S349" i="3"/>
  <c r="V349" i="3" s="1"/>
  <c r="Q356" i="3"/>
  <c r="S350" i="3"/>
  <c r="V350" i="3" s="1"/>
  <c r="Q357" i="3"/>
  <c r="S348" i="3"/>
  <c r="V348" i="3" s="1"/>
  <c r="Q355" i="3"/>
  <c r="S347" i="3"/>
  <c r="V347" i="3" s="1"/>
  <c r="Q354" i="3"/>
  <c r="Q360" i="3" l="1"/>
  <c r="S353" i="3"/>
  <c r="V353" i="3" s="1"/>
  <c r="S355" i="3"/>
  <c r="V355" i="3" s="1"/>
  <c r="Q362" i="3"/>
  <c r="Q364" i="3"/>
  <c r="S357" i="3"/>
  <c r="V357" i="3" s="1"/>
  <c r="Q361" i="3"/>
  <c r="S354" i="3"/>
  <c r="V354" i="3" s="1"/>
  <c r="Q363" i="3"/>
  <c r="S356" i="3"/>
  <c r="V356" i="3" s="1"/>
  <c r="Q367" i="3" l="1"/>
  <c r="S360" i="3"/>
  <c r="V360" i="3" s="1"/>
  <c r="Q368" i="3"/>
  <c r="S361" i="3"/>
  <c r="V361" i="3" s="1"/>
  <c r="Q371" i="3"/>
  <c r="S364" i="3"/>
  <c r="V364" i="3" s="1"/>
  <c r="S363" i="3"/>
  <c r="V363" i="3" s="1"/>
  <c r="Q370" i="3"/>
  <c r="S362" i="3"/>
  <c r="V362" i="3" s="1"/>
  <c r="Q369" i="3"/>
  <c r="Q374" i="3" l="1"/>
  <c r="S367" i="3"/>
  <c r="V367" i="3" s="1"/>
  <c r="S371" i="3"/>
  <c r="V371" i="3" s="1"/>
  <c r="Q378" i="3"/>
  <c r="S368" i="3"/>
  <c r="V368" i="3" s="1"/>
  <c r="Q375" i="3"/>
  <c r="S370" i="3"/>
  <c r="V370" i="3" s="1"/>
  <c r="Q377" i="3"/>
  <c r="S369" i="3"/>
  <c r="V369" i="3" s="1"/>
  <c r="Q376" i="3"/>
  <c r="Q381" i="3" l="1"/>
  <c r="S374" i="3"/>
  <c r="V374" i="3" s="1"/>
  <c r="Q384" i="3"/>
  <c r="S377" i="3"/>
  <c r="V377" i="3" s="1"/>
  <c r="S375" i="3"/>
  <c r="V375" i="3" s="1"/>
  <c r="Q382" i="3"/>
  <c r="Q385" i="3"/>
  <c r="S378" i="3"/>
  <c r="V378" i="3" s="1"/>
  <c r="Q383" i="3"/>
  <c r="S376" i="3"/>
  <c r="V376" i="3" s="1"/>
  <c r="S381" i="3" l="1"/>
  <c r="V381" i="3" s="1"/>
  <c r="Q388" i="3"/>
  <c r="S383" i="3"/>
  <c r="V383" i="3" s="1"/>
  <c r="Q390" i="3"/>
  <c r="S385" i="3"/>
  <c r="V385" i="3" s="1"/>
  <c r="Q392" i="3"/>
  <c r="S382" i="3"/>
  <c r="V382" i="3" s="1"/>
  <c r="Q389" i="3"/>
  <c r="S384" i="3"/>
  <c r="V384" i="3" s="1"/>
  <c r="Q391" i="3"/>
  <c r="S388" i="3" l="1"/>
  <c r="V388" i="3" s="1"/>
  <c r="Q395" i="3"/>
  <c r="S391" i="3"/>
  <c r="V391" i="3" s="1"/>
  <c r="Q398" i="3"/>
  <c r="Q396" i="3"/>
  <c r="S389" i="3"/>
  <c r="V389" i="3" s="1"/>
  <c r="Q399" i="3"/>
  <c r="S392" i="3"/>
  <c r="V392" i="3" s="1"/>
  <c r="S390" i="3"/>
  <c r="V390" i="3" s="1"/>
  <c r="Q397" i="3"/>
  <c r="S395" i="3" l="1"/>
  <c r="V395" i="3" s="1"/>
  <c r="Q402" i="3"/>
  <c r="S399" i="3"/>
  <c r="V399" i="3" s="1"/>
  <c r="Q406" i="3"/>
  <c r="Q403" i="3"/>
  <c r="S396" i="3"/>
  <c r="V396" i="3" s="1"/>
  <c r="Q404" i="3"/>
  <c r="S397" i="3"/>
  <c r="V397" i="3" s="1"/>
  <c r="S398" i="3"/>
  <c r="V398" i="3" s="1"/>
  <c r="Q405" i="3"/>
  <c r="Q409" i="3" l="1"/>
  <c r="S402" i="3"/>
  <c r="V402" i="3" s="1"/>
  <c r="Q411" i="3"/>
  <c r="S404" i="3"/>
  <c r="V404" i="3" s="1"/>
  <c r="S403" i="3"/>
  <c r="V403" i="3" s="1"/>
  <c r="Q410" i="3"/>
  <c r="S406" i="3"/>
  <c r="V406" i="3" s="1"/>
  <c r="Q413" i="3"/>
  <c r="S405" i="3"/>
  <c r="V405" i="3" s="1"/>
  <c r="Q412" i="3"/>
  <c r="Q416" i="3" l="1"/>
  <c r="S409" i="3"/>
  <c r="V409" i="3" s="1"/>
  <c r="S413" i="3"/>
  <c r="V413" i="3" s="1"/>
  <c r="Q420" i="3"/>
  <c r="S410" i="3"/>
  <c r="V410" i="3" s="1"/>
  <c r="Q417" i="3"/>
  <c r="S412" i="3"/>
  <c r="V412" i="3" s="1"/>
  <c r="Q419" i="3"/>
  <c r="S411" i="3"/>
  <c r="V411" i="3" s="1"/>
  <c r="Q418" i="3"/>
  <c r="Q423" i="3" l="1"/>
  <c r="S416" i="3"/>
  <c r="V416" i="3" s="1"/>
  <c r="S419" i="3"/>
  <c r="V419" i="3" s="1"/>
  <c r="Q426" i="3"/>
  <c r="S417" i="3"/>
  <c r="V417" i="3" s="1"/>
  <c r="Q424" i="3"/>
  <c r="S420" i="3"/>
  <c r="V420" i="3" s="1"/>
  <c r="Q427" i="3"/>
  <c r="S418" i="3"/>
  <c r="V418" i="3" s="1"/>
  <c r="Q425" i="3"/>
  <c r="S423" i="3" l="1"/>
  <c r="V423" i="3" s="1"/>
  <c r="Q430" i="3"/>
  <c r="S425" i="3"/>
  <c r="V425" i="3" s="1"/>
  <c r="Q432" i="3"/>
  <c r="Q434" i="3"/>
  <c r="S427" i="3"/>
  <c r="V427" i="3" s="1"/>
  <c r="Q431" i="3"/>
  <c r="S424" i="3"/>
  <c r="V424" i="3" s="1"/>
  <c r="Q433" i="3"/>
  <c r="S426" i="3"/>
  <c r="V426" i="3" s="1"/>
  <c r="S430" i="3" l="1"/>
  <c r="V430" i="3" s="1"/>
  <c r="Q437" i="3"/>
  <c r="Q438" i="3"/>
  <c r="S431" i="3"/>
  <c r="V431" i="3" s="1"/>
  <c r="S434" i="3"/>
  <c r="V434" i="3" s="1"/>
  <c r="Q441" i="3"/>
  <c r="Q439" i="3"/>
  <c r="S432" i="3"/>
  <c r="V432" i="3" s="1"/>
  <c r="Q440" i="3"/>
  <c r="S433" i="3"/>
  <c r="V433" i="3" s="1"/>
  <c r="Q444" i="3" l="1"/>
  <c r="S437" i="3"/>
  <c r="V437" i="3" s="1"/>
  <c r="S439" i="3"/>
  <c r="V439" i="3" s="1"/>
  <c r="Q446" i="3"/>
  <c r="S440" i="3"/>
  <c r="V440" i="3" s="1"/>
  <c r="Q447" i="3"/>
  <c r="Q448" i="3"/>
  <c r="S441" i="3"/>
  <c r="V441" i="3" s="1"/>
  <c r="Q445" i="3"/>
  <c r="S438" i="3"/>
  <c r="V438" i="3" s="1"/>
  <c r="Q451" i="3" l="1"/>
  <c r="S444" i="3"/>
  <c r="V444" i="3" s="1"/>
  <c r="Q455" i="3"/>
  <c r="S448" i="3"/>
  <c r="V448" i="3" s="1"/>
  <c r="Q452" i="3"/>
  <c r="S445" i="3"/>
  <c r="V445" i="3" s="1"/>
  <c r="S447" i="3"/>
  <c r="V447" i="3" s="1"/>
  <c r="Q454" i="3"/>
  <c r="S446" i="3"/>
  <c r="V446" i="3" s="1"/>
  <c r="Q453" i="3"/>
  <c r="S451" i="3" l="1"/>
  <c r="V451" i="3" s="1"/>
  <c r="Q458" i="3"/>
  <c r="S452" i="3"/>
  <c r="V452" i="3" s="1"/>
  <c r="Q459" i="3"/>
  <c r="S454" i="3"/>
  <c r="V454" i="3" s="1"/>
  <c r="Q461" i="3"/>
  <c r="Q460" i="3"/>
  <c r="S453" i="3"/>
  <c r="V453" i="3" s="1"/>
  <c r="S455" i="3"/>
  <c r="V455" i="3" s="1"/>
  <c r="Q462" i="3"/>
  <c r="S458" i="3" l="1"/>
  <c r="V458" i="3" s="1"/>
  <c r="Q465" i="3"/>
  <c r="Q467" i="3"/>
  <c r="S460" i="3"/>
  <c r="V460" i="3" s="1"/>
  <c r="S461" i="3"/>
  <c r="V461" i="3" s="1"/>
  <c r="Q468" i="3"/>
  <c r="S462" i="3"/>
  <c r="V462" i="3" s="1"/>
  <c r="Q469" i="3"/>
  <c r="S459" i="3"/>
  <c r="V459" i="3" s="1"/>
  <c r="Q466" i="3"/>
  <c r="S465" i="3" l="1"/>
  <c r="V465" i="3" s="1"/>
  <c r="Q472" i="3"/>
  <c r="Q475" i="3"/>
  <c r="S468" i="3"/>
  <c r="V468" i="3" s="1"/>
  <c r="S469" i="3"/>
  <c r="V469" i="3" s="1"/>
  <c r="Q476" i="3"/>
  <c r="Q473" i="3"/>
  <c r="S466" i="3"/>
  <c r="V466" i="3" s="1"/>
  <c r="S467" i="3"/>
  <c r="V467" i="3" s="1"/>
  <c r="Q474" i="3"/>
  <c r="S472" i="3" l="1"/>
  <c r="V472" i="3" s="1"/>
  <c r="Q479" i="3"/>
  <c r="S473" i="3"/>
  <c r="V473" i="3" s="1"/>
  <c r="Q480" i="3"/>
  <c r="S476" i="3"/>
  <c r="V476" i="3" s="1"/>
  <c r="Q483" i="3"/>
  <c r="S475" i="3"/>
  <c r="V475" i="3" s="1"/>
  <c r="Q482" i="3"/>
  <c r="S474" i="3"/>
  <c r="V474" i="3" s="1"/>
  <c r="Q481" i="3"/>
  <c r="Q486" i="3" l="1"/>
  <c r="S479" i="3"/>
  <c r="V479" i="3" s="1"/>
  <c r="Q488" i="3"/>
  <c r="S481" i="3"/>
  <c r="V481" i="3" s="1"/>
  <c r="Q489" i="3"/>
  <c r="S482" i="3"/>
  <c r="V482" i="3" s="1"/>
  <c r="Q490" i="3"/>
  <c r="S483" i="3"/>
  <c r="V483" i="3" s="1"/>
  <c r="S480" i="3"/>
  <c r="V480" i="3" s="1"/>
  <c r="Q487" i="3"/>
  <c r="S486" i="3" l="1"/>
  <c r="V486" i="3" s="1"/>
  <c r="Q493" i="3"/>
  <c r="S490" i="3"/>
  <c r="V490" i="3" s="1"/>
  <c r="Q497" i="3"/>
  <c r="Q496" i="3"/>
  <c r="S489" i="3"/>
  <c r="V489" i="3" s="1"/>
  <c r="Q494" i="3"/>
  <c r="S487" i="3"/>
  <c r="V487" i="3" s="1"/>
  <c r="S488" i="3"/>
  <c r="V488" i="3" s="1"/>
  <c r="Q495" i="3"/>
  <c r="S493" i="3" l="1"/>
  <c r="V493" i="3" s="1"/>
  <c r="Q500" i="3"/>
  <c r="Q501" i="3"/>
  <c r="S494" i="3"/>
  <c r="V494" i="3" s="1"/>
  <c r="S496" i="3"/>
  <c r="V496" i="3" s="1"/>
  <c r="Q503" i="3"/>
  <c r="S497" i="3"/>
  <c r="V497" i="3" s="1"/>
  <c r="Q504" i="3"/>
  <c r="Q502" i="3"/>
  <c r="S495" i="3"/>
  <c r="V495" i="3" s="1"/>
  <c r="S500" i="3" l="1"/>
  <c r="V500" i="3" s="1"/>
  <c r="Q507" i="3"/>
  <c r="S502" i="3"/>
  <c r="V502" i="3" s="1"/>
  <c r="Q509" i="3"/>
  <c r="S501" i="3"/>
  <c r="V501" i="3" s="1"/>
  <c r="Q508" i="3"/>
  <c r="Q511" i="3"/>
  <c r="S504" i="3"/>
  <c r="V504" i="3" s="1"/>
  <c r="Q510" i="3"/>
  <c r="S503" i="3"/>
  <c r="V503" i="3" s="1"/>
  <c r="Q514" i="3" l="1"/>
  <c r="S507" i="3"/>
  <c r="V507" i="3" s="1"/>
  <c r="Q518" i="3"/>
  <c r="S511" i="3"/>
  <c r="V511" i="3" s="1"/>
  <c r="Q515" i="3"/>
  <c r="S508" i="3"/>
  <c r="V508" i="3" s="1"/>
  <c r="S509" i="3"/>
  <c r="V509" i="3" s="1"/>
  <c r="Q516" i="3"/>
  <c r="S510" i="3"/>
  <c r="V510" i="3" s="1"/>
  <c r="Q517" i="3"/>
  <c r="S514" i="3" l="1"/>
  <c r="V514" i="3" s="1"/>
  <c r="Q521" i="3"/>
  <c r="S517" i="3"/>
  <c r="V517" i="3" s="1"/>
  <c r="Q524" i="3"/>
  <c r="Q523" i="3"/>
  <c r="S516" i="3"/>
  <c r="V516" i="3" s="1"/>
  <c r="S515" i="3"/>
  <c r="V515" i="3" s="1"/>
  <c r="Q522" i="3"/>
  <c r="Q525" i="3"/>
  <c r="S518" i="3"/>
  <c r="V518" i="3" s="1"/>
  <c r="S521" i="3" l="1"/>
  <c r="V521" i="3" s="1"/>
  <c r="Q528" i="3"/>
  <c r="Q532" i="3"/>
  <c r="S525" i="3"/>
  <c r="V525" i="3" s="1"/>
  <c r="S522" i="3"/>
  <c r="V522" i="3" s="1"/>
  <c r="Q529" i="3"/>
  <c r="S523" i="3"/>
  <c r="V523" i="3" s="1"/>
  <c r="Q530" i="3"/>
  <c r="S524" i="3"/>
  <c r="V524" i="3" s="1"/>
  <c r="Q531" i="3"/>
  <c r="Q535" i="3" l="1"/>
  <c r="S528" i="3"/>
  <c r="V528" i="3" s="1"/>
  <c r="Q537" i="3"/>
  <c r="S530" i="3"/>
  <c r="V530" i="3" s="1"/>
  <c r="Q536" i="3"/>
  <c r="S529" i="3"/>
  <c r="V529" i="3" s="1"/>
  <c r="Q539" i="3"/>
  <c r="S532" i="3"/>
  <c r="V532" i="3" s="1"/>
  <c r="Q538" i="3"/>
  <c r="S531" i="3"/>
  <c r="V531" i="3" s="1"/>
  <c r="Q542" i="3" l="1"/>
  <c r="S535" i="3"/>
  <c r="V535" i="3" s="1"/>
  <c r="S539" i="3"/>
  <c r="V539" i="3" s="1"/>
  <c r="Q546" i="3"/>
  <c r="S536" i="3"/>
  <c r="V536" i="3" s="1"/>
  <c r="Q543" i="3"/>
  <c r="S537" i="3"/>
  <c r="V537" i="3" s="1"/>
  <c r="Q544" i="3"/>
  <c r="Q545" i="3"/>
  <c r="S538" i="3"/>
  <c r="V538" i="3" s="1"/>
  <c r="S542" i="3" l="1"/>
  <c r="V542" i="3" s="1"/>
  <c r="Q549" i="3"/>
  <c r="S545" i="3"/>
  <c r="V545" i="3" s="1"/>
  <c r="Q552" i="3"/>
  <c r="Q550" i="3"/>
  <c r="S543" i="3"/>
  <c r="V543" i="3" s="1"/>
  <c r="S544" i="3"/>
  <c r="V544" i="3" s="1"/>
  <c r="Q551" i="3"/>
  <c r="Q553" i="3"/>
  <c r="S546" i="3"/>
  <c r="V546" i="3" s="1"/>
  <c r="S549" i="3" l="1"/>
  <c r="V549" i="3" s="1"/>
  <c r="Q556" i="3"/>
  <c r="Q557" i="3"/>
  <c r="S550" i="3"/>
  <c r="V550" i="3" s="1"/>
  <c r="Q558" i="3"/>
  <c r="S551" i="3"/>
  <c r="V551" i="3" s="1"/>
  <c r="S552" i="3"/>
  <c r="V552" i="3" s="1"/>
  <c r="Q559" i="3"/>
  <c r="Q560" i="3"/>
  <c r="S553" i="3"/>
  <c r="V553" i="3" s="1"/>
  <c r="S556" i="3" l="1"/>
  <c r="V556" i="3" s="1"/>
  <c r="Q563" i="3"/>
  <c r="Q566" i="3"/>
  <c r="S559" i="3"/>
  <c r="V559" i="3" s="1"/>
  <c r="S558" i="3"/>
  <c r="V558" i="3" s="1"/>
  <c r="Q565" i="3"/>
  <c r="Q567" i="3"/>
  <c r="S560" i="3"/>
  <c r="V560" i="3" s="1"/>
  <c r="S557" i="3"/>
  <c r="V557" i="3" s="1"/>
  <c r="Q564" i="3"/>
  <c r="S563" i="3" l="1"/>
  <c r="V563" i="3" s="1"/>
  <c r="Q570" i="3"/>
  <c r="S567" i="3"/>
  <c r="V567" i="3" s="1"/>
  <c r="Q574" i="3"/>
  <c r="S564" i="3"/>
  <c r="V564" i="3" s="1"/>
  <c r="Q571" i="3"/>
  <c r="Q572" i="3"/>
  <c r="S565" i="3"/>
  <c r="V565" i="3" s="1"/>
  <c r="S566" i="3"/>
  <c r="V566" i="3" s="1"/>
  <c r="Q573" i="3"/>
  <c r="S570" i="3" l="1"/>
  <c r="V570" i="3" s="1"/>
  <c r="Q577" i="3"/>
  <c r="S572" i="3"/>
  <c r="V572" i="3" s="1"/>
  <c r="Q579" i="3"/>
  <c r="S571" i="3"/>
  <c r="V571" i="3" s="1"/>
  <c r="Q578" i="3"/>
  <c r="S573" i="3"/>
  <c r="V573" i="3" s="1"/>
  <c r="Q580" i="3"/>
  <c r="S574" i="3"/>
  <c r="V574" i="3" s="1"/>
  <c r="Q581" i="3"/>
  <c r="S577" i="3" l="1"/>
  <c r="V577" i="3" s="1"/>
  <c r="Q584" i="3"/>
  <c r="Q588" i="3"/>
  <c r="S581" i="3"/>
  <c r="V581" i="3" s="1"/>
  <c r="S580" i="3"/>
  <c r="V580" i="3" s="1"/>
  <c r="Q587" i="3"/>
  <c r="Q585" i="3"/>
  <c r="S578" i="3"/>
  <c r="V578" i="3" s="1"/>
  <c r="S579" i="3"/>
  <c r="V579" i="3" s="1"/>
  <c r="Q586" i="3"/>
  <c r="S584" i="3" l="1"/>
  <c r="V584" i="3" s="1"/>
  <c r="Q591" i="3"/>
  <c r="Q592" i="3"/>
  <c r="S585" i="3"/>
  <c r="V585" i="3" s="1"/>
  <c r="S587" i="3"/>
  <c r="V587" i="3" s="1"/>
  <c r="Q594" i="3"/>
  <c r="S588" i="3"/>
  <c r="V588" i="3" s="1"/>
  <c r="Q595" i="3"/>
  <c r="Q593" i="3"/>
  <c r="S586" i="3"/>
  <c r="V586" i="3" s="1"/>
  <c r="S591" i="3" l="1"/>
  <c r="V591" i="3" s="1"/>
  <c r="Q598" i="3"/>
  <c r="Q600" i="3"/>
  <c r="S593" i="3"/>
  <c r="V593" i="3" s="1"/>
  <c r="S595" i="3"/>
  <c r="V595" i="3" s="1"/>
  <c r="Q602" i="3"/>
  <c r="S594" i="3"/>
  <c r="V594" i="3" s="1"/>
  <c r="Q601" i="3"/>
  <c r="Q599" i="3"/>
  <c r="S592" i="3"/>
  <c r="V592" i="3" s="1"/>
  <c r="Q605" i="3" l="1"/>
  <c r="S598" i="3"/>
  <c r="V598" i="3" s="1"/>
  <c r="Q606" i="3"/>
  <c r="S599" i="3"/>
  <c r="V599" i="3" s="1"/>
  <c r="Q607" i="3"/>
  <c r="S600" i="3"/>
  <c r="V600" i="3" s="1"/>
  <c r="S601" i="3"/>
  <c r="V601" i="3" s="1"/>
  <c r="Q608" i="3"/>
  <c r="S602" i="3"/>
  <c r="V602" i="3" s="1"/>
  <c r="Q609" i="3"/>
  <c r="Q612" i="3" l="1"/>
  <c r="S605" i="3"/>
  <c r="V605" i="3" s="1"/>
  <c r="S609" i="3"/>
  <c r="V609" i="3" s="1"/>
  <c r="Q616" i="3"/>
  <c r="S607" i="3"/>
  <c r="V607" i="3" s="1"/>
  <c r="Q614" i="3"/>
  <c r="Q615" i="3"/>
  <c r="S608" i="3"/>
  <c r="V608" i="3" s="1"/>
  <c r="Q613" i="3"/>
  <c r="S606" i="3"/>
  <c r="V606" i="3" s="1"/>
  <c r="S612" i="3" l="1"/>
  <c r="V612" i="3" s="1"/>
  <c r="Q619" i="3"/>
  <c r="Q622" i="3"/>
  <c r="S615" i="3"/>
  <c r="V615" i="3" s="1"/>
  <c r="Q621" i="3"/>
  <c r="S614" i="3"/>
  <c r="V614" i="3" s="1"/>
  <c r="Q620" i="3"/>
  <c r="S613" i="3"/>
  <c r="V613" i="3" s="1"/>
  <c r="S616" i="3"/>
  <c r="V616" i="3" s="1"/>
  <c r="Q623" i="3"/>
  <c r="Q626" i="3" l="1"/>
  <c r="S619" i="3"/>
  <c r="V619" i="3" s="1"/>
  <c r="Q627" i="3"/>
  <c r="S620" i="3"/>
  <c r="V620" i="3" s="1"/>
  <c r="S621" i="3"/>
  <c r="V621" i="3" s="1"/>
  <c r="Q628" i="3"/>
  <c r="S622" i="3"/>
  <c r="V622" i="3" s="1"/>
  <c r="Q629" i="3"/>
  <c r="Q630" i="3"/>
  <c r="S623" i="3"/>
  <c r="V623" i="3" s="1"/>
  <c r="S626" i="3" l="1"/>
  <c r="V626" i="3" s="1"/>
  <c r="Q633" i="3"/>
  <c r="Q637" i="3"/>
  <c r="S630" i="3"/>
  <c r="V630" i="3" s="1"/>
  <c r="Q635" i="3"/>
  <c r="S628" i="3"/>
  <c r="V628" i="3" s="1"/>
  <c r="S629" i="3"/>
  <c r="V629" i="3" s="1"/>
  <c r="Q636" i="3"/>
  <c r="Q634" i="3"/>
  <c r="S627" i="3"/>
  <c r="V627" i="3" s="1"/>
  <c r="S633" i="3" l="1"/>
  <c r="V633" i="3" s="1"/>
  <c r="Q640" i="3"/>
  <c r="Q642" i="3"/>
  <c r="S635" i="3"/>
  <c r="V635" i="3" s="1"/>
  <c r="S636" i="3"/>
  <c r="V636" i="3" s="1"/>
  <c r="Q643" i="3"/>
  <c r="Q641" i="3"/>
  <c r="S634" i="3"/>
  <c r="V634" i="3" s="1"/>
  <c r="Q644" i="3"/>
  <c r="S637" i="3"/>
  <c r="V637" i="3" s="1"/>
  <c r="Q647" i="3" l="1"/>
  <c r="S640" i="3"/>
  <c r="V640" i="3" s="1"/>
  <c r="S641" i="3"/>
  <c r="V641" i="3" s="1"/>
  <c r="Q648" i="3"/>
  <c r="S643" i="3"/>
  <c r="V643" i="3" s="1"/>
  <c r="Q650" i="3"/>
  <c r="S644" i="3"/>
  <c r="V644" i="3" s="1"/>
  <c r="Q651" i="3"/>
  <c r="Q649" i="3"/>
  <c r="S642" i="3"/>
  <c r="V642" i="3" s="1"/>
  <c r="S647" i="3" l="1"/>
  <c r="V647" i="3" s="1"/>
  <c r="Q654" i="3"/>
  <c r="S649" i="3"/>
  <c r="V649" i="3" s="1"/>
  <c r="Q656" i="3"/>
  <c r="S651" i="3"/>
  <c r="V651" i="3" s="1"/>
  <c r="Q658" i="3"/>
  <c r="Q657" i="3"/>
  <c r="S650" i="3"/>
  <c r="V650" i="3" s="1"/>
  <c r="S648" i="3"/>
  <c r="V648" i="3" s="1"/>
  <c r="Q655" i="3"/>
  <c r="Q661" i="3" l="1"/>
  <c r="S654" i="3"/>
  <c r="V654" i="3" s="1"/>
  <c r="S657" i="3"/>
  <c r="V657" i="3" s="1"/>
  <c r="Q664" i="3"/>
  <c r="S658" i="3"/>
  <c r="V658" i="3" s="1"/>
  <c r="Q665" i="3"/>
  <c r="S655" i="3"/>
  <c r="V655" i="3" s="1"/>
  <c r="Q662" i="3"/>
  <c r="Q663" i="3"/>
  <c r="S656" i="3"/>
  <c r="V656" i="3" s="1"/>
  <c r="S661" i="3" l="1"/>
  <c r="V661" i="3" s="1"/>
  <c r="Q668" i="3"/>
  <c r="S662" i="3"/>
  <c r="V662" i="3" s="1"/>
  <c r="Q669" i="3"/>
  <c r="S665" i="3"/>
  <c r="V665" i="3" s="1"/>
  <c r="Q672" i="3"/>
  <c r="Q671" i="3"/>
  <c r="S664" i="3"/>
  <c r="V664" i="3" s="1"/>
  <c r="S663" i="3"/>
  <c r="V663" i="3" s="1"/>
  <c r="Q670" i="3"/>
  <c r="S668" i="3" l="1"/>
  <c r="V668" i="3" s="1"/>
  <c r="Q675" i="3"/>
  <c r="S671" i="3"/>
  <c r="V671" i="3" s="1"/>
  <c r="Q678" i="3"/>
  <c r="S672" i="3"/>
  <c r="V672" i="3" s="1"/>
  <c r="Q679" i="3"/>
  <c r="S670" i="3"/>
  <c r="V670" i="3" s="1"/>
  <c r="Q677" i="3"/>
  <c r="Q676" i="3"/>
  <c r="S669" i="3"/>
  <c r="V669" i="3" s="1"/>
  <c r="S675" i="3" l="1"/>
  <c r="V675" i="3" s="1"/>
  <c r="Q682" i="3"/>
  <c r="S677" i="3"/>
  <c r="V677" i="3" s="1"/>
  <c r="Q684" i="3"/>
  <c r="Q686" i="3"/>
  <c r="S679" i="3"/>
  <c r="V679" i="3" s="1"/>
  <c r="Q685" i="3"/>
  <c r="S678" i="3"/>
  <c r="V678" i="3" s="1"/>
  <c r="S676" i="3"/>
  <c r="V676" i="3" s="1"/>
  <c r="Q683" i="3"/>
  <c r="Q689" i="3" l="1"/>
  <c r="S682" i="3"/>
  <c r="V682" i="3" s="1"/>
  <c r="S685" i="3"/>
  <c r="V685" i="3" s="1"/>
  <c r="Q692" i="3"/>
  <c r="Q693" i="3"/>
  <c r="S686" i="3"/>
  <c r="V686" i="3" s="1"/>
  <c r="S684" i="3"/>
  <c r="V684" i="3" s="1"/>
  <c r="Q691" i="3"/>
  <c r="S683" i="3"/>
  <c r="V683" i="3" s="1"/>
  <c r="Q690" i="3"/>
  <c r="S689" i="3" l="1"/>
  <c r="V689" i="3" s="1"/>
  <c r="Q696" i="3"/>
  <c r="S696" i="3" s="1"/>
  <c r="V696" i="3" s="1"/>
  <c r="Q698" i="3"/>
  <c r="S698" i="3" s="1"/>
  <c r="V698" i="3" s="1"/>
  <c r="S691" i="3"/>
  <c r="V691" i="3" s="1"/>
  <c r="Q697" i="3"/>
  <c r="S697" i="3" s="1"/>
  <c r="V697" i="3" s="1"/>
  <c r="S690" i="3"/>
  <c r="V690" i="3" s="1"/>
  <c r="Q700" i="3"/>
  <c r="S700" i="3" s="1"/>
  <c r="V700" i="3" s="1"/>
  <c r="S693" i="3"/>
  <c r="V693" i="3" s="1"/>
  <c r="Q699" i="3"/>
  <c r="S699" i="3" s="1"/>
  <c r="V699" i="3" s="1"/>
  <c r="S692" i="3"/>
  <c r="V692" i="3" s="1"/>
</calcChain>
</file>

<file path=xl/sharedStrings.xml><?xml version="1.0" encoding="utf-8"?>
<sst xmlns="http://schemas.openxmlformats.org/spreadsheetml/2006/main" count="2244" uniqueCount="351">
  <si>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</si>
  <si>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</si>
  <si>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</si>
  <si>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</si>
  <si>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</si>
  <si>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</si>
  <si>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</si>
  <si>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</si>
  <si>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</si>
  <si>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</si>
  <si>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</si>
  <si>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</si>
  <si>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</si>
  <si>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</si>
  <si>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</si>
  <si>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</si>
  <si>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</si>
  <si>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</si>
  <si>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</si>
  <si>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</si>
  <si>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</si>
  <si>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</si>
  <si>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</si>
  <si>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</si>
  <si>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</si>
  <si>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</si>
  <si>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</si>
  <si>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</si>
  <si>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</si>
  <si>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</si>
  <si>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</si>
  <si>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</si>
  <si>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</si>
  <si>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</si>
  <si>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</si>
  <si>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</si>
  <si>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</si>
  <si>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</si>
  <si>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</si>
  <si>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</si>
  <si>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</si>
  <si>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</si>
  <si>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</si>
  <si>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</si>
  <si>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</si>
  <si>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</si>
  <si>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</si>
  <si>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</si>
  <si>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</si>
  <si>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</si>
  <si>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</si>
  <si>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</si>
  <si>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</si>
  <si>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</si>
  <si>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</si>
  <si>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</si>
  <si>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</si>
  <si>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</si>
  <si>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</si>
  <si>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</si>
  <si>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</si>
  <si>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</si>
  <si>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</si>
  <si>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</si>
  <si>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</si>
  <si>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(-22|-58)</t>
  </si>
  <si>
    <t>fpttan`s village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</si>
  <si>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</si>
  <si>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</si>
  <si>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</si>
  <si>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</si>
  <si>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</si>
  <si>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</si>
  <si>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</si>
  <si>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</si>
  <si>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</si>
  <si>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</si>
  <si>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</si>
  <si>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</si>
  <si>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</si>
  <si>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</si>
  <si>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</si>
  <si>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</si>
  <si>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</si>
  <si>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</si>
  <si>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</si>
  <si>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</si>
  <si>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</si>
  <si>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</si>
  <si>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</si>
  <si>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</si>
  <si>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</si>
  <si>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</si>
  <si>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</si>
  <si>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</si>
  <si>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</si>
  <si>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</si>
  <si>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</si>
  <si>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</si>
  <si>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</si>
  <si>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</si>
  <si>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</si>
  <si>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</si>
  <si>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t>(-36|-49)</t>
  </si>
  <si>
    <t>Alcohol</t>
  </si>
  <si>
    <t>(-33|-57)</t>
  </si>
  <si>
    <t>The Green Dragon</t>
  </si>
  <si>
    <t>(-40|-51)</t>
  </si>
  <si>
    <t>Natars -41|-52</t>
  </si>
  <si>
    <t>(-42|-56)</t>
  </si>
  <si>
    <t>.</t>
  </si>
  <si>
    <t>(-35|-39)</t>
  </si>
  <si>
    <t>The farm</t>
  </si>
  <si>
    <t>(-40|-60)</t>
  </si>
  <si>
    <t>02 Moderdonia</t>
  </si>
  <si>
    <t>Natars -43|-46</t>
  </si>
  <si>
    <t>Natars -21|-40</t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</si>
  <si>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</si>
  <si>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</si>
  <si>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</si>
  <si>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</si>
  <si>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</si>
  <si>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</si>
  <si>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</si>
  <si>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</si>
  <si>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</si>
  <si>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</si>
  <si>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</si>
  <si>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</si>
  <si>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</si>
  <si>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</si>
  <si>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</si>
  <si>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</si>
  <si>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</si>
  <si>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</si>
  <si>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</si>
  <si>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</si>
  <si>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</si>
  <si>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</si>
  <si>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</si>
  <si>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</si>
  <si>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</si>
  <si>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</si>
  <si>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</si>
  <si>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</si>
  <si>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</si>
  <si>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</si>
  <si>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</si>
  <si>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</si>
  <si>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</si>
  <si>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</si>
  <si>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</si>
  <si>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</si>
  <si>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</si>
  <si>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</si>
  <si>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</si>
  <si>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</si>
  <si>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</si>
  <si>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</si>
  <si>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</si>
  <si>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</si>
  <si>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</si>
  <si>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</si>
  <si>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</si>
  <si>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</si>
  <si>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</si>
  <si>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</si>
  <si>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</si>
  <si>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</si>
  <si>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</si>
  <si>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</si>
  <si>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</si>
  <si>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</si>
  <si>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</si>
  <si>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</si>
  <si>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</si>
  <si>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</si>
  <si>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</si>
  <si>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</si>
  <si>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</si>
  <si>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</si>
  <si>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</si>
  <si>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</si>
  <si>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</si>
  <si>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</si>
  <si>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</si>
  <si>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</si>
  <si>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</si>
  <si>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</si>
  <si>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</si>
  <si>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</si>
  <si>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</si>
  <si>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</si>
  <si>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</si>
  <si>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</si>
  <si>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</si>
  <si>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</si>
  <si>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</si>
  <si>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</si>
  <si>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</si>
  <si>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</si>
  <si>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</si>
  <si>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</si>
  <si>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</si>
  <si>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</si>
  <si>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</si>
  <si>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</si>
  <si>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</si>
  <si>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</si>
  <si>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</si>
  <si>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</si>
  <si>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</si>
  <si>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Description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</si>
  <si>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</si>
  <si>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</si>
  <si>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</si>
  <si>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</si>
  <si>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</si>
  <si>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</si>
  <si>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</si>
  <si>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</si>
  <si>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</si>
  <si>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</si>
  <si>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</si>
  <si>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</si>
  <si>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</si>
  <si>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</si>
  <si>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</si>
  <si>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</si>
  <si>
    <r>
      <t>Anixlia</t>
    </r>
    <r>
      <rPr>
        <sz val="11"/>
        <color rgb="FF474747"/>
        <rFont val="Arial"/>
        <family val="2"/>
      </rPr>
      <t> </t>
    </r>
  </si>
  <si>
    <r>
      <t>vinsk</t>
    </r>
    <r>
      <rPr>
        <sz val="11"/>
        <color rgb="FF474747"/>
        <rFont val="Arial"/>
        <family val="2"/>
      </rPr>
      <t> </t>
    </r>
  </si>
  <si>
    <r>
      <t>Crixus</t>
    </r>
    <r>
      <rPr>
        <sz val="11"/>
        <color rgb="FF474747"/>
        <rFont val="Arial"/>
        <family val="2"/>
      </rPr>
      <t> </t>
    </r>
  </si>
  <si>
    <r>
      <t>coussa</t>
    </r>
    <r>
      <rPr>
        <sz val="11"/>
        <color rgb="FF474747"/>
        <rFont val="Arial"/>
        <family val="2"/>
      </rPr>
      <t> </t>
    </r>
  </si>
  <si>
    <t>(-34|-49)</t>
  </si>
  <si>
    <t>00. Hola</t>
  </si>
  <si>
    <r>
      <t>camino</t>
    </r>
    <r>
      <rPr>
        <sz val="11"/>
        <color rgb="FF474747"/>
        <rFont val="Arial"/>
        <family val="2"/>
      </rPr>
      <t> </t>
    </r>
  </si>
  <si>
    <r>
      <t>DevOps</t>
    </r>
    <r>
      <rPr>
        <sz val="11"/>
        <color rgb="FF474747"/>
        <rFont val="Arial"/>
        <family val="2"/>
      </rPr>
      <t> </t>
    </r>
  </si>
  <si>
    <r>
      <t>254 </t>
    </r>
    <r>
      <rPr>
        <sz val="9"/>
        <color rgb="FFFFFFFF"/>
        <rFont val="Arial"/>
        <family val="2"/>
      </rPr>
      <t>-3</t>
    </r>
  </si>
  <si>
    <r>
      <t>257 </t>
    </r>
    <r>
      <rPr>
        <sz val="9"/>
        <color rgb="FFFFFFFF"/>
        <rFont val="Arial"/>
        <family val="2"/>
      </rPr>
      <t>-7</t>
    </r>
  </si>
  <si>
    <r>
      <t>Brembo</t>
    </r>
    <r>
      <rPr>
        <sz val="11"/>
        <color rgb="FF474747"/>
        <rFont val="Arial"/>
        <family val="2"/>
      </rPr>
      <t> </t>
    </r>
  </si>
  <si>
    <r>
      <t>ruben666</t>
    </r>
    <r>
      <rPr>
        <sz val="11"/>
        <color rgb="FF474747"/>
        <rFont val="Arial"/>
        <family val="2"/>
      </rPr>
      <t> </t>
    </r>
  </si>
  <si>
    <r>
      <t>ken5503</t>
    </r>
    <r>
      <rPr>
        <sz val="11"/>
        <color rgb="FF474747"/>
        <rFont val="Arial"/>
        <family val="2"/>
      </rPr>
      <t> </t>
    </r>
  </si>
  <si>
    <r>
      <t>Yaniv Fargoon</t>
    </r>
    <r>
      <rPr>
        <sz val="11"/>
        <color rgb="FF474747"/>
        <rFont val="Arial"/>
        <family val="2"/>
      </rPr>
      <t> </t>
    </r>
  </si>
  <si>
    <r>
      <t>robos</t>
    </r>
    <r>
      <rPr>
        <sz val="11"/>
        <color rgb="FF474747"/>
        <rFont val="Arial"/>
        <family val="2"/>
      </rPr>
      <t> </t>
    </r>
  </si>
  <si>
    <r>
      <t>Porazka zyciowa</t>
    </r>
    <r>
      <rPr>
        <sz val="11"/>
        <color rgb="FF474747"/>
        <rFont val="Arial"/>
        <family val="2"/>
      </rPr>
      <t> </t>
    </r>
  </si>
  <si>
    <r>
      <t>KingLion</t>
    </r>
    <r>
      <rPr>
        <sz val="11"/>
        <color rgb="FF474747"/>
        <rFont val="Arial"/>
        <family val="2"/>
      </rPr>
      <t> </t>
    </r>
  </si>
  <si>
    <r>
      <t>nima</t>
    </r>
    <r>
      <rPr>
        <sz val="11"/>
        <color rgb="FF474747"/>
        <rFont val="Arial"/>
        <family val="2"/>
      </rPr>
      <t> </t>
    </r>
  </si>
  <si>
    <r>
      <t>Kosou</t>
    </r>
    <r>
      <rPr>
        <sz val="11"/>
        <color rgb="FF474747"/>
        <rFont val="Arial"/>
        <family val="2"/>
      </rPr>
      <t> </t>
    </r>
  </si>
  <si>
    <r>
      <t>wongsui</t>
    </r>
    <r>
      <rPr>
        <sz val="11"/>
        <color rgb="FF474747"/>
        <rFont val="Arial"/>
        <family val="2"/>
      </rPr>
      <t> </t>
    </r>
  </si>
  <si>
    <r>
      <t>Who</t>
    </r>
    <r>
      <rPr>
        <sz val="11"/>
        <color rgb="FF474747"/>
        <rFont val="Arial"/>
        <family val="2"/>
      </rPr>
      <t> </t>
    </r>
  </si>
  <si>
    <t>(-26|-58)</t>
  </si>
  <si>
    <t>Stormborn</t>
  </si>
  <si>
    <r>
      <t>209 </t>
    </r>
    <r>
      <rPr>
        <sz val="9"/>
        <color rgb="FFFFFFFF"/>
        <rFont val="Arial"/>
        <family val="2"/>
      </rPr>
      <t>+9</t>
    </r>
  </si>
  <si>
    <r>
      <t>200 </t>
    </r>
    <r>
      <rPr>
        <sz val="9"/>
        <color rgb="FFFFFFFF"/>
        <rFont val="Arial"/>
        <family val="2"/>
      </rPr>
      <t>+5</t>
    </r>
  </si>
  <si>
    <r>
      <t>195 </t>
    </r>
    <r>
      <rPr>
        <sz val="9"/>
        <color rgb="FFFFFFFF"/>
        <rFont val="Arial"/>
        <family val="2"/>
      </rPr>
      <t>+10</t>
    </r>
  </si>
  <si>
    <r>
      <t>DwarfLord8</t>
    </r>
    <r>
      <rPr>
        <sz val="11"/>
        <color rgb="FF474747"/>
        <rFont val="Arial"/>
        <family val="2"/>
      </rPr>
      <t> </t>
    </r>
  </si>
  <si>
    <r>
      <t>IR.COB 3</t>
    </r>
    <r>
      <rPr>
        <sz val="11"/>
        <color rgb="FF474747"/>
        <rFont val="Arial"/>
        <family val="2"/>
      </rPr>
      <t> </t>
    </r>
  </si>
  <si>
    <r>
      <t>Lebengt</t>
    </r>
    <r>
      <rPr>
        <sz val="11"/>
        <color rgb="FF474747"/>
        <rFont val="Arial"/>
        <family val="2"/>
      </rPr>
      <t> </t>
    </r>
  </si>
  <si>
    <t>Alpha</t>
  </si>
  <si>
    <r>
      <t>Cool</t>
    </r>
    <r>
      <rPr>
        <sz val="11"/>
        <color rgb="FF474747"/>
        <rFont val="Arial"/>
        <family val="2"/>
      </rPr>
      <t> </t>
    </r>
  </si>
  <si>
    <r>
      <t>ACES</t>
    </r>
    <r>
      <rPr>
        <sz val="11"/>
        <color rgb="FF474747"/>
        <rFont val="Arial"/>
        <family val="2"/>
      </rPr>
      <t> </t>
    </r>
  </si>
  <si>
    <r>
      <t>nassaji</t>
    </r>
    <r>
      <rPr>
        <sz val="11"/>
        <color rgb="FF474747"/>
        <rFont val="Arial"/>
        <family val="2"/>
      </rPr>
      <t> </t>
    </r>
  </si>
  <si>
    <r>
      <t>carpaciu</t>
    </r>
    <r>
      <rPr>
        <sz val="11"/>
        <color rgb="FF474747"/>
        <rFont val="Arial"/>
        <family val="2"/>
      </rPr>
      <t> </t>
    </r>
  </si>
  <si>
    <t>(-30|-41)</t>
  </si>
  <si>
    <t>Kugeline</t>
  </si>
  <si>
    <r>
      <t>302 </t>
    </r>
    <r>
      <rPr>
        <sz val="9"/>
        <color rgb="FFFFFFFF"/>
        <rFont val="Arial"/>
        <family val="2"/>
      </rPr>
      <t>-10</t>
    </r>
  </si>
  <si>
    <r>
      <t>Kugel</t>
    </r>
    <r>
      <rPr>
        <sz val="11"/>
        <color rgb="FF474747"/>
        <rFont val="Arial"/>
        <family val="2"/>
      </rPr>
      <t> </t>
    </r>
  </si>
  <si>
    <r>
      <t>SN</t>
    </r>
    <r>
      <rPr>
        <sz val="11"/>
        <color rgb="FF474747"/>
        <rFont val="Arial"/>
        <family val="2"/>
      </rPr>
      <t> </t>
    </r>
  </si>
  <si>
    <r>
      <t>mohammadap</t>
    </r>
    <r>
      <rPr>
        <sz val="11"/>
        <color rgb="FF474747"/>
        <rFont val="Arial"/>
        <family val="2"/>
      </rPr>
      <t> </t>
    </r>
  </si>
  <si>
    <r>
      <t>fpttan</t>
    </r>
    <r>
      <rPr>
        <sz val="11"/>
        <color rgb="FF474747"/>
        <rFont val="Arial"/>
        <family val="2"/>
      </rPr>
      <t> </t>
    </r>
  </si>
  <si>
    <r>
      <t>OtacDante</t>
    </r>
    <r>
      <rPr>
        <sz val="11"/>
        <color rgb="FF474747"/>
        <rFont val="Arial"/>
        <family val="2"/>
      </rPr>
      <t> </t>
    </r>
  </si>
  <si>
    <t>(-22|-43)</t>
  </si>
  <si>
    <t>01 Andorhal</t>
  </si>
  <si>
    <r>
      <t>kadaria</t>
    </r>
    <r>
      <rPr>
        <sz val="11"/>
        <color rgb="FF474747"/>
        <rFont val="Arial"/>
        <family val="2"/>
      </rPr>
      <t> </t>
    </r>
  </si>
  <si>
    <r>
      <t>Odenathus</t>
    </r>
    <r>
      <rPr>
        <sz val="11"/>
        <color rgb="FF474747"/>
        <rFont val="Arial"/>
        <family val="2"/>
      </rPr>
      <t> </t>
    </r>
  </si>
  <si>
    <r>
      <t>Desireaux</t>
    </r>
    <r>
      <rPr>
        <sz val="11"/>
        <color rgb="FF474747"/>
        <rFont val="Arial"/>
        <family val="2"/>
      </rPr>
      <t> </t>
    </r>
  </si>
  <si>
    <r>
      <t>Ned Stark</t>
    </r>
    <r>
      <rPr>
        <sz val="11"/>
        <color rgb="FF474747"/>
        <rFont val="Arial"/>
        <family val="2"/>
      </rPr>
      <t> </t>
    </r>
  </si>
  <si>
    <r>
      <t>Wepwawet</t>
    </r>
    <r>
      <rPr>
        <sz val="11"/>
        <color rgb="FF474747"/>
        <rFont val="Arial"/>
        <family val="2"/>
      </rPr>
      <t> </t>
    </r>
  </si>
  <si>
    <r>
      <t>Troll</t>
    </r>
    <r>
      <rPr>
        <sz val="11"/>
        <color rgb="FF474747"/>
        <rFont val="Arial"/>
        <family val="2"/>
      </rPr>
      <t> </t>
    </r>
  </si>
  <si>
    <r>
      <t>sepehrgp</t>
    </r>
    <r>
      <rPr>
        <sz val="11"/>
        <color rgb="FF474747"/>
        <rFont val="Arial"/>
        <family val="2"/>
      </rPr>
      <t> </t>
    </r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</si>
  <si>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</si>
  <si>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</si>
  <si>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(-29|-64)</t>
  </si>
  <si>
    <t>Depot</t>
  </si>
  <si>
    <r>
      <t>neptuno</t>
    </r>
    <r>
      <rPr>
        <sz val="11"/>
        <color rgb="FF474747"/>
        <rFont val="Arial"/>
        <family val="2"/>
      </rPr>
      <t> </t>
    </r>
  </si>
  <si>
    <t>Natars -37|-39</t>
  </si>
  <si>
    <t>(-21|-42)</t>
  </si>
  <si>
    <t>Julia Wicker</t>
  </si>
  <si>
    <r>
      <t>136 </t>
    </r>
    <r>
      <rPr>
        <sz val="9"/>
        <color rgb="FFFFFFFF"/>
        <rFont val="Arial"/>
        <family val="2"/>
      </rPr>
      <t>+2</t>
    </r>
  </si>
  <si>
    <r>
      <t>CoCo</t>
    </r>
    <r>
      <rPr>
        <sz val="11"/>
        <color rgb="FF474747"/>
        <rFont val="Arial"/>
        <family val="2"/>
      </rPr>
      <t> </t>
    </r>
  </si>
  <si>
    <r>
      <t>IR.COB 2</t>
    </r>
    <r>
      <rPr>
        <sz val="11"/>
        <color rgb="FF474747"/>
        <rFont val="Arial"/>
        <family val="2"/>
      </rPr>
      <t> </t>
    </r>
  </si>
  <si>
    <t>(-21|-60)</t>
  </si>
  <si>
    <t>Vlain03</t>
  </si>
  <si>
    <r>
      <t>kath.imoet</t>
    </r>
    <r>
      <rPr>
        <sz val="11"/>
        <color rgb="FF474747"/>
        <rFont val="Arial"/>
        <family val="2"/>
      </rPr>
      <t> </t>
    </r>
  </si>
  <si>
    <r>
      <t>Runbaby</t>
    </r>
    <r>
      <rPr>
        <sz val="11"/>
        <color rgb="FF474747"/>
        <rFont val="Arial"/>
        <family val="2"/>
      </rPr>
      <t> </t>
    </r>
  </si>
  <si>
    <r>
      <t>pudge</t>
    </r>
    <r>
      <rPr>
        <sz val="11"/>
        <color rgb="FF474747"/>
        <rFont val="Arial"/>
        <family val="2"/>
      </rPr>
      <t> </t>
    </r>
  </si>
  <si>
    <r>
      <t>Bloody sword</t>
    </r>
    <r>
      <rPr>
        <sz val="11"/>
        <color rgb="FF474747"/>
        <rFont val="Arial"/>
        <family val="2"/>
      </rPr>
      <t> </t>
    </r>
  </si>
  <si>
    <t>(-45|-49)</t>
  </si>
  <si>
    <r>
      <t>180 </t>
    </r>
    <r>
      <rPr>
        <sz val="9"/>
        <color rgb="FFFFFFFF"/>
        <rFont val="Arial"/>
        <family val="2"/>
      </rPr>
      <t>+2</t>
    </r>
  </si>
  <si>
    <r>
      <t>178 </t>
    </r>
    <r>
      <rPr>
        <sz val="9"/>
        <color rgb="FFFFFFFF"/>
        <rFont val="Arial"/>
        <family val="2"/>
      </rPr>
      <t>+6</t>
    </r>
  </si>
  <si>
    <r>
      <t>172 </t>
    </r>
    <r>
      <rPr>
        <sz val="9"/>
        <color rgb="FFFFFFFF"/>
        <rFont val="Arial"/>
        <family val="2"/>
      </rPr>
      <t>+7</t>
    </r>
  </si>
  <si>
    <r>
      <t>165 </t>
    </r>
    <r>
      <rPr>
        <sz val="9"/>
        <color rgb="FFFFFFFF"/>
        <rFont val="Arial"/>
        <family val="2"/>
      </rPr>
      <t>+14</t>
    </r>
  </si>
  <si>
    <r>
      <t>Lucifer</t>
    </r>
    <r>
      <rPr>
        <sz val="11"/>
        <color rgb="FF474747"/>
        <rFont val="Arial"/>
        <family val="2"/>
      </rPr>
      <t> </t>
    </r>
  </si>
  <si>
    <r>
      <t>paramon</t>
    </r>
    <r>
      <rPr>
        <sz val="11"/>
        <color rgb="FF474747"/>
        <rFont val="Arial"/>
        <family val="2"/>
      </rPr>
      <t> </t>
    </r>
  </si>
  <si>
    <t>(-42|-61)</t>
  </si>
  <si>
    <r>
      <t>harlok</t>
    </r>
    <r>
      <rPr>
        <sz val="11"/>
        <color rgb="FF474747"/>
        <rFont val="Arial"/>
        <family val="2"/>
      </rPr>
      <t> </t>
    </r>
  </si>
  <si>
    <t>(-45|-57)</t>
  </si>
  <si>
    <t>B</t>
  </si>
  <si>
    <r>
      <t>Arf</t>
    </r>
    <r>
      <rPr>
        <sz val="11"/>
        <color rgb="FF474747"/>
        <rFont val="Arial"/>
        <family val="2"/>
      </rPr>
      <t> </t>
    </r>
  </si>
  <si>
    <t>(-21|-39)</t>
  </si>
  <si>
    <t>02 Brambleweed</t>
  </si>
  <si>
    <r>
      <t>136 </t>
    </r>
    <r>
      <rPr>
        <sz val="9"/>
        <color rgb="FFFFFFFF"/>
        <rFont val="Arial"/>
        <family val="2"/>
      </rPr>
      <t>-1</t>
    </r>
  </si>
  <si>
    <r>
      <t>195 </t>
    </r>
    <r>
      <rPr>
        <sz val="9"/>
        <color rgb="FFFFFFFF"/>
        <rFont val="Arial"/>
        <family val="2"/>
      </rPr>
      <t>-7</t>
    </r>
  </si>
  <si>
    <t>Natars -46|-45</t>
  </si>
  <si>
    <t>Natars -48|-51</t>
  </si>
  <si>
    <t>(-44|-62)</t>
  </si>
  <si>
    <t>VETERAN</t>
  </si>
  <si>
    <r>
      <t>VETERAN</t>
    </r>
    <r>
      <rPr>
        <sz val="11"/>
        <color rgb="FF474747"/>
        <rFont val="Arial"/>
        <family val="2"/>
      </rPr>
      <t> </t>
    </r>
  </si>
  <si>
    <t>(-29|-34)</t>
  </si>
  <si>
    <t>Quentin Coldwater</t>
  </si>
  <si>
    <r>
      <t>326 </t>
    </r>
    <r>
      <rPr>
        <sz val="9"/>
        <color rgb="FFFFFFFF"/>
        <rFont val="Arial"/>
        <family val="2"/>
      </rPr>
      <t>+1</t>
    </r>
  </si>
  <si>
    <t>(-23|-67)</t>
  </si>
  <si>
    <t>Estrela 2</t>
  </si>
  <si>
    <r>
      <t>salmon_rox</t>
    </r>
    <r>
      <rPr>
        <sz val="11"/>
        <color rgb="FF474747"/>
        <rFont val="Arial"/>
        <family val="2"/>
      </rPr>
      <t> </t>
    </r>
  </si>
  <si>
    <t>(-42|-66)</t>
  </si>
  <si>
    <t>GuessWhat</t>
  </si>
  <si>
    <r>
      <t>GuessWhat</t>
    </r>
    <r>
      <rPr>
        <sz val="11"/>
        <color rgb="FF474747"/>
        <rFont val="Arial"/>
        <family val="2"/>
      </rPr>
      <t> </t>
    </r>
  </si>
  <si>
    <t>(-14|-59)</t>
  </si>
  <si>
    <t>01. Hatchery</t>
  </si>
  <si>
    <r>
      <t>481 </t>
    </r>
    <r>
      <rPr>
        <sz val="9"/>
        <color rgb="FFFFFFFF"/>
        <rFont val="Arial"/>
        <family val="2"/>
      </rPr>
      <t>+2</t>
    </r>
  </si>
  <si>
    <r>
      <t>479 </t>
    </r>
    <r>
      <rPr>
        <sz val="9"/>
        <color rgb="FFFFFFFF"/>
        <rFont val="Arial"/>
        <family val="2"/>
      </rPr>
      <t>+6</t>
    </r>
  </si>
  <si>
    <r>
      <t>473 </t>
    </r>
    <r>
      <rPr>
        <sz val="9"/>
        <color rgb="FFFFFFFF"/>
        <rFont val="Arial"/>
        <family val="2"/>
      </rPr>
      <t>+14</t>
    </r>
  </si>
  <si>
    <r>
      <t>Carbine</t>
    </r>
    <r>
      <rPr>
        <sz val="11"/>
        <color rgb="FF474747"/>
        <rFont val="Arial"/>
        <family val="2"/>
      </rPr>
      <t> </t>
    </r>
  </si>
  <si>
    <t>(-30|-70)</t>
  </si>
  <si>
    <t>ARASH</t>
  </si>
  <si>
    <r>
      <t>ARASH</t>
    </r>
    <r>
      <rPr>
        <sz val="11"/>
        <color rgb="FF474747"/>
        <rFont val="Arial"/>
        <family val="2"/>
      </rPr>
      <t> </t>
    </r>
  </si>
  <si>
    <t>(-48|-42)</t>
  </si>
  <si>
    <t>Cigaro</t>
  </si>
  <si>
    <r>
      <t>Tasha</t>
    </r>
    <r>
      <rPr>
        <sz val="11"/>
        <color rgb="FF474747"/>
        <rFont val="Arial"/>
        <family val="2"/>
      </rPr>
      <t> </t>
    </r>
  </si>
  <si>
    <t>Natars -12|-46</t>
  </si>
  <si>
    <t>Natars -33|-71</t>
  </si>
  <si>
    <t>(-13|-60)</t>
  </si>
  <si>
    <t>Natars -13|-60</t>
  </si>
  <si>
    <t>(-51|-48)</t>
  </si>
  <si>
    <t>Natars -51|-48</t>
  </si>
  <si>
    <t>Scouting.</t>
  </si>
  <si>
    <t>To scout</t>
  </si>
  <si>
    <t>Troops</t>
  </si>
  <si>
    <t>Does not exists</t>
  </si>
  <si>
    <t>Fucker</t>
  </si>
  <si>
    <t>Not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</si>
</sst>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b/>
      <sz val="11"/>
      <color rgb="FFCA5A2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CA5A2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6" fontId="9" fillId="0" borderId="2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19" name="Image 18" descr="offense">
          <a:extLst>
            <a:ext uri="{FF2B5EF4-FFF2-40B4-BE49-F238E27FC236}">
              <a16:creationId xmlns:a16="http://schemas.microsoft.com/office/drawing/2014/main" id="{DE9DE0EA-DE63-48F6-8E1C-75ACD1FD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20" name="Image 19" descr="offense">
          <a:extLst>
            <a:ext uri="{FF2B5EF4-FFF2-40B4-BE49-F238E27FC236}">
              <a16:creationId xmlns:a16="http://schemas.microsoft.com/office/drawing/2014/main" id="{82374088-3C20-4C4D-8E98-5B4501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9525" cy="9525"/>
    <xdr:pic>
      <xdr:nvPicPr>
        <xdr:cNvPr id="21" name="Image 20" descr="Defense value against infantry">
          <a:extLst>
            <a:ext uri="{FF2B5EF4-FFF2-40B4-BE49-F238E27FC236}">
              <a16:creationId xmlns:a16="http://schemas.microsoft.com/office/drawing/2014/main" id="{9057935E-9ED3-4A77-8267-9E44A15A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9525" cy="9525"/>
    <xdr:pic>
      <xdr:nvPicPr>
        <xdr:cNvPr id="22" name="Image 21" descr="Defense value against cavalry">
          <a:extLst>
            <a:ext uri="{FF2B5EF4-FFF2-40B4-BE49-F238E27FC236}">
              <a16:creationId xmlns:a16="http://schemas.microsoft.com/office/drawing/2014/main" id="{F07521A4-0C2A-4963-B087-07BB3D07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P101" totalsRowShown="0" headerRowDxfId="17" dataDxfId="15" headerRowBorderDxfId="16">
  <autoFilter ref="B2:P101" xr:uid="{E70DD6E8-3F17-4193-A463-6610E91B20F1}"/>
  <tableColumns count="15">
    <tableColumn id="1" xr3:uid="{AB7CF577-6E61-4CFC-983E-F11DF8A411DF}" name="DISTANCE" dataDxfId="14"/>
    <tableColumn id="2" xr3:uid="{67E804B9-B263-4B93-AAFC-1AF426B10D97}" name="Coordonnées" dataDxfId="13"/>
    <tableColumn id="3" xr3:uid="{4EB015F9-B075-46D8-A92C-E76B154F7036}" name="VILLAGE" dataDxfId="12"/>
    <tableColumn id="6" xr3:uid="{D1B93C3D-8B1C-41F4-A38D-86D9ACFF5212}" name="05-Nov" dataDxfId="11"/>
    <tableColumn id="7" xr3:uid="{D97E1C3B-E675-4299-AE6A-39DD65CACA91}" name="05-Oct" dataDxfId="10"/>
    <tableColumn id="8" xr3:uid="{FC5861E7-9881-4EBA-9B7F-D420A82E646D}" name="05-Sep" dataDxfId="9"/>
    <tableColumn id="9" xr3:uid="{B2988A59-B3DD-46C4-8E82-01290A037CC9}" name="05-Aug" dataDxfId="8"/>
    <tableColumn id="10" xr3:uid="{F2F77203-A5C1-4FFA-83D6-7D73C31B2F24}" name="05-Jul" dataDxfId="7"/>
    <tableColumn id="12" xr3:uid="{9CA2C2F1-C625-46F8-835F-9E3038A1CCE8}" name="PLAYER" dataDxfId="6"/>
    <tableColumn id="14" xr3:uid="{29675D41-1007-44D9-AD6B-9AE176573730}" name="CanRaid" dataDxfId="5"/>
    <tableColumn id="5" xr3:uid="{9879AD26-4DCD-4D1A-89B5-EA6E3A439D48}" name="X" dataDxfId="4">
      <calculatedColumnFormula>SUBSTITUTE(LEFT(Villages[[#This Row],[Coordonnées]],SEARCH("|",Villages[[#This Row],[Coordonnées]])-1),"(","")</calculatedColumnFormula>
    </tableColumn>
    <tableColumn id="4" xr3:uid="{AD18B436-2A9D-4DE3-A0A1-B7A32A4D2C71}" name="Y" dataDxfId="3">
      <calculatedColumnFormula>SUBSTITUTE(RIGHT(Villages[[#This Row],[Coordonnées]],SEARCH("|",Villages[[#This Row],[Coordonnées]])-1),")","")</calculatedColumnFormula>
    </tableColumn>
    <tableColumn id="15" xr3:uid="{0DDD18EB-CEB8-4230-ABBF-D8CBC0AAFB84}" name="TroopToSendMultiplier" dataDxfId="2"/>
    <tableColumn id="13" xr3:uid="{4BDF327F-65C5-4954-B61B-BF6CB7399E2A}" name="ALLIANCE" dataDxfId="1"/>
    <tableColumn id="17" xr3:uid="{E412D31A-3BF4-4F4E-8539-669B4D8A22EA}" name="Descrip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28&amp;y=-59" TargetMode="External"/><Relationship Id="rId42" Type="http://schemas.openxmlformats.org/officeDocument/2006/relationships/hyperlink" Target="http://ts4.travian.com/position_details.php?x=-44&amp;y=-51" TargetMode="External"/><Relationship Id="rId63" Type="http://schemas.openxmlformats.org/officeDocument/2006/relationships/hyperlink" Target="http://ts4.travian.com/position_details.php?x=-37&amp;y=-65" TargetMode="External"/><Relationship Id="rId84" Type="http://schemas.openxmlformats.org/officeDocument/2006/relationships/hyperlink" Target="http://ts4.travian.com/position_details.php?x=-20&amp;y=-64" TargetMode="External"/><Relationship Id="rId138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allianz.php?aid=0" TargetMode="External"/><Relationship Id="rId196" Type="http://schemas.openxmlformats.org/officeDocument/2006/relationships/hyperlink" Target="http://ts4.travian.com/allianz.php?aid=0" TargetMode="External"/><Relationship Id="rId20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spieler.php?uid=1" TargetMode="External"/><Relationship Id="rId107" Type="http://schemas.openxmlformats.org/officeDocument/2006/relationships/hyperlink" Target="http://ts4.travian.com/position_details.php?x=-27&amp;y=-32" TargetMode="External"/><Relationship Id="rId11" Type="http://schemas.openxmlformats.org/officeDocument/2006/relationships/hyperlink" Target="http://ts4.travian.com/position_details.php?x=-26&amp;y=-48" TargetMode="External"/><Relationship Id="rId32" Type="http://schemas.openxmlformats.org/officeDocument/2006/relationships/hyperlink" Target="http://ts4.travian.com/position_details.php?x=-22&amp;y=-58" TargetMode="External"/><Relationship Id="rId37" Type="http://schemas.openxmlformats.org/officeDocument/2006/relationships/hyperlink" Target="http://ts4.travian.com/position_details.php?x=-27&amp;y=-39" TargetMode="External"/><Relationship Id="rId53" Type="http://schemas.openxmlformats.org/officeDocument/2006/relationships/hyperlink" Target="http://ts4.travian.com/spieler.php?uid=1" TargetMode="External"/><Relationship Id="rId58" Type="http://schemas.openxmlformats.org/officeDocument/2006/relationships/hyperlink" Target="http://ts4.travian.com/position_details.php?x=-17&amp;y=-49" TargetMode="External"/><Relationship Id="rId74" Type="http://schemas.openxmlformats.org/officeDocument/2006/relationships/hyperlink" Target="http://ts4.travian.com/position_details.php?x=-46&amp;y=-45" TargetMode="External"/><Relationship Id="rId79" Type="http://schemas.openxmlformats.org/officeDocument/2006/relationships/hyperlink" Target="http://ts4.travian.com/position_details.php?x=-19&amp;y=-63" TargetMode="External"/><Relationship Id="rId102" Type="http://schemas.openxmlformats.org/officeDocument/2006/relationships/hyperlink" Target="http://ts4.travian.com/position_details.php?x=-34&amp;y=-3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34&amp;y=-49" TargetMode="External"/><Relationship Id="rId90" Type="http://schemas.openxmlformats.org/officeDocument/2006/relationships/hyperlink" Target="http://ts4.travian.com/position_details.php?x=-23&amp;y=-67" TargetMode="External"/><Relationship Id="rId95" Type="http://schemas.openxmlformats.org/officeDocument/2006/relationships/hyperlink" Target="http://ts4.travian.com/position_details.php?x=-14&amp;y=-59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allianz.php?aid=0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26&amp;y=-58" TargetMode="External"/><Relationship Id="rId27" Type="http://schemas.openxmlformats.org/officeDocument/2006/relationships/hyperlink" Target="http://ts4.travian.com/position_details.php?x=-21&amp;y=-52" TargetMode="External"/><Relationship Id="rId43" Type="http://schemas.openxmlformats.org/officeDocument/2006/relationships/hyperlink" Target="http://ts4.travian.com/position_details.php?x=-43&amp;y=-46" TargetMode="External"/><Relationship Id="rId48" Type="http://schemas.openxmlformats.org/officeDocument/2006/relationships/hyperlink" Target="http://ts4.travian.com/spieler.php?uid=1" TargetMode="External"/><Relationship Id="rId64" Type="http://schemas.openxmlformats.org/officeDocument/2006/relationships/hyperlink" Target="http://ts4.travian.com/position_details.php?x=-45&amp;y=-57" TargetMode="External"/><Relationship Id="rId69" Type="http://schemas.openxmlformats.org/officeDocument/2006/relationships/hyperlink" Target="http://ts4.travian.com/position_details.php?x=-17&amp;y=-44" TargetMode="External"/><Relationship Id="rId113" Type="http://schemas.openxmlformats.org/officeDocument/2006/relationships/hyperlink" Target="http://ts4.travian.com/position_details.php?x=-13&amp;y=-6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8&amp;y=-51" TargetMode="External"/><Relationship Id="rId85" Type="http://schemas.openxmlformats.org/officeDocument/2006/relationships/hyperlink" Target="http://ts4.travian.com/position_details.php?x=-42&amp;y=-64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allianz.php?aid=0" TargetMode="External"/><Relationship Id="rId197" Type="http://schemas.openxmlformats.org/officeDocument/2006/relationships/hyperlink" Target="http://ts4.travian.com/allianz.php?aid=0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6&amp;y=-54" TargetMode="External"/><Relationship Id="rId17" Type="http://schemas.openxmlformats.org/officeDocument/2006/relationships/hyperlink" Target="http://ts4.travian.com/position_details.php?x=-28&amp;y=-45" TargetMode="External"/><Relationship Id="rId33" Type="http://schemas.openxmlformats.org/officeDocument/2006/relationships/hyperlink" Target="http://ts4.travian.com/position_details.php?x=-34&amp;y=-62" TargetMode="External"/><Relationship Id="rId38" Type="http://schemas.openxmlformats.org/officeDocument/2006/relationships/hyperlink" Target="http://ts4.travian.com/spieler.php?uid=1" TargetMode="External"/><Relationship Id="rId59" Type="http://schemas.openxmlformats.org/officeDocument/2006/relationships/hyperlink" Target="http://ts4.travian.com/position_details.php?x=-42&amp;y=-61" TargetMode="External"/><Relationship Id="rId103" Type="http://schemas.openxmlformats.org/officeDocument/2006/relationships/hyperlink" Target="http://ts4.travian.com/position_details.php?x=-48&amp;y=-42" TargetMode="External"/><Relationship Id="rId108" Type="http://schemas.openxmlformats.org/officeDocument/2006/relationships/hyperlink" Target="http://ts4.travian.com/position_details.php?x=-12&amp;y=-46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4&amp;y=-63" TargetMode="External"/><Relationship Id="rId70" Type="http://schemas.openxmlformats.org/officeDocument/2006/relationships/hyperlink" Target="http://ts4.travian.com/position_details.php?x=-36&amp;y=-36" TargetMode="External"/><Relationship Id="rId75" Type="http://schemas.openxmlformats.org/officeDocument/2006/relationships/hyperlink" Target="http://ts4.travian.com/spieler.php?uid=1" TargetMode="External"/><Relationship Id="rId91" Type="http://schemas.openxmlformats.org/officeDocument/2006/relationships/hyperlink" Target="http://ts4.travian.com/position_details.php?x=-47&amp;y=-59" TargetMode="External"/><Relationship Id="rId96" Type="http://schemas.openxmlformats.org/officeDocument/2006/relationships/hyperlink" Target="http://ts4.travian.com/position_details.php?x=-41&amp;y=-35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position_details.php?x=-35&amp;y=-53" TargetMode="External"/><Relationship Id="rId23" Type="http://schemas.openxmlformats.org/officeDocument/2006/relationships/hyperlink" Target="http://ts4.travian.com/position_details.php?x=-27&amp;y=-43" TargetMode="External"/><Relationship Id="rId28" Type="http://schemas.openxmlformats.org/officeDocument/2006/relationships/hyperlink" Target="http://ts4.travian.com/position_details.php?x=-41&amp;y=-52" TargetMode="External"/><Relationship Id="rId49" Type="http://schemas.openxmlformats.org/officeDocument/2006/relationships/hyperlink" Target="http://ts4.travian.com/position_details.php?x=-21&amp;y=-42" TargetMode="External"/><Relationship Id="rId114" Type="http://schemas.openxmlformats.org/officeDocument/2006/relationships/hyperlink" Target="http://ts4.travian.com/spieler.php?uid=1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spieler.php?uid=1" TargetMode="External"/><Relationship Id="rId60" Type="http://schemas.openxmlformats.org/officeDocument/2006/relationships/hyperlink" Target="http://ts4.travian.com/position_details.php?x=-21&amp;y=-40" TargetMode="External"/><Relationship Id="rId65" Type="http://schemas.openxmlformats.org/officeDocument/2006/relationships/hyperlink" Target="http://ts4.travian.com/position_details.php?x=-23&amp;y=-38" TargetMode="External"/><Relationship Id="rId81" Type="http://schemas.openxmlformats.org/officeDocument/2006/relationships/hyperlink" Target="http://ts4.travian.com/spieler.php?uid=1" TargetMode="External"/><Relationship Id="rId86" Type="http://schemas.openxmlformats.org/officeDocument/2006/relationships/hyperlink" Target="http://ts4.travian.com/position_details.php?x=-29&amp;y=-34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77" Type="http://schemas.openxmlformats.org/officeDocument/2006/relationships/hyperlink" Target="http://ts4.travian.com/allianz.php?aid=0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printerSettings" Target="../printerSettings/printerSettings3.bin"/><Relationship Id="rId13" Type="http://schemas.openxmlformats.org/officeDocument/2006/relationships/hyperlink" Target="http://ts4.travian.com/position_details.php?x=-37&amp;y=-50" TargetMode="External"/><Relationship Id="rId18" Type="http://schemas.openxmlformats.org/officeDocument/2006/relationships/hyperlink" Target="http://ts4.travian.com/position_details.php?x=-32&amp;y=-58" TargetMode="External"/><Relationship Id="rId39" Type="http://schemas.openxmlformats.org/officeDocument/2006/relationships/hyperlink" Target="http://ts4.travian.com/position_details.php?x=-35&amp;y=-39" TargetMode="External"/><Relationship Id="rId109" Type="http://schemas.openxmlformats.org/officeDocument/2006/relationships/hyperlink" Target="http://ts4.travian.com/spieler.php?uid=1" TargetMode="External"/><Relationship Id="rId34" Type="http://schemas.openxmlformats.org/officeDocument/2006/relationships/hyperlink" Target="http://ts4.travian.com/position_details.php?x=-22&amp;y=-43" TargetMode="External"/><Relationship Id="rId50" Type="http://schemas.openxmlformats.org/officeDocument/2006/relationships/hyperlink" Target="http://ts4.travian.com/position_details.php?x=-21&amp;y=-60" TargetMode="External"/><Relationship Id="rId55" Type="http://schemas.openxmlformats.org/officeDocument/2006/relationships/hyperlink" Target="http://ts4.travian.com/position_details.php?x=-33&amp;y=-37" TargetMode="External"/><Relationship Id="rId76" Type="http://schemas.openxmlformats.org/officeDocument/2006/relationships/hyperlink" Target="http://ts4.travian.com/position_details.php?x=-21&amp;y=-38" TargetMode="External"/><Relationship Id="rId97" Type="http://schemas.openxmlformats.org/officeDocument/2006/relationships/hyperlink" Target="http://ts4.travian.com/position_details.php?x=-50&amp;y=-51" TargetMode="External"/><Relationship Id="rId104" Type="http://schemas.openxmlformats.org/officeDocument/2006/relationships/hyperlink" Target="http://ts4.travian.com/position_details.php?x=-28&amp;y=-70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6" TargetMode="External"/><Relationship Id="rId71" Type="http://schemas.openxmlformats.org/officeDocument/2006/relationships/hyperlink" Target="http://ts4.travian.com/position_details.php?x=-22&amp;y=-64" TargetMode="External"/><Relationship Id="rId92" Type="http://schemas.openxmlformats.org/officeDocument/2006/relationships/hyperlink" Target="http://ts4.travian.com/position_details.php?x=-23&amp;y=-35" TargetMode="External"/><Relationship Id="rId162" Type="http://schemas.openxmlformats.org/officeDocument/2006/relationships/hyperlink" Target="http://ts4.travian.com/allianz.php?aid=0" TargetMode="External"/><Relationship Id="rId183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32&amp;y=-52" TargetMode="External"/><Relationship Id="rId29" Type="http://schemas.openxmlformats.org/officeDocument/2006/relationships/hyperlink" Target="http://ts4.travian.com/spieler.php?uid=1" TargetMode="External"/><Relationship Id="rId24" Type="http://schemas.openxmlformats.org/officeDocument/2006/relationships/hyperlink" Target="http://ts4.travian.com/position_details.php?x=-40&amp;y=-51" TargetMode="External"/><Relationship Id="rId40" Type="http://schemas.openxmlformats.org/officeDocument/2006/relationships/hyperlink" Target="http://ts4.travian.com/position_details.php?x=-40&amp;y=-60" TargetMode="External"/><Relationship Id="rId45" Type="http://schemas.openxmlformats.org/officeDocument/2006/relationships/hyperlink" Target="http://ts4.travian.com/position_details.php?x=-38&amp;y=-40" TargetMode="External"/><Relationship Id="rId66" Type="http://schemas.openxmlformats.org/officeDocument/2006/relationships/hyperlink" Target="http://ts4.travian.com/position_details.php?x=-35&amp;y=-66" TargetMode="External"/><Relationship Id="rId87" Type="http://schemas.openxmlformats.org/officeDocument/2006/relationships/hyperlink" Target="http://ts4.travian.com/position_details.php?x=-15&amp;y=-44" TargetMode="External"/><Relationship Id="rId110" Type="http://schemas.openxmlformats.org/officeDocument/2006/relationships/hyperlink" Target="http://ts4.travian.com/position_details.php?x=-30&amp;y=-31" TargetMode="External"/><Relationship Id="rId115" Type="http://schemas.openxmlformats.org/officeDocument/2006/relationships/hyperlink" Target="http://ts4.travian.com/position_details.php?x=-51&amp;y=-48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spieler.php?uid=1" TargetMode="External"/><Relationship Id="rId82" Type="http://schemas.openxmlformats.org/officeDocument/2006/relationships/hyperlink" Target="http://ts4.travian.com/position_details.php?x=-16&amp;y=-43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4" Type="http://schemas.openxmlformats.org/officeDocument/2006/relationships/hyperlink" Target="http://ts4.travian.com/allianz.php?aid=0" TargetMode="External"/><Relationship Id="rId199" Type="http://schemas.openxmlformats.org/officeDocument/2006/relationships/hyperlink" Target="http://ts4.travian.com/allianz.php?aid=0" TargetMode="External"/><Relationship Id="rId203" Type="http://schemas.openxmlformats.org/officeDocument/2006/relationships/table" Target="../tables/table1.xml"/><Relationship Id="rId19" Type="http://schemas.openxmlformats.org/officeDocument/2006/relationships/hyperlink" Target="http://ts4.travian.com/position_details.php?x=-25&amp;y=-46" TargetMode="External"/><Relationship Id="rId14" Type="http://schemas.openxmlformats.org/officeDocument/2006/relationships/hyperlink" Target="http://ts4.travian.com/position_details.php?x=-33&amp;y=-57" TargetMode="External"/><Relationship Id="rId30" Type="http://schemas.openxmlformats.org/officeDocument/2006/relationships/hyperlink" Target="http://ts4.travian.com/position_details.php?x=-30&amp;y=-41" TargetMode="External"/><Relationship Id="rId35" Type="http://schemas.openxmlformats.org/officeDocument/2006/relationships/hyperlink" Target="http://ts4.travian.com/position_details.php?x=-42&amp;y=-56" TargetMode="External"/><Relationship Id="rId56" Type="http://schemas.openxmlformats.org/officeDocument/2006/relationships/hyperlink" Target="http://ts4.travian.com/position_details.php?x=-45&amp;y=-49" TargetMode="External"/><Relationship Id="rId77" Type="http://schemas.openxmlformats.org/officeDocument/2006/relationships/hyperlink" Target="http://ts4.travian.com/position_details.php?x=-17&amp;y=-60" TargetMode="External"/><Relationship Id="rId100" Type="http://schemas.openxmlformats.org/officeDocument/2006/relationships/hyperlink" Target="http://ts4.travian.com/position_details.php?x=-18&amp;y=-37" TargetMode="External"/><Relationship Id="rId105" Type="http://schemas.openxmlformats.org/officeDocument/2006/relationships/hyperlink" Target="http://ts4.travian.com/spieler.php?uid=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spieler.php?uid=1" TargetMode="External"/><Relationship Id="rId51" Type="http://schemas.openxmlformats.org/officeDocument/2006/relationships/hyperlink" Target="http://ts4.travian.com/position_details.php?x=-39&amp;y=-62" TargetMode="External"/><Relationship Id="rId72" Type="http://schemas.openxmlformats.org/officeDocument/2006/relationships/hyperlink" Target="http://ts4.travian.com/position_details.php?x=-45&amp;y=-59" TargetMode="External"/><Relationship Id="rId93" Type="http://schemas.openxmlformats.org/officeDocument/2006/relationships/hyperlink" Target="http://ts4.travian.com/position_details.php?x=-42&amp;y=-66" TargetMode="External"/><Relationship Id="rId98" Type="http://schemas.openxmlformats.org/officeDocument/2006/relationships/hyperlink" Target="http://ts4.travian.com/position_details.php?x=-30&amp;y=-7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allianz.php?aid=0" TargetMode="External"/><Relationship Id="rId189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2&amp;y=-54" TargetMode="External"/><Relationship Id="rId25" Type="http://schemas.openxmlformats.org/officeDocument/2006/relationships/hyperlink" Target="http://ts4.travian.com/position_details.php?x=-30&amp;y=-60" TargetMode="External"/><Relationship Id="rId46" Type="http://schemas.openxmlformats.org/officeDocument/2006/relationships/hyperlink" Target="http://ts4.travian.com/position_details.php?x=-29&amp;y=-64" TargetMode="External"/><Relationship Id="rId67" Type="http://schemas.openxmlformats.org/officeDocument/2006/relationships/hyperlink" Target="http://ts4.travian.com/spieler.php?uid=1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24&amp;y=-55" TargetMode="External"/><Relationship Id="rId41" Type="http://schemas.openxmlformats.org/officeDocument/2006/relationships/hyperlink" Target="http://ts4.travian.com/position_details.php?x=-39&amp;y=-41" TargetMode="External"/><Relationship Id="rId62" Type="http://schemas.openxmlformats.org/officeDocument/2006/relationships/hyperlink" Target="http://ts4.travian.com/position_details.php?x=-19&amp;y=-60" TargetMode="External"/><Relationship Id="rId83" Type="http://schemas.openxmlformats.org/officeDocument/2006/relationships/hyperlink" Target="http://ts4.travian.com/position_details.php?x=-44&amp;y=-62" TargetMode="External"/><Relationship Id="rId88" Type="http://schemas.openxmlformats.org/officeDocument/2006/relationships/hyperlink" Target="http://ts4.travian.com/position_details.php?x=-22&amp;y=-66" TargetMode="External"/><Relationship Id="rId111" Type="http://schemas.openxmlformats.org/officeDocument/2006/relationships/hyperlink" Target="http://ts4.travian.com/position_details.php?x=-33&amp;y=-71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allianz.php?aid=0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position_details.php?x=-26&amp;y=-55" TargetMode="External"/><Relationship Id="rId36" Type="http://schemas.openxmlformats.org/officeDocument/2006/relationships/hyperlink" Target="http://ts4.travian.com/position_details.php?x=-38&amp;y=-61" TargetMode="External"/><Relationship Id="rId57" Type="http://schemas.openxmlformats.org/officeDocument/2006/relationships/hyperlink" Target="http://ts4.travian.com/position_details.php?x=-17&amp;y=-53" TargetMode="External"/><Relationship Id="rId106" Type="http://schemas.openxmlformats.org/officeDocument/2006/relationships/hyperlink" Target="http://ts4.travian.com/position_details.php?x=-22&amp;y=-68" TargetMode="External"/><Relationship Id="rId127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3&amp;y=-46" TargetMode="External"/><Relationship Id="rId31" Type="http://schemas.openxmlformats.org/officeDocument/2006/relationships/hyperlink" Target="http://ts4.travian.com/position_details.php?x=-21&amp;y=-47" TargetMode="External"/><Relationship Id="rId52" Type="http://schemas.openxmlformats.org/officeDocument/2006/relationships/hyperlink" Target="http://ts4.travian.com/position_details.php?x=-24&amp;y=-39" TargetMode="External"/><Relationship Id="rId73" Type="http://schemas.openxmlformats.org/officeDocument/2006/relationships/hyperlink" Target="http://ts4.travian.com/spieler.php?uid=1" TargetMode="External"/><Relationship Id="rId78" Type="http://schemas.openxmlformats.org/officeDocument/2006/relationships/hyperlink" Target="http://ts4.travian.com/position_details.php?x=-36&amp;y=-67" TargetMode="External"/><Relationship Id="rId94" Type="http://schemas.openxmlformats.org/officeDocument/2006/relationships/hyperlink" Target="http://ts4.travian.com/position_details.php?x=-36&amp;y=-33" TargetMode="External"/><Relationship Id="rId99" Type="http://schemas.openxmlformats.org/officeDocument/2006/relationships/hyperlink" Target="http://ts4.travian.com/position_details.php?x=-17&amp;y=-38" TargetMode="External"/><Relationship Id="rId101" Type="http://schemas.openxmlformats.org/officeDocument/2006/relationships/hyperlink" Target="http://ts4.travian.com/position_details.php?x=-12&amp;y=-49" TargetMode="External"/><Relationship Id="rId122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185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position_details.php?x=-30&amp;y=-54" TargetMode="External"/><Relationship Id="rId9" Type="http://schemas.openxmlformats.org/officeDocument/2006/relationships/hyperlink" Target="http://ts4.travian.com/position_details.php?x=-36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position_details.php?x=-28&amp;y=-42" TargetMode="External"/><Relationship Id="rId47" Type="http://schemas.openxmlformats.org/officeDocument/2006/relationships/hyperlink" Target="http://ts4.travian.com/position_details.php?x=-37&amp;y=-39" TargetMode="External"/><Relationship Id="rId68" Type="http://schemas.openxmlformats.org/officeDocument/2006/relationships/hyperlink" Target="http://ts4.travian.com/position_details.php?x=-21&amp;y=-39" TargetMode="External"/><Relationship Id="rId89" Type="http://schemas.openxmlformats.org/officeDocument/2006/relationships/hyperlink" Target="http://ts4.travian.com/position_details.php?x=-48&amp;y=-46" TargetMode="External"/><Relationship Id="rId112" Type="http://schemas.openxmlformats.org/officeDocument/2006/relationships/hyperlink" Target="http://ts4.travian.com/spieler.php?uid=1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75" Type="http://schemas.openxmlformats.org/officeDocument/2006/relationships/hyperlink" Target="http://ts4.travian.com/allianz.php?aid=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6&amp;y=-54" TargetMode="External"/><Relationship Id="rId42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42&amp;y=-56" TargetMode="External"/><Relationship Id="rId84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position_details.php?x=-19&amp;y=-63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position_details.php?x=-12&amp;y=-46" TargetMode="External"/><Relationship Id="rId196" Type="http://schemas.openxmlformats.org/officeDocument/2006/relationships/hyperlink" Target="http://ts4.travian.com/position_details.php?x=-33&amp;y=-71" TargetMode="External"/><Relationship Id="rId200" Type="http://schemas.openxmlformats.org/officeDocument/2006/relationships/hyperlink" Target="http://ts4.travian.com/spieler.php?uid=1" TargetMode="External"/><Relationship Id="rId16" Type="http://schemas.openxmlformats.org/officeDocument/2006/relationships/hyperlink" Target="http://ts4.travian.com/allianz.php?aid=0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allianz.php?aid=0" TargetMode="External"/><Relationship Id="rId32" Type="http://schemas.openxmlformats.org/officeDocument/2006/relationships/hyperlink" Target="http://ts4.travian.com/position_details.php?x=-32&amp;y=-58" TargetMode="External"/><Relationship Id="rId37" Type="http://schemas.openxmlformats.org/officeDocument/2006/relationships/hyperlink" Target="http://ts4.travian.com/allianz.php?aid=0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allianz.php?aid=0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allianz.php?aid=0" TargetMode="External"/><Relationship Id="rId102" Type="http://schemas.openxmlformats.org/officeDocument/2006/relationships/hyperlink" Target="http://ts4.travian.com/position_details.php?x=-45&amp;y=-49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position_details.php?x=-42&amp;y=-64" TargetMode="External"/><Relationship Id="rId5" Type="http://schemas.openxmlformats.org/officeDocument/2006/relationships/hyperlink" Target="http://ts4.travian.com/position_details.php?x=-32&amp;y=-54" TargetMode="External"/><Relationship Id="rId90" Type="http://schemas.openxmlformats.org/officeDocument/2006/relationships/hyperlink" Target="http://ts4.travian.com/position_details.php?x=-24&amp;y=-39" TargetMode="External"/><Relationship Id="rId95" Type="http://schemas.openxmlformats.org/officeDocument/2006/relationships/hyperlink" Target="http://ts4.travian.com/position_details.php?x=-33&amp;y=-37" TargetMode="External"/><Relationship Id="rId160" Type="http://schemas.openxmlformats.org/officeDocument/2006/relationships/hyperlink" Target="http://ts4.travian.com/position_details.php?x=-47&amp;y=-59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position_details.php?x=-34&amp;y=-32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position_details.php?x=-26&amp;y=-55" TargetMode="External"/><Relationship Id="rId43" Type="http://schemas.openxmlformats.org/officeDocument/2006/relationships/hyperlink" Target="http://ts4.travian.com/position_details.php?x=-40&amp;y=-51" TargetMode="External"/><Relationship Id="rId48" Type="http://schemas.openxmlformats.org/officeDocument/2006/relationships/hyperlink" Target="http://ts4.travian.com/allianz.php?aid=0" TargetMode="External"/><Relationship Id="rId64" Type="http://schemas.openxmlformats.org/officeDocument/2006/relationships/hyperlink" Target="http://ts4.travian.com/allianz.php?aid=0" TargetMode="External"/><Relationship Id="rId69" Type="http://schemas.openxmlformats.org/officeDocument/2006/relationships/hyperlink" Target="http://ts4.travian.com/allianz.php?aid=0" TargetMode="External"/><Relationship Id="rId113" Type="http://schemas.openxmlformats.org/officeDocument/2006/relationships/hyperlink" Target="http://ts4.travian.com/position_details.php?x=-23&amp;y=-38" TargetMode="External"/><Relationship Id="rId118" Type="http://schemas.openxmlformats.org/officeDocument/2006/relationships/hyperlink" Target="http://ts4.travian.com/position_details.php?x=-21&amp;y=-39" TargetMode="External"/><Relationship Id="rId134" Type="http://schemas.openxmlformats.org/officeDocument/2006/relationships/hyperlink" Target="http://ts4.travian.com/position_details.php?x=-17&amp;y=-6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38&amp;y=-40" TargetMode="External"/><Relationship Id="rId85" Type="http://schemas.openxmlformats.org/officeDocument/2006/relationships/hyperlink" Target="http://ts4.travian.com/position_details.php?x=-21&amp;y=-42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position_details.php?x=-50&amp;y=-51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spieler.php?uid=1" TargetMode="External"/><Relationship Id="rId197" Type="http://schemas.openxmlformats.org/officeDocument/2006/relationships/hyperlink" Target="http://ts4.travian.com/spieler.php?uid=1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0&amp;y=-56" TargetMode="External"/><Relationship Id="rId17" Type="http://schemas.openxmlformats.org/officeDocument/2006/relationships/hyperlink" Target="http://ts4.travian.com/position_details.php?x=-33&amp;y=-46" TargetMode="External"/><Relationship Id="rId33" Type="http://schemas.openxmlformats.org/officeDocument/2006/relationships/hyperlink" Target="http://ts4.travian.com/allianz.php?aid=0" TargetMode="External"/><Relationship Id="rId38" Type="http://schemas.openxmlformats.org/officeDocument/2006/relationships/hyperlink" Target="http://ts4.travian.com/position_details.php?x=-28&amp;y=-59" TargetMode="External"/><Relationship Id="rId59" Type="http://schemas.openxmlformats.org/officeDocument/2006/relationships/hyperlink" Target="http://ts4.travian.com/position_details.php?x=-34&amp;y=-62" TargetMode="External"/><Relationship Id="rId103" Type="http://schemas.openxmlformats.org/officeDocument/2006/relationships/hyperlink" Target="http://ts4.travian.com/allianz.php?aid=0" TargetMode="External"/><Relationship Id="rId108" Type="http://schemas.openxmlformats.org/officeDocument/2006/relationships/hyperlink" Target="http://ts4.travian.com/position_details.php?x=-19&amp;y=-60" TargetMode="External"/><Relationship Id="rId124" Type="http://schemas.openxmlformats.org/officeDocument/2006/relationships/hyperlink" Target="http://ts4.travian.com/position_details.php?x=-22&amp;y=-64" TargetMode="External"/><Relationship Id="rId129" Type="http://schemas.openxmlformats.org/officeDocument/2006/relationships/hyperlink" Target="http://ts4.travian.com/position_details.php?x=-46&amp;y=-45" TargetMode="External"/><Relationship Id="rId54" Type="http://schemas.openxmlformats.org/officeDocument/2006/relationships/hyperlink" Target="http://ts4.travian.com/position_details.php?x=-30&amp;y=-41" TargetMode="External"/><Relationship Id="rId70" Type="http://schemas.openxmlformats.org/officeDocument/2006/relationships/hyperlink" Target="http://ts4.travian.com/position_details.php?x=-35&amp;y=-39" TargetMode="External"/><Relationship Id="rId75" Type="http://schemas.openxmlformats.org/officeDocument/2006/relationships/hyperlink" Target="http://ts4.travian.com/position_details.php?x=-44&amp;y=-51" TargetMode="External"/><Relationship Id="rId91" Type="http://schemas.openxmlformats.org/officeDocument/2006/relationships/hyperlink" Target="http://ts4.travian.com/spieler.php?uid=1" TargetMode="External"/><Relationship Id="rId96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position_details.php?x=-48&amp;y=-51" TargetMode="External"/><Relationship Id="rId145" Type="http://schemas.openxmlformats.org/officeDocument/2006/relationships/hyperlink" Target="http://ts4.travian.com/position_details.php?x=-44&amp;y=-62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position_details.php?x=-36&amp;y=-33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position_details.php?x=-22&amp;y=-68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37&amp;y=-50" TargetMode="External"/><Relationship Id="rId28" Type="http://schemas.openxmlformats.org/officeDocument/2006/relationships/hyperlink" Target="http://ts4.travian.com/spieler.php?uid=1" TargetMode="External"/><Relationship Id="rId49" Type="http://schemas.openxmlformats.org/officeDocument/2006/relationships/hyperlink" Target="http://ts4.travian.com/position_details.php?x=-21&amp;y=-52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60" Type="http://schemas.openxmlformats.org/officeDocument/2006/relationships/hyperlink" Target="http://ts4.travian.com/allianz.php?aid=0" TargetMode="External"/><Relationship Id="rId65" Type="http://schemas.openxmlformats.org/officeDocument/2006/relationships/hyperlink" Target="http://ts4.travian.com/position_details.php?x=-38&amp;y=-61" TargetMode="External"/><Relationship Id="rId81" Type="http://schemas.openxmlformats.org/officeDocument/2006/relationships/hyperlink" Target="http://ts4.travian.com/position_details.php?x=-29&amp;y=-64" TargetMode="External"/><Relationship Id="rId86" Type="http://schemas.openxmlformats.org/officeDocument/2006/relationships/hyperlink" Target="http://ts4.travian.com/position_details.php?x=-21&amp;y=-60" TargetMode="External"/><Relationship Id="rId130" Type="http://schemas.openxmlformats.org/officeDocument/2006/relationships/hyperlink" Target="http://ts4.travian.com/spieler.php?uid=1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position_details.php?x=-29&amp;y=-34" TargetMode="External"/><Relationship Id="rId156" Type="http://schemas.openxmlformats.org/officeDocument/2006/relationships/hyperlink" Target="http://ts4.travian.com/position_details.php?x=-48&amp;y=-46" TargetMode="External"/><Relationship Id="rId177" Type="http://schemas.openxmlformats.org/officeDocument/2006/relationships/hyperlink" Target="http://ts4.travian.com/position_details.php?x=-18&amp;y=-37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hyperlink" Target="http://ts4.travian.com/position_details.php?x=-51&amp;y=-48" TargetMode="External"/><Relationship Id="rId13" Type="http://schemas.openxmlformats.org/officeDocument/2006/relationships/hyperlink" Target="http://ts4.travian.com/spieler.php?uid=1" TargetMode="External"/><Relationship Id="rId18" Type="http://schemas.openxmlformats.org/officeDocument/2006/relationships/hyperlink" Target="http://ts4.travian.com/allianz.php?aid=0" TargetMode="External"/><Relationship Id="rId39" Type="http://schemas.openxmlformats.org/officeDocument/2006/relationships/hyperlink" Target="http://ts4.travian.com/allianz.php?aid=0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5&amp;y=-46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position_details.php?x=-21&amp;y=-47" TargetMode="External"/><Relationship Id="rId76" Type="http://schemas.openxmlformats.org/officeDocument/2006/relationships/hyperlink" Target="http://ts4.travian.com/allianz.php?aid=0" TargetMode="External"/><Relationship Id="rId97" Type="http://schemas.openxmlformats.org/officeDocument/2006/relationships/hyperlink" Target="http://ts4.travian.com/position_details.php?x=-45&amp;y=-49" TargetMode="External"/><Relationship Id="rId104" Type="http://schemas.openxmlformats.org/officeDocument/2006/relationships/hyperlink" Target="http://ts4.travian.com/position_details.php?x=-42&amp;y=-61" TargetMode="External"/><Relationship Id="rId120" Type="http://schemas.openxmlformats.org/officeDocument/2006/relationships/hyperlink" Target="http://ts4.travian.com/position_details.php?x=-17&amp;y=-44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spieler.php?uid=1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162" Type="http://schemas.openxmlformats.org/officeDocument/2006/relationships/hyperlink" Target="http://ts4.travian.com/position_details.php?x=-23&amp;y=-35" TargetMode="External"/><Relationship Id="rId183" Type="http://schemas.openxmlformats.org/officeDocument/2006/relationships/hyperlink" Target="http://ts4.travian.com/position_details.php?x=-48&amp;y=-42" TargetMode="External"/><Relationship Id="rId2" Type="http://schemas.openxmlformats.org/officeDocument/2006/relationships/hyperlink" Target="http://ts4.travian.com/allianz.php?aid=0" TargetMode="External"/><Relationship Id="rId29" Type="http://schemas.openxmlformats.org/officeDocument/2006/relationships/hyperlink" Target="http://ts4.travian.com/allianz.php?aid=0" TargetMode="External"/><Relationship Id="rId24" Type="http://schemas.openxmlformats.org/officeDocument/2006/relationships/hyperlink" Target="http://ts4.travian.com/allianz.php?aid=0" TargetMode="External"/><Relationship Id="rId40" Type="http://schemas.openxmlformats.org/officeDocument/2006/relationships/hyperlink" Target="http://ts4.travian.com/position_details.php?x=-26&amp;y=-58" TargetMode="External"/><Relationship Id="rId45" Type="http://schemas.openxmlformats.org/officeDocument/2006/relationships/hyperlink" Target="http://ts4.travian.com/position_details.php?x=-30&amp;y=-60" TargetMode="External"/><Relationship Id="rId66" Type="http://schemas.openxmlformats.org/officeDocument/2006/relationships/hyperlink" Target="http://ts4.travian.com/allianz.php?aid=0" TargetMode="External"/><Relationship Id="rId87" Type="http://schemas.openxmlformats.org/officeDocument/2006/relationships/hyperlink" Target="http://ts4.travian.com/allianz.php?aid=0" TargetMode="External"/><Relationship Id="rId110" Type="http://schemas.openxmlformats.org/officeDocument/2006/relationships/hyperlink" Target="http://ts4.travian.com/position_details.php?x=-37&amp;y=-65" TargetMode="External"/><Relationship Id="rId115" Type="http://schemas.openxmlformats.org/officeDocument/2006/relationships/hyperlink" Target="http://ts4.travian.com/position_details.php?x=-35&amp;y=-66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position_details.php?x=-36&amp;y=-67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22&amp;y=-43" TargetMode="External"/><Relationship Id="rId82" Type="http://schemas.openxmlformats.org/officeDocument/2006/relationships/hyperlink" Target="http://ts4.travian.com/position_details.php?x=-37&amp;y=-39" TargetMode="External"/><Relationship Id="rId152" Type="http://schemas.openxmlformats.org/officeDocument/2006/relationships/hyperlink" Target="http://ts4.travian.com/position_details.php?x=-15&amp;y=-44" TargetMode="External"/><Relationship Id="rId173" Type="http://schemas.openxmlformats.org/officeDocument/2006/relationships/hyperlink" Target="http://ts4.travian.com/position_details.php?x=-30&amp;y=-70" TargetMode="External"/><Relationship Id="rId194" Type="http://schemas.openxmlformats.org/officeDocument/2006/relationships/hyperlink" Target="http://ts4.travian.com/position_details.php?x=-30&amp;y=-31" TargetMode="External"/><Relationship Id="rId199" Type="http://schemas.openxmlformats.org/officeDocument/2006/relationships/hyperlink" Target="http://ts4.travian.com/position_details.php?x=-13&amp;y=-60" TargetMode="External"/><Relationship Id="rId203" Type="http://schemas.openxmlformats.org/officeDocument/2006/relationships/hyperlink" Target="http://ts4.travian.com/spieler.php?uid=1" TargetMode="External"/><Relationship Id="rId19" Type="http://schemas.openxmlformats.org/officeDocument/2006/relationships/hyperlink" Target="http://ts4.travian.com/position_details.php?x=-26&amp;y=-48" TargetMode="External"/><Relationship Id="rId14" Type="http://schemas.openxmlformats.org/officeDocument/2006/relationships/hyperlink" Target="http://ts4.travian.com/allianz.php?aid=0" TargetMode="External"/><Relationship Id="rId30" Type="http://schemas.openxmlformats.org/officeDocument/2006/relationships/hyperlink" Target="http://ts4.travian.com/position_details.php?x=-28&amp;y=-45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position_details.php?x=-43&amp;y=-46" TargetMode="External"/><Relationship Id="rId100" Type="http://schemas.openxmlformats.org/officeDocument/2006/relationships/hyperlink" Target="http://ts4.travian.com/position_details.php?x=-17&amp;y=-49" TargetMode="External"/><Relationship Id="rId105" Type="http://schemas.openxmlformats.org/officeDocument/2006/relationships/hyperlink" Target="http://ts4.travian.com/position_details.php?x=-21&amp;y=-40" TargetMode="External"/><Relationship Id="rId126" Type="http://schemas.openxmlformats.org/officeDocument/2006/relationships/hyperlink" Target="http://ts4.travian.com/position_details.php?x=-45&amp;y=-59" TargetMode="External"/><Relationship Id="rId147" Type="http://schemas.openxmlformats.org/officeDocument/2006/relationships/hyperlink" Target="http://ts4.travian.com/position_details.php?x=-20&amp;y=-64" TargetMode="External"/><Relationship Id="rId168" Type="http://schemas.openxmlformats.org/officeDocument/2006/relationships/hyperlink" Target="http://ts4.travian.com/position_details.php?x=-14&amp;y=-59" TargetMode="External"/><Relationship Id="rId8" Type="http://schemas.openxmlformats.org/officeDocument/2006/relationships/hyperlink" Target="http://ts4.travian.com/allianz.php?aid=0" TargetMode="External"/><Relationship Id="rId51" Type="http://schemas.openxmlformats.org/officeDocument/2006/relationships/hyperlink" Target="http://ts4.travian.com/position_details.php?x=-41&amp;y=-52" TargetMode="External"/><Relationship Id="rId72" Type="http://schemas.openxmlformats.org/officeDocument/2006/relationships/hyperlink" Target="http://ts4.travian.com/position_details.php?x=-40&amp;y=-60" TargetMode="External"/><Relationship Id="rId93" Type="http://schemas.openxmlformats.org/officeDocument/2006/relationships/hyperlink" Target="http://ts4.travian.com/position_details.php?x=-24&amp;y=-63" TargetMode="External"/><Relationship Id="rId98" Type="http://schemas.openxmlformats.org/officeDocument/2006/relationships/hyperlink" Target="http://ts4.travian.com/allianz.php?aid=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position_details.php?x=-28&amp;y=-70" TargetMode="External"/><Relationship Id="rId189" Type="http://schemas.openxmlformats.org/officeDocument/2006/relationships/hyperlink" Target="http://ts4.travian.com/position_details.php?x=-27&amp;y=-32" TargetMode="External"/><Relationship Id="rId3" Type="http://schemas.openxmlformats.org/officeDocument/2006/relationships/hyperlink" Target="http://ts4.travian.com/position_details.php?x=-32&amp;y=-52" TargetMode="External"/><Relationship Id="rId25" Type="http://schemas.openxmlformats.org/officeDocument/2006/relationships/hyperlink" Target="http://ts4.travian.com/position_details.php?x=-33&amp;y=-57" TargetMode="External"/><Relationship Id="rId46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position_details.php?x=-27&amp;y=-39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position_details.php?x=-23&amp;y=-67" TargetMode="External"/><Relationship Id="rId20" Type="http://schemas.openxmlformats.org/officeDocument/2006/relationships/hyperlink" Target="http://ts4.travian.com/allianz.php?aid=0" TargetMode="External"/><Relationship Id="rId41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83" Type="http://schemas.openxmlformats.org/officeDocument/2006/relationships/hyperlink" Target="http://ts4.travian.com/spieler.php?uid=1" TargetMode="External"/><Relationship Id="rId88" Type="http://schemas.openxmlformats.org/officeDocument/2006/relationships/hyperlink" Target="http://ts4.travian.com/position_details.php?x=-39&amp;y=-62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position_details.php?x=-21&amp;y=-38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position_details.php?x=-12&amp;y=-49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204" Type="http://schemas.openxmlformats.org/officeDocument/2006/relationships/printerSettings" Target="../printerSettings/printerSettings4.bin"/><Relationship Id="rId15" Type="http://schemas.openxmlformats.org/officeDocument/2006/relationships/hyperlink" Target="http://ts4.travian.com/position_details.php?x=-36&amp;y=-49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22&amp;y=-58" TargetMode="External"/><Relationship Id="rId106" Type="http://schemas.openxmlformats.org/officeDocument/2006/relationships/hyperlink" Target="http://ts4.travian.com/spieler.php?uid=1" TargetMode="External"/><Relationship Id="rId127" Type="http://schemas.openxmlformats.org/officeDocument/2006/relationships/hyperlink" Target="http://ts4.travian.com/spieler.php?uid=1" TargetMode="External"/><Relationship Id="rId10" Type="http://schemas.openxmlformats.org/officeDocument/2006/relationships/hyperlink" Target="http://ts4.travian.com/position_details.php?x=-35&amp;y=-53" TargetMode="External"/><Relationship Id="rId31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spieler.php?uid=1" TargetMode="External"/><Relationship Id="rId73" Type="http://schemas.openxmlformats.org/officeDocument/2006/relationships/hyperlink" Target="http://ts4.travian.com/position_details.php?x=-39&amp;y=-41" TargetMode="External"/><Relationship Id="rId78" Type="http://schemas.openxmlformats.org/officeDocument/2006/relationships/hyperlink" Target="http://ts4.travian.com/spieler.php?uid=1" TargetMode="External"/><Relationship Id="rId94" Type="http://schemas.openxmlformats.org/officeDocument/2006/relationships/hyperlink" Target="http://ts4.travian.com/allianz.php?aid=0" TargetMode="External"/><Relationship Id="rId99" Type="http://schemas.openxmlformats.org/officeDocument/2006/relationships/hyperlink" Target="http://ts4.travian.com/position_details.php?x=-17&amp;y=-53" TargetMode="External"/><Relationship Id="rId101" Type="http://schemas.openxmlformats.org/officeDocument/2006/relationships/hyperlink" Target="http://ts4.travian.com/allianz.php?aid=0" TargetMode="External"/><Relationship Id="rId122" Type="http://schemas.openxmlformats.org/officeDocument/2006/relationships/hyperlink" Target="http://ts4.travian.com/position_details.php?x=-36&amp;y=-36" TargetMode="External"/><Relationship Id="rId143" Type="http://schemas.openxmlformats.org/officeDocument/2006/relationships/hyperlink" Target="http://ts4.travian.com/position_details.php?x=-16&amp;y=-43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position_details.php?x=-42&amp;y=-66" TargetMode="External"/><Relationship Id="rId169" Type="http://schemas.openxmlformats.org/officeDocument/2006/relationships/hyperlink" Target="http://ts4.travian.com/position_details.php?x=-41&amp;y=-35" TargetMode="External"/><Relationship Id="rId185" Type="http://schemas.openxmlformats.org/officeDocument/2006/relationships/hyperlink" Target="http://ts4.travian.com/spieler.php?uid=1" TargetMode="External"/><Relationship Id="rId4" Type="http://schemas.openxmlformats.org/officeDocument/2006/relationships/hyperlink" Target="http://ts4.travian.com/allianz.php?aid=0" TargetMode="External"/><Relationship Id="rId9" Type="http://schemas.openxmlformats.org/officeDocument/2006/relationships/hyperlink" Target="http://ts4.travian.com/position_details.php?x=-34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allianz.php?aid=0" TargetMode="External"/><Relationship Id="rId47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spieler.php?uid=1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position_details.php?x=-45&amp;y=-57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position_details.php?x=-22&amp;y=-66" TargetMode="External"/><Relationship Id="rId175" Type="http://schemas.openxmlformats.org/officeDocument/2006/relationships/hyperlink" Target="http://ts4.travian.com/position_details.php?x=-17&amp;y=-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defaultColWidth="11.5546875" defaultRowHeight="14.4" x14ac:dyDescent="0.3"/>
  <sheetData>
    <row r="2" spans="3:7" x14ac:dyDescent="0.3">
      <c r="C2" s="1" t="s">
        <v>0</v>
      </c>
    </row>
    <row r="3" spans="3:7" x14ac:dyDescent="0.3">
      <c r="G3" t="s">
        <v>1</v>
      </c>
    </row>
    <row r="4" spans="3:7" x14ac:dyDescent="0.3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3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3">
      <c r="C6" t="s">
        <v>4</v>
      </c>
      <c r="D6">
        <v>-51</v>
      </c>
      <c r="G6" t="str">
        <f>CHAR(34)&amp;C6&amp;CHAR(34)&amp;": "&amp;D6</f>
        <v>"Y": -51</v>
      </c>
    </row>
    <row r="7" spans="3:7" x14ac:dyDescent="0.3">
      <c r="G7" t="s">
        <v>5</v>
      </c>
    </row>
    <row r="8" spans="3:7" x14ac:dyDescent="0.3">
      <c r="G8" t="s">
        <v>1</v>
      </c>
    </row>
    <row r="9" spans="3:7" x14ac:dyDescent="0.3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3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3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3">
      <c r="G12" t="s">
        <v>5</v>
      </c>
    </row>
    <row r="13" spans="3:7" x14ac:dyDescent="0.3">
      <c r="G13" t="s">
        <v>1</v>
      </c>
    </row>
    <row r="14" spans="3:7" x14ac:dyDescent="0.3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3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3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3">
      <c r="G17" t="s">
        <v>5</v>
      </c>
    </row>
    <row r="18" spans="3:7" x14ac:dyDescent="0.3">
      <c r="G18" t="s">
        <v>1</v>
      </c>
    </row>
    <row r="19" spans="3:7" x14ac:dyDescent="0.3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3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3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3">
      <c r="G22" t="s">
        <v>5</v>
      </c>
    </row>
    <row r="23" spans="3:7" x14ac:dyDescent="0.3">
      <c r="G23" t="s">
        <v>1</v>
      </c>
    </row>
    <row r="24" spans="3:7" x14ac:dyDescent="0.3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3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3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3">
      <c r="G27" t="s">
        <v>5</v>
      </c>
    </row>
    <row r="28" spans="3:7" x14ac:dyDescent="0.3">
      <c r="G28" t="s">
        <v>1</v>
      </c>
    </row>
    <row r="29" spans="3:7" x14ac:dyDescent="0.3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3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3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3">
      <c r="G32" t="s">
        <v>5</v>
      </c>
    </row>
    <row r="33" spans="3:7" x14ac:dyDescent="0.3">
      <c r="G33" t="s">
        <v>1</v>
      </c>
    </row>
    <row r="34" spans="3:7" x14ac:dyDescent="0.3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3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3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3">
      <c r="G37" t="s">
        <v>5</v>
      </c>
    </row>
    <row r="38" spans="3:7" x14ac:dyDescent="0.3">
      <c r="G38" t="s">
        <v>1</v>
      </c>
    </row>
    <row r="39" spans="3:7" x14ac:dyDescent="0.3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3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3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3">
      <c r="G42" t="s">
        <v>5</v>
      </c>
    </row>
    <row r="43" spans="3:7" x14ac:dyDescent="0.3">
      <c r="G43" t="s">
        <v>1</v>
      </c>
    </row>
    <row r="44" spans="3:7" x14ac:dyDescent="0.3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3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3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3">
      <c r="G47" t="s">
        <v>5</v>
      </c>
    </row>
    <row r="48" spans="3:7" x14ac:dyDescent="0.3">
      <c r="G48" t="s">
        <v>1</v>
      </c>
    </row>
    <row r="49" spans="3:7" x14ac:dyDescent="0.3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3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3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3">
      <c r="G52" t="s">
        <v>5</v>
      </c>
    </row>
    <row r="53" spans="3:7" x14ac:dyDescent="0.3">
      <c r="G53" t="s">
        <v>1</v>
      </c>
    </row>
    <row r="54" spans="3:7" x14ac:dyDescent="0.3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3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3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3">
      <c r="G57" t="s">
        <v>5</v>
      </c>
    </row>
    <row r="58" spans="3:7" x14ac:dyDescent="0.3">
      <c r="G58" t="s">
        <v>1</v>
      </c>
    </row>
    <row r="59" spans="3:7" x14ac:dyDescent="0.3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3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3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3">
      <c r="G62" t="s">
        <v>5</v>
      </c>
    </row>
    <row r="63" spans="3:7" x14ac:dyDescent="0.3">
      <c r="G63" t="s">
        <v>1</v>
      </c>
    </row>
    <row r="64" spans="3:7" x14ac:dyDescent="0.3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3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3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3">
      <c r="G67" t="s">
        <v>5</v>
      </c>
    </row>
    <row r="68" spans="3:7" x14ac:dyDescent="0.3">
      <c r="G68" t="s">
        <v>1</v>
      </c>
    </row>
    <row r="69" spans="3:7" x14ac:dyDescent="0.3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3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3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3">
      <c r="G72" t="s">
        <v>5</v>
      </c>
    </row>
    <row r="73" spans="3:7" x14ac:dyDescent="0.3">
      <c r="G73" t="s">
        <v>1</v>
      </c>
    </row>
    <row r="74" spans="3:7" x14ac:dyDescent="0.3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3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3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3">
      <c r="G77" t="s">
        <v>5</v>
      </c>
    </row>
    <row r="78" spans="3:7" x14ac:dyDescent="0.3">
      <c r="G78" t="s">
        <v>1</v>
      </c>
    </row>
    <row r="79" spans="3:7" x14ac:dyDescent="0.3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3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3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3">
      <c r="D82" t="s">
        <v>6</v>
      </c>
      <c r="G82" t="s">
        <v>5</v>
      </c>
    </row>
    <row r="83" spans="3:7" x14ac:dyDescent="0.3">
      <c r="G83" t="s">
        <v>1</v>
      </c>
    </row>
    <row r="84" spans="3:7" x14ac:dyDescent="0.3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3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3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3">
      <c r="G87" t="s">
        <v>5</v>
      </c>
    </row>
    <row r="88" spans="3:7" x14ac:dyDescent="0.3">
      <c r="G88" t="s">
        <v>1</v>
      </c>
    </row>
    <row r="89" spans="3:7" x14ac:dyDescent="0.3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3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3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3">
      <c r="G92" t="s">
        <v>5</v>
      </c>
    </row>
    <row r="93" spans="3:7" x14ac:dyDescent="0.3">
      <c r="G93" t="s">
        <v>1</v>
      </c>
    </row>
    <row r="94" spans="3:7" x14ac:dyDescent="0.3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3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3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3">
      <c r="G97" t="s">
        <v>5</v>
      </c>
    </row>
    <row r="98" spans="3:7" x14ac:dyDescent="0.3">
      <c r="G98" t="s">
        <v>1</v>
      </c>
    </row>
    <row r="99" spans="3:7" x14ac:dyDescent="0.3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3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3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3">
      <c r="G102" t="s">
        <v>5</v>
      </c>
    </row>
    <row r="103" spans="3:7" x14ac:dyDescent="0.3">
      <c r="G103" t="s">
        <v>1</v>
      </c>
    </row>
    <row r="104" spans="3:7" x14ac:dyDescent="0.3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3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3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3">
      <c r="G107" t="s">
        <v>5</v>
      </c>
    </row>
    <row r="108" spans="3:7" x14ac:dyDescent="0.3">
      <c r="G108" t="s">
        <v>1</v>
      </c>
    </row>
    <row r="109" spans="3:7" x14ac:dyDescent="0.3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3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3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3">
      <c r="G112" t="s">
        <v>5</v>
      </c>
    </row>
    <row r="113" spans="3:7" x14ac:dyDescent="0.3">
      <c r="G113" t="s">
        <v>1</v>
      </c>
    </row>
    <row r="114" spans="3:7" x14ac:dyDescent="0.3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3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3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3">
      <c r="G117" t="s">
        <v>5</v>
      </c>
    </row>
    <row r="118" spans="3:7" x14ac:dyDescent="0.3">
      <c r="G118" t="s">
        <v>1</v>
      </c>
    </row>
    <row r="119" spans="3:7" x14ac:dyDescent="0.3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3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3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3">
      <c r="G122" t="s">
        <v>5</v>
      </c>
    </row>
    <row r="123" spans="3:7" x14ac:dyDescent="0.3">
      <c r="G123" t="s">
        <v>1</v>
      </c>
    </row>
    <row r="124" spans="3:7" x14ac:dyDescent="0.3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3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3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3">
      <c r="G127" t="s">
        <v>5</v>
      </c>
    </row>
    <row r="128" spans="3:7" x14ac:dyDescent="0.3">
      <c r="G128" t="s">
        <v>1</v>
      </c>
    </row>
    <row r="129" spans="3:7" x14ac:dyDescent="0.3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3">
      <c r="C130" t="s">
        <v>3</v>
      </c>
      <c r="G130" t="str">
        <f>CHAR(34)&amp;C130&amp;CHAR(34)&amp;": "&amp;D130&amp;","</f>
        <v>"X": ,</v>
      </c>
    </row>
    <row r="131" spans="3:7" x14ac:dyDescent="0.3">
      <c r="C131" t="s">
        <v>4</v>
      </c>
      <c r="G131" t="str">
        <f>CHAR(34)&amp;C131&amp;CHAR(34)&amp;": "&amp;D131</f>
        <v xml:space="preserve">"Y": </v>
      </c>
    </row>
    <row r="132" spans="3:7" x14ac:dyDescent="0.3">
      <c r="G132" t="s">
        <v>5</v>
      </c>
    </row>
    <row r="133" spans="3:7" x14ac:dyDescent="0.3">
      <c r="G133" t="s">
        <v>1</v>
      </c>
    </row>
    <row r="134" spans="3:7" x14ac:dyDescent="0.3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3">
      <c r="C135" t="s">
        <v>3</v>
      </c>
      <c r="G135" t="str">
        <f>CHAR(34)&amp;C135&amp;CHAR(34)&amp;": "&amp;D135&amp;","</f>
        <v>"X": ,</v>
      </c>
    </row>
    <row r="136" spans="3:7" x14ac:dyDescent="0.3">
      <c r="C136" t="s">
        <v>4</v>
      </c>
      <c r="G136" t="str">
        <f>CHAR(34)&amp;C136&amp;CHAR(34)&amp;": "&amp;D136</f>
        <v xml:space="preserve">"Y": </v>
      </c>
    </row>
    <row r="137" spans="3:7" x14ac:dyDescent="0.3">
      <c r="G137" t="s">
        <v>5</v>
      </c>
    </row>
    <row r="138" spans="3:7" x14ac:dyDescent="0.3">
      <c r="G138" t="s">
        <v>1</v>
      </c>
    </row>
    <row r="139" spans="3:7" x14ac:dyDescent="0.3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3">
      <c r="C140" t="s">
        <v>3</v>
      </c>
      <c r="G140" t="str">
        <f>CHAR(34)&amp;C140&amp;CHAR(34)&amp;": "&amp;D140&amp;","</f>
        <v>"X": ,</v>
      </c>
    </row>
    <row r="141" spans="3:7" x14ac:dyDescent="0.3">
      <c r="C141" t="s">
        <v>4</v>
      </c>
      <c r="G141" t="str">
        <f>CHAR(34)&amp;C141&amp;CHAR(34)&amp;": "&amp;D141</f>
        <v xml:space="preserve">"Y": </v>
      </c>
    </row>
    <row r="142" spans="3:7" x14ac:dyDescent="0.3">
      <c r="G142" t="s">
        <v>5</v>
      </c>
    </row>
    <row r="143" spans="3:7" x14ac:dyDescent="0.3">
      <c r="G143" t="s">
        <v>1</v>
      </c>
    </row>
    <row r="144" spans="3:7" x14ac:dyDescent="0.3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3">
      <c r="C145" t="s">
        <v>3</v>
      </c>
      <c r="G145" t="str">
        <f>CHAR(34)&amp;C145&amp;CHAR(34)&amp;": "&amp;D145&amp;","</f>
        <v>"X": ,</v>
      </c>
    </row>
    <row r="146" spans="3:7" x14ac:dyDescent="0.3">
      <c r="C146" t="s">
        <v>4</v>
      </c>
      <c r="G146" t="str">
        <f>CHAR(34)&amp;C146&amp;CHAR(34)&amp;": "&amp;D146</f>
        <v xml:space="preserve">"Y": </v>
      </c>
    </row>
    <row r="147" spans="3:7" x14ac:dyDescent="0.3">
      <c r="G147" t="s">
        <v>5</v>
      </c>
    </row>
    <row r="148" spans="3:7" x14ac:dyDescent="0.3">
      <c r="G148" t="s">
        <v>1</v>
      </c>
    </row>
    <row r="149" spans="3:7" x14ac:dyDescent="0.3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3">
      <c r="C150" t="s">
        <v>3</v>
      </c>
      <c r="G150" t="str">
        <f>CHAR(34)&amp;C150&amp;CHAR(34)&amp;": "&amp;D150&amp;","</f>
        <v>"X": ,</v>
      </c>
    </row>
    <row r="151" spans="3:7" x14ac:dyDescent="0.3">
      <c r="C151" t="s">
        <v>4</v>
      </c>
      <c r="G151" t="str">
        <f>CHAR(34)&amp;C151&amp;CHAR(34)&amp;": "&amp;D151</f>
        <v xml:space="preserve">"Y": </v>
      </c>
    </row>
    <row r="152" spans="3:7" x14ac:dyDescent="0.3">
      <c r="G152" t="s">
        <v>5</v>
      </c>
    </row>
    <row r="153" spans="3:7" x14ac:dyDescent="0.3">
      <c r="G153" t="s">
        <v>1</v>
      </c>
    </row>
    <row r="154" spans="3:7" x14ac:dyDescent="0.3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3">
      <c r="C155" t="s">
        <v>3</v>
      </c>
      <c r="G155" t="str">
        <f>CHAR(34)&amp;C155&amp;CHAR(34)&amp;": "&amp;D155&amp;","</f>
        <v>"X": ,</v>
      </c>
    </row>
    <row r="156" spans="3:7" x14ac:dyDescent="0.3">
      <c r="C156" t="s">
        <v>4</v>
      </c>
      <c r="G156" t="str">
        <f>CHAR(34)&amp;C156&amp;CHAR(34)&amp;": "&amp;D156</f>
        <v xml:space="preserve">"Y": </v>
      </c>
    </row>
    <row r="157" spans="3:7" x14ac:dyDescent="0.3">
      <c r="G157" t="s">
        <v>5</v>
      </c>
    </row>
    <row r="158" spans="3:7" x14ac:dyDescent="0.3">
      <c r="G158" t="s">
        <v>1</v>
      </c>
    </row>
    <row r="159" spans="3:7" x14ac:dyDescent="0.3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3">
      <c r="C160" t="s">
        <v>3</v>
      </c>
      <c r="G160" t="str">
        <f>CHAR(34)&amp;C160&amp;CHAR(34)&amp;": "&amp;D160&amp;","</f>
        <v>"X": ,</v>
      </c>
    </row>
    <row r="161" spans="3:7" x14ac:dyDescent="0.3">
      <c r="C161" t="s">
        <v>4</v>
      </c>
      <c r="G161" t="str">
        <f>CHAR(34)&amp;C161&amp;CHAR(34)&amp;": "&amp;D161</f>
        <v xml:space="preserve">"Y": </v>
      </c>
    </row>
    <row r="162" spans="3:7" x14ac:dyDescent="0.3">
      <c r="G162" t="s">
        <v>5</v>
      </c>
    </row>
    <row r="164" spans="3:7" x14ac:dyDescent="0.3">
      <c r="C164" t="s">
        <v>2</v>
      </c>
      <c r="D164">
        <f>D159+1</f>
        <v>32</v>
      </c>
    </row>
    <row r="165" spans="3:7" x14ac:dyDescent="0.3">
      <c r="C165" t="s">
        <v>3</v>
      </c>
    </row>
    <row r="166" spans="3:7" x14ac:dyDescent="0.3">
      <c r="C166" t="s">
        <v>4</v>
      </c>
    </row>
    <row r="169" spans="3:7" x14ac:dyDescent="0.3">
      <c r="C169" t="s">
        <v>2</v>
      </c>
      <c r="D169">
        <f>D164+1</f>
        <v>33</v>
      </c>
    </row>
    <row r="170" spans="3:7" x14ac:dyDescent="0.3">
      <c r="C170" t="s">
        <v>3</v>
      </c>
    </row>
    <row r="171" spans="3:7" x14ac:dyDescent="0.3">
      <c r="C171" t="s">
        <v>4</v>
      </c>
    </row>
    <row r="174" spans="3:7" x14ac:dyDescent="0.3">
      <c r="C174" t="s">
        <v>2</v>
      </c>
      <c r="D174">
        <f>D169+1</f>
        <v>34</v>
      </c>
    </row>
    <row r="175" spans="3:7" x14ac:dyDescent="0.3">
      <c r="C175" t="s">
        <v>3</v>
      </c>
    </row>
    <row r="176" spans="3:7" x14ac:dyDescent="0.3">
      <c r="C176" t="s">
        <v>4</v>
      </c>
    </row>
    <row r="179" spans="3:4" x14ac:dyDescent="0.3">
      <c r="C179" t="s">
        <v>2</v>
      </c>
      <c r="D179">
        <f>D174+1</f>
        <v>35</v>
      </c>
    </row>
    <row r="180" spans="3:4" x14ac:dyDescent="0.3">
      <c r="C180" t="s">
        <v>3</v>
      </c>
    </row>
    <row r="181" spans="3:4" x14ac:dyDescent="0.3">
      <c r="C181" t="s">
        <v>4</v>
      </c>
    </row>
    <row r="184" spans="3:4" x14ac:dyDescent="0.3">
      <c r="C184" t="s">
        <v>2</v>
      </c>
      <c r="D184">
        <f>D179+1</f>
        <v>36</v>
      </c>
    </row>
    <row r="185" spans="3:4" x14ac:dyDescent="0.3">
      <c r="C185" t="s">
        <v>3</v>
      </c>
    </row>
    <row r="186" spans="3:4" x14ac:dyDescent="0.3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workbookViewId="0">
      <selection activeCell="I348" sqref="I348"/>
    </sheetView>
  </sheetViews>
  <sheetFormatPr defaultColWidth="11.5546875" defaultRowHeight="14.4" x14ac:dyDescent="0.3"/>
  <cols>
    <col min="6" max="6" width="12.6640625" bestFit="1" customWidth="1"/>
  </cols>
  <sheetData>
    <row r="1" spans="1:22" x14ac:dyDescent="0.3">
      <c r="A1" s="4" t="s">
        <v>14</v>
      </c>
      <c r="C1">
        <v>-31</v>
      </c>
      <c r="D1">
        <v>-51</v>
      </c>
    </row>
    <row r="2" spans="1:22" x14ac:dyDescent="0.3">
      <c r="K2" s="1" t="s">
        <v>7</v>
      </c>
    </row>
    <row r="3" spans="1:22" x14ac:dyDescent="0.3">
      <c r="O3" t="s">
        <v>1</v>
      </c>
      <c r="T3">
        <v>1</v>
      </c>
      <c r="U3">
        <v>0</v>
      </c>
    </row>
    <row r="4" spans="1:22" x14ac:dyDescent="0.3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3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3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3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3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3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3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3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3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3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3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3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3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3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3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3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3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3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3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3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3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3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3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3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3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3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3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3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98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3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3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3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3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3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3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3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3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3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3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3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3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3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3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3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3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3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3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3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3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3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3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3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4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3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3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3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3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3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3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3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3">
      <c r="A62" t="str">
        <f>$A$1&amp;C62&amp;"&amp;y="&amp;D62</f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3">
      <c r="A63" t="str">
        <f t="shared" si="5"/>
        <v>https://ts4.travian.com/position_details.php?x=-30&amp;y=-60</v>
      </c>
      <c r="B63" s="2">
        <v>59</v>
      </c>
      <c r="C63" s="2">
        <v>-30</v>
      </c>
      <c r="D63" s="2">
        <v>-60</v>
      </c>
      <c r="E63" s="2" t="s">
        <v>11</v>
      </c>
      <c r="F63">
        <f t="shared" si="12"/>
        <v>9.06</v>
      </c>
      <c r="G63" s="2">
        <v>25</v>
      </c>
      <c r="O63" t="s">
        <v>1</v>
      </c>
    </row>
    <row r="64" spans="1:15" x14ac:dyDescent="0.3">
      <c r="A64" t="str">
        <f t="shared" si="5"/>
        <v>https://ts4.travian.com/position_details.php?x=-36&amp;y=-62</v>
      </c>
      <c r="B64" s="2">
        <v>60</v>
      </c>
      <c r="C64" s="2">
        <v>-36</v>
      </c>
      <c r="D64" s="2">
        <v>-62</v>
      </c>
      <c r="E64" s="2" t="s">
        <v>11</v>
      </c>
      <c r="F64">
        <f t="shared" si="12"/>
        <v>12.08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3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3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3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3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3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3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3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3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3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3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3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3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3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3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3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3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3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3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3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3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3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3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3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3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3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3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3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3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3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3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3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3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3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3">
      <c r="O98" t="s">
        <v>5</v>
      </c>
    </row>
    <row r="99" spans="9:15" x14ac:dyDescent="0.3">
      <c r="O99" t="s">
        <v>1</v>
      </c>
    </row>
    <row r="100" spans="9:15" x14ac:dyDescent="0.3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3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3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3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3">
      <c r="O104" t="s">
        <v>5</v>
      </c>
    </row>
    <row r="105" spans="9:15" x14ac:dyDescent="0.3">
      <c r="O105" t="s">
        <v>1</v>
      </c>
    </row>
    <row r="106" spans="9:15" x14ac:dyDescent="0.3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3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3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3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3">
      <c r="O110" t="s">
        <v>5</v>
      </c>
    </row>
    <row r="111" spans="9:15" x14ac:dyDescent="0.3">
      <c r="O111" t="s">
        <v>1</v>
      </c>
    </row>
    <row r="112" spans="9:15" x14ac:dyDescent="0.3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3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3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3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3">
      <c r="O116" t="s">
        <v>5</v>
      </c>
    </row>
    <row r="117" spans="9:15" x14ac:dyDescent="0.3">
      <c r="O117" t="s">
        <v>1</v>
      </c>
    </row>
    <row r="118" spans="9:15" x14ac:dyDescent="0.3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3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3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3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3">
      <c r="O122" t="s">
        <v>5</v>
      </c>
    </row>
    <row r="123" spans="9:15" x14ac:dyDescent="0.3">
      <c r="O123" t="s">
        <v>1</v>
      </c>
    </row>
    <row r="124" spans="9:15" x14ac:dyDescent="0.3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3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3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3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3">
      <c r="O128" t="s">
        <v>5</v>
      </c>
    </row>
    <row r="129" spans="9:15" x14ac:dyDescent="0.3">
      <c r="O129" t="s">
        <v>1</v>
      </c>
    </row>
    <row r="130" spans="9:15" x14ac:dyDescent="0.3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3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3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3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3">
      <c r="O134" t="s">
        <v>5</v>
      </c>
    </row>
    <row r="135" spans="9:15" x14ac:dyDescent="0.3">
      <c r="O135" t="s">
        <v>1</v>
      </c>
    </row>
    <row r="136" spans="9:15" x14ac:dyDescent="0.3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3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3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3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3">
      <c r="O140" t="s">
        <v>5</v>
      </c>
    </row>
    <row r="141" spans="9:15" x14ac:dyDescent="0.3">
      <c r="O141" t="s">
        <v>1</v>
      </c>
    </row>
    <row r="142" spans="9:15" x14ac:dyDescent="0.3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3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3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3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3">
      <c r="O146" t="s">
        <v>5</v>
      </c>
    </row>
    <row r="147" spans="9:15" x14ac:dyDescent="0.3">
      <c r="O147" t="s">
        <v>1</v>
      </c>
    </row>
    <row r="148" spans="9:15" x14ac:dyDescent="0.3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3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3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3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3">
      <c r="O152" t="s">
        <v>5</v>
      </c>
    </row>
    <row r="153" spans="9:15" x14ac:dyDescent="0.3">
      <c r="O153" t="s">
        <v>1</v>
      </c>
    </row>
    <row r="154" spans="9:15" x14ac:dyDescent="0.3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3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3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3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3">
      <c r="O158" t="s">
        <v>5</v>
      </c>
    </row>
    <row r="159" spans="9:15" x14ac:dyDescent="0.3">
      <c r="O159" t="s">
        <v>1</v>
      </c>
    </row>
    <row r="160" spans="9:15" x14ac:dyDescent="0.3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3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3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3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3">
      <c r="O164" t="s">
        <v>5</v>
      </c>
    </row>
    <row r="165" spans="9:15" x14ac:dyDescent="0.3">
      <c r="O165" t="s">
        <v>1</v>
      </c>
    </row>
    <row r="166" spans="9:15" x14ac:dyDescent="0.3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3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3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3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3">
      <c r="O170" t="s">
        <v>5</v>
      </c>
    </row>
    <row r="171" spans="9:15" x14ac:dyDescent="0.3">
      <c r="O171" t="s">
        <v>1</v>
      </c>
    </row>
    <row r="172" spans="9:15" x14ac:dyDescent="0.3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3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3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3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3">
      <c r="O176" t="s">
        <v>5</v>
      </c>
    </row>
    <row r="177" spans="9:15" x14ac:dyDescent="0.3">
      <c r="O177" t="s">
        <v>1</v>
      </c>
    </row>
    <row r="178" spans="9:15" x14ac:dyDescent="0.3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3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3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3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3">
      <c r="O182" t="s">
        <v>5</v>
      </c>
    </row>
    <row r="183" spans="9:15" x14ac:dyDescent="0.3">
      <c r="O183" t="s">
        <v>1</v>
      </c>
    </row>
    <row r="184" spans="9:15" x14ac:dyDescent="0.3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3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3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3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3">
      <c r="O188" t="s">
        <v>5</v>
      </c>
    </row>
    <row r="189" spans="9:15" x14ac:dyDescent="0.3">
      <c r="O189" t="s">
        <v>1</v>
      </c>
    </row>
    <row r="190" spans="9:15" x14ac:dyDescent="0.3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3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3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3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3">
      <c r="O194" t="s">
        <v>5</v>
      </c>
    </row>
    <row r="195" spans="9:15" x14ac:dyDescent="0.3">
      <c r="O195" t="s">
        <v>1</v>
      </c>
    </row>
    <row r="196" spans="9:15" x14ac:dyDescent="0.3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3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3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3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3">
      <c r="O200" t="s">
        <v>5</v>
      </c>
    </row>
    <row r="201" spans="9:15" x14ac:dyDescent="0.3">
      <c r="O201" t="s">
        <v>1</v>
      </c>
    </row>
    <row r="202" spans="9:15" x14ac:dyDescent="0.3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3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3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3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3">
      <c r="O206" t="s">
        <v>5</v>
      </c>
    </row>
    <row r="207" spans="9:15" x14ac:dyDescent="0.3">
      <c r="O207" t="s">
        <v>1</v>
      </c>
    </row>
    <row r="208" spans="9:15" x14ac:dyDescent="0.3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3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3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3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3">
      <c r="O212" t="s">
        <v>5</v>
      </c>
    </row>
    <row r="213" spans="9:15" x14ac:dyDescent="0.3">
      <c r="O213" t="s">
        <v>1</v>
      </c>
    </row>
    <row r="214" spans="9:15" x14ac:dyDescent="0.3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3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3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3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3">
      <c r="O218" t="s">
        <v>5</v>
      </c>
    </row>
    <row r="219" spans="9:15" x14ac:dyDescent="0.3">
      <c r="O219" t="s">
        <v>1</v>
      </c>
    </row>
    <row r="220" spans="9:15" x14ac:dyDescent="0.3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3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3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3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3">
      <c r="O224" t="s">
        <v>5</v>
      </c>
    </row>
    <row r="225" spans="9:15" x14ac:dyDescent="0.3">
      <c r="O225" t="s">
        <v>1</v>
      </c>
    </row>
    <row r="226" spans="9:15" x14ac:dyDescent="0.3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3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3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3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3">
      <c r="O230" t="s">
        <v>5</v>
      </c>
    </row>
    <row r="231" spans="9:15" x14ac:dyDescent="0.3">
      <c r="O231" t="s">
        <v>1</v>
      </c>
    </row>
    <row r="232" spans="9:15" x14ac:dyDescent="0.3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3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3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3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3">
      <c r="O236" t="s">
        <v>5</v>
      </c>
    </row>
    <row r="237" spans="9:15" x14ac:dyDescent="0.3">
      <c r="O237" t="s">
        <v>1</v>
      </c>
    </row>
    <row r="238" spans="9:15" x14ac:dyDescent="0.3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3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3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3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3">
      <c r="O242" t="s">
        <v>5</v>
      </c>
    </row>
    <row r="243" spans="9:15" x14ac:dyDescent="0.3">
      <c r="O243" t="s">
        <v>1</v>
      </c>
    </row>
    <row r="244" spans="9:15" x14ac:dyDescent="0.3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3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3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3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3">
      <c r="O248" t="s">
        <v>5</v>
      </c>
    </row>
    <row r="249" spans="9:15" x14ac:dyDescent="0.3">
      <c r="O249" t="s">
        <v>1</v>
      </c>
    </row>
    <row r="250" spans="9:15" x14ac:dyDescent="0.3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3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3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3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3">
      <c r="O254" t="s">
        <v>5</v>
      </c>
    </row>
    <row r="255" spans="9:15" x14ac:dyDescent="0.3">
      <c r="O255" t="s">
        <v>1</v>
      </c>
    </row>
    <row r="256" spans="9:15" x14ac:dyDescent="0.3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3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3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3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3">
      <c r="O260" t="s">
        <v>5</v>
      </c>
    </row>
    <row r="261" spans="9:15" x14ac:dyDescent="0.3">
      <c r="O261" t="s">
        <v>1</v>
      </c>
    </row>
    <row r="262" spans="9:15" x14ac:dyDescent="0.3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3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3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3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3">
      <c r="O266" t="s">
        <v>5</v>
      </c>
    </row>
    <row r="267" spans="9:15" x14ac:dyDescent="0.3">
      <c r="O267" t="s">
        <v>1</v>
      </c>
    </row>
    <row r="268" spans="9:15" x14ac:dyDescent="0.3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3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3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3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3">
      <c r="O272" t="s">
        <v>5</v>
      </c>
    </row>
    <row r="273" spans="9:15" x14ac:dyDescent="0.3">
      <c r="O273" t="s">
        <v>1</v>
      </c>
    </row>
    <row r="274" spans="9:15" x14ac:dyDescent="0.3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3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3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3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3">
      <c r="O278" t="s">
        <v>5</v>
      </c>
    </row>
    <row r="279" spans="9:15" x14ac:dyDescent="0.3">
      <c r="O279" t="s">
        <v>1</v>
      </c>
    </row>
    <row r="280" spans="9:15" x14ac:dyDescent="0.3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3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3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3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3">
      <c r="O284" t="s">
        <v>5</v>
      </c>
    </row>
    <row r="285" spans="9:15" x14ac:dyDescent="0.3">
      <c r="O285" t="s">
        <v>1</v>
      </c>
    </row>
    <row r="286" spans="9:15" x14ac:dyDescent="0.3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3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3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3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3">
      <c r="O290" t="s">
        <v>5</v>
      </c>
    </row>
    <row r="291" spans="9:15" x14ac:dyDescent="0.3">
      <c r="O291" t="s">
        <v>1</v>
      </c>
    </row>
    <row r="292" spans="9:15" x14ac:dyDescent="0.3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3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3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3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3">
      <c r="O296" t="s">
        <v>5</v>
      </c>
    </row>
    <row r="297" spans="9:15" x14ac:dyDescent="0.3">
      <c r="O297" t="s">
        <v>1</v>
      </c>
    </row>
    <row r="298" spans="9:15" x14ac:dyDescent="0.3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3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3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3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3">
      <c r="O302" t="s">
        <v>5</v>
      </c>
    </row>
    <row r="303" spans="9:15" x14ac:dyDescent="0.3">
      <c r="O303" t="s">
        <v>1</v>
      </c>
    </row>
    <row r="304" spans="9:15" x14ac:dyDescent="0.3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3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3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3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3">
      <c r="O308" t="s">
        <v>5</v>
      </c>
    </row>
    <row r="309" spans="9:15" x14ac:dyDescent="0.3">
      <c r="O309" t="s">
        <v>1</v>
      </c>
    </row>
    <row r="310" spans="9:15" x14ac:dyDescent="0.3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3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3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3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3">
      <c r="O314" t="s">
        <v>5</v>
      </c>
    </row>
    <row r="315" spans="9:15" x14ac:dyDescent="0.3">
      <c r="O315" t="s">
        <v>1</v>
      </c>
    </row>
    <row r="316" spans="9:15" x14ac:dyDescent="0.3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3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3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3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3">
      <c r="O320" t="s">
        <v>5</v>
      </c>
    </row>
    <row r="321" spans="9:15" x14ac:dyDescent="0.3">
      <c r="O321" t="s">
        <v>1</v>
      </c>
    </row>
    <row r="322" spans="9:15" x14ac:dyDescent="0.3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3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3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3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3">
      <c r="O326" t="s">
        <v>5</v>
      </c>
    </row>
    <row r="327" spans="9:15" x14ac:dyDescent="0.3">
      <c r="O327" t="s">
        <v>1</v>
      </c>
    </row>
    <row r="328" spans="9:15" x14ac:dyDescent="0.3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3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3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3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3">
      <c r="O332" t="s">
        <v>5</v>
      </c>
    </row>
    <row r="333" spans="9:15" x14ac:dyDescent="0.3">
      <c r="O333" t="s">
        <v>1</v>
      </c>
    </row>
    <row r="334" spans="9:15" x14ac:dyDescent="0.3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3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3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3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3">
      <c r="O338" t="s">
        <v>5</v>
      </c>
    </row>
    <row r="339" spans="9:15" x14ac:dyDescent="0.3">
      <c r="O339" t="s">
        <v>1</v>
      </c>
    </row>
    <row r="340" spans="9:15" x14ac:dyDescent="0.3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3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3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3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3">
      <c r="O344" t="s">
        <v>5</v>
      </c>
    </row>
    <row r="345" spans="9:15" x14ac:dyDescent="0.3">
      <c r="O345" t="s">
        <v>1</v>
      </c>
    </row>
    <row r="346" spans="9:15" x14ac:dyDescent="0.3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3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3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3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3">
      <c r="O350" t="s">
        <v>5</v>
      </c>
    </row>
    <row r="351" spans="9:15" x14ac:dyDescent="0.3">
      <c r="O351" t="s">
        <v>1</v>
      </c>
    </row>
    <row r="352" spans="9:15" x14ac:dyDescent="0.3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3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-30</v>
      </c>
      <c r="O353" t="str">
        <f>CHAR(34)&amp;K353&amp;CHAR(34)&amp;": "&amp;L353&amp;","</f>
        <v>"X": -30,</v>
      </c>
    </row>
    <row r="354" spans="9:15" x14ac:dyDescent="0.3">
      <c r="I354">
        <f t="shared" si="117"/>
        <v>59</v>
      </c>
      <c r="J354">
        <v>3</v>
      </c>
      <c r="K354" t="s">
        <v>4</v>
      </c>
      <c r="L354">
        <f>VLOOKUP(I354,ToRaid,J354,FALSE)</f>
        <v>-60</v>
      </c>
      <c r="O354" t="str">
        <f>CHAR(34)&amp;K354&amp;CHAR(34)&amp;": "&amp;L354</f>
        <v>"Y": -60</v>
      </c>
    </row>
    <row r="355" spans="9:15" x14ac:dyDescent="0.3">
      <c r="I355">
        <f t="shared" si="117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3">
      <c r="O356" t="s">
        <v>5</v>
      </c>
    </row>
    <row r="357" spans="9:15" x14ac:dyDescent="0.3">
      <c r="O357" t="s">
        <v>1</v>
      </c>
    </row>
    <row r="358" spans="9:15" x14ac:dyDescent="0.3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3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-36</v>
      </c>
      <c r="O359" t="str">
        <f>CHAR(34)&amp;K359&amp;CHAR(34)&amp;": "&amp;L359&amp;","</f>
        <v>"X": -36,</v>
      </c>
    </row>
    <row r="360" spans="9:15" x14ac:dyDescent="0.3">
      <c r="I360">
        <f t="shared" si="118"/>
        <v>60</v>
      </c>
      <c r="J360">
        <v>3</v>
      </c>
      <c r="K360" t="s">
        <v>4</v>
      </c>
      <c r="L360">
        <f>VLOOKUP(I360,ToRaid,J360,FALSE)</f>
        <v>-62</v>
      </c>
      <c r="O360" t="str">
        <f>CHAR(34)&amp;K360&amp;CHAR(34)&amp;": "&amp;L360</f>
        <v>"Y": -62</v>
      </c>
    </row>
    <row r="361" spans="9:15" x14ac:dyDescent="0.3">
      <c r="I361">
        <f t="shared" si="118"/>
        <v>60</v>
      </c>
      <c r="J361">
        <v>4</v>
      </c>
      <c r="K361" t="s">
        <v>10</v>
      </c>
      <c r="L361" t="str">
        <f>VLOOKUP(I361,ToRaid,J361,FALSE)</f>
        <v>true</v>
      </c>
      <c r="O361" t="str">
        <f>CHAR(34)&amp;K361&amp;CHAR(34)&amp;": "&amp;CHAR(34)&amp;L361&amp;CHAR(34)</f>
        <v>"CanRaid": "true"</v>
      </c>
    </row>
    <row r="362" spans="9:15" x14ac:dyDescent="0.3">
      <c r="O362" t="s">
        <v>5</v>
      </c>
    </row>
    <row r="363" spans="9:15" x14ac:dyDescent="0.3">
      <c r="O363" t="s">
        <v>1</v>
      </c>
    </row>
    <row r="364" spans="9:15" x14ac:dyDescent="0.3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3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3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3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3">
      <c r="O368" t="s">
        <v>5</v>
      </c>
    </row>
    <row r="369" spans="9:15" x14ac:dyDescent="0.3">
      <c r="O369" t="s">
        <v>1</v>
      </c>
    </row>
    <row r="370" spans="9:15" x14ac:dyDescent="0.3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3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3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3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3">
      <c r="O374" t="s">
        <v>5</v>
      </c>
    </row>
    <row r="375" spans="9:15" x14ac:dyDescent="0.3">
      <c r="O375" t="s">
        <v>1</v>
      </c>
    </row>
    <row r="376" spans="9:15" x14ac:dyDescent="0.3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3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3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3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3">
      <c r="O380" t="s">
        <v>5</v>
      </c>
    </row>
    <row r="381" spans="9:15" x14ac:dyDescent="0.3">
      <c r="O381" t="s">
        <v>1</v>
      </c>
    </row>
    <row r="382" spans="9:15" x14ac:dyDescent="0.3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3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3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3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3">
      <c r="O386" t="s">
        <v>5</v>
      </c>
    </row>
    <row r="387" spans="9:15" x14ac:dyDescent="0.3">
      <c r="O387" t="s">
        <v>1</v>
      </c>
    </row>
    <row r="388" spans="9:15" x14ac:dyDescent="0.3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3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3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3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3">
      <c r="O392" t="s">
        <v>5</v>
      </c>
    </row>
    <row r="393" spans="9:15" x14ac:dyDescent="0.3">
      <c r="O393" t="s">
        <v>1</v>
      </c>
    </row>
    <row r="394" spans="9:15" x14ac:dyDescent="0.3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3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3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3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3">
      <c r="O398" t="s">
        <v>5</v>
      </c>
    </row>
    <row r="399" spans="9:15" x14ac:dyDescent="0.3">
      <c r="O399" t="s">
        <v>1</v>
      </c>
    </row>
    <row r="400" spans="9:15" x14ac:dyDescent="0.3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3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3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3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3">
      <c r="O404" t="s">
        <v>5</v>
      </c>
    </row>
    <row r="405" spans="9:15" x14ac:dyDescent="0.3">
      <c r="O405" t="s">
        <v>1</v>
      </c>
    </row>
    <row r="406" spans="9:15" x14ac:dyDescent="0.3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3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3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3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3">
      <c r="O410" t="s">
        <v>5</v>
      </c>
    </row>
    <row r="411" spans="9:15" x14ac:dyDescent="0.3">
      <c r="O411" t="s">
        <v>1</v>
      </c>
    </row>
    <row r="412" spans="9:15" x14ac:dyDescent="0.3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3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3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3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3">
      <c r="O416" t="s">
        <v>5</v>
      </c>
    </row>
    <row r="417" spans="9:15" x14ac:dyDescent="0.3">
      <c r="O417" t="s">
        <v>1</v>
      </c>
    </row>
    <row r="418" spans="9:15" x14ac:dyDescent="0.3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3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3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3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3">
      <c r="O422" t="s">
        <v>5</v>
      </c>
    </row>
    <row r="423" spans="9:15" x14ac:dyDescent="0.3">
      <c r="O423" t="s">
        <v>1</v>
      </c>
    </row>
    <row r="424" spans="9:15" x14ac:dyDescent="0.3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3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3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3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3">
      <c r="O428" t="s">
        <v>5</v>
      </c>
    </row>
    <row r="429" spans="9:15" x14ac:dyDescent="0.3">
      <c r="O429" t="s">
        <v>1</v>
      </c>
    </row>
    <row r="430" spans="9:15" x14ac:dyDescent="0.3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3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3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3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3">
      <c r="O434" t="s">
        <v>5</v>
      </c>
    </row>
    <row r="435" spans="9:15" x14ac:dyDescent="0.3">
      <c r="O435" t="s">
        <v>1</v>
      </c>
    </row>
    <row r="436" spans="9:15" x14ac:dyDescent="0.3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3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3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3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3">
      <c r="O440" t="s">
        <v>5</v>
      </c>
    </row>
    <row r="441" spans="9:15" x14ac:dyDescent="0.3">
      <c r="O441" t="s">
        <v>1</v>
      </c>
    </row>
    <row r="442" spans="9:15" x14ac:dyDescent="0.3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3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3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3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3">
      <c r="O446" t="s">
        <v>5</v>
      </c>
    </row>
    <row r="447" spans="9:15" x14ac:dyDescent="0.3">
      <c r="O447" t="s">
        <v>1</v>
      </c>
    </row>
    <row r="448" spans="9:15" x14ac:dyDescent="0.3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3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3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3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3">
      <c r="O452" t="s">
        <v>5</v>
      </c>
    </row>
    <row r="453" spans="9:15" x14ac:dyDescent="0.3">
      <c r="O453" t="s">
        <v>1</v>
      </c>
    </row>
    <row r="454" spans="9:15" x14ac:dyDescent="0.3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3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3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3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3">
      <c r="O458" t="s">
        <v>5</v>
      </c>
    </row>
    <row r="459" spans="9:15" x14ac:dyDescent="0.3">
      <c r="O459" t="s">
        <v>1</v>
      </c>
    </row>
    <row r="460" spans="9:15" x14ac:dyDescent="0.3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3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3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3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3">
      <c r="O464" t="s">
        <v>5</v>
      </c>
    </row>
    <row r="465" spans="9:15" x14ac:dyDescent="0.3">
      <c r="O465" t="s">
        <v>1</v>
      </c>
    </row>
    <row r="466" spans="9:15" x14ac:dyDescent="0.3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3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3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3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3">
      <c r="O470" t="s">
        <v>5</v>
      </c>
    </row>
    <row r="471" spans="9:15" x14ac:dyDescent="0.3">
      <c r="O471" t="s">
        <v>1</v>
      </c>
    </row>
    <row r="472" spans="9:15" x14ac:dyDescent="0.3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3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3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3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3">
      <c r="O476" t="s">
        <v>5</v>
      </c>
    </row>
    <row r="477" spans="9:15" x14ac:dyDescent="0.3">
      <c r="O477" t="s">
        <v>1</v>
      </c>
    </row>
    <row r="478" spans="9:15" x14ac:dyDescent="0.3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3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3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3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4">
    <cfRule type="expression" dxfId="25" priority="7">
      <formula>IF(E5="false",TRUE,FALSE)</formula>
    </cfRule>
  </conditionalFormatting>
  <conditionalFormatting sqref="G6">
    <cfRule type="expression" dxfId="24" priority="6">
      <formula>IF(G6="false",TRUE,FALSE)</formula>
    </cfRule>
  </conditionalFormatting>
  <conditionalFormatting sqref="G25">
    <cfRule type="expression" dxfId="23" priority="5">
      <formula>IF(G25="false",TRUE,FALSE)</formula>
    </cfRule>
  </conditionalFormatting>
  <conditionalFormatting sqref="U4:U36">
    <cfRule type="expression" dxfId="22" priority="4">
      <formula>IF(U4="false",TRUE,FALSE)</formula>
    </cfRule>
  </conditionalFormatting>
  <conditionalFormatting sqref="V4 V6:V23 V25:V36">
    <cfRule type="expression" dxfId="21" priority="3">
      <formula>IF(V4="false",TRUE,FALSE)</formula>
    </cfRule>
  </conditionalFormatting>
  <conditionalFormatting sqref="V5">
    <cfRule type="expression" dxfId="20" priority="2">
      <formula>IF(V5="false",TRUE,FALSE)</formula>
    </cfRule>
  </conditionalFormatting>
  <conditionalFormatting sqref="V24">
    <cfRule type="expression" dxfId="19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1:V701"/>
  <sheetViews>
    <sheetView tabSelected="1" topLeftCell="D67" workbookViewId="0">
      <selection activeCell="N82" sqref="N82"/>
    </sheetView>
  </sheetViews>
  <sheetFormatPr defaultColWidth="11.5546875" defaultRowHeight="14.4" x14ac:dyDescent="0.3"/>
  <cols>
    <col min="1" max="1" width="2.109375" customWidth="1"/>
    <col min="2" max="2" width="12.6640625" bestFit="1" customWidth="1"/>
    <col min="3" max="3" width="12.6640625" customWidth="1"/>
    <col min="4" max="4" width="21.5546875" customWidth="1"/>
    <col min="5" max="5" width="14.5546875" bestFit="1" customWidth="1"/>
    <col min="6" max="6" width="29.6640625" customWidth="1"/>
    <col min="7" max="7" width="10.6640625" bestFit="1" customWidth="1"/>
    <col min="8" max="8" width="10.33203125" bestFit="1" customWidth="1"/>
    <col min="9" max="9" width="10.44140625" bestFit="1" customWidth="1"/>
    <col min="10" max="10" width="13" customWidth="1"/>
    <col min="11" max="11" width="9.6640625" bestFit="1" customWidth="1"/>
    <col min="12" max="12" width="14.33203125" bestFit="1" customWidth="1"/>
    <col min="14" max="14" width="12.6640625" style="3" bestFit="1" customWidth="1"/>
    <col min="15" max="15" width="12.33203125" bestFit="1" customWidth="1"/>
    <col min="16" max="16" width="15.6640625" bestFit="1" customWidth="1"/>
  </cols>
  <sheetData>
    <row r="1" spans="2:2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>
        <v>13</v>
      </c>
      <c r="O1">
        <v>14</v>
      </c>
      <c r="P1">
        <v>15</v>
      </c>
    </row>
    <row r="2" spans="2:22" ht="29.4" thickBot="1" x14ac:dyDescent="0.35">
      <c r="B2" s="34" t="s">
        <v>99</v>
      </c>
      <c r="C2" s="34" t="s">
        <v>209</v>
      </c>
      <c r="D2" s="35" t="s">
        <v>100</v>
      </c>
      <c r="E2" s="36" t="s">
        <v>204</v>
      </c>
      <c r="F2" s="36" t="s">
        <v>205</v>
      </c>
      <c r="G2" s="36" t="s">
        <v>206</v>
      </c>
      <c r="H2" s="36" t="s">
        <v>207</v>
      </c>
      <c r="I2" s="36" t="s">
        <v>208</v>
      </c>
      <c r="J2" s="35" t="s">
        <v>101</v>
      </c>
      <c r="K2" s="35" t="s">
        <v>10</v>
      </c>
      <c r="L2" s="34" t="s">
        <v>3</v>
      </c>
      <c r="M2" s="34" t="s">
        <v>4</v>
      </c>
      <c r="N2" s="34" t="s">
        <v>210</v>
      </c>
      <c r="O2" s="34" t="s">
        <v>102</v>
      </c>
      <c r="P2" s="34" t="s">
        <v>212</v>
      </c>
      <c r="V2" t="s">
        <v>1</v>
      </c>
    </row>
    <row r="3" spans="2:22" ht="18.600000000000001" thickTop="1" thickBot="1" x14ac:dyDescent="0.35">
      <c r="B3" s="6">
        <v>1.41</v>
      </c>
      <c r="C3" s="7" t="s">
        <v>22</v>
      </c>
      <c r="D3" s="9" t="s">
        <v>23</v>
      </c>
      <c r="E3" s="10">
        <v>10</v>
      </c>
      <c r="F3" s="10">
        <v>10</v>
      </c>
      <c r="G3" s="10">
        <v>10</v>
      </c>
      <c r="H3" s="10">
        <v>10</v>
      </c>
      <c r="I3" s="10">
        <v>10</v>
      </c>
      <c r="J3" s="8" t="s">
        <v>229</v>
      </c>
      <c r="K3" s="2" t="s">
        <v>11</v>
      </c>
      <c r="L3" s="30" t="str">
        <f>SUBSTITUTE(LEFT(Villages[[#This Row],[Coordonnées]],SEARCH("|",Villages[[#This Row],[Coordonnées]])-1),"(","")</f>
        <v>-32</v>
      </c>
      <c r="M3" s="30" t="str">
        <f>SUBSTITUTE(RIGHT(Villages[[#This Row],[Coordonnées]],SEARCH("|",Villages[[#This Row],[Coordonnées]])-1),")","")</f>
        <v>-50</v>
      </c>
      <c r="N3" s="46">
        <v>1</v>
      </c>
      <c r="O3" s="11"/>
      <c r="P3" s="37"/>
      <c r="Q3">
        <v>1</v>
      </c>
      <c r="R3" t="s">
        <v>2</v>
      </c>
      <c r="S3">
        <f>Q3</f>
        <v>1</v>
      </c>
      <c r="V3" t="str">
        <f>CHAR(34)&amp;R3&amp;CHAR(34)&amp;": "&amp;S3&amp;","</f>
        <v>"Id": 1,</v>
      </c>
    </row>
    <row r="4" spans="2:22" ht="18" thickBot="1" x14ac:dyDescent="0.35">
      <c r="B4" s="6">
        <v>1.41</v>
      </c>
      <c r="C4" s="7" t="s">
        <v>20</v>
      </c>
      <c r="D4" s="9" t="s">
        <v>21</v>
      </c>
      <c r="E4" s="10">
        <v>57</v>
      </c>
      <c r="F4" s="10">
        <v>57</v>
      </c>
      <c r="G4" s="10">
        <v>57</v>
      </c>
      <c r="H4" s="10">
        <v>57</v>
      </c>
      <c r="I4" s="10">
        <v>57</v>
      </c>
      <c r="J4" s="8" t="s">
        <v>230</v>
      </c>
      <c r="K4" s="2" t="s">
        <v>11</v>
      </c>
      <c r="L4" s="30" t="str">
        <f>SUBSTITUTE(LEFT(Villages[[#This Row],[Coordonnées]],SEARCH("|",Villages[[#This Row],[Coordonnées]])-1),"(","")</f>
        <v>-32</v>
      </c>
      <c r="M4" s="30" t="str">
        <f>SUBSTITUTE(RIGHT(Villages[[#This Row],[Coordonnées]],SEARCH("|",Villages[[#This Row],[Coordonnées]])-1),")","")</f>
        <v>-52</v>
      </c>
      <c r="N4" s="46">
        <v>1</v>
      </c>
      <c r="O4" s="11"/>
      <c r="P4" s="37"/>
      <c r="Q4">
        <v>1</v>
      </c>
      <c r="R4" t="s">
        <v>3</v>
      </c>
      <c r="S4" t="str">
        <f>INDEX(Villages[],Q4,11)</f>
        <v>-32</v>
      </c>
      <c r="V4" t="str">
        <f>CHAR(34)&amp;R4&amp;CHAR(34)&amp;": "&amp;S4&amp;","</f>
        <v>"X": -32,</v>
      </c>
    </row>
    <row r="5" spans="2:22" ht="18" thickBot="1" x14ac:dyDescent="0.35">
      <c r="B5" s="13">
        <v>3.16</v>
      </c>
      <c r="C5" s="14" t="s">
        <v>24</v>
      </c>
      <c r="D5" s="16" t="s">
        <v>25</v>
      </c>
      <c r="E5" s="17">
        <v>20</v>
      </c>
      <c r="F5" s="17">
        <v>20</v>
      </c>
      <c r="G5" s="17">
        <v>20</v>
      </c>
      <c r="H5" s="17">
        <v>20</v>
      </c>
      <c r="I5" s="17">
        <v>20</v>
      </c>
      <c r="J5" s="15" t="s">
        <v>231</v>
      </c>
      <c r="K5" s="2" t="s">
        <v>11</v>
      </c>
      <c r="L5" s="31" t="str">
        <f>SUBSTITUTE(LEFT(Villages[[#This Row],[Coordonnées]],SEARCH("|",Villages[[#This Row],[Coordonnées]])-1),"(","")</f>
        <v>-32</v>
      </c>
      <c r="M5" s="31" t="str">
        <f>SUBSTITUTE(RIGHT(Villages[[#This Row],[Coordonnées]],SEARCH("|",Villages[[#This Row],[Coordonnées]])-1),")","")</f>
        <v>-54</v>
      </c>
      <c r="N5" s="46">
        <v>1</v>
      </c>
      <c r="O5" s="18"/>
      <c r="P5" s="37"/>
      <c r="Q5">
        <v>1</v>
      </c>
      <c r="R5" t="s">
        <v>4</v>
      </c>
      <c r="S5" t="str">
        <f>INDEX(Villages[],Q5,12)</f>
        <v>-50</v>
      </c>
      <c r="V5" t="str">
        <f>CHAR(34)&amp;R5&amp;CHAR(34)&amp;": "&amp;S5&amp;","</f>
        <v>"Y": -50,</v>
      </c>
    </row>
    <row r="6" spans="2:22" ht="18" thickBot="1" x14ac:dyDescent="0.35">
      <c r="B6" s="13">
        <v>3.16</v>
      </c>
      <c r="C6" s="14" t="s">
        <v>26</v>
      </c>
      <c r="D6" s="16" t="s">
        <v>27</v>
      </c>
      <c r="E6" s="17">
        <v>31</v>
      </c>
      <c r="F6" s="17">
        <v>31</v>
      </c>
      <c r="G6" s="17">
        <v>31</v>
      </c>
      <c r="H6" s="17">
        <v>31</v>
      </c>
      <c r="I6" s="17">
        <v>31</v>
      </c>
      <c r="J6" s="15" t="s">
        <v>232</v>
      </c>
      <c r="K6" s="2" t="s">
        <v>11</v>
      </c>
      <c r="L6" s="31" t="str">
        <f>SUBSTITUTE(LEFT(Villages[[#This Row],[Coordonnées]],SEARCH("|",Villages[[#This Row],[Coordonnées]])-1),"(","")</f>
        <v>-30</v>
      </c>
      <c r="M6" s="31" t="str">
        <f>SUBSTITUTE(RIGHT(Villages[[#This Row],[Coordonnées]],SEARCH("|",Villages[[#This Row],[Coordonnées]])-1),")","")</f>
        <v>-54</v>
      </c>
      <c r="N6" s="46">
        <v>2</v>
      </c>
      <c r="O6" s="18"/>
      <c r="P6" s="37"/>
      <c r="Q6">
        <v>1</v>
      </c>
      <c r="R6" t="s">
        <v>10</v>
      </c>
      <c r="S6" t="str">
        <f>INDEX(Villages[],Q6,10)</f>
        <v>true</v>
      </c>
      <c r="V6" t="str">
        <f>CHAR(34)&amp;R6&amp;CHAR(34)&amp;": "&amp;CHAR(34)&amp;S6&amp;CHAR(34)&amp;","</f>
        <v>"CanRaid": "true",</v>
      </c>
    </row>
    <row r="7" spans="2:22" ht="18" thickBot="1" x14ac:dyDescent="0.35">
      <c r="B7" s="13">
        <v>3.61</v>
      </c>
      <c r="C7" s="14" t="s">
        <v>233</v>
      </c>
      <c r="D7" s="16" t="s">
        <v>234</v>
      </c>
      <c r="E7" s="17">
        <v>422</v>
      </c>
      <c r="F7" s="17">
        <v>422</v>
      </c>
      <c r="G7" s="17">
        <v>422</v>
      </c>
      <c r="H7" s="17">
        <v>422</v>
      </c>
      <c r="I7" s="17">
        <v>422</v>
      </c>
      <c r="J7" s="15" t="s">
        <v>235</v>
      </c>
      <c r="K7" s="2" t="s">
        <v>11</v>
      </c>
      <c r="L7" s="32" t="str">
        <f>SUBSTITUTE(LEFT(Villages[[#This Row],[Coordonnées]],SEARCH("|",Villages[[#This Row],[Coordonnées]])-1),"(","")</f>
        <v>-34</v>
      </c>
      <c r="M7" s="32" t="str">
        <f>SUBSTITUTE(RIGHT(Villages[[#This Row],[Coordonnées]],SEARCH("|",Villages[[#This Row],[Coordonnées]])-1),")","")</f>
        <v>-49</v>
      </c>
      <c r="N7" s="46">
        <v>10</v>
      </c>
      <c r="O7" s="44" t="s">
        <v>235</v>
      </c>
      <c r="P7" s="37"/>
      <c r="Q7">
        <v>1</v>
      </c>
      <c r="R7" t="s">
        <v>211</v>
      </c>
      <c r="S7">
        <f>INDEX(Villages[],Q7,13)</f>
        <v>1</v>
      </c>
      <c r="V7" t="str">
        <f>CHAR(34)&amp;R7&amp;CHAR(34)&amp;": "&amp;CHAR(34)&amp;S7&amp;CHAR(34)</f>
        <v>"Multiplier": "1"</v>
      </c>
    </row>
    <row r="8" spans="2:22" ht="18" thickBot="1" x14ac:dyDescent="0.35">
      <c r="B8" s="19">
        <v>4.47</v>
      </c>
      <c r="C8" s="20" t="s">
        <v>28</v>
      </c>
      <c r="D8" s="22" t="s">
        <v>29</v>
      </c>
      <c r="E8" s="23">
        <v>21</v>
      </c>
      <c r="F8" s="23">
        <v>21</v>
      </c>
      <c r="G8" s="23">
        <v>21</v>
      </c>
      <c r="H8" s="23">
        <v>21</v>
      </c>
      <c r="I8" s="23">
        <v>21</v>
      </c>
      <c r="J8" s="21" t="s">
        <v>236</v>
      </c>
      <c r="K8" s="2" t="s">
        <v>11</v>
      </c>
      <c r="L8" s="33" t="str">
        <f>SUBSTITUTE(LEFT(Villages[[#This Row],[Coordonnées]],SEARCH("|",Villages[[#This Row],[Coordonnées]])-1),"(","")</f>
        <v>-35</v>
      </c>
      <c r="M8" s="33" t="str">
        <f>SUBSTITUTE(RIGHT(Villages[[#This Row],[Coordonnées]],SEARCH("|",Villages[[#This Row],[Coordonnées]])-1),")","")</f>
        <v>-53</v>
      </c>
      <c r="N8" s="46">
        <v>1</v>
      </c>
      <c r="O8" s="24"/>
      <c r="P8" s="37"/>
      <c r="V8" t="s">
        <v>5</v>
      </c>
    </row>
    <row r="9" spans="2:22" ht="18" thickBot="1" x14ac:dyDescent="0.35">
      <c r="B9" s="25">
        <v>5.0999999999999996</v>
      </c>
      <c r="C9" s="26" t="s">
        <v>30</v>
      </c>
      <c r="D9" s="27" t="s">
        <v>31</v>
      </c>
      <c r="E9" s="28">
        <v>63</v>
      </c>
      <c r="F9" s="28">
        <v>60</v>
      </c>
      <c r="G9" s="28">
        <v>57</v>
      </c>
      <c r="H9" s="28">
        <v>53</v>
      </c>
      <c r="I9" s="28">
        <v>50</v>
      </c>
      <c r="J9" s="27" t="s">
        <v>32</v>
      </c>
      <c r="K9" s="2" t="s">
        <v>11</v>
      </c>
      <c r="L9" s="31" t="str">
        <f>SUBSTITUTE(LEFT(Villages[[#This Row],[Coordonnées]],SEARCH("|",Villages[[#This Row],[Coordonnées]])-1),"(","")</f>
        <v>-30</v>
      </c>
      <c r="M9" s="31" t="str">
        <f>SUBSTITUTE(RIGHT(Villages[[#This Row],[Coordonnées]],SEARCH("|",Villages[[#This Row],[Coordonnées]])-1),")","")</f>
        <v>-56</v>
      </c>
      <c r="N9" s="46">
        <v>1</v>
      </c>
      <c r="O9" s="29"/>
      <c r="P9" s="37"/>
      <c r="V9" t="s">
        <v>1</v>
      </c>
    </row>
    <row r="10" spans="2:22" ht="18" thickBot="1" x14ac:dyDescent="0.35">
      <c r="B10" s="13">
        <v>5.39</v>
      </c>
      <c r="C10" s="14" t="s">
        <v>103</v>
      </c>
      <c r="D10" s="16" t="s">
        <v>104</v>
      </c>
      <c r="E10" s="17" t="s">
        <v>237</v>
      </c>
      <c r="F10" s="17">
        <v>257</v>
      </c>
      <c r="G10" s="17">
        <v>257</v>
      </c>
      <c r="H10" s="17" t="s">
        <v>238</v>
      </c>
      <c r="I10" s="17">
        <v>264</v>
      </c>
      <c r="J10" s="15" t="s">
        <v>239</v>
      </c>
      <c r="K10" s="2" t="s">
        <v>11</v>
      </c>
      <c r="L10" s="31" t="str">
        <f>SUBSTITUTE(LEFT(Villages[[#This Row],[Coordonnées]],SEARCH("|",Villages[[#This Row],[Coordonnées]])-1),"(","")</f>
        <v>-36</v>
      </c>
      <c r="M10" s="31" t="str">
        <f>SUBSTITUTE(RIGHT(Villages[[#This Row],[Coordonnées]],SEARCH("|",Villages[[#This Row],[Coordonnées]])-1),")","")</f>
        <v>-49</v>
      </c>
      <c r="N10" s="46">
        <v>10</v>
      </c>
      <c r="O10" s="18"/>
      <c r="P10" s="37"/>
      <c r="Q10">
        <f>Q3+1</f>
        <v>2</v>
      </c>
      <c r="R10" t="s">
        <v>2</v>
      </c>
      <c r="S10">
        <f>Q10</f>
        <v>2</v>
      </c>
      <c r="V10" t="str">
        <f>CHAR(34)&amp;R10&amp;CHAR(34)&amp;": "&amp;S10&amp;","</f>
        <v>"Id": 2,</v>
      </c>
    </row>
    <row r="11" spans="2:22" ht="18" thickBot="1" x14ac:dyDescent="0.35">
      <c r="B11" s="13">
        <v>5.39</v>
      </c>
      <c r="C11" s="14" t="s">
        <v>33</v>
      </c>
      <c r="D11" s="16" t="s">
        <v>34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5" t="s">
        <v>240</v>
      </c>
      <c r="K11" s="2" t="s">
        <v>11</v>
      </c>
      <c r="L11" s="32" t="str">
        <f>SUBSTITUTE(LEFT(Villages[[#This Row],[Coordonnées]],SEARCH("|",Villages[[#This Row],[Coordonnées]])-1),"(","")</f>
        <v>-33</v>
      </c>
      <c r="M11" s="32" t="str">
        <f>SUBSTITUTE(RIGHT(Villages[[#This Row],[Coordonnées]],SEARCH("|",Villages[[#This Row],[Coordonnées]])-1),")","")</f>
        <v>-46</v>
      </c>
      <c r="N11" s="46">
        <v>1</v>
      </c>
      <c r="O11" s="18"/>
      <c r="P11" s="37"/>
      <c r="Q11">
        <f t="shared" ref="Q11:Q14" si="0">Q4+1</f>
        <v>2</v>
      </c>
      <c r="R11" t="s">
        <v>3</v>
      </c>
      <c r="S11" t="str">
        <f>INDEX(Villages[],Q11,11)</f>
        <v>-32</v>
      </c>
      <c r="V11" t="str">
        <f>CHAR(34)&amp;R11&amp;CHAR(34)&amp;": "&amp;S11&amp;","</f>
        <v>"X": -32,</v>
      </c>
    </row>
    <row r="12" spans="2:22" ht="18" thickBot="1" x14ac:dyDescent="0.35">
      <c r="B12" s="19">
        <v>5.83</v>
      </c>
      <c r="C12" s="20" t="s">
        <v>35</v>
      </c>
      <c r="D12" s="22" t="s">
        <v>36</v>
      </c>
      <c r="E12" s="23">
        <v>15</v>
      </c>
      <c r="F12" s="23">
        <v>15</v>
      </c>
      <c r="G12" s="23">
        <v>15</v>
      </c>
      <c r="H12" s="23">
        <v>15</v>
      </c>
      <c r="I12" s="23">
        <v>15</v>
      </c>
      <c r="J12" s="21" t="s">
        <v>241</v>
      </c>
      <c r="K12" s="2" t="s">
        <v>11</v>
      </c>
      <c r="L12" s="30" t="str">
        <f>SUBSTITUTE(LEFT(Villages[[#This Row],[Coordonnées]],SEARCH("|",Villages[[#This Row],[Coordonnées]])-1),"(","")</f>
        <v>-26</v>
      </c>
      <c r="M12" s="30" t="str">
        <f>SUBSTITUTE(RIGHT(Villages[[#This Row],[Coordonnées]],SEARCH("|",Villages[[#This Row],[Coordonnées]])-1),")","")</f>
        <v>-48</v>
      </c>
      <c r="N12" s="46">
        <v>1</v>
      </c>
      <c r="O12" s="24"/>
      <c r="P12" s="37"/>
      <c r="Q12">
        <f t="shared" si="0"/>
        <v>2</v>
      </c>
      <c r="R12" t="s">
        <v>4</v>
      </c>
      <c r="S12" t="str">
        <f>INDEX(Villages[],Q12,12)</f>
        <v>-52</v>
      </c>
      <c r="V12" t="str">
        <f>CHAR(34)&amp;R12&amp;CHAR(34)&amp;": "&amp;S12&amp;","</f>
        <v>"Y": -52,</v>
      </c>
    </row>
    <row r="13" spans="2:22" ht="28.2" thickBot="1" x14ac:dyDescent="0.35">
      <c r="B13" s="6">
        <v>5.83</v>
      </c>
      <c r="C13" s="7" t="s">
        <v>37</v>
      </c>
      <c r="D13" s="9" t="s">
        <v>38</v>
      </c>
      <c r="E13" s="10">
        <v>22</v>
      </c>
      <c r="F13" s="10">
        <v>22</v>
      </c>
      <c r="G13" s="10">
        <v>22</v>
      </c>
      <c r="H13" s="10">
        <v>22</v>
      </c>
      <c r="I13" s="10">
        <v>22</v>
      </c>
      <c r="J13" s="8" t="s">
        <v>242</v>
      </c>
      <c r="K13" s="2" t="s">
        <v>11</v>
      </c>
      <c r="L13" s="31" t="str">
        <f>SUBSTITUTE(LEFT(Villages[[#This Row],[Coordonnées]],SEARCH("|",Villages[[#This Row],[Coordonnées]])-1),"(","")</f>
        <v>-36</v>
      </c>
      <c r="M13" s="31" t="str">
        <f>SUBSTITUTE(RIGHT(Villages[[#This Row],[Coordonnées]],SEARCH("|",Villages[[#This Row],[Coordonnées]])-1),")","")</f>
        <v>-54</v>
      </c>
      <c r="N13" s="46">
        <v>1</v>
      </c>
      <c r="O13" s="11"/>
      <c r="P13" s="37"/>
      <c r="Q13">
        <f t="shared" si="0"/>
        <v>2</v>
      </c>
      <c r="R13" t="s">
        <v>10</v>
      </c>
      <c r="S13" t="str">
        <f>INDEX(Villages[],Q13,10)</f>
        <v>true</v>
      </c>
      <c r="V13" t="str">
        <f>CHAR(34)&amp;R13&amp;CHAR(34)&amp;": "&amp;CHAR(34)&amp;S13&amp;CHAR(34)&amp;","</f>
        <v>"CanRaid": "true",</v>
      </c>
    </row>
    <row r="14" spans="2:22" ht="18" thickBot="1" x14ac:dyDescent="0.35">
      <c r="B14" s="13">
        <v>6.08</v>
      </c>
      <c r="C14" s="14" t="s">
        <v>39</v>
      </c>
      <c r="D14" s="16" t="s">
        <v>40</v>
      </c>
      <c r="E14" s="17">
        <v>45</v>
      </c>
      <c r="F14" s="17">
        <v>45</v>
      </c>
      <c r="G14" s="17">
        <v>45</v>
      </c>
      <c r="H14" s="17">
        <v>45</v>
      </c>
      <c r="I14" s="17">
        <v>45</v>
      </c>
      <c r="J14" s="15" t="s">
        <v>243</v>
      </c>
      <c r="K14" s="2" t="s">
        <v>11</v>
      </c>
      <c r="L14" s="31" t="str">
        <f>SUBSTITUTE(LEFT(Villages[[#This Row],[Coordonnées]],SEARCH("|",Villages[[#This Row],[Coordonnées]])-1),"(","")</f>
        <v>-37</v>
      </c>
      <c r="M14" s="31" t="str">
        <f>SUBSTITUTE(RIGHT(Villages[[#This Row],[Coordonnées]],SEARCH("|",Villages[[#This Row],[Coordonnées]])-1),")","")</f>
        <v>-50</v>
      </c>
      <c r="N14" s="46">
        <v>1</v>
      </c>
      <c r="O14" s="18"/>
      <c r="P14" s="37"/>
      <c r="Q14">
        <f t="shared" si="0"/>
        <v>2</v>
      </c>
      <c r="R14" t="s">
        <v>211</v>
      </c>
      <c r="S14">
        <f>INDEX(Villages[],Q14,13)</f>
        <v>1</v>
      </c>
      <c r="V14" t="str">
        <f>CHAR(34)&amp;R14&amp;CHAR(34)&amp;": "&amp;CHAR(34)&amp;S14&amp;CHAR(34)</f>
        <v>"Multiplier": "1"</v>
      </c>
    </row>
    <row r="15" spans="2:22" ht="28.2" thickBot="1" x14ac:dyDescent="0.35">
      <c r="B15" s="13">
        <v>6.32</v>
      </c>
      <c r="C15" s="14" t="s">
        <v>105</v>
      </c>
      <c r="D15" s="16" t="s">
        <v>106</v>
      </c>
      <c r="E15" s="17">
        <v>232</v>
      </c>
      <c r="F15" s="17">
        <v>232</v>
      </c>
      <c r="G15" s="17">
        <v>232</v>
      </c>
      <c r="H15" s="17">
        <v>232</v>
      </c>
      <c r="I15" s="17">
        <v>232</v>
      </c>
      <c r="J15" s="15" t="s">
        <v>244</v>
      </c>
      <c r="K15" s="2" t="s">
        <v>12</v>
      </c>
      <c r="L15" s="33" t="str">
        <f>SUBSTITUTE(LEFT(Villages[[#This Row],[Coordonnées]],SEARCH("|",Villages[[#This Row],[Coordonnées]])-1),"(","")</f>
        <v>-33</v>
      </c>
      <c r="M15" s="33" t="str">
        <f>SUBSTITUTE(RIGHT(Villages[[#This Row],[Coordonnées]],SEARCH("|",Villages[[#This Row],[Coordonnées]])-1),")","")</f>
        <v>-57</v>
      </c>
      <c r="N15" s="46">
        <v>1</v>
      </c>
      <c r="O15" s="18"/>
      <c r="P15" s="37" t="s">
        <v>348</v>
      </c>
      <c r="V15" t="s">
        <v>5</v>
      </c>
    </row>
    <row r="16" spans="2:22" ht="18" thickBot="1" x14ac:dyDescent="0.35">
      <c r="B16" s="25">
        <v>6.4</v>
      </c>
      <c r="C16" s="26" t="s">
        <v>41</v>
      </c>
      <c r="D16" s="27" t="s">
        <v>42</v>
      </c>
      <c r="E16" s="28">
        <v>45</v>
      </c>
      <c r="F16" s="28">
        <v>44</v>
      </c>
      <c r="G16" s="28">
        <v>44</v>
      </c>
      <c r="H16" s="28">
        <v>44</v>
      </c>
      <c r="I16" s="28">
        <v>43</v>
      </c>
      <c r="J16" s="27" t="s">
        <v>32</v>
      </c>
      <c r="K16" s="2" t="s">
        <v>11</v>
      </c>
      <c r="L16" s="32" t="str">
        <f>SUBSTITUTE(LEFT(Villages[[#This Row],[Coordonnées]],SEARCH("|",Villages[[#This Row],[Coordonnées]])-1),"(","")</f>
        <v>-26</v>
      </c>
      <c r="M16" s="32" t="str">
        <f>SUBSTITUTE(RIGHT(Villages[[#This Row],[Coordonnées]],SEARCH("|",Villages[[#This Row],[Coordonnées]])-1),")","")</f>
        <v>-55</v>
      </c>
      <c r="N16" s="46">
        <v>4</v>
      </c>
      <c r="O16" s="29"/>
      <c r="P16" s="37"/>
      <c r="V16" t="s">
        <v>1</v>
      </c>
    </row>
    <row r="17" spans="2:22" ht="18" thickBot="1" x14ac:dyDescent="0.35">
      <c r="B17" s="19">
        <v>6.71</v>
      </c>
      <c r="C17" s="20" t="s">
        <v>43</v>
      </c>
      <c r="D17" s="22" t="s">
        <v>44</v>
      </c>
      <c r="E17" s="23">
        <v>21</v>
      </c>
      <c r="F17" s="23">
        <v>21</v>
      </c>
      <c r="G17" s="23">
        <v>21</v>
      </c>
      <c r="H17" s="23">
        <v>21</v>
      </c>
      <c r="I17" s="23">
        <v>21</v>
      </c>
      <c r="J17" s="21" t="s">
        <v>245</v>
      </c>
      <c r="K17" s="2" t="s">
        <v>11</v>
      </c>
      <c r="L17" s="30" t="str">
        <f>SUBSTITUTE(LEFT(Villages[[#This Row],[Coordonnées]],SEARCH("|",Villages[[#This Row],[Coordonnées]])-1),"(","")</f>
        <v>-28</v>
      </c>
      <c r="M17" s="30" t="str">
        <f>SUBSTITUTE(RIGHT(Villages[[#This Row],[Coordonnées]],SEARCH("|",Villages[[#This Row],[Coordonnées]])-1),")","")</f>
        <v>-45</v>
      </c>
      <c r="N17" s="46">
        <v>1</v>
      </c>
      <c r="O17" s="24"/>
      <c r="P17" s="37"/>
      <c r="Q17">
        <f>Q10+1</f>
        <v>3</v>
      </c>
      <c r="R17" t="s">
        <v>2</v>
      </c>
      <c r="S17">
        <f>Q17</f>
        <v>3</v>
      </c>
      <c r="V17" t="str">
        <f>CHAR(34)&amp;R17&amp;CHAR(34)&amp;": "&amp;S17&amp;","</f>
        <v>"Id": 3,</v>
      </c>
    </row>
    <row r="18" spans="2:22" ht="18" thickBot="1" x14ac:dyDescent="0.35">
      <c r="B18" s="6">
        <v>7.07</v>
      </c>
      <c r="C18" s="7" t="s">
        <v>45</v>
      </c>
      <c r="D18" s="9" t="s">
        <v>46</v>
      </c>
      <c r="E18" s="10">
        <v>14</v>
      </c>
      <c r="F18" s="10">
        <v>14</v>
      </c>
      <c r="G18" s="10">
        <v>14</v>
      </c>
      <c r="H18" s="10">
        <v>14</v>
      </c>
      <c r="I18" s="10">
        <v>14</v>
      </c>
      <c r="J18" s="8" t="s">
        <v>246</v>
      </c>
      <c r="K18" s="2" t="s">
        <v>11</v>
      </c>
      <c r="L18" s="31" t="str">
        <f>SUBSTITUTE(LEFT(Villages[[#This Row],[Coordonnées]],SEARCH("|",Villages[[#This Row],[Coordonnées]])-1),"(","")</f>
        <v>-32</v>
      </c>
      <c r="M18" s="31" t="str">
        <f>SUBSTITUTE(RIGHT(Villages[[#This Row],[Coordonnées]],SEARCH("|",Villages[[#This Row],[Coordonnées]])-1),")","")</f>
        <v>-58</v>
      </c>
      <c r="N18" s="46">
        <v>1</v>
      </c>
      <c r="O18" s="11"/>
      <c r="P18" s="37"/>
      <c r="Q18">
        <f t="shared" ref="Q18:Q21" si="1">Q11+1</f>
        <v>3</v>
      </c>
      <c r="R18" t="s">
        <v>3</v>
      </c>
      <c r="S18" t="str">
        <f>INDEX(Villages[],Q18,11)</f>
        <v>-32</v>
      </c>
      <c r="V18" t="str">
        <f>CHAR(34)&amp;R18&amp;CHAR(34)&amp;": "&amp;S18&amp;","</f>
        <v>"X": -32,</v>
      </c>
    </row>
    <row r="19" spans="2:22" ht="18" thickBot="1" x14ac:dyDescent="0.35">
      <c r="B19" s="19">
        <v>7.81</v>
      </c>
      <c r="C19" s="20" t="s">
        <v>47</v>
      </c>
      <c r="D19" s="22" t="s">
        <v>48</v>
      </c>
      <c r="E19" s="23">
        <v>11</v>
      </c>
      <c r="F19" s="23">
        <v>11</v>
      </c>
      <c r="G19" s="23">
        <v>11</v>
      </c>
      <c r="H19" s="23">
        <v>11</v>
      </c>
      <c r="I19" s="23">
        <v>11</v>
      </c>
      <c r="J19" s="21" t="s">
        <v>247</v>
      </c>
      <c r="K19" s="2" t="s">
        <v>11</v>
      </c>
      <c r="L19" s="32" t="str">
        <f>SUBSTITUTE(LEFT(Villages[[#This Row],[Coordonnées]],SEARCH("|",Villages[[#This Row],[Coordonnées]])-1),"(","")</f>
        <v>-25</v>
      </c>
      <c r="M19" s="32" t="str">
        <f>SUBSTITUTE(RIGHT(Villages[[#This Row],[Coordonnées]],SEARCH("|",Villages[[#This Row],[Coordonnées]])-1),")","")</f>
        <v>-46</v>
      </c>
      <c r="N19" s="46">
        <v>1</v>
      </c>
      <c r="O19" s="24"/>
      <c r="P19" s="37"/>
      <c r="Q19">
        <f t="shared" si="1"/>
        <v>3</v>
      </c>
      <c r="R19" t="s">
        <v>4</v>
      </c>
      <c r="S19" t="str">
        <f>INDEX(Villages[],Q19,12)</f>
        <v>-54</v>
      </c>
      <c r="V19" t="str">
        <f>CHAR(34)&amp;R19&amp;CHAR(34)&amp;": "&amp;S19&amp;","</f>
        <v>"Y": -54,</v>
      </c>
    </row>
    <row r="20" spans="2:22" ht="18" thickBot="1" x14ac:dyDescent="0.35">
      <c r="B20" s="13">
        <v>8.06</v>
      </c>
      <c r="C20" s="14" t="s">
        <v>49</v>
      </c>
      <c r="D20" s="16" t="s">
        <v>50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5" t="s">
        <v>248</v>
      </c>
      <c r="K20" s="2" t="s">
        <v>11</v>
      </c>
      <c r="L20" s="31" t="str">
        <f>SUBSTITUTE(LEFT(Villages[[#This Row],[Coordonnées]],SEARCH("|",Villages[[#This Row],[Coordonnées]])-1),"(","")</f>
        <v>-24</v>
      </c>
      <c r="M20" s="31" t="str">
        <f>SUBSTITUTE(RIGHT(Villages[[#This Row],[Coordonnées]],SEARCH("|",Villages[[#This Row],[Coordonnées]])-1),")","")</f>
        <v>-55</v>
      </c>
      <c r="N20" s="46">
        <v>1</v>
      </c>
      <c r="O20" s="18"/>
      <c r="P20" s="37"/>
      <c r="Q20">
        <f t="shared" si="1"/>
        <v>3</v>
      </c>
      <c r="R20" t="s">
        <v>10</v>
      </c>
      <c r="S20" t="str">
        <f>INDEX(Villages[],Q20,10)</f>
        <v>true</v>
      </c>
      <c r="V20" t="str">
        <f>CHAR(34)&amp;R20&amp;CHAR(34)&amp;": "&amp;CHAR(34)&amp;S20&amp;CHAR(34)&amp;","</f>
        <v>"CanRaid": "true",</v>
      </c>
    </row>
    <row r="21" spans="2:22" ht="18" thickBot="1" x14ac:dyDescent="0.35">
      <c r="B21" s="6">
        <v>8.5399999999999991</v>
      </c>
      <c r="C21" s="7" t="s">
        <v>51</v>
      </c>
      <c r="D21" s="9" t="s">
        <v>52</v>
      </c>
      <c r="E21" s="10">
        <v>9</v>
      </c>
      <c r="F21" s="10">
        <v>9</v>
      </c>
      <c r="G21" s="10">
        <v>9</v>
      </c>
      <c r="H21" s="10">
        <v>9</v>
      </c>
      <c r="I21" s="10">
        <v>9</v>
      </c>
      <c r="J21" s="8" t="s">
        <v>249</v>
      </c>
      <c r="K21" s="2" t="s">
        <v>11</v>
      </c>
      <c r="L21" s="30" t="str">
        <f>SUBSTITUTE(LEFT(Villages[[#This Row],[Coordonnées]],SEARCH("|",Villages[[#This Row],[Coordonnées]])-1),"(","")</f>
        <v>-28</v>
      </c>
      <c r="M21" s="30" t="str">
        <f>SUBSTITUTE(RIGHT(Villages[[#This Row],[Coordonnées]],SEARCH("|",Villages[[#This Row],[Coordonnées]])-1),")","")</f>
        <v>-59</v>
      </c>
      <c r="N21" s="46">
        <v>1</v>
      </c>
      <c r="O21" s="11"/>
      <c r="P21" s="37"/>
      <c r="Q21">
        <f t="shared" si="1"/>
        <v>3</v>
      </c>
      <c r="R21" t="s">
        <v>211</v>
      </c>
      <c r="S21">
        <f>INDEX(Villages[],Q21,13)</f>
        <v>1</v>
      </c>
      <c r="V21" t="str">
        <f>CHAR(34)&amp;R21&amp;CHAR(34)&amp;": "&amp;CHAR(34)&amp;S21&amp;CHAR(34)</f>
        <v>"Multiplier": "1"</v>
      </c>
    </row>
    <row r="22" spans="2:22" ht="18" thickBot="1" x14ac:dyDescent="0.35">
      <c r="B22" s="13">
        <v>8.6</v>
      </c>
      <c r="C22" s="14" t="s">
        <v>250</v>
      </c>
      <c r="D22" s="16" t="s">
        <v>251</v>
      </c>
      <c r="E22" s="17">
        <v>209</v>
      </c>
      <c r="F22" s="17" t="s">
        <v>252</v>
      </c>
      <c r="G22" s="17" t="s">
        <v>253</v>
      </c>
      <c r="H22" s="17" t="s">
        <v>254</v>
      </c>
      <c r="I22" s="17">
        <v>185</v>
      </c>
      <c r="J22" s="15" t="s">
        <v>255</v>
      </c>
      <c r="K22" s="2" t="s">
        <v>12</v>
      </c>
      <c r="L22" s="32" t="str">
        <f>SUBSTITUTE(LEFT(Villages[[#This Row],[Coordonnées]],SEARCH("|",Villages[[#This Row],[Coordonnées]])-1),"(","")</f>
        <v>-26</v>
      </c>
      <c r="M22" s="32" t="str">
        <f>SUBSTITUTE(RIGHT(Villages[[#This Row],[Coordonnées]],SEARCH("|",Villages[[#This Row],[Coordonnées]])-1),")","")</f>
        <v>-58</v>
      </c>
      <c r="N22" s="46">
        <v>1</v>
      </c>
      <c r="O22" s="44" t="s">
        <v>256</v>
      </c>
      <c r="P22" s="37"/>
      <c r="V22" t="s">
        <v>5</v>
      </c>
    </row>
    <row r="23" spans="2:22" ht="18" thickBot="1" x14ac:dyDescent="0.35">
      <c r="B23" s="19">
        <v>8.94</v>
      </c>
      <c r="C23" s="20" t="s">
        <v>53</v>
      </c>
      <c r="D23" s="22" t="s">
        <v>54</v>
      </c>
      <c r="E23" s="23">
        <v>30</v>
      </c>
      <c r="F23" s="23">
        <v>30</v>
      </c>
      <c r="G23" s="23">
        <v>30</v>
      </c>
      <c r="H23" s="23">
        <v>30</v>
      </c>
      <c r="I23" s="23">
        <v>30</v>
      </c>
      <c r="J23" s="21" t="s">
        <v>257</v>
      </c>
      <c r="K23" s="2" t="s">
        <v>11</v>
      </c>
      <c r="L23" s="31" t="str">
        <f>SUBSTITUTE(LEFT(Villages[[#This Row],[Coordonnées]],SEARCH("|",Villages[[#This Row],[Coordonnées]])-1),"(","")</f>
        <v>-27</v>
      </c>
      <c r="M23" s="31" t="str">
        <f>SUBSTITUTE(RIGHT(Villages[[#This Row],[Coordonnées]],SEARCH("|",Villages[[#This Row],[Coordonnées]])-1),")","")</f>
        <v>-43</v>
      </c>
      <c r="N23" s="46">
        <v>1</v>
      </c>
      <c r="O23" s="24"/>
      <c r="P23" s="37"/>
      <c r="V23" t="s">
        <v>1</v>
      </c>
    </row>
    <row r="24" spans="2:22" ht="18" thickBot="1" x14ac:dyDescent="0.35">
      <c r="B24" s="13">
        <v>9</v>
      </c>
      <c r="C24" s="14" t="s">
        <v>107</v>
      </c>
      <c r="D24" s="16" t="s">
        <v>258</v>
      </c>
      <c r="E24" s="17">
        <v>278</v>
      </c>
      <c r="F24" s="17">
        <v>278</v>
      </c>
      <c r="G24" s="17">
        <v>278</v>
      </c>
      <c r="H24" s="17">
        <v>278</v>
      </c>
      <c r="I24" s="17">
        <v>278</v>
      </c>
      <c r="J24" s="15" t="s">
        <v>259</v>
      </c>
      <c r="K24" s="2" t="s">
        <v>12</v>
      </c>
      <c r="L24" s="30" t="str">
        <f>SUBSTITUTE(LEFT(Villages[[#This Row],[Coordonnées]],SEARCH("|",Villages[[#This Row],[Coordonnées]])-1),"(","")</f>
        <v>-40</v>
      </c>
      <c r="M24" s="30" t="str">
        <f>SUBSTITUTE(RIGHT(Villages[[#This Row],[Coordonnées]],SEARCH("|",Villages[[#This Row],[Coordonnées]])-1),")","")</f>
        <v>-51</v>
      </c>
      <c r="N24" s="46">
        <v>1</v>
      </c>
      <c r="O24" s="18"/>
      <c r="P24" s="37" t="s">
        <v>348</v>
      </c>
      <c r="Q24">
        <f>Q17+1</f>
        <v>4</v>
      </c>
      <c r="R24" t="s">
        <v>2</v>
      </c>
      <c r="S24">
        <f>Q24</f>
        <v>4</v>
      </c>
      <c r="V24" t="str">
        <f>CHAR(34)&amp;R24&amp;CHAR(34)&amp;": "&amp;S24&amp;","</f>
        <v>"Id": 4,</v>
      </c>
    </row>
    <row r="25" spans="2:22" ht="18" thickBot="1" x14ac:dyDescent="0.35">
      <c r="B25" s="6">
        <v>9.06</v>
      </c>
      <c r="C25" s="7" t="s">
        <v>55</v>
      </c>
      <c r="D25" s="9" t="s">
        <v>56</v>
      </c>
      <c r="E25" s="10">
        <v>25</v>
      </c>
      <c r="F25" s="10">
        <v>25</v>
      </c>
      <c r="G25" s="10">
        <v>25</v>
      </c>
      <c r="H25" s="10">
        <v>25</v>
      </c>
      <c r="I25" s="10">
        <v>25</v>
      </c>
      <c r="J25" s="8" t="s">
        <v>260</v>
      </c>
      <c r="K25" s="2" t="s">
        <v>11</v>
      </c>
      <c r="L25" s="31" t="str">
        <f>SUBSTITUTE(LEFT(Villages[[#This Row],[Coordonnées]],SEARCH("|",Villages[[#This Row],[Coordonnées]])-1),"(","")</f>
        <v>-30</v>
      </c>
      <c r="M25" s="31" t="str">
        <f>SUBSTITUTE(RIGHT(Villages[[#This Row],[Coordonnées]],SEARCH("|",Villages[[#This Row],[Coordonnées]])-1),")","")</f>
        <v>-60</v>
      </c>
      <c r="N25" s="46">
        <v>1</v>
      </c>
      <c r="O25" s="11"/>
      <c r="P25" s="37"/>
      <c r="Q25">
        <f t="shared" ref="Q25:Q28" si="2">Q18+1</f>
        <v>4</v>
      </c>
      <c r="R25" t="s">
        <v>3</v>
      </c>
      <c r="S25" t="str">
        <f>INDEX(Villages[],Q25,11)</f>
        <v>-30</v>
      </c>
      <c r="V25" t="str">
        <f>CHAR(34)&amp;R25&amp;CHAR(34)&amp;": "&amp;S25&amp;","</f>
        <v>"X": -30,</v>
      </c>
    </row>
    <row r="26" spans="2:22" ht="18" thickBot="1" x14ac:dyDescent="0.35">
      <c r="B26" s="13">
        <v>9.49</v>
      </c>
      <c r="C26" s="14" t="s">
        <v>57</v>
      </c>
      <c r="D26" s="16" t="s">
        <v>58</v>
      </c>
      <c r="E26" s="17">
        <v>11</v>
      </c>
      <c r="F26" s="17">
        <v>11</v>
      </c>
      <c r="G26" s="17">
        <v>11</v>
      </c>
      <c r="H26" s="17">
        <v>11</v>
      </c>
      <c r="I26" s="17">
        <v>11</v>
      </c>
      <c r="J26" s="15" t="s">
        <v>261</v>
      </c>
      <c r="K26" s="2" t="s">
        <v>11</v>
      </c>
      <c r="L26" s="31" t="str">
        <f>SUBSTITUTE(LEFT(Villages[[#This Row],[Coordonnées]],SEARCH("|",Villages[[#This Row],[Coordonnées]])-1),"(","")</f>
        <v>-28</v>
      </c>
      <c r="M26" s="31" t="str">
        <f>SUBSTITUTE(RIGHT(Villages[[#This Row],[Coordonnées]],SEARCH("|",Villages[[#This Row],[Coordonnées]])-1),")","")</f>
        <v>-42</v>
      </c>
      <c r="N26" s="46">
        <v>1</v>
      </c>
      <c r="O26" s="18"/>
      <c r="P26" s="37"/>
      <c r="Q26">
        <f t="shared" si="2"/>
        <v>4</v>
      </c>
      <c r="R26" t="s">
        <v>4</v>
      </c>
      <c r="S26" t="str">
        <f>INDEX(Villages[],Q26,12)</f>
        <v>-54</v>
      </c>
      <c r="V26" t="str">
        <f>CHAR(34)&amp;R26&amp;CHAR(34)&amp;": "&amp;S26&amp;","</f>
        <v>"Y": -54,</v>
      </c>
    </row>
    <row r="27" spans="2:22" ht="18" thickBot="1" x14ac:dyDescent="0.35">
      <c r="B27" s="13">
        <v>10.050000000000001</v>
      </c>
      <c r="C27" s="14" t="s">
        <v>60</v>
      </c>
      <c r="D27" s="16">
        <v>0</v>
      </c>
      <c r="E27" s="17">
        <v>70</v>
      </c>
      <c r="F27" s="17">
        <v>70</v>
      </c>
      <c r="G27" s="17">
        <v>70</v>
      </c>
      <c r="H27" s="17">
        <v>70</v>
      </c>
      <c r="I27" s="17">
        <v>70</v>
      </c>
      <c r="J27" s="15" t="s">
        <v>262</v>
      </c>
      <c r="K27" s="2" t="s">
        <v>11</v>
      </c>
      <c r="L27" s="33" t="str">
        <f>SUBSTITUTE(LEFT(Villages[[#This Row],[Coordonnées]],SEARCH("|",Villages[[#This Row],[Coordonnées]])-1),"(","")</f>
        <v>-21</v>
      </c>
      <c r="M27" s="33" t="str">
        <f>SUBSTITUTE(RIGHT(Villages[[#This Row],[Coordonnées]],SEARCH("|",Villages[[#This Row],[Coordonnées]])-1),")","")</f>
        <v>-52</v>
      </c>
      <c r="N27" s="46">
        <v>2</v>
      </c>
      <c r="O27" s="18"/>
      <c r="P27" s="37"/>
      <c r="Q27">
        <f t="shared" si="2"/>
        <v>4</v>
      </c>
      <c r="R27" t="s">
        <v>10</v>
      </c>
      <c r="S27" t="str">
        <f>INDEX(Villages[],Q27,10)</f>
        <v>true</v>
      </c>
      <c r="V27" t="str">
        <f>CHAR(34)&amp;R27&amp;CHAR(34)&amp;": "&amp;CHAR(34)&amp;S27&amp;CHAR(34)&amp;","</f>
        <v>"CanRaid": "true",</v>
      </c>
    </row>
    <row r="28" spans="2:22" ht="18" thickBot="1" x14ac:dyDescent="0.35">
      <c r="B28" s="25">
        <v>10.050000000000001</v>
      </c>
      <c r="C28" s="26" t="s">
        <v>59</v>
      </c>
      <c r="D28" s="27" t="s">
        <v>108</v>
      </c>
      <c r="E28" s="28">
        <v>54</v>
      </c>
      <c r="F28" s="28">
        <v>54</v>
      </c>
      <c r="G28" s="28">
        <v>54</v>
      </c>
      <c r="H28" s="28">
        <v>46</v>
      </c>
      <c r="I28" s="28">
        <v>42</v>
      </c>
      <c r="J28" s="27" t="s">
        <v>32</v>
      </c>
      <c r="K28" s="2" t="s">
        <v>11</v>
      </c>
      <c r="L28" s="31" t="str">
        <f>SUBSTITUTE(LEFT(Villages[[#This Row],[Coordonnées]],SEARCH("|",Villages[[#This Row],[Coordonnées]])-1),"(","")</f>
        <v>-41</v>
      </c>
      <c r="M28" s="31" t="str">
        <f>SUBSTITUTE(RIGHT(Villages[[#This Row],[Coordonnées]],SEARCH("|",Villages[[#This Row],[Coordonnées]])-1),")","")</f>
        <v>-52</v>
      </c>
      <c r="N28" s="46">
        <v>2</v>
      </c>
      <c r="O28" s="29"/>
      <c r="P28" s="37"/>
      <c r="Q28">
        <f t="shared" si="2"/>
        <v>4</v>
      </c>
      <c r="R28" t="s">
        <v>211</v>
      </c>
      <c r="S28">
        <f>INDEX(Villages[],Q28,13)</f>
        <v>2</v>
      </c>
      <c r="V28" t="str">
        <f>CHAR(34)&amp;R28&amp;CHAR(34)&amp;": "&amp;CHAR(34)&amp;S28&amp;CHAR(34)</f>
        <v>"Multiplier": "2"</v>
      </c>
    </row>
    <row r="29" spans="2:22" ht="18" thickBot="1" x14ac:dyDescent="0.35">
      <c r="B29" s="6">
        <v>10.050000000000001</v>
      </c>
      <c r="C29" s="7" t="s">
        <v>263</v>
      </c>
      <c r="D29" s="9" t="s">
        <v>264</v>
      </c>
      <c r="E29" s="10">
        <v>302</v>
      </c>
      <c r="F29" s="10">
        <v>302</v>
      </c>
      <c r="G29" s="10" t="s">
        <v>265</v>
      </c>
      <c r="H29" s="10">
        <v>312</v>
      </c>
      <c r="I29" s="10">
        <v>312</v>
      </c>
      <c r="J29" s="8" t="s">
        <v>266</v>
      </c>
      <c r="K29" s="2" t="s">
        <v>11</v>
      </c>
      <c r="L29" s="32" t="str">
        <f>SUBSTITUTE(LEFT(Villages[[#This Row],[Coordonnées]],SEARCH("|",Villages[[#This Row],[Coordonnées]])-1),"(","")</f>
        <v>-30</v>
      </c>
      <c r="M29" s="32" t="str">
        <f>SUBSTITUTE(RIGHT(Villages[[#This Row],[Coordonnées]],SEARCH("|",Villages[[#This Row],[Coordonnées]])-1),")","")</f>
        <v>-41</v>
      </c>
      <c r="N29" s="46">
        <v>10</v>
      </c>
      <c r="O29" s="12" t="s">
        <v>267</v>
      </c>
      <c r="P29" s="38"/>
      <c r="V29" t="s">
        <v>5</v>
      </c>
    </row>
    <row r="30" spans="2:22" ht="28.2" thickBot="1" x14ac:dyDescent="0.35">
      <c r="B30" s="19">
        <v>10.77</v>
      </c>
      <c r="C30" s="20" t="s">
        <v>61</v>
      </c>
      <c r="D30" s="22" t="s">
        <v>62</v>
      </c>
      <c r="E30" s="23">
        <v>10</v>
      </c>
      <c r="F30" s="23">
        <v>10</v>
      </c>
      <c r="G30" s="23">
        <v>10</v>
      </c>
      <c r="H30" s="23">
        <v>10</v>
      </c>
      <c r="I30" s="23">
        <v>10</v>
      </c>
      <c r="J30" s="21" t="s">
        <v>268</v>
      </c>
      <c r="K30" s="2" t="s">
        <v>11</v>
      </c>
      <c r="L30" s="30" t="str">
        <f>SUBSTITUTE(LEFT(Villages[[#This Row],[Coordonnées]],SEARCH("|",Villages[[#This Row],[Coordonnées]])-1),"(","")</f>
        <v>-21</v>
      </c>
      <c r="M30" s="30" t="str">
        <f>SUBSTITUTE(RIGHT(Villages[[#This Row],[Coordonnées]],SEARCH("|",Villages[[#This Row],[Coordonnées]])-1),")","")</f>
        <v>-47</v>
      </c>
      <c r="N30" s="46">
        <v>1</v>
      </c>
      <c r="O30" s="24"/>
      <c r="P30" s="38"/>
      <c r="V30" t="s">
        <v>1</v>
      </c>
    </row>
    <row r="31" spans="2:22" ht="18" thickBot="1" x14ac:dyDescent="0.35">
      <c r="B31" s="6">
        <v>11.4</v>
      </c>
      <c r="C31" s="7" t="s">
        <v>65</v>
      </c>
      <c r="D31" s="9" t="s">
        <v>66</v>
      </c>
      <c r="E31" s="10">
        <v>16</v>
      </c>
      <c r="F31" s="10">
        <v>16</v>
      </c>
      <c r="G31" s="10">
        <v>16</v>
      </c>
      <c r="H31" s="10">
        <v>16</v>
      </c>
      <c r="I31" s="10">
        <v>16</v>
      </c>
      <c r="J31" s="8" t="s">
        <v>269</v>
      </c>
      <c r="K31" s="2" t="s">
        <v>11</v>
      </c>
      <c r="L31" s="30" t="str">
        <f>SUBSTITUTE(LEFT(Villages[[#This Row],[Coordonnées]],SEARCH("|",Villages[[#This Row],[Coordonnées]])-1),"(","")</f>
        <v>-22</v>
      </c>
      <c r="M31" s="30" t="str">
        <f>SUBSTITUTE(RIGHT(Villages[[#This Row],[Coordonnées]],SEARCH("|",Villages[[#This Row],[Coordonnées]])-1),")","")</f>
        <v>-58</v>
      </c>
      <c r="N31" s="46">
        <v>1</v>
      </c>
      <c r="O31" s="11"/>
      <c r="P31" s="38"/>
      <c r="Q31">
        <f>Q24+1</f>
        <v>5</v>
      </c>
      <c r="R31" t="s">
        <v>2</v>
      </c>
      <c r="S31">
        <f>Q31</f>
        <v>5</v>
      </c>
      <c r="V31" t="str">
        <f>CHAR(34)&amp;R31&amp;CHAR(34)&amp;": "&amp;S31&amp;","</f>
        <v>"Id": 5,</v>
      </c>
    </row>
    <row r="32" spans="2:22" ht="18" thickBot="1" x14ac:dyDescent="0.35">
      <c r="B32" s="6">
        <v>11.4</v>
      </c>
      <c r="C32" s="7" t="s">
        <v>63</v>
      </c>
      <c r="D32" s="9" t="s">
        <v>64</v>
      </c>
      <c r="E32" s="10">
        <v>12</v>
      </c>
      <c r="F32" s="10">
        <v>12</v>
      </c>
      <c r="G32" s="10">
        <v>12</v>
      </c>
      <c r="H32" s="10">
        <v>12</v>
      </c>
      <c r="I32" s="10">
        <v>12</v>
      </c>
      <c r="J32" s="8" t="s">
        <v>270</v>
      </c>
      <c r="K32" s="2" t="s">
        <v>12</v>
      </c>
      <c r="L32" s="30" t="str">
        <f>SUBSTITUTE(LEFT(Villages[[#This Row],[Coordonnées]],SEARCH("|",Villages[[#This Row],[Coordonnées]])-1),"(","")</f>
        <v>-34</v>
      </c>
      <c r="M32" s="30" t="str">
        <f>SUBSTITUTE(RIGHT(Villages[[#This Row],[Coordonnées]],SEARCH("|",Villages[[#This Row],[Coordonnées]])-1),")","")</f>
        <v>-62</v>
      </c>
      <c r="N32" s="46">
        <v>1</v>
      </c>
      <c r="O32" s="11"/>
      <c r="P32" s="38" t="s">
        <v>349</v>
      </c>
      <c r="Q32">
        <f t="shared" ref="Q32:Q35" si="3">Q25+1</f>
        <v>5</v>
      </c>
      <c r="R32" t="s">
        <v>3</v>
      </c>
      <c r="S32" t="str">
        <f>INDEX(Villages[],Q32,11)</f>
        <v>-34</v>
      </c>
      <c r="V32" t="str">
        <f>CHAR(34)&amp;R32&amp;CHAR(34)&amp;": "&amp;S32&amp;","</f>
        <v>"X": -34,</v>
      </c>
    </row>
    <row r="33" spans="2:22" ht="18" thickBot="1" x14ac:dyDescent="0.35">
      <c r="B33" s="6">
        <v>12.04</v>
      </c>
      <c r="C33" s="7" t="s">
        <v>271</v>
      </c>
      <c r="D33" s="9" t="s">
        <v>272</v>
      </c>
      <c r="E33" s="10">
        <v>383</v>
      </c>
      <c r="F33" s="10">
        <v>383</v>
      </c>
      <c r="G33" s="10">
        <v>383</v>
      </c>
      <c r="H33" s="10">
        <v>383</v>
      </c>
      <c r="I33" s="10">
        <v>383</v>
      </c>
      <c r="J33" s="8" t="s">
        <v>273</v>
      </c>
      <c r="K33" s="2" t="s">
        <v>11</v>
      </c>
      <c r="L33" s="32" t="str">
        <f>SUBSTITUTE(LEFT(Villages[[#This Row],[Coordonnées]],SEARCH("|",Villages[[#This Row],[Coordonnées]])-1),"(","")</f>
        <v>-22</v>
      </c>
      <c r="M33" s="32" t="str">
        <f>SUBSTITUTE(RIGHT(Villages[[#This Row],[Coordonnées]],SEARCH("|",Villages[[#This Row],[Coordonnées]])-1),")","")</f>
        <v>-43</v>
      </c>
      <c r="N33" s="46">
        <v>20</v>
      </c>
      <c r="O33" s="11"/>
      <c r="P33" s="38" t="s">
        <v>345</v>
      </c>
      <c r="Q33">
        <f t="shared" si="3"/>
        <v>5</v>
      </c>
      <c r="R33" t="s">
        <v>4</v>
      </c>
      <c r="S33" t="str">
        <f>INDEX(Villages[],Q33,12)</f>
        <v>-49</v>
      </c>
      <c r="V33" t="str">
        <f>CHAR(34)&amp;R33&amp;CHAR(34)&amp;": "&amp;S33&amp;","</f>
        <v>"Y": -49,</v>
      </c>
    </row>
    <row r="34" spans="2:22" ht="18" thickBot="1" x14ac:dyDescent="0.35">
      <c r="B34" s="19">
        <v>12.08</v>
      </c>
      <c r="C34" s="20" t="s">
        <v>109</v>
      </c>
      <c r="D34" s="22" t="s">
        <v>110</v>
      </c>
      <c r="E34" s="23">
        <v>199</v>
      </c>
      <c r="F34" s="23">
        <v>199</v>
      </c>
      <c r="G34" s="23">
        <v>199</v>
      </c>
      <c r="H34" s="23">
        <v>199</v>
      </c>
      <c r="I34" s="23">
        <v>199</v>
      </c>
      <c r="J34" s="21" t="s">
        <v>274</v>
      </c>
      <c r="K34" s="2" t="s">
        <v>11</v>
      </c>
      <c r="L34" s="32" t="str">
        <f>SUBSTITUTE(LEFT(Villages[[#This Row],[Coordonnées]],SEARCH("|",Villages[[#This Row],[Coordonnées]])-1),"(","")</f>
        <v>-42</v>
      </c>
      <c r="M34" s="32" t="str">
        <f>SUBSTITUTE(RIGHT(Villages[[#This Row],[Coordonnées]],SEARCH("|",Villages[[#This Row],[Coordonnées]])-1),")","")</f>
        <v>-56</v>
      </c>
      <c r="N34" s="46">
        <v>10</v>
      </c>
      <c r="O34" s="24"/>
      <c r="P34" s="38"/>
      <c r="Q34">
        <f t="shared" si="3"/>
        <v>5</v>
      </c>
      <c r="R34" t="s">
        <v>10</v>
      </c>
      <c r="S34" t="str">
        <f>INDEX(Villages[],Q34,10)</f>
        <v>true</v>
      </c>
      <c r="V34" t="str">
        <f>CHAR(34)&amp;R34&amp;CHAR(34)&amp;": "&amp;CHAR(34)&amp;S34&amp;CHAR(34)&amp;","</f>
        <v>"CanRaid": "true",</v>
      </c>
    </row>
    <row r="35" spans="2:22" ht="18" thickBot="1" x14ac:dyDescent="0.35">
      <c r="B35" s="6">
        <v>12.21</v>
      </c>
      <c r="C35" s="7" t="s">
        <v>67</v>
      </c>
      <c r="D35" s="9">
        <v>0</v>
      </c>
      <c r="E35" s="10">
        <v>44</v>
      </c>
      <c r="F35" s="10">
        <v>44</v>
      </c>
      <c r="G35" s="10">
        <v>44</v>
      </c>
      <c r="H35" s="10">
        <v>44</v>
      </c>
      <c r="I35" s="10">
        <v>44</v>
      </c>
      <c r="J35" s="8" t="s">
        <v>275</v>
      </c>
      <c r="K35" s="2" t="s">
        <v>11</v>
      </c>
      <c r="L35" s="30" t="str">
        <f>SUBSTITUTE(LEFT(Villages[[#This Row],[Coordonnées]],SEARCH("|",Villages[[#This Row],[Coordonnées]])-1),"(","")</f>
        <v>-38</v>
      </c>
      <c r="M35" s="30" t="str">
        <f>SUBSTITUTE(RIGHT(Villages[[#This Row],[Coordonnées]],SEARCH("|",Villages[[#This Row],[Coordonnées]])-1),")","")</f>
        <v>-61</v>
      </c>
      <c r="N35" s="46">
        <v>1</v>
      </c>
      <c r="O35" s="11"/>
      <c r="P35" s="38"/>
      <c r="Q35">
        <f t="shared" si="3"/>
        <v>5</v>
      </c>
      <c r="R35" t="s">
        <v>211</v>
      </c>
      <c r="S35">
        <f>INDEX(Villages[],Q35,13)</f>
        <v>10</v>
      </c>
      <c r="V35" t="str">
        <f>CHAR(34)&amp;R35&amp;CHAR(34)&amp;": "&amp;CHAR(34)&amp;S35&amp;CHAR(34)</f>
        <v>"Multiplier": "10"</v>
      </c>
    </row>
    <row r="36" spans="2:22" ht="18" thickBot="1" x14ac:dyDescent="0.35">
      <c r="B36" s="25">
        <v>12.65</v>
      </c>
      <c r="C36" s="26" t="s">
        <v>68</v>
      </c>
      <c r="D36" s="27" t="s">
        <v>69</v>
      </c>
      <c r="E36" s="28">
        <v>99</v>
      </c>
      <c r="F36" s="28">
        <v>92</v>
      </c>
      <c r="G36" s="28">
        <v>92</v>
      </c>
      <c r="H36" s="28">
        <v>86</v>
      </c>
      <c r="I36" s="28">
        <v>82</v>
      </c>
      <c r="J36" s="27" t="s">
        <v>32</v>
      </c>
      <c r="K36" s="2" t="s">
        <v>11</v>
      </c>
      <c r="L36" s="32" t="str">
        <f>SUBSTITUTE(LEFT(Villages[[#This Row],[Coordonnées]],SEARCH("|",Villages[[#This Row],[Coordonnées]])-1),"(","")</f>
        <v>-27</v>
      </c>
      <c r="M36" s="32" t="str">
        <f>SUBSTITUTE(RIGHT(Villages[[#This Row],[Coordonnées]],SEARCH("|",Villages[[#This Row],[Coordonnées]])-1),")","")</f>
        <v>-39</v>
      </c>
      <c r="N36" s="46">
        <v>2</v>
      </c>
      <c r="O36" s="29"/>
      <c r="P36" s="38"/>
      <c r="V36" t="s">
        <v>5</v>
      </c>
    </row>
    <row r="37" spans="2:22" ht="18" thickBot="1" x14ac:dyDescent="0.35">
      <c r="B37" s="19">
        <v>12.65</v>
      </c>
      <c r="C37" s="20" t="s">
        <v>111</v>
      </c>
      <c r="D37" s="22" t="s">
        <v>112</v>
      </c>
      <c r="E37" s="23">
        <v>131</v>
      </c>
      <c r="F37" s="23">
        <v>131</v>
      </c>
      <c r="G37" s="23">
        <v>131</v>
      </c>
      <c r="H37" s="23">
        <v>131</v>
      </c>
      <c r="I37" s="23">
        <v>131</v>
      </c>
      <c r="J37" s="21" t="s">
        <v>276</v>
      </c>
      <c r="K37" s="2" t="s">
        <v>11</v>
      </c>
      <c r="L37" s="33" t="str">
        <f>SUBSTITUTE(LEFT(Villages[[#This Row],[Coordonnées]],SEARCH("|",Villages[[#This Row],[Coordonnées]])-1),"(","")</f>
        <v>-35</v>
      </c>
      <c r="M37" s="33" t="str">
        <f>SUBSTITUTE(RIGHT(Villages[[#This Row],[Coordonnées]],SEARCH("|",Villages[[#This Row],[Coordonnées]])-1),")","")</f>
        <v>-39</v>
      </c>
      <c r="N37" s="46">
        <v>5</v>
      </c>
      <c r="O37" s="24"/>
      <c r="P37" s="38"/>
      <c r="V37" t="s">
        <v>1</v>
      </c>
    </row>
    <row r="38" spans="2:22" ht="18" thickBot="1" x14ac:dyDescent="0.35">
      <c r="B38" s="6">
        <v>12.73</v>
      </c>
      <c r="C38" s="7" t="s">
        <v>113</v>
      </c>
      <c r="D38" s="9" t="s">
        <v>114</v>
      </c>
      <c r="E38" s="10">
        <v>324</v>
      </c>
      <c r="F38" s="10">
        <v>324</v>
      </c>
      <c r="G38" s="10">
        <v>324</v>
      </c>
      <c r="H38" s="10">
        <v>324</v>
      </c>
      <c r="I38" s="10">
        <v>324</v>
      </c>
      <c r="J38" s="8" t="s">
        <v>277</v>
      </c>
      <c r="K38" s="2" t="s">
        <v>12</v>
      </c>
      <c r="L38" s="30" t="str">
        <f>SUBSTITUTE(LEFT(Villages[[#This Row],[Coordonnées]],SEARCH("|",Villages[[#This Row],[Coordonnées]])-1),"(","")</f>
        <v>-40</v>
      </c>
      <c r="M38" s="30" t="str">
        <f>SUBSTITUTE(RIGHT(Villages[[#This Row],[Coordonnées]],SEARCH("|",Villages[[#This Row],[Coordonnées]])-1),")","")</f>
        <v>-60</v>
      </c>
      <c r="N38" s="46">
        <v>1</v>
      </c>
      <c r="O38" s="12" t="s">
        <v>277</v>
      </c>
      <c r="P38" s="37" t="s">
        <v>348</v>
      </c>
      <c r="Q38">
        <f>Q31+1</f>
        <v>6</v>
      </c>
      <c r="R38" t="s">
        <v>2</v>
      </c>
      <c r="S38">
        <f>Q38</f>
        <v>6</v>
      </c>
      <c r="V38" t="str">
        <f>CHAR(34)&amp;R38&amp;CHAR(34)&amp;": "&amp;S38&amp;","</f>
        <v>"Id": 6,</v>
      </c>
    </row>
    <row r="39" spans="2:22" ht="18" thickBot="1" x14ac:dyDescent="0.35">
      <c r="B39" s="6">
        <v>12.81</v>
      </c>
      <c r="C39" s="7" t="s">
        <v>70</v>
      </c>
      <c r="D39" s="9" t="s">
        <v>71</v>
      </c>
      <c r="E39" s="10">
        <v>50</v>
      </c>
      <c r="F39" s="10">
        <v>50</v>
      </c>
      <c r="G39" s="10">
        <v>50</v>
      </c>
      <c r="H39" s="10">
        <v>50</v>
      </c>
      <c r="I39" s="10">
        <v>50</v>
      </c>
      <c r="J39" s="8" t="s">
        <v>278</v>
      </c>
      <c r="K39" s="2" t="s">
        <v>11</v>
      </c>
      <c r="L39" s="30" t="str">
        <f>SUBSTITUTE(LEFT(Villages[[#This Row],[Coordonnées]],SEARCH("|",Villages[[#This Row],[Coordonnées]])-1),"(","")</f>
        <v>-39</v>
      </c>
      <c r="M39" s="30" t="str">
        <f>SUBSTITUTE(RIGHT(Villages[[#This Row],[Coordonnées]],SEARCH("|",Villages[[#This Row],[Coordonnées]])-1),")","")</f>
        <v>-41</v>
      </c>
      <c r="N39" s="46">
        <v>2</v>
      </c>
      <c r="O39" s="11"/>
      <c r="P39" s="38"/>
      <c r="Q39">
        <f t="shared" ref="Q39:Q42" si="4">Q32+1</f>
        <v>6</v>
      </c>
      <c r="R39" t="s">
        <v>3</v>
      </c>
      <c r="S39" t="str">
        <f>INDEX(Villages[],Q39,11)</f>
        <v>-35</v>
      </c>
      <c r="V39" t="str">
        <f>CHAR(34)&amp;R39&amp;CHAR(34)&amp;": "&amp;S39&amp;","</f>
        <v>"X": -35,</v>
      </c>
    </row>
    <row r="40" spans="2:22" ht="18" thickBot="1" x14ac:dyDescent="0.35">
      <c r="B40" s="13">
        <v>13</v>
      </c>
      <c r="C40" s="14" t="s">
        <v>72</v>
      </c>
      <c r="D40" s="16" t="s">
        <v>73</v>
      </c>
      <c r="E40" s="17">
        <v>114</v>
      </c>
      <c r="F40" s="17">
        <v>114</v>
      </c>
      <c r="G40" s="17">
        <v>114</v>
      </c>
      <c r="H40" s="17">
        <v>114</v>
      </c>
      <c r="I40" s="17">
        <v>114</v>
      </c>
      <c r="J40" s="15" t="s">
        <v>279</v>
      </c>
      <c r="K40" s="2" t="s">
        <v>11</v>
      </c>
      <c r="L40" s="33" t="str">
        <f>SUBSTITUTE(LEFT(Villages[[#This Row],[Coordonnées]],SEARCH("|",Villages[[#This Row],[Coordonnées]])-1),"(","")</f>
        <v>-44</v>
      </c>
      <c r="M40" s="33" t="str">
        <f>SUBSTITUTE(RIGHT(Villages[[#This Row],[Coordonnées]],SEARCH("|",Villages[[#This Row],[Coordonnées]])-1),")","")</f>
        <v>-51</v>
      </c>
      <c r="N40" s="46">
        <v>3</v>
      </c>
      <c r="O40" s="18"/>
      <c r="P40" s="38"/>
      <c r="Q40">
        <f t="shared" si="4"/>
        <v>6</v>
      </c>
      <c r="R40" t="s">
        <v>4</v>
      </c>
      <c r="S40" t="str">
        <f>INDEX(Villages[],Q40,12)</f>
        <v>-53</v>
      </c>
      <c r="V40" t="str">
        <f>CHAR(34)&amp;R40&amp;CHAR(34)&amp;": "&amp;S40&amp;","</f>
        <v>"Y": -53,</v>
      </c>
    </row>
    <row r="41" spans="2:22" ht="18" thickBot="1" x14ac:dyDescent="0.35">
      <c r="B41" s="25">
        <v>13</v>
      </c>
      <c r="C41" s="26" t="s">
        <v>74</v>
      </c>
      <c r="D41" s="27" t="s">
        <v>115</v>
      </c>
      <c r="E41" s="28">
        <v>45</v>
      </c>
      <c r="F41" s="28">
        <v>45</v>
      </c>
      <c r="G41" s="28">
        <v>38</v>
      </c>
      <c r="H41" s="28">
        <v>37</v>
      </c>
      <c r="I41" s="28">
        <v>32</v>
      </c>
      <c r="J41" s="27" t="s">
        <v>32</v>
      </c>
      <c r="K41" s="2" t="s">
        <v>11</v>
      </c>
      <c r="L41" s="31" t="str">
        <f>SUBSTITUTE(LEFT(Villages[[#This Row],[Coordonnées]],SEARCH("|",Villages[[#This Row],[Coordonnées]])-1),"(","")</f>
        <v>-43</v>
      </c>
      <c r="M41" s="31" t="str">
        <f>SUBSTITUTE(RIGHT(Villages[[#This Row],[Coordonnées]],SEARCH("|",Villages[[#This Row],[Coordonnées]])-1),")","")</f>
        <v>-46</v>
      </c>
      <c r="N41" s="46">
        <v>1</v>
      </c>
      <c r="O41" s="29"/>
      <c r="P41" s="38"/>
      <c r="Q41">
        <f t="shared" si="4"/>
        <v>6</v>
      </c>
      <c r="R41" t="s">
        <v>10</v>
      </c>
      <c r="S41" t="str">
        <f>INDEX(Villages[],Q41,10)</f>
        <v>true</v>
      </c>
      <c r="V41" t="str">
        <f>CHAR(34)&amp;R41&amp;CHAR(34)&amp;": "&amp;CHAR(34)&amp;S41&amp;CHAR(34)&amp;","</f>
        <v>"CanRaid": "true",</v>
      </c>
    </row>
    <row r="42" spans="2:22" ht="18" thickBot="1" x14ac:dyDescent="0.35">
      <c r="B42" s="6">
        <v>13.04</v>
      </c>
      <c r="C42" s="7" t="s">
        <v>75</v>
      </c>
      <c r="D42" s="9" t="s">
        <v>76</v>
      </c>
      <c r="E42" s="10">
        <v>15</v>
      </c>
      <c r="F42" s="10">
        <v>15</v>
      </c>
      <c r="G42" s="10">
        <v>15</v>
      </c>
      <c r="H42" s="10">
        <v>15</v>
      </c>
      <c r="I42" s="10">
        <v>15</v>
      </c>
      <c r="J42" s="8" t="s">
        <v>280</v>
      </c>
      <c r="K42" s="2" t="s">
        <v>11</v>
      </c>
      <c r="L42" s="30" t="str">
        <f>SUBSTITUTE(LEFT(Villages[[#This Row],[Coordonnées]],SEARCH("|",Villages[[#This Row],[Coordonnées]])-1),"(","")</f>
        <v>-38</v>
      </c>
      <c r="M42" s="30" t="str">
        <f>SUBSTITUTE(RIGHT(Villages[[#This Row],[Coordonnées]],SEARCH("|",Villages[[#This Row],[Coordonnées]])-1),")","")</f>
        <v>-40</v>
      </c>
      <c r="N42" s="46">
        <v>1</v>
      </c>
      <c r="O42" s="12" t="s">
        <v>281</v>
      </c>
      <c r="P42" s="37"/>
      <c r="Q42">
        <f t="shared" si="4"/>
        <v>6</v>
      </c>
      <c r="R42" t="s">
        <v>211</v>
      </c>
      <c r="S42">
        <f>INDEX(Villages[],Q42,13)</f>
        <v>1</v>
      </c>
      <c r="V42" t="str">
        <f>CHAR(34)&amp;R42&amp;CHAR(34)&amp;": "&amp;CHAR(34)&amp;S42&amp;CHAR(34)</f>
        <v>"Multiplier": "1"</v>
      </c>
    </row>
    <row r="43" spans="2:22" ht="18" thickBot="1" x14ac:dyDescent="0.35">
      <c r="B43" s="13">
        <v>13.15</v>
      </c>
      <c r="C43" s="14" t="s">
        <v>282</v>
      </c>
      <c r="D43" s="16" t="s">
        <v>283</v>
      </c>
      <c r="E43" s="17">
        <v>410</v>
      </c>
      <c r="F43" s="17">
        <v>410</v>
      </c>
      <c r="G43" s="17">
        <v>410</v>
      </c>
      <c r="H43" s="17">
        <v>410</v>
      </c>
      <c r="I43" s="17">
        <v>410</v>
      </c>
      <c r="J43" s="15" t="s">
        <v>284</v>
      </c>
      <c r="K43" s="2" t="s">
        <v>11</v>
      </c>
      <c r="L43" s="31" t="str">
        <f>SUBSTITUTE(LEFT(Villages[[#This Row],[Coordonnées]],SEARCH("|",Villages[[#This Row],[Coordonnées]])-1),"(","")</f>
        <v>-29</v>
      </c>
      <c r="M43" s="31" t="str">
        <f>SUBSTITUTE(RIGHT(Villages[[#This Row],[Coordonnées]],SEARCH("|",Villages[[#This Row],[Coordonnées]])-1),")","")</f>
        <v>-64</v>
      </c>
      <c r="N43" s="46">
        <v>10</v>
      </c>
      <c r="O43" s="44" t="s">
        <v>284</v>
      </c>
      <c r="P43" s="38"/>
      <c r="V43" t="s">
        <v>5</v>
      </c>
    </row>
    <row r="44" spans="2:22" ht="18" thickBot="1" x14ac:dyDescent="0.35">
      <c r="B44" s="25">
        <v>13.42</v>
      </c>
      <c r="C44" s="26" t="s">
        <v>77</v>
      </c>
      <c r="D44" s="27" t="s">
        <v>285</v>
      </c>
      <c r="E44" s="28">
        <v>14</v>
      </c>
      <c r="F44" s="28">
        <v>13</v>
      </c>
      <c r="G44" s="28">
        <v>13</v>
      </c>
      <c r="H44" s="28">
        <v>8</v>
      </c>
      <c r="I44" s="28">
        <v>8</v>
      </c>
      <c r="J44" s="27" t="s">
        <v>32</v>
      </c>
      <c r="K44" s="2" t="s">
        <v>11</v>
      </c>
      <c r="L44" s="31" t="str">
        <f>SUBSTITUTE(LEFT(Villages[[#This Row],[Coordonnées]],SEARCH("|",Villages[[#This Row],[Coordonnées]])-1),"(","")</f>
        <v>-37</v>
      </c>
      <c r="M44" s="31" t="str">
        <f>SUBSTITUTE(RIGHT(Villages[[#This Row],[Coordonnées]],SEARCH("|",Villages[[#This Row],[Coordonnées]])-1),")","")</f>
        <v>-39</v>
      </c>
      <c r="N44" s="46">
        <v>2</v>
      </c>
      <c r="O44" s="29"/>
      <c r="P44" s="38"/>
      <c r="V44" t="s">
        <v>1</v>
      </c>
    </row>
    <row r="45" spans="2:22" ht="18" thickBot="1" x14ac:dyDescent="0.35">
      <c r="B45" s="13">
        <v>13.45</v>
      </c>
      <c r="C45" s="14" t="s">
        <v>286</v>
      </c>
      <c r="D45" s="16" t="s">
        <v>287</v>
      </c>
      <c r="E45" s="17">
        <v>136</v>
      </c>
      <c r="F45" s="17">
        <v>136</v>
      </c>
      <c r="G45" s="17">
        <v>136</v>
      </c>
      <c r="H45" s="17" t="s">
        <v>288</v>
      </c>
      <c r="I45" s="17">
        <v>134</v>
      </c>
      <c r="J45" s="15" t="s">
        <v>289</v>
      </c>
      <c r="K45" s="2" t="s">
        <v>12</v>
      </c>
      <c r="L45" s="31" t="str">
        <f>SUBSTITUTE(LEFT(Villages[[#This Row],[Coordonnées]],SEARCH("|",Villages[[#This Row],[Coordonnées]])-1),"(","")</f>
        <v>-21</v>
      </c>
      <c r="M45" s="31" t="str">
        <f>SUBSTITUTE(RIGHT(Villages[[#This Row],[Coordonnées]],SEARCH("|",Villages[[#This Row],[Coordonnées]])-1),")","")</f>
        <v>-42</v>
      </c>
      <c r="N45" s="46">
        <v>1</v>
      </c>
      <c r="O45" s="44" t="s">
        <v>290</v>
      </c>
      <c r="P45" s="38"/>
      <c r="Q45">
        <f>Q38+1</f>
        <v>7</v>
      </c>
      <c r="R45" t="s">
        <v>2</v>
      </c>
      <c r="S45">
        <f>Q45</f>
        <v>7</v>
      </c>
      <c r="V45" t="str">
        <f>CHAR(34)&amp;R45&amp;CHAR(34)&amp;": "&amp;S45&amp;","</f>
        <v>"Id": 7,</v>
      </c>
    </row>
    <row r="46" spans="2:22" ht="18" thickBot="1" x14ac:dyDescent="0.35">
      <c r="B46" s="13">
        <v>13.45</v>
      </c>
      <c r="C46" s="14" t="s">
        <v>291</v>
      </c>
      <c r="D46" s="16" t="s">
        <v>292</v>
      </c>
      <c r="E46" s="17">
        <v>410</v>
      </c>
      <c r="F46" s="17">
        <v>410</v>
      </c>
      <c r="G46" s="17">
        <v>410</v>
      </c>
      <c r="H46" s="17">
        <v>410</v>
      </c>
      <c r="I46" s="17">
        <v>410</v>
      </c>
      <c r="J46" s="15" t="s">
        <v>293</v>
      </c>
      <c r="K46" s="2" t="s">
        <v>12</v>
      </c>
      <c r="L46" s="32" t="str">
        <f>SUBSTITUTE(LEFT(Villages[[#This Row],[Coordonnées]],SEARCH("|",Villages[[#This Row],[Coordonnées]])-1),"(","")</f>
        <v>-21</v>
      </c>
      <c r="M46" s="32" t="str">
        <f>SUBSTITUTE(RIGHT(Villages[[#This Row],[Coordonnées]],SEARCH("|",Villages[[#This Row],[Coordonnées]])-1),")","")</f>
        <v>-60</v>
      </c>
      <c r="N46" s="46">
        <v>1</v>
      </c>
      <c r="O46" s="18"/>
      <c r="P46" s="37" t="s">
        <v>348</v>
      </c>
      <c r="Q46">
        <f t="shared" ref="Q46:Q49" si="5">Q39+1</f>
        <v>7</v>
      </c>
      <c r="R46" t="s">
        <v>3</v>
      </c>
      <c r="S46" t="str">
        <f>INDEX(Villages[],Q46,11)</f>
        <v>-30</v>
      </c>
      <c r="V46" t="str">
        <f>CHAR(34)&amp;R46&amp;CHAR(34)&amp;": "&amp;S46&amp;","</f>
        <v>"X": -30,</v>
      </c>
    </row>
    <row r="47" spans="2:22" ht="18" thickBot="1" x14ac:dyDescent="0.35">
      <c r="B47" s="13">
        <v>13.6</v>
      </c>
      <c r="C47" s="14" t="s">
        <v>78</v>
      </c>
      <c r="D47" s="16" t="s">
        <v>79</v>
      </c>
      <c r="E47" s="17">
        <v>15</v>
      </c>
      <c r="F47" s="17">
        <v>15</v>
      </c>
      <c r="G47" s="17">
        <v>15</v>
      </c>
      <c r="H47" s="17">
        <v>15</v>
      </c>
      <c r="I47" s="17">
        <v>15</v>
      </c>
      <c r="J47" s="15" t="s">
        <v>294</v>
      </c>
      <c r="K47" s="2" t="s">
        <v>11</v>
      </c>
      <c r="L47" s="31" t="str">
        <f>SUBSTITUTE(LEFT(Villages[[#This Row],[Coordonnées]],SEARCH("|",Villages[[#This Row],[Coordonnées]])-1),"(","")</f>
        <v>-39</v>
      </c>
      <c r="M47" s="31" t="str">
        <f>SUBSTITUTE(RIGHT(Villages[[#This Row],[Coordonnées]],SEARCH("|",Villages[[#This Row],[Coordonnées]])-1),")","")</f>
        <v>-62</v>
      </c>
      <c r="N47" s="48">
        <v>1</v>
      </c>
      <c r="O47" s="18"/>
      <c r="P47" s="38"/>
      <c r="Q47">
        <f t="shared" si="5"/>
        <v>7</v>
      </c>
      <c r="R47" t="s">
        <v>4</v>
      </c>
      <c r="S47" t="str">
        <f>INDEX(Villages[],Q47,12)</f>
        <v>-56</v>
      </c>
      <c r="V47" t="str">
        <f>CHAR(34)&amp;R47&amp;CHAR(34)&amp;": "&amp;S47&amp;","</f>
        <v>"Y": -56,</v>
      </c>
    </row>
    <row r="48" spans="2:22" ht="18" thickBot="1" x14ac:dyDescent="0.35">
      <c r="B48" s="25">
        <v>13.89</v>
      </c>
      <c r="C48" s="26" t="s">
        <v>82</v>
      </c>
      <c r="D48" s="27" t="s">
        <v>83</v>
      </c>
      <c r="E48" s="28">
        <v>83</v>
      </c>
      <c r="F48" s="28">
        <v>77</v>
      </c>
      <c r="G48" s="28">
        <v>76</v>
      </c>
      <c r="H48" s="28">
        <v>74</v>
      </c>
      <c r="I48" s="28">
        <v>66</v>
      </c>
      <c r="J48" s="27" t="s">
        <v>32</v>
      </c>
      <c r="K48" s="2" t="s">
        <v>11</v>
      </c>
      <c r="L48" s="32" t="str">
        <f>SUBSTITUTE(LEFT(Villages[[#This Row],[Coordonnées]],SEARCH("|",Villages[[#This Row],[Coordonnées]])-1),"(","")</f>
        <v>-24</v>
      </c>
      <c r="M48" s="32" t="str">
        <f>SUBSTITUTE(RIGHT(Villages[[#This Row],[Coordonnées]],SEARCH("|",Villages[[#This Row],[Coordonnées]])-1),")","")</f>
        <v>-39</v>
      </c>
      <c r="N48" s="49">
        <v>2</v>
      </c>
      <c r="O48" s="29"/>
      <c r="P48" s="38"/>
      <c r="Q48">
        <f t="shared" si="5"/>
        <v>7</v>
      </c>
      <c r="R48" t="s">
        <v>10</v>
      </c>
      <c r="S48" t="str">
        <f>INDEX(Villages[],Q48,10)</f>
        <v>true</v>
      </c>
      <c r="V48" t="str">
        <f>CHAR(34)&amp;R48&amp;CHAR(34)&amp;": "&amp;CHAR(34)&amp;S48&amp;CHAR(34)&amp;","</f>
        <v>"CanRaid": "true",</v>
      </c>
    </row>
    <row r="49" spans="2:22" ht="18" thickBot="1" x14ac:dyDescent="0.35">
      <c r="B49" s="19">
        <v>13.89</v>
      </c>
      <c r="C49" s="20" t="s">
        <v>80</v>
      </c>
      <c r="D49" s="22" t="s">
        <v>81</v>
      </c>
      <c r="E49" s="23">
        <v>63</v>
      </c>
      <c r="F49" s="23">
        <v>63</v>
      </c>
      <c r="G49" s="23">
        <v>63</v>
      </c>
      <c r="H49" s="23">
        <v>63</v>
      </c>
      <c r="I49" s="23">
        <v>63</v>
      </c>
      <c r="J49" s="21" t="s">
        <v>295</v>
      </c>
      <c r="K49" s="2" t="s">
        <v>11</v>
      </c>
      <c r="L49" s="33" t="str">
        <f>SUBSTITUTE(LEFT(Villages[[#This Row],[Coordonnées]],SEARCH("|",Villages[[#This Row],[Coordonnées]])-1),"(","")</f>
        <v>-24</v>
      </c>
      <c r="M49" s="33" t="str">
        <f>SUBSTITUTE(RIGHT(Villages[[#This Row],[Coordonnées]],SEARCH("|",Villages[[#This Row],[Coordonnées]])-1),")","")</f>
        <v>-63</v>
      </c>
      <c r="N49" s="49">
        <v>2</v>
      </c>
      <c r="O49" s="24"/>
      <c r="P49" s="38"/>
      <c r="Q49">
        <f t="shared" si="5"/>
        <v>7</v>
      </c>
      <c r="R49" t="s">
        <v>211</v>
      </c>
      <c r="S49">
        <f>INDEX(Villages[],Q49,13)</f>
        <v>1</v>
      </c>
      <c r="V49" t="str">
        <f>CHAR(34)&amp;R49&amp;CHAR(34)&amp;": "&amp;CHAR(34)&amp;S49&amp;CHAR(34)</f>
        <v>"Multiplier": "1"</v>
      </c>
    </row>
    <row r="50" spans="2:22" ht="28.2" thickBot="1" x14ac:dyDescent="0.35">
      <c r="B50" s="6">
        <v>14.14</v>
      </c>
      <c r="C50" s="7" t="s">
        <v>89</v>
      </c>
      <c r="D50" s="9" t="s">
        <v>90</v>
      </c>
      <c r="E50" s="10">
        <v>14</v>
      </c>
      <c r="F50" s="10">
        <v>14</v>
      </c>
      <c r="G50" s="10">
        <v>14</v>
      </c>
      <c r="H50" s="10">
        <v>14</v>
      </c>
      <c r="I50" s="10">
        <v>14</v>
      </c>
      <c r="J50" s="8" t="s">
        <v>296</v>
      </c>
      <c r="K50" s="53" t="s">
        <v>12</v>
      </c>
      <c r="L50" s="30" t="str">
        <f>SUBSTITUTE(LEFT(Villages[[#This Row],[Coordonnées]],SEARCH("|",Villages[[#This Row],[Coordonnées]])-1),"(","")</f>
        <v>-33</v>
      </c>
      <c r="M50" s="30" t="str">
        <f>SUBSTITUTE(RIGHT(Villages[[#This Row],[Coordonnées]],SEARCH("|",Villages[[#This Row],[Coordonnées]])-1),")","")</f>
        <v>-37</v>
      </c>
      <c r="N50" s="49">
        <v>1</v>
      </c>
      <c r="O50" s="11"/>
      <c r="P50" s="38" t="s">
        <v>350</v>
      </c>
      <c r="V50" t="s">
        <v>5</v>
      </c>
    </row>
    <row r="51" spans="2:22" ht="18" thickBot="1" x14ac:dyDescent="0.35">
      <c r="B51" s="6">
        <v>14.14</v>
      </c>
      <c r="C51" s="7" t="s">
        <v>297</v>
      </c>
      <c r="D51" s="9">
        <v>512</v>
      </c>
      <c r="E51" s="10" t="s">
        <v>298</v>
      </c>
      <c r="F51" s="10" t="s">
        <v>299</v>
      </c>
      <c r="G51" s="10" t="s">
        <v>300</v>
      </c>
      <c r="H51" s="10" t="s">
        <v>301</v>
      </c>
      <c r="I51" s="10">
        <v>151</v>
      </c>
      <c r="J51" s="8" t="s">
        <v>302</v>
      </c>
      <c r="K51" s="2" t="s">
        <v>12</v>
      </c>
      <c r="L51" s="30" t="str">
        <f>SUBSTITUTE(LEFT(Villages[[#This Row],[Coordonnées]],SEARCH("|",Villages[[#This Row],[Coordonnées]])-1),"(","")</f>
        <v>-45</v>
      </c>
      <c r="M51" s="30" t="str">
        <f>SUBSTITUTE(RIGHT(Villages[[#This Row],[Coordonnées]],SEARCH("|",Villages[[#This Row],[Coordonnées]])-1),")","")</f>
        <v>-49</v>
      </c>
      <c r="N51" s="49">
        <v>1</v>
      </c>
      <c r="O51" s="11"/>
      <c r="P51" s="37" t="s">
        <v>348</v>
      </c>
      <c r="V51" t="s">
        <v>1</v>
      </c>
    </row>
    <row r="52" spans="2:22" ht="17.399999999999999" thickBot="1" x14ac:dyDescent="0.35">
      <c r="B52" s="6">
        <v>14.14</v>
      </c>
      <c r="C52" s="7" t="s">
        <v>87</v>
      </c>
      <c r="D52" s="9" t="s">
        <v>88</v>
      </c>
      <c r="E52" s="10">
        <v>65</v>
      </c>
      <c r="F52" s="10">
        <v>65</v>
      </c>
      <c r="G52" s="10">
        <v>65</v>
      </c>
      <c r="H52" s="10">
        <v>65</v>
      </c>
      <c r="I52" s="10">
        <v>65</v>
      </c>
      <c r="J52" s="8" t="s">
        <v>303</v>
      </c>
      <c r="K52" s="2" t="s">
        <v>11</v>
      </c>
      <c r="L52" s="13" t="str">
        <f>SUBSTITUTE(LEFT(Villages[[#This Row],[Coordonnées]],SEARCH("|",Villages[[#This Row],[Coordonnées]])-1),"(","")</f>
        <v>-17</v>
      </c>
      <c r="M52" s="13" t="str">
        <f>SUBSTITUTE(RIGHT(Villages[[#This Row],[Coordonnées]],SEARCH("|",Villages[[#This Row],[Coordonnées]])-1),")","")</f>
        <v>-53</v>
      </c>
      <c r="N52" s="49">
        <v>1</v>
      </c>
      <c r="O52" s="5"/>
      <c r="P52" s="37"/>
      <c r="Q52">
        <f>Q45+1</f>
        <v>8</v>
      </c>
      <c r="R52" t="s">
        <v>2</v>
      </c>
      <c r="S52">
        <f>Q52</f>
        <v>8</v>
      </c>
      <c r="V52" t="str">
        <f>CHAR(34)&amp;R52&amp;CHAR(34)&amp;": "&amp;S52&amp;","</f>
        <v>"Id": 8,</v>
      </c>
    </row>
    <row r="53" spans="2:22" ht="17.399999999999999" thickBot="1" x14ac:dyDescent="0.35">
      <c r="B53" s="13">
        <v>14.14</v>
      </c>
      <c r="C53" s="14" t="s">
        <v>84</v>
      </c>
      <c r="D53" s="16" t="s">
        <v>85</v>
      </c>
      <c r="E53" s="17">
        <v>34</v>
      </c>
      <c r="F53" s="17">
        <v>34</v>
      </c>
      <c r="G53" s="17">
        <v>34</v>
      </c>
      <c r="H53" s="17">
        <v>34</v>
      </c>
      <c r="I53" s="17">
        <v>34</v>
      </c>
      <c r="J53" s="15" t="s">
        <v>86</v>
      </c>
      <c r="K53" s="2" t="s">
        <v>11</v>
      </c>
      <c r="L53" s="13" t="str">
        <f>SUBSTITUTE(LEFT(Villages[[#This Row],[Coordonnées]],SEARCH("|",Villages[[#This Row],[Coordonnées]])-1),"(","")</f>
        <v>-17</v>
      </c>
      <c r="M53" s="13" t="str">
        <f>SUBSTITUTE(RIGHT(Villages[[#This Row],[Coordonnées]],SEARCH("|",Villages[[#This Row],[Coordonnées]])-1),")","")</f>
        <v>-49</v>
      </c>
      <c r="N53" s="49">
        <v>1</v>
      </c>
      <c r="O53" s="18"/>
      <c r="P53" s="38"/>
      <c r="Q53">
        <f t="shared" ref="Q53:Q56" si="6">Q46+1</f>
        <v>8</v>
      </c>
      <c r="R53" t="s">
        <v>3</v>
      </c>
      <c r="S53" t="str">
        <f>INDEX(Villages[],Q53,11)</f>
        <v>-36</v>
      </c>
      <c r="V53" t="str">
        <f>CHAR(34)&amp;R53&amp;CHAR(34)&amp;": "&amp;S53&amp;","</f>
        <v>"X": -36,</v>
      </c>
    </row>
    <row r="54" spans="2:22" ht="17.399999999999999" thickBot="1" x14ac:dyDescent="0.35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2" t="s">
        <v>12</v>
      </c>
      <c r="L54" s="13" t="str">
        <f>SUBSTITUTE(LEFT(Villages[[#This Row],[Coordonnées]],SEARCH("|",Villages[[#This Row],[Coordonnées]])-1),"(","")</f>
        <v>-42</v>
      </c>
      <c r="M54" s="13" t="str">
        <f>SUBSTITUTE(RIGHT(Villages[[#This Row],[Coordonnées]],SEARCH("|",Villages[[#This Row],[Coordonnées]])-1),")","")</f>
        <v>-61</v>
      </c>
      <c r="N54" s="49">
        <v>1</v>
      </c>
      <c r="O54" s="45" t="s">
        <v>305</v>
      </c>
      <c r="P54" s="37" t="s">
        <v>348</v>
      </c>
      <c r="Q54">
        <f t="shared" si="6"/>
        <v>8</v>
      </c>
      <c r="R54" t="s">
        <v>4</v>
      </c>
      <c r="S54" t="str">
        <f>INDEX(Villages[],Q54,12)</f>
        <v>-49</v>
      </c>
      <c r="V54" t="str">
        <f>CHAR(34)&amp;R54&amp;CHAR(34)&amp;": "&amp;S54&amp;","</f>
        <v>"Y": -49,</v>
      </c>
    </row>
    <row r="55" spans="2:22" ht="17.399999999999999" thickBot="1" x14ac:dyDescent="0.35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" t="s">
        <v>11</v>
      </c>
      <c r="L55" s="19" t="str">
        <f>SUBSTITUTE(LEFT(Villages[[#This Row],[Coordonnées]],SEARCH("|",Villages[[#This Row],[Coordonnées]])-1),"(","")</f>
        <v>-21</v>
      </c>
      <c r="M55" s="19" t="str">
        <f>SUBSTITUTE(RIGHT(Villages[[#This Row],[Coordonnées]],SEARCH("|",Villages[[#This Row],[Coordonnées]])-1),")","")</f>
        <v>-40</v>
      </c>
      <c r="N55" s="49">
        <v>1</v>
      </c>
      <c r="O55" s="29"/>
      <c r="P55" s="38"/>
      <c r="Q55">
        <f t="shared" si="6"/>
        <v>8</v>
      </c>
      <c r="R55" t="s">
        <v>10</v>
      </c>
      <c r="S55" t="str">
        <f>INDEX(Villages[],Q55,10)</f>
        <v>true</v>
      </c>
      <c r="V55" t="str">
        <f>CHAR(34)&amp;R55&amp;CHAR(34)&amp;": "&amp;CHAR(34)&amp;S55&amp;CHAR(34)&amp;","</f>
        <v>"CanRaid": "true",</v>
      </c>
    </row>
    <row r="56" spans="2:22" ht="17.399999999999999" thickBot="1" x14ac:dyDescent="0.35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2" t="s">
        <v>11</v>
      </c>
      <c r="L56" s="19" t="str">
        <f>SUBSTITUTE(LEFT(Villages[[#This Row],[Coordonnées]],SEARCH("|",Villages[[#This Row],[Coordonnées]])-1),"(","")</f>
        <v>-19</v>
      </c>
      <c r="M56" s="19" t="str">
        <f>SUBSTITUTE(RIGHT(Villages[[#This Row],[Coordonnées]],SEARCH("|",Villages[[#This Row],[Coordonnées]])-1),")","")</f>
        <v>-60</v>
      </c>
      <c r="N56" s="49">
        <v>1</v>
      </c>
      <c r="O56" s="18"/>
      <c r="P56" s="38"/>
      <c r="Q56">
        <f t="shared" si="6"/>
        <v>8</v>
      </c>
      <c r="R56" t="s">
        <v>211</v>
      </c>
      <c r="S56">
        <f>INDEX(Villages[],Q56,13)</f>
        <v>10</v>
      </c>
      <c r="V56" t="str">
        <f>CHAR(34)&amp;R56&amp;CHAR(34)&amp;": "&amp;CHAR(34)&amp;S56&amp;CHAR(34)</f>
        <v>"Multiplier": "10"</v>
      </c>
    </row>
    <row r="57" spans="2:22" ht="17.399999999999999" thickBot="1" x14ac:dyDescent="0.35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" t="s">
        <v>11</v>
      </c>
      <c r="L57" s="13" t="str">
        <f>SUBSTITUTE(LEFT(Villages[[#This Row],[Coordonnées]],SEARCH("|",Villages[[#This Row],[Coordonnées]])-1),"(","")</f>
        <v>-37</v>
      </c>
      <c r="M57" s="13" t="str">
        <f>SUBSTITUTE(RIGHT(Villages[[#This Row],[Coordonnées]],SEARCH("|",Villages[[#This Row],[Coordonnées]])-1),")","")</f>
        <v>-65</v>
      </c>
      <c r="N57" s="49">
        <v>1</v>
      </c>
      <c r="O57" s="24"/>
      <c r="P57" s="38"/>
      <c r="V57" t="s">
        <v>5</v>
      </c>
    </row>
    <row r="58" spans="2:22" ht="17.399999999999999" thickBot="1" x14ac:dyDescent="0.35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2" t="s">
        <v>12</v>
      </c>
      <c r="L58" s="13" t="str">
        <f>SUBSTITUTE(LEFT(Villages[[#This Row],[Coordonnées]],SEARCH("|",Villages[[#This Row],[Coordonnées]])-1),"(","")</f>
        <v>-45</v>
      </c>
      <c r="M58" s="13" t="str">
        <f>SUBSTITUTE(RIGHT(Villages[[#This Row],[Coordonnées]],SEARCH("|",Villages[[#This Row],[Coordonnées]])-1),")","")</f>
        <v>-57</v>
      </c>
      <c r="N58" s="49">
        <v>1</v>
      </c>
      <c r="O58" s="44" t="s">
        <v>308</v>
      </c>
      <c r="P58" s="37" t="s">
        <v>348</v>
      </c>
      <c r="V58" t="s">
        <v>1</v>
      </c>
    </row>
    <row r="59" spans="2:22" ht="17.399999999999999" thickBot="1" x14ac:dyDescent="0.35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2" t="s">
        <v>12</v>
      </c>
      <c r="L59" s="25" t="str">
        <f>SUBSTITUTE(LEFT(Villages[[#This Row],[Coordonnées]],SEARCH("|",Villages[[#This Row],[Coordonnées]])-1),"(","")</f>
        <v>-23</v>
      </c>
      <c r="M59" s="25" t="str">
        <f>SUBSTITUTE(RIGHT(Villages[[#This Row],[Coordonnées]],SEARCH("|",Villages[[#This Row],[Coordonnées]])-1),")","")</f>
        <v>-38</v>
      </c>
      <c r="N59" s="49">
        <v>2</v>
      </c>
      <c r="O59" s="18"/>
      <c r="P59" s="38"/>
      <c r="Q59">
        <f>Q52+1</f>
        <v>9</v>
      </c>
      <c r="R59" t="s">
        <v>2</v>
      </c>
      <c r="S59">
        <f>Q59</f>
        <v>9</v>
      </c>
      <c r="V59" t="str">
        <f>CHAR(34)&amp;R59&amp;CHAR(34)&amp;": "&amp;S59&amp;","</f>
        <v>"Id": 9,</v>
      </c>
    </row>
    <row r="60" spans="2:22" ht="17.399999999999999" thickBot="1" x14ac:dyDescent="0.35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" t="s">
        <v>12</v>
      </c>
      <c r="L60" s="6" t="str">
        <f>SUBSTITUTE(LEFT(Villages[[#This Row],[Coordonnées]],SEARCH("|",Villages[[#This Row],[Coordonnées]])-1),"(","")</f>
        <v>-35</v>
      </c>
      <c r="M60" s="6" t="str">
        <f>SUBSTITUTE(RIGHT(Villages[[#This Row],[Coordonnées]],SEARCH("|",Villages[[#This Row],[Coordonnées]])-1),")","")</f>
        <v>-66</v>
      </c>
      <c r="N60" s="49">
        <v>1</v>
      </c>
      <c r="O60" s="29"/>
      <c r="P60" s="38"/>
      <c r="Q60">
        <f t="shared" ref="Q60:Q63" si="7">Q53+1</f>
        <v>9</v>
      </c>
      <c r="R60" t="s">
        <v>3</v>
      </c>
      <c r="S60" t="str">
        <f>INDEX(Villages[],Q60,11)</f>
        <v>-33</v>
      </c>
      <c r="V60" t="str">
        <f>CHAR(34)&amp;R60&amp;CHAR(34)&amp;": "&amp;S60&amp;","</f>
        <v>"X": -33,</v>
      </c>
    </row>
    <row r="61" spans="2:22" ht="17.399999999999999" thickBot="1" x14ac:dyDescent="0.35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2" t="s">
        <v>11</v>
      </c>
      <c r="L61" s="19" t="str">
        <f>SUBSTITUTE(LEFT(Villages[[#This Row],[Coordonnées]],SEARCH("|",Villages[[#This Row],[Coordonnées]])-1),"(","")</f>
        <v>-21</v>
      </c>
      <c r="M61" s="19" t="str">
        <f>SUBSTITUTE(RIGHT(Villages[[#This Row],[Coordonnées]],SEARCH("|",Villages[[#This Row],[Coordonnées]])-1),")","")</f>
        <v>-39</v>
      </c>
      <c r="N61" s="49">
        <v>3</v>
      </c>
      <c r="O61" s="11"/>
      <c r="P61" s="38"/>
      <c r="Q61">
        <f t="shared" si="7"/>
        <v>9</v>
      </c>
      <c r="R61" t="s">
        <v>4</v>
      </c>
      <c r="S61" t="str">
        <f>INDEX(Villages[],Q61,12)</f>
        <v>-46</v>
      </c>
      <c r="V61" t="str">
        <f>CHAR(34)&amp;R61&amp;CHAR(34)&amp;": "&amp;S61&amp;","</f>
        <v>"Y": -46,</v>
      </c>
    </row>
    <row r="62" spans="2:22" ht="17.399999999999999" thickBot="1" x14ac:dyDescent="0.35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2" t="s">
        <v>12</v>
      </c>
      <c r="L62" s="6" t="str">
        <f>SUBSTITUTE(LEFT(Villages[[#This Row],[Coordonnées]],SEARCH("|",Villages[[#This Row],[Coordonnées]])-1),"(","")</f>
        <v>-17</v>
      </c>
      <c r="M62" s="6" t="str">
        <f>SUBSTITUTE(RIGHT(Villages[[#This Row],[Coordonnées]],SEARCH("|",Villages[[#This Row],[Coordonnées]])-1),")","")</f>
        <v>-44</v>
      </c>
      <c r="N62" s="49">
        <v>1</v>
      </c>
      <c r="O62" s="11"/>
      <c r="P62" s="38"/>
      <c r="Q62">
        <f t="shared" si="7"/>
        <v>9</v>
      </c>
      <c r="R62" t="s">
        <v>10</v>
      </c>
      <c r="S62" t="str">
        <f>INDEX(Villages[],Q62,10)</f>
        <v>true</v>
      </c>
      <c r="V62" t="str">
        <f>CHAR(34)&amp;R62&amp;CHAR(34)&amp;": "&amp;CHAR(34)&amp;S62&amp;CHAR(34)&amp;","</f>
        <v>"CanRaid": "true",</v>
      </c>
    </row>
    <row r="63" spans="2:22" ht="17.399999999999999" thickBot="1" x14ac:dyDescent="0.35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2" t="s">
        <v>11</v>
      </c>
      <c r="L63" s="6" t="str">
        <f>SUBSTITUTE(LEFT(Villages[[#This Row],[Coordonnées]],SEARCH("|",Villages[[#This Row],[Coordonnées]])-1),"(","")</f>
        <v>-36</v>
      </c>
      <c r="M63" s="6" t="str">
        <f>SUBSTITUTE(RIGHT(Villages[[#This Row],[Coordonnées]],SEARCH("|",Villages[[#This Row],[Coordonnées]])-1),")","")</f>
        <v>-36</v>
      </c>
      <c r="N63" s="49">
        <v>5</v>
      </c>
      <c r="O63" s="11"/>
      <c r="P63" s="38"/>
      <c r="Q63">
        <f t="shared" si="7"/>
        <v>9</v>
      </c>
      <c r="R63" t="s">
        <v>211</v>
      </c>
      <c r="S63">
        <f>INDEX(Villages[],Q63,13)</f>
        <v>1</v>
      </c>
      <c r="V63" t="str">
        <f>CHAR(34)&amp;R63&amp;CHAR(34)&amp;": "&amp;CHAR(34)&amp;S63&amp;CHAR(34)</f>
        <v>"Multiplier": "1"</v>
      </c>
    </row>
    <row r="64" spans="2:22" ht="17.399999999999999" thickBot="1" x14ac:dyDescent="0.35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" t="s">
        <v>12</v>
      </c>
      <c r="L64" s="25" t="str">
        <f>SUBSTITUTE(LEFT(Villages[[#This Row],[Coordonnées]],SEARCH("|",Villages[[#This Row],[Coordonnées]])-1),"(","")</f>
        <v>-22</v>
      </c>
      <c r="M64" s="25" t="str">
        <f>SUBSTITUTE(RIGHT(Villages[[#This Row],[Coordonnées]],SEARCH("|",Villages[[#This Row],[Coordonnées]])-1),")","")</f>
        <v>-64</v>
      </c>
      <c r="N64" s="49">
        <v>1</v>
      </c>
      <c r="O64" s="24"/>
      <c r="P64" s="38"/>
      <c r="V64" t="s">
        <v>5</v>
      </c>
    </row>
    <row r="65" spans="2:22" ht="17.399999999999999" thickBot="1" x14ac:dyDescent="0.35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" t="s">
        <v>11</v>
      </c>
      <c r="L65" s="19" t="str">
        <f>SUBSTITUTE(LEFT(Villages[[#This Row],[Coordonnées]],SEARCH("|",Villages[[#This Row],[Coordonnées]])-1),"(","")</f>
        <v>-45</v>
      </c>
      <c r="M65" s="19" t="str">
        <f>SUBSTITUTE(RIGHT(Villages[[#This Row],[Coordonnées]],SEARCH("|",Villages[[#This Row],[Coordonnées]])-1),")","")</f>
        <v>-59</v>
      </c>
      <c r="N65" s="49">
        <v>2</v>
      </c>
      <c r="O65" s="29"/>
      <c r="P65" s="38"/>
      <c r="V65" t="s">
        <v>1</v>
      </c>
    </row>
    <row r="66" spans="2:22" ht="17.399999999999999" thickBot="1" x14ac:dyDescent="0.35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" t="s">
        <v>11</v>
      </c>
      <c r="L66" s="13" t="str">
        <f>SUBSTITUTE(LEFT(Villages[[#This Row],[Coordonnées]],SEARCH("|",Villages[[#This Row],[Coordonnées]])-1),"(","")</f>
        <v>-46</v>
      </c>
      <c r="M66" s="13" t="str">
        <f>SUBSTITUTE(RIGHT(Villages[[#This Row],[Coordonnées]],SEARCH("|",Villages[[#This Row],[Coordonnées]])-1),")","")</f>
        <v>-45</v>
      </c>
      <c r="N66" s="49">
        <v>2</v>
      </c>
      <c r="O66" s="29"/>
      <c r="P66" s="38"/>
      <c r="Q66">
        <f>Q59+1</f>
        <v>10</v>
      </c>
      <c r="R66" t="s">
        <v>2</v>
      </c>
      <c r="S66">
        <f>Q66</f>
        <v>10</v>
      </c>
      <c r="V66" t="str">
        <f>CHAR(34)&amp;R66&amp;CHAR(34)&amp;": "&amp;S66&amp;","</f>
        <v>"Id": 10,</v>
      </c>
    </row>
    <row r="67" spans="2:22" ht="17.399999999999999" thickBot="1" x14ac:dyDescent="0.35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2" t="s">
        <v>12</v>
      </c>
      <c r="L67" s="6" t="str">
        <f>SUBSTITUTE(LEFT(Villages[[#This Row],[Coordonnées]],SEARCH("|",Villages[[#This Row],[Coordonnées]])-1),"(","")</f>
        <v>-21</v>
      </c>
      <c r="M67" s="6" t="str">
        <f>SUBSTITUTE(RIGHT(Villages[[#This Row],[Coordonnées]],SEARCH("|",Villages[[#This Row],[Coordonnées]])-1),")","")</f>
        <v>-38</v>
      </c>
      <c r="N67" s="49">
        <v>1</v>
      </c>
      <c r="O67" s="11"/>
      <c r="P67" s="38"/>
      <c r="Q67">
        <f t="shared" ref="Q67:Q70" si="8">Q60+1</f>
        <v>10</v>
      </c>
      <c r="R67" t="s">
        <v>3</v>
      </c>
      <c r="S67" t="str">
        <f>INDEX(Villages[],Q67,11)</f>
        <v>-26</v>
      </c>
      <c r="V67" t="str">
        <f>CHAR(34)&amp;R67&amp;CHAR(34)&amp;": "&amp;S67&amp;","</f>
        <v>"X": -26,</v>
      </c>
    </row>
    <row r="68" spans="2:22" ht="17.399999999999999" thickBot="1" x14ac:dyDescent="0.35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2" t="s">
        <v>11</v>
      </c>
      <c r="L68" s="6" t="str">
        <f>SUBSTITUTE(LEFT(Villages[[#This Row],[Coordonnées]],SEARCH("|",Villages[[#This Row],[Coordonnées]])-1),"(","")</f>
        <v>-17</v>
      </c>
      <c r="M68" s="6" t="str">
        <f>SUBSTITUTE(RIGHT(Villages[[#This Row],[Coordonnées]],SEARCH("|",Villages[[#This Row],[Coordonnées]])-1),")","")</f>
        <v>-60</v>
      </c>
      <c r="N68" s="49">
        <v>1</v>
      </c>
      <c r="O68" s="11"/>
      <c r="P68" s="38"/>
      <c r="Q68">
        <f t="shared" si="8"/>
        <v>10</v>
      </c>
      <c r="R68" t="s">
        <v>4</v>
      </c>
      <c r="S68" t="str">
        <f>INDEX(Villages[],Q68,12)</f>
        <v>-48</v>
      </c>
      <c r="V68" t="str">
        <f>CHAR(34)&amp;R68&amp;CHAR(34)&amp;": "&amp;S68&amp;","</f>
        <v>"Y": -48,</v>
      </c>
    </row>
    <row r="69" spans="2:22" ht="17.399999999999999" thickBot="1" x14ac:dyDescent="0.35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2" t="s">
        <v>12</v>
      </c>
      <c r="L69" s="6" t="str">
        <f>SUBSTITUTE(LEFT(Villages[[#This Row],[Coordonnées]],SEARCH("|",Villages[[#This Row],[Coordonnées]])-1),"(","")</f>
        <v>-36</v>
      </c>
      <c r="M69" s="6" t="str">
        <f>SUBSTITUTE(RIGHT(Villages[[#This Row],[Coordonnées]],SEARCH("|",Villages[[#This Row],[Coordonnées]])-1),")","")</f>
        <v>-67</v>
      </c>
      <c r="N69" s="49">
        <v>1</v>
      </c>
      <c r="O69" s="11"/>
      <c r="P69" s="38"/>
      <c r="Q69">
        <f t="shared" si="8"/>
        <v>10</v>
      </c>
      <c r="R69" t="s">
        <v>10</v>
      </c>
      <c r="S69" t="str">
        <f>INDEX(Villages[],Q69,10)</f>
        <v>true</v>
      </c>
      <c r="V69" t="str">
        <f>CHAR(34)&amp;R69&amp;CHAR(34)&amp;": "&amp;CHAR(34)&amp;S69&amp;CHAR(34)&amp;","</f>
        <v>"CanRaid": "true",</v>
      </c>
    </row>
    <row r="70" spans="2:22" ht="17.399999999999999" thickBot="1" x14ac:dyDescent="0.35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2" t="s">
        <v>11</v>
      </c>
      <c r="L70" s="6" t="str">
        <f>SUBSTITUTE(LEFT(Villages[[#This Row],[Coordonnées]],SEARCH("|",Villages[[#This Row],[Coordonnées]])-1),"(","")</f>
        <v>-19</v>
      </c>
      <c r="M70" s="6" t="str">
        <f>SUBSTITUTE(RIGHT(Villages[[#This Row],[Coordonnées]],SEARCH("|",Villages[[#This Row],[Coordonnées]])-1),")","")</f>
        <v>-63</v>
      </c>
      <c r="N70" s="49">
        <v>1</v>
      </c>
      <c r="O70" s="11"/>
      <c r="P70" s="38"/>
      <c r="Q70">
        <f t="shared" si="8"/>
        <v>10</v>
      </c>
      <c r="R70" t="s">
        <v>211</v>
      </c>
      <c r="S70">
        <f>INDEX(Villages[],Q70,13)</f>
        <v>1</v>
      </c>
      <c r="V70" t="str">
        <f>CHAR(34)&amp;R70&amp;CHAR(34)&amp;": "&amp;CHAR(34)&amp;S70&amp;CHAR(34)</f>
        <v>"Multiplier": "1"</v>
      </c>
    </row>
    <row r="71" spans="2:22" ht="17.399999999999999" thickBot="1" x14ac:dyDescent="0.35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" t="s">
        <v>11</v>
      </c>
      <c r="L71" s="6" t="str">
        <f>SUBSTITUTE(LEFT(Villages[[#This Row],[Coordonnées]],SEARCH("|",Villages[[#This Row],[Coordonnées]])-1),"(","")</f>
        <v>-48</v>
      </c>
      <c r="M71" s="6" t="str">
        <f>SUBSTITUTE(RIGHT(Villages[[#This Row],[Coordonnées]],SEARCH("|",Villages[[#This Row],[Coordonnées]])-1),")","")</f>
        <v>-51</v>
      </c>
      <c r="N71" s="49">
        <v>15</v>
      </c>
      <c r="O71" s="29"/>
      <c r="P71" s="37"/>
      <c r="V71" t="s">
        <v>5</v>
      </c>
    </row>
    <row r="72" spans="2:22" ht="17.399999999999999" thickBot="1" x14ac:dyDescent="0.35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2" t="s">
        <v>12</v>
      </c>
      <c r="L72" s="13" t="str">
        <f>SUBSTITUTE(LEFT(Villages[[#This Row],[Coordonnées]],SEARCH("|",Villages[[#This Row],[Coordonnées]])-1),"(","")</f>
        <v>-16</v>
      </c>
      <c r="M72" s="13" t="str">
        <f>SUBSTITUTE(RIGHT(Villages[[#This Row],[Coordonnées]],SEARCH("|",Villages[[#This Row],[Coordonnées]])-1),")","")</f>
        <v>-43</v>
      </c>
      <c r="N72" s="49">
        <v>1</v>
      </c>
      <c r="O72" s="18"/>
      <c r="P72" s="38"/>
      <c r="V72" t="s">
        <v>1</v>
      </c>
    </row>
    <row r="73" spans="2:22" ht="17.399999999999999" thickBot="1" x14ac:dyDescent="0.35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2" t="s">
        <v>11</v>
      </c>
      <c r="L73" s="13" t="str">
        <f>SUBSTITUTE(LEFT(Villages[[#This Row],[Coordonnées]],SEARCH("|",Villages[[#This Row],[Coordonnées]])-1),"(","")</f>
        <v>-44</v>
      </c>
      <c r="M73" s="13" t="str">
        <f>SUBSTITUTE(RIGHT(Villages[[#This Row],[Coordonnées]],SEARCH("|",Villages[[#This Row],[Coordonnées]])-1),")","")</f>
        <v>-62</v>
      </c>
      <c r="N73" s="49">
        <v>10</v>
      </c>
      <c r="O73" s="18"/>
      <c r="P73" s="38"/>
      <c r="Q73">
        <f>Q66+1</f>
        <v>11</v>
      </c>
      <c r="R73" t="s">
        <v>2</v>
      </c>
      <c r="S73">
        <f>Q73</f>
        <v>11</v>
      </c>
      <c r="V73" t="str">
        <f>CHAR(34)&amp;R73&amp;CHAR(34)&amp;": "&amp;S73&amp;","</f>
        <v>"Id": 11,</v>
      </c>
    </row>
    <row r="74" spans="2:22" ht="28.2" thickBot="1" x14ac:dyDescent="0.35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2" t="s">
        <v>12</v>
      </c>
      <c r="L74" s="13" t="str">
        <f>SUBSTITUTE(LEFT(Villages[[#This Row],[Coordonnées]],SEARCH("|",Villages[[#This Row],[Coordonnées]])-1),"(","")</f>
        <v>-20</v>
      </c>
      <c r="M74" s="13" t="str">
        <f>SUBSTITUTE(RIGHT(Villages[[#This Row],[Coordonnées]],SEARCH("|",Villages[[#This Row],[Coordonnées]])-1),")","")</f>
        <v>-64</v>
      </c>
      <c r="N74" s="49">
        <v>1</v>
      </c>
      <c r="O74" s="18"/>
      <c r="P74" s="38"/>
      <c r="Q74">
        <f t="shared" ref="Q74:Q77" si="9">Q67+1</f>
        <v>11</v>
      </c>
      <c r="R74" t="s">
        <v>3</v>
      </c>
      <c r="S74" t="str">
        <f>INDEX(Villages[],Q74,11)</f>
        <v>-36</v>
      </c>
      <c r="V74" t="str">
        <f>CHAR(34)&amp;R74&amp;CHAR(34)&amp;": "&amp;S74&amp;","</f>
        <v>"X": -36,</v>
      </c>
    </row>
    <row r="75" spans="2:22" ht="17.399999999999999" thickBot="1" x14ac:dyDescent="0.35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2" t="s">
        <v>11</v>
      </c>
      <c r="L75" s="13" t="str">
        <f>SUBSTITUTE(LEFT(Villages[[#This Row],[Coordonnées]],SEARCH("|",Villages[[#This Row],[Coordonnées]])-1),"(","")</f>
        <v>-42</v>
      </c>
      <c r="M75" s="13" t="str">
        <f>SUBSTITUTE(RIGHT(Villages[[#This Row],[Coordonnées]],SEARCH("|",Villages[[#This Row],[Coordonnées]])-1),")","")</f>
        <v>-64</v>
      </c>
      <c r="N75" s="49">
        <v>2</v>
      </c>
      <c r="O75" s="18"/>
      <c r="P75" s="38"/>
      <c r="Q75">
        <f t="shared" si="9"/>
        <v>11</v>
      </c>
      <c r="R75" t="s">
        <v>4</v>
      </c>
      <c r="S75" t="str">
        <f>INDEX(Villages[],Q75,12)</f>
        <v>-54</v>
      </c>
      <c r="V75" t="str">
        <f>CHAR(34)&amp;R75&amp;CHAR(34)&amp;": "&amp;S75&amp;","</f>
        <v>"Y": -54,</v>
      </c>
    </row>
    <row r="76" spans="2:22" ht="17.399999999999999" thickBot="1" x14ac:dyDescent="0.35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2" t="s">
        <v>12</v>
      </c>
      <c r="L76" s="13" t="str">
        <f>SUBSTITUTE(LEFT(Villages[[#This Row],[Coordonnées]],SEARCH("|",Villages[[#This Row],[Coordonnées]])-1),"(","")</f>
        <v>-29</v>
      </c>
      <c r="M76" s="13" t="str">
        <f>SUBSTITUTE(RIGHT(Villages[[#This Row],[Coordonnées]],SEARCH("|",Villages[[#This Row],[Coordonnées]])-1),")","")</f>
        <v>-34</v>
      </c>
      <c r="N76" s="49">
        <v>1</v>
      </c>
      <c r="O76" s="44" t="s">
        <v>290</v>
      </c>
      <c r="P76" s="38" t="s">
        <v>347</v>
      </c>
      <c r="Q76">
        <f t="shared" si="9"/>
        <v>11</v>
      </c>
      <c r="R76" t="s">
        <v>10</v>
      </c>
      <c r="S76" t="str">
        <f>INDEX(Villages[],Q76,10)</f>
        <v>true</v>
      </c>
      <c r="V76" t="str">
        <f>CHAR(34)&amp;R76&amp;CHAR(34)&amp;": "&amp;CHAR(34)&amp;S76&amp;CHAR(34)&amp;","</f>
        <v>"CanRaid": "true",</v>
      </c>
    </row>
    <row r="77" spans="2:22" ht="17.399999999999999" thickBot="1" x14ac:dyDescent="0.35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" t="s">
        <v>11</v>
      </c>
      <c r="L77" s="19" t="str">
        <f>SUBSTITUTE(LEFT(Villages[[#This Row],[Coordonnées]],SEARCH("|",Villages[[#This Row],[Coordonnées]])-1),"(","")</f>
        <v>-15</v>
      </c>
      <c r="M77" s="19" t="str">
        <f>SUBSTITUTE(RIGHT(Villages[[#This Row],[Coordonnées]],SEARCH("|",Villages[[#This Row],[Coordonnées]])-1),")","")</f>
        <v>-44</v>
      </c>
      <c r="N77" s="49">
        <v>2</v>
      </c>
      <c r="O77" s="24"/>
      <c r="P77" s="38"/>
      <c r="Q77">
        <f t="shared" si="9"/>
        <v>11</v>
      </c>
      <c r="R77" t="s">
        <v>211</v>
      </c>
      <c r="S77">
        <f>INDEX(Villages[],Q77,13)</f>
        <v>1</v>
      </c>
      <c r="V77" t="str">
        <f>CHAR(34)&amp;R77&amp;CHAR(34)&amp;": "&amp;CHAR(34)&amp;S77&amp;CHAR(34)</f>
        <v>"Multiplier": "1"</v>
      </c>
    </row>
    <row r="78" spans="2:22" ht="17.399999999999999" thickBot="1" x14ac:dyDescent="0.35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2" t="s">
        <v>12</v>
      </c>
      <c r="L78" s="6" t="str">
        <f>SUBSTITUTE(LEFT(Villages[[#This Row],[Coordonnées]],SEARCH("|",Villages[[#This Row],[Coordonnées]])-1),"(","")</f>
        <v>-22</v>
      </c>
      <c r="M78" s="6" t="str">
        <f>SUBSTITUTE(RIGHT(Villages[[#This Row],[Coordonnées]],SEARCH("|",Villages[[#This Row],[Coordonnées]])-1),")","")</f>
        <v>-66</v>
      </c>
      <c r="N78" s="49">
        <v>1</v>
      </c>
      <c r="O78" s="11"/>
      <c r="P78" s="38"/>
      <c r="V78" t="s">
        <v>5</v>
      </c>
    </row>
    <row r="79" spans="2:22" ht="17.399999999999999" thickBot="1" x14ac:dyDescent="0.35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" t="s">
        <v>12</v>
      </c>
      <c r="L79" s="6" t="str">
        <f>SUBSTITUTE(LEFT(Villages[[#This Row],[Coordonnées]],SEARCH("|",Villages[[#This Row],[Coordonnées]])-1),"(","")</f>
        <v>-48</v>
      </c>
      <c r="M79" s="6" t="str">
        <f>SUBSTITUTE(RIGHT(Villages[[#This Row],[Coordonnées]],SEARCH("|",Villages[[#This Row],[Coordonnées]])-1),")","")</f>
        <v>-46</v>
      </c>
      <c r="N79" s="49">
        <v>1</v>
      </c>
      <c r="O79" s="24"/>
      <c r="P79" s="38"/>
      <c r="V79" t="s">
        <v>1</v>
      </c>
    </row>
    <row r="80" spans="2:22" ht="17.399999999999999" thickBot="1" x14ac:dyDescent="0.35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" t="s">
        <v>12</v>
      </c>
      <c r="L80" s="19" t="str">
        <f>SUBSTITUTE(LEFT(Villages[[#This Row],[Coordonnées]],SEARCH("|",Villages[[#This Row],[Coordonnées]])-1),"(","")</f>
        <v>-23</v>
      </c>
      <c r="M80" s="19" t="str">
        <f>SUBSTITUTE(RIGHT(Villages[[#This Row],[Coordonnées]],SEARCH("|",Villages[[#This Row],[Coordonnées]])-1),")","")</f>
        <v>-67</v>
      </c>
      <c r="N80" s="49">
        <v>1</v>
      </c>
      <c r="O80" s="24"/>
      <c r="P80" s="38"/>
      <c r="Q80">
        <f>Q73+1</f>
        <v>12</v>
      </c>
      <c r="R80" t="s">
        <v>2</v>
      </c>
      <c r="S80">
        <f>Q80</f>
        <v>12</v>
      </c>
      <c r="V80" t="str">
        <f>CHAR(34)&amp;R80&amp;CHAR(34)&amp;": "&amp;S80&amp;","</f>
        <v>"Id": 12,</v>
      </c>
    </row>
    <row r="81" spans="2:22" ht="17.399999999999999" thickBot="1" x14ac:dyDescent="0.35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2" t="s">
        <v>11</v>
      </c>
      <c r="L81" s="13" t="str">
        <f>SUBSTITUTE(LEFT(Villages[[#This Row],[Coordonnées]],SEARCH("|",Villages[[#This Row],[Coordonnées]])-1),"(","")</f>
        <v>-47</v>
      </c>
      <c r="M81" s="13" t="str">
        <f>SUBSTITUTE(RIGHT(Villages[[#This Row],[Coordonnées]],SEARCH("|",Villages[[#This Row],[Coordonnées]])-1),")","")</f>
        <v>-59</v>
      </c>
      <c r="N81" s="49">
        <v>10</v>
      </c>
      <c r="O81" s="18"/>
      <c r="P81" s="38" t="s">
        <v>346</v>
      </c>
      <c r="Q81">
        <f t="shared" ref="Q81:Q84" si="10">Q74+1</f>
        <v>12</v>
      </c>
      <c r="R81" t="s">
        <v>3</v>
      </c>
      <c r="S81" t="str">
        <f>INDEX(Villages[],Q81,11)</f>
        <v>-37</v>
      </c>
      <c r="V81" t="str">
        <f>CHAR(34)&amp;R81&amp;CHAR(34)&amp;": "&amp;S81&amp;","</f>
        <v>"X": -37,</v>
      </c>
    </row>
    <row r="82" spans="2:22" ht="17.399999999999999" thickBot="1" x14ac:dyDescent="0.35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2" t="s">
        <v>12</v>
      </c>
      <c r="L82" s="6" t="str">
        <f>SUBSTITUTE(LEFT(Villages[[#This Row],[Coordonnées]],SEARCH("|",Villages[[#This Row],[Coordonnées]])-1),"(","")</f>
        <v>-23</v>
      </c>
      <c r="M82" s="6" t="str">
        <f>SUBSTITUTE(RIGHT(Villages[[#This Row],[Coordonnées]],SEARCH("|",Villages[[#This Row],[Coordonnées]])-1),")","")</f>
        <v>-35</v>
      </c>
      <c r="N82" s="49">
        <v>1</v>
      </c>
      <c r="O82" s="11"/>
      <c r="P82" s="38"/>
      <c r="Q82">
        <f t="shared" si="10"/>
        <v>12</v>
      </c>
      <c r="R82" t="s">
        <v>4</v>
      </c>
      <c r="S82" t="str">
        <f>INDEX(Villages[],Q82,12)</f>
        <v>-50</v>
      </c>
      <c r="V82" t="str">
        <f>CHAR(34)&amp;R82&amp;CHAR(34)&amp;": "&amp;S82&amp;","</f>
        <v>"Y": -50,</v>
      </c>
    </row>
    <row r="83" spans="2:22" ht="17.399999999999999" thickBot="1" x14ac:dyDescent="0.35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2" t="s">
        <v>11</v>
      </c>
      <c r="L83" s="6" t="str">
        <f>SUBSTITUTE(LEFT(Villages[[#This Row],[Coordonnées]],SEARCH("|",Villages[[#This Row],[Coordonnées]])-1),"(","")</f>
        <v>-42</v>
      </c>
      <c r="M83" s="6" t="str">
        <f>SUBSTITUTE(RIGHT(Villages[[#This Row],[Coordonnées]],SEARCH("|",Villages[[#This Row],[Coordonnées]])-1),")","")</f>
        <v>-66</v>
      </c>
      <c r="N83" s="49">
        <v>10</v>
      </c>
      <c r="O83" s="11"/>
      <c r="P83" s="37"/>
      <c r="Q83">
        <f t="shared" si="10"/>
        <v>12</v>
      </c>
      <c r="R83" t="s">
        <v>10</v>
      </c>
      <c r="S83" t="str">
        <f>INDEX(Villages[],Q83,10)</f>
        <v>true</v>
      </c>
      <c r="V83" t="str">
        <f>CHAR(34)&amp;R83&amp;CHAR(34)&amp;": "&amp;CHAR(34)&amp;S83&amp;CHAR(34)&amp;","</f>
        <v>"CanRaid": "true",</v>
      </c>
    </row>
    <row r="84" spans="2:22" ht="17.399999999999999" thickBot="1" x14ac:dyDescent="0.35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2" t="s">
        <v>11</v>
      </c>
      <c r="L84" s="13" t="str">
        <f>SUBSTITUTE(LEFT(Villages[[#This Row],[Coordonnées]],SEARCH("|",Villages[[#This Row],[Coordonnées]])-1),"(","")</f>
        <v>-36</v>
      </c>
      <c r="M84" s="13" t="str">
        <f>SUBSTITUTE(RIGHT(Villages[[#This Row],[Coordonnées]],SEARCH("|",Villages[[#This Row],[Coordonnées]])-1),")","")</f>
        <v>-33</v>
      </c>
      <c r="N84" s="49">
        <v>7</v>
      </c>
      <c r="O84" s="11"/>
      <c r="P84" s="38"/>
      <c r="Q84">
        <f t="shared" si="10"/>
        <v>12</v>
      </c>
      <c r="R84" t="s">
        <v>211</v>
      </c>
      <c r="S84">
        <f>INDEX(Villages[],Q84,13)</f>
        <v>1</v>
      </c>
      <c r="V84" t="str">
        <f>CHAR(34)&amp;R84&amp;CHAR(34)&amp;": "&amp;CHAR(34)&amp;S84&amp;CHAR(34)</f>
        <v>"Multiplier": "1"</v>
      </c>
    </row>
    <row r="85" spans="2:22" ht="17.399999999999999" thickBot="1" x14ac:dyDescent="0.35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2" t="s">
        <v>12</v>
      </c>
      <c r="L85" s="6" t="str">
        <f>SUBSTITUTE(LEFT(Villages[[#This Row],[Coordonnées]],SEARCH("|",Villages[[#This Row],[Coordonnées]])-1),"(","")</f>
        <v>-14</v>
      </c>
      <c r="M85" s="6" t="str">
        <f>SUBSTITUTE(RIGHT(Villages[[#This Row],[Coordonnées]],SEARCH("|",Villages[[#This Row],[Coordonnées]])-1),")","")</f>
        <v>-59</v>
      </c>
      <c r="N85" s="49">
        <v>1</v>
      </c>
      <c r="O85" s="12" t="s">
        <v>146</v>
      </c>
      <c r="P85" s="38" t="s">
        <v>346</v>
      </c>
      <c r="V85" t="s">
        <v>5</v>
      </c>
    </row>
    <row r="86" spans="2:22" ht="17.399999999999999" thickBot="1" x14ac:dyDescent="0.35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2" t="s">
        <v>12</v>
      </c>
      <c r="L86" s="6" t="str">
        <f>SUBSTITUTE(LEFT(Villages[[#This Row],[Coordonnées]],SEARCH("|",Villages[[#This Row],[Coordonnées]])-1),"(","")</f>
        <v>-41</v>
      </c>
      <c r="M86" s="6" t="str">
        <f>SUBSTITUTE(RIGHT(Villages[[#This Row],[Coordonnées]],SEARCH("|",Villages[[#This Row],[Coordonnées]])-1),")","")</f>
        <v>-35</v>
      </c>
      <c r="N86" s="49">
        <v>1</v>
      </c>
      <c r="O86" s="11"/>
      <c r="P86" s="38"/>
      <c r="V86" t="s">
        <v>1</v>
      </c>
    </row>
    <row r="87" spans="2:22" ht="17.399999999999999" thickBot="1" x14ac:dyDescent="0.35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" t="s">
        <v>12</v>
      </c>
      <c r="L87" s="13" t="str">
        <f>SUBSTITUTE(LEFT(Villages[[#This Row],[Coordonnées]],SEARCH("|",Villages[[#This Row],[Coordonnées]])-1),"(","")</f>
        <v>-50</v>
      </c>
      <c r="M87" s="13" t="str">
        <f>SUBSTITUTE(RIGHT(Villages[[#This Row],[Coordonnées]],SEARCH("|",Villages[[#This Row],[Coordonnées]])-1),")","")</f>
        <v>-51</v>
      </c>
      <c r="N87" s="49">
        <v>1</v>
      </c>
      <c r="O87" s="24"/>
      <c r="P87" s="38"/>
      <c r="Q87">
        <f>Q80+1</f>
        <v>13</v>
      </c>
      <c r="R87" t="s">
        <v>2</v>
      </c>
      <c r="S87">
        <f>Q87</f>
        <v>13</v>
      </c>
      <c r="V87" t="str">
        <f>CHAR(34)&amp;R87&amp;CHAR(34)&amp;": "&amp;S87&amp;","</f>
        <v>"Id": 13,</v>
      </c>
    </row>
    <row r="88" spans="2:22" ht="17.399999999999999" thickBot="1" x14ac:dyDescent="0.35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2" t="s">
        <v>11</v>
      </c>
      <c r="L88" s="19" t="str">
        <f>SUBSTITUTE(LEFT(Villages[[#This Row],[Coordonnées]],SEARCH("|",Villages[[#This Row],[Coordonnées]])-1),"(","")</f>
        <v>-30</v>
      </c>
      <c r="M88" s="19" t="str">
        <f>SUBSTITUTE(RIGHT(Villages[[#This Row],[Coordonnées]],SEARCH("|",Villages[[#This Row],[Coordonnées]])-1),")","")</f>
        <v>-70</v>
      </c>
      <c r="N88" s="49">
        <v>10</v>
      </c>
      <c r="O88" s="18"/>
      <c r="P88" s="38"/>
      <c r="Q88">
        <f t="shared" ref="Q88:Q91" si="11">Q81+1</f>
        <v>13</v>
      </c>
      <c r="R88" t="s">
        <v>3</v>
      </c>
      <c r="S88" t="str">
        <f>INDEX(Villages[],Q88,11)</f>
        <v>-33</v>
      </c>
      <c r="V88" t="str">
        <f>CHAR(34)&amp;R88&amp;CHAR(34)&amp;": "&amp;S88&amp;","</f>
        <v>"X": -33,</v>
      </c>
    </row>
    <row r="89" spans="2:22" ht="17.399999999999999" thickBot="1" x14ac:dyDescent="0.35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2" t="s">
        <v>12</v>
      </c>
      <c r="L89" s="13" t="str">
        <f>SUBSTITUTE(LEFT(Villages[[#This Row],[Coordonnées]],SEARCH("|",Villages[[#This Row],[Coordonnées]])-1),"(","")</f>
        <v>-17</v>
      </c>
      <c r="M89" s="13" t="str">
        <f>SUBSTITUTE(RIGHT(Villages[[#This Row],[Coordonnées]],SEARCH("|",Villages[[#This Row],[Coordonnées]])-1),")","")</f>
        <v>-38</v>
      </c>
      <c r="N89" s="49">
        <v>1</v>
      </c>
      <c r="O89" s="11"/>
      <c r="P89" s="38"/>
      <c r="Q89">
        <f t="shared" si="11"/>
        <v>13</v>
      </c>
      <c r="R89" t="s">
        <v>4</v>
      </c>
      <c r="S89" t="str">
        <f>INDEX(Villages[],Q89,12)</f>
        <v>-57</v>
      </c>
      <c r="V89" t="str">
        <f>CHAR(34)&amp;R89&amp;CHAR(34)&amp;": "&amp;S89&amp;","</f>
        <v>"Y": -57,</v>
      </c>
    </row>
    <row r="90" spans="2:22" ht="17.399999999999999" thickBot="1" x14ac:dyDescent="0.35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2" t="s">
        <v>12</v>
      </c>
      <c r="L90" s="6" t="str">
        <f>SUBSTITUTE(LEFT(Villages[[#This Row],[Coordonnées]],SEARCH("|",Villages[[#This Row],[Coordonnées]])-1),"(","")</f>
        <v>-18</v>
      </c>
      <c r="M90" s="6" t="str">
        <f>SUBSTITUTE(RIGHT(Villages[[#This Row],[Coordonnées]],SEARCH("|",Villages[[#This Row],[Coordonnées]])-1),")","")</f>
        <v>-37</v>
      </c>
      <c r="N90" s="49">
        <v>1</v>
      </c>
      <c r="O90" s="11"/>
      <c r="P90" s="38"/>
      <c r="Q90">
        <f t="shared" si="11"/>
        <v>13</v>
      </c>
      <c r="R90" t="s">
        <v>10</v>
      </c>
      <c r="S90" t="str">
        <f>INDEX(Villages[],Q90,10)</f>
        <v>false</v>
      </c>
      <c r="V90" t="str">
        <f>CHAR(34)&amp;R90&amp;CHAR(34)&amp;": "&amp;CHAR(34)&amp;S90&amp;CHAR(34)&amp;","</f>
        <v>"CanRaid": "false",</v>
      </c>
    </row>
    <row r="91" spans="2:22" ht="17.399999999999999" thickBot="1" x14ac:dyDescent="0.35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2" t="s">
        <v>12</v>
      </c>
      <c r="L91" s="6" t="str">
        <f>SUBSTITUTE(LEFT(Villages[[#This Row],[Coordonnées]],SEARCH("|",Villages[[#This Row],[Coordonnées]])-1),"(","")</f>
        <v>-12</v>
      </c>
      <c r="M91" s="6" t="str">
        <f>SUBSTITUTE(RIGHT(Villages[[#This Row],[Coordonnées]],SEARCH("|",Villages[[#This Row],[Coordonnées]])-1),")","")</f>
        <v>-49</v>
      </c>
      <c r="N91" s="49">
        <v>1</v>
      </c>
      <c r="O91" s="11"/>
      <c r="P91" s="38"/>
      <c r="Q91">
        <f t="shared" si="11"/>
        <v>13</v>
      </c>
      <c r="R91" t="s">
        <v>211</v>
      </c>
      <c r="S91">
        <f>INDEX(Villages[],Q91,13)</f>
        <v>1</v>
      </c>
      <c r="V91" t="str">
        <f>CHAR(34)&amp;R91&amp;CHAR(34)&amp;": "&amp;CHAR(34)&amp;S91&amp;CHAR(34)</f>
        <v>"Multiplier": "1"</v>
      </c>
    </row>
    <row r="92" spans="2:22" ht="17.399999999999999" thickBot="1" x14ac:dyDescent="0.35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2" t="s">
        <v>12</v>
      </c>
      <c r="L92" s="6" t="str">
        <f>SUBSTITUTE(LEFT(Villages[[#This Row],[Coordonnées]],SEARCH("|",Villages[[#This Row],[Coordonnées]])-1),"(","")</f>
        <v>-34</v>
      </c>
      <c r="M92" s="6" t="str">
        <f>SUBSTITUTE(RIGHT(Villages[[#This Row],[Coordonnées]],SEARCH("|",Villages[[#This Row],[Coordonnées]])-1),")","")</f>
        <v>-32</v>
      </c>
      <c r="N92" s="49">
        <v>1</v>
      </c>
      <c r="O92" s="11"/>
      <c r="P92" s="38"/>
      <c r="V92" t="s">
        <v>5</v>
      </c>
    </row>
    <row r="93" spans="2:22" ht="17.399999999999999" thickBot="1" x14ac:dyDescent="0.35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2" t="s">
        <v>12</v>
      </c>
      <c r="L93" s="6" t="str">
        <f>SUBSTITUTE(LEFT(Villages[[#This Row],[Coordonnées]],SEARCH("|",Villages[[#This Row],[Coordonnées]])-1),"(","")</f>
        <v>-48</v>
      </c>
      <c r="M93" s="6" t="str">
        <f>SUBSTITUTE(RIGHT(Villages[[#This Row],[Coordonnées]],SEARCH("|",Villages[[#This Row],[Coordonnées]])-1),")","")</f>
        <v>-42</v>
      </c>
      <c r="N93" s="52">
        <v>1</v>
      </c>
      <c r="O93" s="12" t="s">
        <v>338</v>
      </c>
      <c r="P93" s="37" t="s">
        <v>348</v>
      </c>
      <c r="V93" t="s">
        <v>1</v>
      </c>
    </row>
    <row r="94" spans="2:22" ht="17.399999999999999" thickBot="1" x14ac:dyDescent="0.35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" t="s">
        <v>12</v>
      </c>
      <c r="L94" s="6" t="str">
        <f>SUBSTITUTE(LEFT(Villages[[#This Row],[Coordonnées]],SEARCH("|",Villages[[#This Row],[Coordonnées]])-1),"(","")</f>
        <v>-28</v>
      </c>
      <c r="M94" s="6" t="str">
        <f>SUBSTITUTE(RIGHT(Villages[[#This Row],[Coordonnées]],SEARCH("|",Villages[[#This Row],[Coordonnées]])-1),")","")</f>
        <v>-70</v>
      </c>
      <c r="N94" s="52">
        <v>1</v>
      </c>
      <c r="O94" s="29"/>
      <c r="P94" s="38"/>
      <c r="Q94">
        <f>Q87+1</f>
        <v>14</v>
      </c>
      <c r="R94" t="s">
        <v>2</v>
      </c>
      <c r="S94">
        <f>Q94</f>
        <v>14</v>
      </c>
      <c r="V94" t="str">
        <f>CHAR(34)&amp;R94&amp;CHAR(34)&amp;": "&amp;S94&amp;","</f>
        <v>"Id": 14,</v>
      </c>
    </row>
    <row r="95" spans="2:22" ht="17.399999999999999" thickBot="1" x14ac:dyDescent="0.35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2" t="s">
        <v>12</v>
      </c>
      <c r="L95" s="25" t="str">
        <f>SUBSTITUTE(LEFT(Villages[[#This Row],[Coordonnées]],SEARCH("|",Villages[[#This Row],[Coordonnées]])-1),"(","")</f>
        <v>-22</v>
      </c>
      <c r="M95" s="25" t="str">
        <f>SUBSTITUTE(RIGHT(Villages[[#This Row],[Coordonnées]],SEARCH("|",Villages[[#This Row],[Coordonnées]])-1),")","")</f>
        <v>-68</v>
      </c>
      <c r="N95" s="47">
        <v>1</v>
      </c>
      <c r="O95" s="11"/>
      <c r="P95" s="38"/>
      <c r="Q95">
        <f t="shared" ref="Q95:Q98" si="12">Q88+1</f>
        <v>14</v>
      </c>
      <c r="R95" t="s">
        <v>3</v>
      </c>
      <c r="S95" t="str">
        <f>INDEX(Villages[],Q95,11)</f>
        <v>-26</v>
      </c>
      <c r="V95" t="str">
        <f>CHAR(34)&amp;R95&amp;CHAR(34)&amp;": "&amp;S95&amp;","</f>
        <v>"X": -26,</v>
      </c>
    </row>
    <row r="96" spans="2:22" ht="17.399999999999999" thickBot="1" x14ac:dyDescent="0.35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2" t="s">
        <v>12</v>
      </c>
      <c r="L96" s="13" t="str">
        <f>SUBSTITUTE(LEFT(Villages[[#This Row],[Coordonnées]],SEARCH("|",Villages[[#This Row],[Coordonnées]])-1),"(","")</f>
        <v>-27</v>
      </c>
      <c r="M96" s="13" t="str">
        <f>SUBSTITUTE(RIGHT(Villages[[#This Row],[Coordonnées]],SEARCH("|",Villages[[#This Row],[Coordonnées]])-1),")","")</f>
        <v>-32</v>
      </c>
      <c r="N96" s="51">
        <v>1</v>
      </c>
      <c r="O96" s="11"/>
      <c r="P96" s="38"/>
      <c r="Q96">
        <f t="shared" si="12"/>
        <v>14</v>
      </c>
      <c r="R96" t="s">
        <v>4</v>
      </c>
      <c r="S96" t="str">
        <f>INDEX(Villages[],Q96,12)</f>
        <v>-55</v>
      </c>
      <c r="V96" t="str">
        <f>CHAR(34)&amp;R96&amp;CHAR(34)&amp;": "&amp;S96&amp;","</f>
        <v>"Y": -55,</v>
      </c>
    </row>
    <row r="97" spans="2:22" ht="17.399999999999999" thickBot="1" x14ac:dyDescent="0.35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" t="s">
        <v>11</v>
      </c>
      <c r="L97" s="6" t="str">
        <f>SUBSTITUTE(LEFT(Villages[[#This Row],[Coordonnées]],SEARCH("|",Villages[[#This Row],[Coordonnées]])-1),"(","")</f>
        <v>-12</v>
      </c>
      <c r="M97" s="6" t="str">
        <f>SUBSTITUTE(RIGHT(Villages[[#This Row],[Coordonnées]],SEARCH("|",Villages[[#This Row],[Coordonnées]])-1),")","")</f>
        <v>-46</v>
      </c>
      <c r="N97" s="52">
        <v>10</v>
      </c>
      <c r="O97" s="29"/>
      <c r="P97" s="38"/>
      <c r="Q97">
        <f t="shared" si="12"/>
        <v>14</v>
      </c>
      <c r="R97" t="s">
        <v>10</v>
      </c>
      <c r="S97" t="str">
        <f>INDEX(Villages[],Q97,10)</f>
        <v>true</v>
      </c>
      <c r="V97" t="str">
        <f>CHAR(34)&amp;R97&amp;CHAR(34)&amp;": "&amp;CHAR(34)&amp;S97&amp;CHAR(34)&amp;","</f>
        <v>"CanRaid": "true",</v>
      </c>
    </row>
    <row r="98" spans="2:22" ht="17.399999999999999" thickBot="1" x14ac:dyDescent="0.35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2" t="s">
        <v>12</v>
      </c>
      <c r="L98" s="6" t="str">
        <f>SUBSTITUTE(LEFT(Villages[[#This Row],[Coordonnées]],SEARCH("|",Villages[[#This Row],[Coordonnées]])-1),"(","")</f>
        <v>-30</v>
      </c>
      <c r="M98" s="6" t="str">
        <f>SUBSTITUTE(RIGHT(Villages[[#This Row],[Coordonnées]],SEARCH("|",Villages[[#This Row],[Coordonnées]])-1),")","")</f>
        <v>-31</v>
      </c>
      <c r="N98" s="52">
        <v>1</v>
      </c>
      <c r="O98" s="11"/>
      <c r="P98" s="38"/>
      <c r="Q98">
        <f t="shared" si="12"/>
        <v>14</v>
      </c>
      <c r="R98" t="s">
        <v>211</v>
      </c>
      <c r="S98">
        <f>INDEX(Villages[],Q98,13)</f>
        <v>4</v>
      </c>
      <c r="V98" t="str">
        <f>CHAR(34)&amp;R98&amp;CHAR(34)&amp;": "&amp;CHAR(34)&amp;S98&amp;CHAR(34)</f>
        <v>"Multiplier": "4"</v>
      </c>
    </row>
    <row r="99" spans="2:22" ht="17.399999999999999" thickBot="1" x14ac:dyDescent="0.35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" t="s">
        <v>12</v>
      </c>
      <c r="L99" s="6" t="str">
        <f>SUBSTITUTE(LEFT(Villages[[#This Row],[Coordonnées]],SEARCH("|",Villages[[#This Row],[Coordonnées]])-1),"(","")</f>
        <v>-33</v>
      </c>
      <c r="M99" s="6" t="str">
        <f>SUBSTITUTE(RIGHT(Villages[[#This Row],[Coordonnées]],SEARCH("|",Villages[[#This Row],[Coordonnées]])-1),")","")</f>
        <v>-71</v>
      </c>
      <c r="N99" s="52">
        <v>1</v>
      </c>
      <c r="O99" s="29"/>
      <c r="P99" s="38"/>
      <c r="V99" t="s">
        <v>5</v>
      </c>
    </row>
    <row r="100" spans="2:22" ht="17.399999999999999" thickBot="1" x14ac:dyDescent="0.35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" t="s">
        <v>12</v>
      </c>
      <c r="L100" s="13" t="str">
        <f>SUBSTITUTE(LEFT(Villages[[#This Row],[Coordonnées]],SEARCH("|",Villages[[#This Row],[Coordonnées]])-1),"(","")</f>
        <v>-13</v>
      </c>
      <c r="M100" s="13" t="str">
        <f>SUBSTITUTE(RIGHT(Villages[[#This Row],[Coordonnées]],SEARCH("|",Villages[[#This Row],[Coordonnées]])-1),")","")</f>
        <v>-60</v>
      </c>
      <c r="N100" s="50">
        <v>1</v>
      </c>
      <c r="O100" s="29"/>
      <c r="P100" s="37"/>
      <c r="V100" t="s">
        <v>1</v>
      </c>
    </row>
    <row r="101" spans="2:22" ht="16.8" x14ac:dyDescent="0.3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2" t="s">
        <v>11</v>
      </c>
      <c r="L101" s="43" t="str">
        <f>SUBSTITUTE(LEFT(Villages[[#This Row],[Coordonnées]],SEARCH("|",Villages[[#This Row],[Coordonnées]])-1),"(","")</f>
        <v>-51</v>
      </c>
      <c r="M101" s="43" t="str">
        <f>SUBSTITUTE(RIGHT(Villages[[#This Row],[Coordonnées]],SEARCH("|",Villages[[#This Row],[Coordonnées]])-1),")","")</f>
        <v>-48</v>
      </c>
      <c r="N101" s="52">
        <v>10</v>
      </c>
      <c r="O101" s="5"/>
      <c r="P101" s="10"/>
      <c r="Q101">
        <f>Q94+1</f>
        <v>15</v>
      </c>
      <c r="R101" t="s">
        <v>2</v>
      </c>
      <c r="S101">
        <f>Q101</f>
        <v>15</v>
      </c>
      <c r="V101" t="str">
        <f>CHAR(34)&amp;R101&amp;CHAR(34)&amp;": "&amp;S101&amp;","</f>
        <v>"Id": 15,</v>
      </c>
    </row>
    <row r="102" spans="2:22" x14ac:dyDescent="0.3">
      <c r="Q102">
        <f t="shared" ref="Q102:Q105" si="13">Q95+1</f>
        <v>15</v>
      </c>
      <c r="R102" t="s">
        <v>3</v>
      </c>
      <c r="S102" t="str">
        <f>INDEX(Villages[],Q102,11)</f>
        <v>-28</v>
      </c>
      <c r="V102" t="str">
        <f>CHAR(34)&amp;R102&amp;CHAR(34)&amp;": "&amp;S102&amp;","</f>
        <v>"X": -28,</v>
      </c>
    </row>
    <row r="103" spans="2:22" x14ac:dyDescent="0.3">
      <c r="Q103">
        <f t="shared" si="13"/>
        <v>15</v>
      </c>
      <c r="R103" t="s">
        <v>4</v>
      </c>
      <c r="S103" t="str">
        <f>INDEX(Villages[],Q103,12)</f>
        <v>-45</v>
      </c>
      <c r="V103" t="str">
        <f>CHAR(34)&amp;R103&amp;CHAR(34)&amp;": "&amp;S103&amp;","</f>
        <v>"Y": -45,</v>
      </c>
    </row>
    <row r="104" spans="2:22" x14ac:dyDescent="0.3">
      <c r="Q104">
        <f t="shared" si="13"/>
        <v>15</v>
      </c>
      <c r="R104" t="s">
        <v>10</v>
      </c>
      <c r="S104" t="str">
        <f>INDEX(Villages[],Q104,10)</f>
        <v>true</v>
      </c>
      <c r="V104" t="str">
        <f>CHAR(34)&amp;R104&amp;CHAR(34)&amp;": "&amp;CHAR(34)&amp;S104&amp;CHAR(34)&amp;","</f>
        <v>"CanRaid": "true",</v>
      </c>
    </row>
    <row r="105" spans="2:22" x14ac:dyDescent="0.3">
      <c r="Q105">
        <f t="shared" si="13"/>
        <v>15</v>
      </c>
      <c r="R105" t="s">
        <v>211</v>
      </c>
      <c r="S105">
        <f>INDEX(Villages[],Q105,13)</f>
        <v>1</v>
      </c>
      <c r="V105" t="str">
        <f>CHAR(34)&amp;R105&amp;CHAR(34)&amp;": "&amp;CHAR(34)&amp;S105&amp;CHAR(34)</f>
        <v>"Multiplier": "1"</v>
      </c>
    </row>
    <row r="106" spans="2:22" x14ac:dyDescent="0.3">
      <c r="V106" t="s">
        <v>5</v>
      </c>
    </row>
    <row r="107" spans="2:22" x14ac:dyDescent="0.3">
      <c r="V107" t="s">
        <v>1</v>
      </c>
    </row>
    <row r="108" spans="2:22" x14ac:dyDescent="0.3">
      <c r="Q108">
        <f>Q101+1</f>
        <v>16</v>
      </c>
      <c r="R108" t="s">
        <v>2</v>
      </c>
      <c r="S108">
        <f>Q108</f>
        <v>16</v>
      </c>
      <c r="V108" t="str">
        <f>CHAR(34)&amp;R108&amp;CHAR(34)&amp;": "&amp;S108&amp;","</f>
        <v>"Id": 16,</v>
      </c>
    </row>
    <row r="109" spans="2:22" x14ac:dyDescent="0.3">
      <c r="Q109">
        <f t="shared" ref="Q109:Q112" si="14">Q102+1</f>
        <v>16</v>
      </c>
      <c r="R109" t="s">
        <v>3</v>
      </c>
      <c r="S109" t="str">
        <f>INDEX(Villages[],Q109,11)</f>
        <v>-32</v>
      </c>
      <c r="V109" t="str">
        <f>CHAR(34)&amp;R109&amp;CHAR(34)&amp;": "&amp;S109&amp;","</f>
        <v>"X": -32,</v>
      </c>
    </row>
    <row r="110" spans="2:22" x14ac:dyDescent="0.3">
      <c r="Q110">
        <f t="shared" si="14"/>
        <v>16</v>
      </c>
      <c r="R110" t="s">
        <v>4</v>
      </c>
      <c r="S110" t="str">
        <f>INDEX(Villages[],Q110,12)</f>
        <v>-58</v>
      </c>
      <c r="V110" t="str">
        <f>CHAR(34)&amp;R110&amp;CHAR(34)&amp;": "&amp;S110&amp;","</f>
        <v>"Y": -58,</v>
      </c>
    </row>
    <row r="111" spans="2:22" x14ac:dyDescent="0.3">
      <c r="Q111">
        <f t="shared" si="14"/>
        <v>16</v>
      </c>
      <c r="R111" t="s">
        <v>10</v>
      </c>
      <c r="S111" t="str">
        <f>INDEX(Villages[],Q111,10)</f>
        <v>true</v>
      </c>
      <c r="V111" t="str">
        <f>CHAR(34)&amp;R111&amp;CHAR(34)&amp;": "&amp;CHAR(34)&amp;S111&amp;CHAR(34)&amp;","</f>
        <v>"CanRaid": "true",</v>
      </c>
    </row>
    <row r="112" spans="2:22" x14ac:dyDescent="0.3">
      <c r="Q112">
        <f t="shared" si="14"/>
        <v>16</v>
      </c>
      <c r="R112" t="s">
        <v>211</v>
      </c>
      <c r="S112">
        <f>INDEX(Villages[],Q112,13)</f>
        <v>1</v>
      </c>
      <c r="V112" t="str">
        <f>CHAR(34)&amp;R112&amp;CHAR(34)&amp;": "&amp;CHAR(34)&amp;S112&amp;CHAR(34)</f>
        <v>"Multiplier": "1"</v>
      </c>
    </row>
    <row r="113" spans="17:22" x14ac:dyDescent="0.3">
      <c r="V113" t="s">
        <v>5</v>
      </c>
    </row>
    <row r="114" spans="17:22" x14ac:dyDescent="0.3">
      <c r="V114" t="s">
        <v>1</v>
      </c>
    </row>
    <row r="115" spans="17:22" x14ac:dyDescent="0.3">
      <c r="Q115">
        <f>Q108+1</f>
        <v>17</v>
      </c>
      <c r="R115" t="s">
        <v>2</v>
      </c>
      <c r="S115">
        <f>Q115</f>
        <v>17</v>
      </c>
      <c r="V115" t="str">
        <f>CHAR(34)&amp;R115&amp;CHAR(34)&amp;": "&amp;S115&amp;","</f>
        <v>"Id": 17,</v>
      </c>
    </row>
    <row r="116" spans="17:22" x14ac:dyDescent="0.3">
      <c r="Q116">
        <f t="shared" ref="Q116:Q119" si="15">Q109+1</f>
        <v>17</v>
      </c>
      <c r="R116" t="s">
        <v>3</v>
      </c>
      <c r="S116" t="str">
        <f>INDEX(Villages[],Q116,11)</f>
        <v>-25</v>
      </c>
      <c r="V116" t="str">
        <f>CHAR(34)&amp;R116&amp;CHAR(34)&amp;": "&amp;S116&amp;","</f>
        <v>"X": -25,</v>
      </c>
    </row>
    <row r="117" spans="17:22" x14ac:dyDescent="0.3">
      <c r="Q117">
        <f t="shared" si="15"/>
        <v>17</v>
      </c>
      <c r="R117" t="s">
        <v>4</v>
      </c>
      <c r="S117" t="str">
        <f>INDEX(Villages[],Q117,12)</f>
        <v>-46</v>
      </c>
      <c r="V117" t="str">
        <f>CHAR(34)&amp;R117&amp;CHAR(34)&amp;": "&amp;S117&amp;","</f>
        <v>"Y": -46,</v>
      </c>
    </row>
    <row r="118" spans="17:22" x14ac:dyDescent="0.3">
      <c r="Q118">
        <f t="shared" si="15"/>
        <v>17</v>
      </c>
      <c r="R118" t="s">
        <v>10</v>
      </c>
      <c r="S118" t="str">
        <f>INDEX(Villages[],Q118,10)</f>
        <v>true</v>
      </c>
      <c r="V118" t="str">
        <f>CHAR(34)&amp;R118&amp;CHAR(34)&amp;": "&amp;CHAR(34)&amp;S118&amp;CHAR(34)&amp;","</f>
        <v>"CanRaid": "true",</v>
      </c>
    </row>
    <row r="119" spans="17:22" x14ac:dyDescent="0.3">
      <c r="Q119">
        <f t="shared" si="15"/>
        <v>17</v>
      </c>
      <c r="R119" t="s">
        <v>211</v>
      </c>
      <c r="S119">
        <f>INDEX(Villages[],Q119,13)</f>
        <v>1</v>
      </c>
      <c r="V119" t="str">
        <f>CHAR(34)&amp;R119&amp;CHAR(34)&amp;": "&amp;CHAR(34)&amp;S119&amp;CHAR(34)</f>
        <v>"Multiplier": "1"</v>
      </c>
    </row>
    <row r="120" spans="17:22" x14ac:dyDescent="0.3">
      <c r="V120" t="s">
        <v>5</v>
      </c>
    </row>
    <row r="121" spans="17:22" x14ac:dyDescent="0.3">
      <c r="V121" t="s">
        <v>1</v>
      </c>
    </row>
    <row r="122" spans="17:22" x14ac:dyDescent="0.3">
      <c r="Q122">
        <f>Q115+1</f>
        <v>18</v>
      </c>
      <c r="R122" t="s">
        <v>2</v>
      </c>
      <c r="S122">
        <f>Q122</f>
        <v>18</v>
      </c>
      <c r="V122" t="str">
        <f>CHAR(34)&amp;R122&amp;CHAR(34)&amp;": "&amp;S122&amp;","</f>
        <v>"Id": 18,</v>
      </c>
    </row>
    <row r="123" spans="17:22" x14ac:dyDescent="0.3">
      <c r="Q123">
        <f t="shared" ref="Q123:Q126" si="16">Q116+1</f>
        <v>18</v>
      </c>
      <c r="R123" t="s">
        <v>3</v>
      </c>
      <c r="S123" t="str">
        <f>INDEX(Villages[],Q123,11)</f>
        <v>-24</v>
      </c>
      <c r="V123" t="str">
        <f>CHAR(34)&amp;R123&amp;CHAR(34)&amp;": "&amp;S123&amp;","</f>
        <v>"X": -24,</v>
      </c>
    </row>
    <row r="124" spans="17:22" x14ac:dyDescent="0.3">
      <c r="Q124">
        <f t="shared" si="16"/>
        <v>18</v>
      </c>
      <c r="R124" t="s">
        <v>4</v>
      </c>
      <c r="S124" t="str">
        <f>INDEX(Villages[],Q124,12)</f>
        <v>-55</v>
      </c>
      <c r="V124" t="str">
        <f>CHAR(34)&amp;R124&amp;CHAR(34)&amp;": "&amp;S124&amp;","</f>
        <v>"Y": -55,</v>
      </c>
    </row>
    <row r="125" spans="17:22" x14ac:dyDescent="0.3">
      <c r="Q125">
        <f t="shared" si="16"/>
        <v>18</v>
      </c>
      <c r="R125" t="s">
        <v>10</v>
      </c>
      <c r="S125" t="str">
        <f>INDEX(Villages[],Q125,10)</f>
        <v>true</v>
      </c>
      <c r="V125" t="str">
        <f>CHAR(34)&amp;R125&amp;CHAR(34)&amp;": "&amp;CHAR(34)&amp;S125&amp;CHAR(34)&amp;","</f>
        <v>"CanRaid": "true",</v>
      </c>
    </row>
    <row r="126" spans="17:22" x14ac:dyDescent="0.3">
      <c r="Q126">
        <f t="shared" si="16"/>
        <v>18</v>
      </c>
      <c r="R126" t="s">
        <v>211</v>
      </c>
      <c r="S126">
        <f>INDEX(Villages[],Q126,13)</f>
        <v>1</v>
      </c>
      <c r="V126" t="str">
        <f>CHAR(34)&amp;R126&amp;CHAR(34)&amp;": "&amp;CHAR(34)&amp;S126&amp;CHAR(34)</f>
        <v>"Multiplier": "1"</v>
      </c>
    </row>
    <row r="127" spans="17:22" x14ac:dyDescent="0.3">
      <c r="V127" t="s">
        <v>5</v>
      </c>
    </row>
    <row r="128" spans="17:22" x14ac:dyDescent="0.3">
      <c r="V128" t="s">
        <v>1</v>
      </c>
    </row>
    <row r="129" spans="17:22" x14ac:dyDescent="0.3">
      <c r="Q129">
        <f>Q122+1</f>
        <v>19</v>
      </c>
      <c r="R129" t="s">
        <v>2</v>
      </c>
      <c r="S129">
        <f>Q129</f>
        <v>19</v>
      </c>
      <c r="V129" t="str">
        <f>CHAR(34)&amp;R129&amp;CHAR(34)&amp;": "&amp;S129&amp;","</f>
        <v>"Id": 19,</v>
      </c>
    </row>
    <row r="130" spans="17:22" x14ac:dyDescent="0.3">
      <c r="Q130">
        <f t="shared" ref="Q130:Q133" si="17">Q123+1</f>
        <v>19</v>
      </c>
      <c r="R130" t="s">
        <v>3</v>
      </c>
      <c r="S130" t="str">
        <f>INDEX(Villages[],Q130,11)</f>
        <v>-28</v>
      </c>
      <c r="V130" t="str">
        <f>CHAR(34)&amp;R130&amp;CHAR(34)&amp;": "&amp;S130&amp;","</f>
        <v>"X": -28,</v>
      </c>
    </row>
    <row r="131" spans="17:22" x14ac:dyDescent="0.3">
      <c r="Q131">
        <f t="shared" si="17"/>
        <v>19</v>
      </c>
      <c r="R131" t="s">
        <v>4</v>
      </c>
      <c r="S131" t="str">
        <f>INDEX(Villages[],Q131,12)</f>
        <v>-59</v>
      </c>
      <c r="V131" t="str">
        <f>CHAR(34)&amp;R131&amp;CHAR(34)&amp;": "&amp;S131&amp;","</f>
        <v>"Y": -59,</v>
      </c>
    </row>
    <row r="132" spans="17:22" x14ac:dyDescent="0.3">
      <c r="Q132">
        <f t="shared" si="17"/>
        <v>19</v>
      </c>
      <c r="R132" t="s">
        <v>10</v>
      </c>
      <c r="S132" t="str">
        <f>INDEX(Villages[],Q132,10)</f>
        <v>true</v>
      </c>
      <c r="V132" t="str">
        <f>CHAR(34)&amp;R132&amp;CHAR(34)&amp;": "&amp;CHAR(34)&amp;S132&amp;CHAR(34)&amp;","</f>
        <v>"CanRaid": "true",</v>
      </c>
    </row>
    <row r="133" spans="17:22" x14ac:dyDescent="0.3">
      <c r="Q133">
        <f t="shared" si="17"/>
        <v>19</v>
      </c>
      <c r="R133" t="s">
        <v>211</v>
      </c>
      <c r="S133">
        <f>INDEX(Villages[],Q133,13)</f>
        <v>1</v>
      </c>
      <c r="V133" t="str">
        <f>CHAR(34)&amp;R133&amp;CHAR(34)&amp;": "&amp;CHAR(34)&amp;S133&amp;CHAR(34)</f>
        <v>"Multiplier": "1"</v>
      </c>
    </row>
    <row r="134" spans="17:22" x14ac:dyDescent="0.3">
      <c r="V134" t="s">
        <v>5</v>
      </c>
    </row>
    <row r="135" spans="17:22" x14ac:dyDescent="0.3">
      <c r="V135" t="s">
        <v>1</v>
      </c>
    </row>
    <row r="136" spans="17:22" x14ac:dyDescent="0.3">
      <c r="Q136">
        <f>Q129+1</f>
        <v>20</v>
      </c>
      <c r="R136" t="s">
        <v>2</v>
      </c>
      <c r="S136">
        <f>Q136</f>
        <v>20</v>
      </c>
      <c r="V136" t="str">
        <f>CHAR(34)&amp;R136&amp;CHAR(34)&amp;": "&amp;S136&amp;","</f>
        <v>"Id": 20,</v>
      </c>
    </row>
    <row r="137" spans="17:22" x14ac:dyDescent="0.3">
      <c r="Q137">
        <f t="shared" ref="Q137:Q140" si="18">Q130+1</f>
        <v>20</v>
      </c>
      <c r="R137" t="s">
        <v>3</v>
      </c>
      <c r="S137" t="str">
        <f>INDEX(Villages[],Q137,11)</f>
        <v>-26</v>
      </c>
      <c r="V137" t="str">
        <f>CHAR(34)&amp;R137&amp;CHAR(34)&amp;": "&amp;S137&amp;","</f>
        <v>"X": -26,</v>
      </c>
    </row>
    <row r="138" spans="17:22" x14ac:dyDescent="0.3">
      <c r="Q138">
        <f t="shared" si="18"/>
        <v>20</v>
      </c>
      <c r="R138" t="s">
        <v>4</v>
      </c>
      <c r="S138" t="str">
        <f>INDEX(Villages[],Q138,12)</f>
        <v>-58</v>
      </c>
      <c r="V138" t="str">
        <f>CHAR(34)&amp;R138&amp;CHAR(34)&amp;": "&amp;S138&amp;","</f>
        <v>"Y": -58,</v>
      </c>
    </row>
    <row r="139" spans="17:22" x14ac:dyDescent="0.3">
      <c r="Q139">
        <f t="shared" si="18"/>
        <v>20</v>
      </c>
      <c r="R139" t="s">
        <v>10</v>
      </c>
      <c r="S139" t="str">
        <f>INDEX(Villages[],Q139,10)</f>
        <v>false</v>
      </c>
      <c r="V139" t="str">
        <f>CHAR(34)&amp;R139&amp;CHAR(34)&amp;": "&amp;CHAR(34)&amp;S139&amp;CHAR(34)&amp;","</f>
        <v>"CanRaid": "false",</v>
      </c>
    </row>
    <row r="140" spans="17:22" x14ac:dyDescent="0.3">
      <c r="Q140">
        <f t="shared" si="18"/>
        <v>20</v>
      </c>
      <c r="R140" t="s">
        <v>211</v>
      </c>
      <c r="S140">
        <f>INDEX(Villages[],Q140,13)</f>
        <v>1</v>
      </c>
      <c r="V140" t="str">
        <f>CHAR(34)&amp;R140&amp;CHAR(34)&amp;": "&amp;CHAR(34)&amp;S140&amp;CHAR(34)</f>
        <v>"Multiplier": "1"</v>
      </c>
    </row>
    <row r="141" spans="17:22" x14ac:dyDescent="0.3">
      <c r="V141" t="s">
        <v>5</v>
      </c>
    </row>
    <row r="142" spans="17:22" x14ac:dyDescent="0.3">
      <c r="V142" t="s">
        <v>1</v>
      </c>
    </row>
    <row r="143" spans="17:22" x14ac:dyDescent="0.3">
      <c r="Q143">
        <f>Q136+1</f>
        <v>21</v>
      </c>
      <c r="R143" t="s">
        <v>2</v>
      </c>
      <c r="S143">
        <f>Q143</f>
        <v>21</v>
      </c>
      <c r="V143" t="str">
        <f>CHAR(34)&amp;R143&amp;CHAR(34)&amp;": "&amp;S143&amp;","</f>
        <v>"Id": 21,</v>
      </c>
    </row>
    <row r="144" spans="17:22" x14ac:dyDescent="0.3">
      <c r="Q144">
        <f t="shared" ref="Q144:Q147" si="19">Q137+1</f>
        <v>21</v>
      </c>
      <c r="R144" t="s">
        <v>3</v>
      </c>
      <c r="S144" t="str">
        <f>INDEX(Villages[],Q144,11)</f>
        <v>-27</v>
      </c>
      <c r="V144" t="str">
        <f>CHAR(34)&amp;R144&amp;CHAR(34)&amp;": "&amp;S144&amp;","</f>
        <v>"X": -27,</v>
      </c>
    </row>
    <row r="145" spans="17:22" x14ac:dyDescent="0.3">
      <c r="Q145">
        <f t="shared" si="19"/>
        <v>21</v>
      </c>
      <c r="R145" t="s">
        <v>4</v>
      </c>
      <c r="S145" t="str">
        <f>INDEX(Villages[],Q145,12)</f>
        <v>-43</v>
      </c>
      <c r="V145" t="str">
        <f>CHAR(34)&amp;R145&amp;CHAR(34)&amp;": "&amp;S145&amp;","</f>
        <v>"Y": -43,</v>
      </c>
    </row>
    <row r="146" spans="17:22" x14ac:dyDescent="0.3">
      <c r="Q146">
        <f t="shared" si="19"/>
        <v>21</v>
      </c>
      <c r="R146" t="s">
        <v>10</v>
      </c>
      <c r="S146" t="str">
        <f>INDEX(Villages[],Q146,10)</f>
        <v>true</v>
      </c>
      <c r="V146" t="str">
        <f>CHAR(34)&amp;R146&amp;CHAR(34)&amp;": "&amp;CHAR(34)&amp;S146&amp;CHAR(34)&amp;","</f>
        <v>"CanRaid": "true",</v>
      </c>
    </row>
    <row r="147" spans="17:22" x14ac:dyDescent="0.3">
      <c r="Q147">
        <f t="shared" si="19"/>
        <v>21</v>
      </c>
      <c r="R147" t="s">
        <v>211</v>
      </c>
      <c r="S147">
        <f>INDEX(Villages[],Q147,13)</f>
        <v>1</v>
      </c>
      <c r="V147" t="str">
        <f>CHAR(34)&amp;R147&amp;CHAR(34)&amp;": "&amp;CHAR(34)&amp;S147&amp;CHAR(34)</f>
        <v>"Multiplier": "1"</v>
      </c>
    </row>
    <row r="148" spans="17:22" x14ac:dyDescent="0.3">
      <c r="V148" t="s">
        <v>5</v>
      </c>
    </row>
    <row r="149" spans="17:22" x14ac:dyDescent="0.3">
      <c r="V149" t="s">
        <v>1</v>
      </c>
    </row>
    <row r="150" spans="17:22" x14ac:dyDescent="0.3">
      <c r="Q150">
        <f>Q143+1</f>
        <v>22</v>
      </c>
      <c r="R150" t="s">
        <v>2</v>
      </c>
      <c r="S150">
        <f>Q150</f>
        <v>22</v>
      </c>
      <c r="V150" t="str">
        <f>CHAR(34)&amp;R150&amp;CHAR(34)&amp;": "&amp;S150&amp;","</f>
        <v>"Id": 22,</v>
      </c>
    </row>
    <row r="151" spans="17:22" x14ac:dyDescent="0.3">
      <c r="Q151">
        <f t="shared" ref="Q151:Q154" si="20">Q144+1</f>
        <v>22</v>
      </c>
      <c r="R151" t="s">
        <v>3</v>
      </c>
      <c r="S151" t="str">
        <f>INDEX(Villages[],Q151,11)</f>
        <v>-40</v>
      </c>
      <c r="V151" t="str">
        <f>CHAR(34)&amp;R151&amp;CHAR(34)&amp;": "&amp;S151&amp;","</f>
        <v>"X": -40,</v>
      </c>
    </row>
    <row r="152" spans="17:22" x14ac:dyDescent="0.3">
      <c r="Q152">
        <f t="shared" si="20"/>
        <v>22</v>
      </c>
      <c r="R152" t="s">
        <v>4</v>
      </c>
      <c r="S152" t="str">
        <f>INDEX(Villages[],Q152,12)</f>
        <v>-51</v>
      </c>
      <c r="V152" t="str">
        <f>CHAR(34)&amp;R152&amp;CHAR(34)&amp;": "&amp;S152&amp;","</f>
        <v>"Y": -51,</v>
      </c>
    </row>
    <row r="153" spans="17:22" x14ac:dyDescent="0.3">
      <c r="Q153">
        <f t="shared" si="20"/>
        <v>22</v>
      </c>
      <c r="R153" t="s">
        <v>10</v>
      </c>
      <c r="S153" t="str">
        <f>INDEX(Villages[],Q153,10)</f>
        <v>false</v>
      </c>
      <c r="V153" t="str">
        <f>CHAR(34)&amp;R153&amp;CHAR(34)&amp;": "&amp;CHAR(34)&amp;S153&amp;CHAR(34)&amp;","</f>
        <v>"CanRaid": "false",</v>
      </c>
    </row>
    <row r="154" spans="17:22" x14ac:dyDescent="0.3">
      <c r="Q154">
        <f t="shared" si="20"/>
        <v>22</v>
      </c>
      <c r="R154" t="s">
        <v>211</v>
      </c>
      <c r="S154">
        <f>INDEX(Villages[],Q154,13)</f>
        <v>1</v>
      </c>
      <c r="V154" t="str">
        <f>CHAR(34)&amp;R154&amp;CHAR(34)&amp;": "&amp;CHAR(34)&amp;S154&amp;CHAR(34)</f>
        <v>"Multiplier": "1"</v>
      </c>
    </row>
    <row r="155" spans="17:22" x14ac:dyDescent="0.3">
      <c r="V155" t="s">
        <v>5</v>
      </c>
    </row>
    <row r="156" spans="17:22" x14ac:dyDescent="0.3">
      <c r="V156" t="s">
        <v>1</v>
      </c>
    </row>
    <row r="157" spans="17:22" x14ac:dyDescent="0.3">
      <c r="Q157">
        <f>Q150+1</f>
        <v>23</v>
      </c>
      <c r="R157" t="s">
        <v>2</v>
      </c>
      <c r="S157">
        <f>Q157</f>
        <v>23</v>
      </c>
      <c r="V157" t="str">
        <f>CHAR(34)&amp;R157&amp;CHAR(34)&amp;": "&amp;S157&amp;","</f>
        <v>"Id": 23,</v>
      </c>
    </row>
    <row r="158" spans="17:22" x14ac:dyDescent="0.3">
      <c r="Q158">
        <f t="shared" ref="Q158:Q161" si="21">Q151+1</f>
        <v>23</v>
      </c>
      <c r="R158" t="s">
        <v>3</v>
      </c>
      <c r="S158" t="str">
        <f>INDEX(Villages[],Q158,11)</f>
        <v>-30</v>
      </c>
      <c r="V158" t="str">
        <f>CHAR(34)&amp;R158&amp;CHAR(34)&amp;": "&amp;S158&amp;","</f>
        <v>"X": -30,</v>
      </c>
    </row>
    <row r="159" spans="17:22" x14ac:dyDescent="0.3">
      <c r="Q159">
        <f t="shared" si="21"/>
        <v>23</v>
      </c>
      <c r="R159" t="s">
        <v>4</v>
      </c>
      <c r="S159" t="str">
        <f>INDEX(Villages[],Q159,12)</f>
        <v>-60</v>
      </c>
      <c r="V159" t="str">
        <f>CHAR(34)&amp;R159&amp;CHAR(34)&amp;": "&amp;S159&amp;","</f>
        <v>"Y": -60,</v>
      </c>
    </row>
    <row r="160" spans="17:22" x14ac:dyDescent="0.3">
      <c r="Q160">
        <f t="shared" si="21"/>
        <v>23</v>
      </c>
      <c r="R160" t="s">
        <v>10</v>
      </c>
      <c r="S160" t="str">
        <f>INDEX(Villages[],Q160,10)</f>
        <v>true</v>
      </c>
      <c r="V160" t="str">
        <f>CHAR(34)&amp;R160&amp;CHAR(34)&amp;": "&amp;CHAR(34)&amp;S160&amp;CHAR(34)&amp;","</f>
        <v>"CanRaid": "true",</v>
      </c>
    </row>
    <row r="161" spans="17:22" x14ac:dyDescent="0.3">
      <c r="Q161">
        <f t="shared" si="21"/>
        <v>23</v>
      </c>
      <c r="R161" t="s">
        <v>211</v>
      </c>
      <c r="S161">
        <f>INDEX(Villages[],Q161,13)</f>
        <v>1</v>
      </c>
      <c r="V161" t="str">
        <f>CHAR(34)&amp;R161&amp;CHAR(34)&amp;": "&amp;CHAR(34)&amp;S161&amp;CHAR(34)</f>
        <v>"Multiplier": "1"</v>
      </c>
    </row>
    <row r="162" spans="17:22" x14ac:dyDescent="0.3">
      <c r="V162" t="s">
        <v>5</v>
      </c>
    </row>
    <row r="163" spans="17:22" x14ac:dyDescent="0.3">
      <c r="V163" t="s">
        <v>1</v>
      </c>
    </row>
    <row r="164" spans="17:22" x14ac:dyDescent="0.3">
      <c r="Q164">
        <f>Q157+1</f>
        <v>24</v>
      </c>
      <c r="R164" t="s">
        <v>2</v>
      </c>
      <c r="S164">
        <f>Q164</f>
        <v>24</v>
      </c>
      <c r="V164" t="str">
        <f>CHAR(34)&amp;R164&amp;CHAR(34)&amp;": "&amp;S164&amp;","</f>
        <v>"Id": 24,</v>
      </c>
    </row>
    <row r="165" spans="17:22" x14ac:dyDescent="0.3">
      <c r="Q165">
        <f t="shared" ref="Q165:Q168" si="22">Q158+1</f>
        <v>24</v>
      </c>
      <c r="R165" t="s">
        <v>3</v>
      </c>
      <c r="S165" t="str">
        <f>INDEX(Villages[],Q165,11)</f>
        <v>-28</v>
      </c>
      <c r="V165" t="str">
        <f>CHAR(34)&amp;R165&amp;CHAR(34)&amp;": "&amp;S165&amp;","</f>
        <v>"X": -28,</v>
      </c>
    </row>
    <row r="166" spans="17:22" x14ac:dyDescent="0.3">
      <c r="Q166">
        <f t="shared" si="22"/>
        <v>24</v>
      </c>
      <c r="R166" t="s">
        <v>4</v>
      </c>
      <c r="S166" t="str">
        <f>INDEX(Villages[],Q166,12)</f>
        <v>-42</v>
      </c>
      <c r="V166" t="str">
        <f>CHAR(34)&amp;R166&amp;CHAR(34)&amp;": "&amp;S166&amp;","</f>
        <v>"Y": -42,</v>
      </c>
    </row>
    <row r="167" spans="17:22" x14ac:dyDescent="0.3">
      <c r="Q167">
        <f t="shared" si="22"/>
        <v>24</v>
      </c>
      <c r="R167" t="s">
        <v>10</v>
      </c>
      <c r="S167" t="str">
        <f>INDEX(Villages[],Q167,10)</f>
        <v>true</v>
      </c>
      <c r="V167" t="str">
        <f>CHAR(34)&amp;R167&amp;CHAR(34)&amp;": "&amp;CHAR(34)&amp;S167&amp;CHAR(34)&amp;","</f>
        <v>"CanRaid": "true",</v>
      </c>
    </row>
    <row r="168" spans="17:22" x14ac:dyDescent="0.3">
      <c r="Q168">
        <f t="shared" si="22"/>
        <v>24</v>
      </c>
      <c r="R168" t="s">
        <v>211</v>
      </c>
      <c r="S168">
        <f>INDEX(Villages[],Q168,13)</f>
        <v>1</v>
      </c>
      <c r="V168" t="str">
        <f>CHAR(34)&amp;R168&amp;CHAR(34)&amp;": "&amp;CHAR(34)&amp;S168&amp;CHAR(34)</f>
        <v>"Multiplier": "1"</v>
      </c>
    </row>
    <row r="169" spans="17:22" x14ac:dyDescent="0.3">
      <c r="V169" t="s">
        <v>5</v>
      </c>
    </row>
    <row r="170" spans="17:22" x14ac:dyDescent="0.3">
      <c r="V170" t="s">
        <v>1</v>
      </c>
    </row>
    <row r="171" spans="17:22" x14ac:dyDescent="0.3">
      <c r="Q171">
        <f>Q164+1</f>
        <v>25</v>
      </c>
      <c r="R171" t="s">
        <v>2</v>
      </c>
      <c r="S171">
        <f>Q171</f>
        <v>25</v>
      </c>
      <c r="V171" t="str">
        <f>CHAR(34)&amp;R171&amp;CHAR(34)&amp;": "&amp;S171&amp;","</f>
        <v>"Id": 25,</v>
      </c>
    </row>
    <row r="172" spans="17:22" x14ac:dyDescent="0.3">
      <c r="Q172">
        <f t="shared" ref="Q172:Q175" si="23">Q165+1</f>
        <v>25</v>
      </c>
      <c r="R172" t="s">
        <v>3</v>
      </c>
      <c r="S172" t="str">
        <f>INDEX(Villages[],Q172,11)</f>
        <v>-21</v>
      </c>
      <c r="V172" t="str">
        <f>CHAR(34)&amp;R172&amp;CHAR(34)&amp;": "&amp;S172&amp;","</f>
        <v>"X": -21,</v>
      </c>
    </row>
    <row r="173" spans="17:22" x14ac:dyDescent="0.3">
      <c r="Q173">
        <f t="shared" si="23"/>
        <v>25</v>
      </c>
      <c r="R173" t="s">
        <v>4</v>
      </c>
      <c r="S173" t="str">
        <f>INDEX(Villages[],Q173,12)</f>
        <v>-52</v>
      </c>
      <c r="V173" t="str">
        <f>CHAR(34)&amp;R173&amp;CHAR(34)&amp;": "&amp;S173&amp;","</f>
        <v>"Y": -52,</v>
      </c>
    </row>
    <row r="174" spans="17:22" x14ac:dyDescent="0.3">
      <c r="Q174">
        <f t="shared" si="23"/>
        <v>25</v>
      </c>
      <c r="R174" t="s">
        <v>10</v>
      </c>
      <c r="S174" t="str">
        <f>INDEX(Villages[],Q174,10)</f>
        <v>true</v>
      </c>
      <c r="V174" t="str">
        <f>CHAR(34)&amp;R174&amp;CHAR(34)&amp;": "&amp;CHAR(34)&amp;S174&amp;CHAR(34)&amp;","</f>
        <v>"CanRaid": "true",</v>
      </c>
    </row>
    <row r="175" spans="17:22" x14ac:dyDescent="0.3">
      <c r="Q175">
        <f t="shared" si="23"/>
        <v>25</v>
      </c>
      <c r="R175" t="s">
        <v>211</v>
      </c>
      <c r="S175">
        <f>INDEX(Villages[],Q175,13)</f>
        <v>2</v>
      </c>
      <c r="V175" t="str">
        <f>CHAR(34)&amp;R175&amp;CHAR(34)&amp;": "&amp;CHAR(34)&amp;S175&amp;CHAR(34)</f>
        <v>"Multiplier": "2"</v>
      </c>
    </row>
    <row r="176" spans="17:22" x14ac:dyDescent="0.3">
      <c r="V176" t="s">
        <v>5</v>
      </c>
    </row>
    <row r="177" spans="17:22" x14ac:dyDescent="0.3">
      <c r="V177" t="s">
        <v>1</v>
      </c>
    </row>
    <row r="178" spans="17:22" x14ac:dyDescent="0.3">
      <c r="Q178">
        <f>Q171+1</f>
        <v>26</v>
      </c>
      <c r="R178" t="s">
        <v>2</v>
      </c>
      <c r="S178">
        <f>Q178</f>
        <v>26</v>
      </c>
      <c r="V178" t="str">
        <f>CHAR(34)&amp;R178&amp;CHAR(34)&amp;": "&amp;S178&amp;","</f>
        <v>"Id": 26,</v>
      </c>
    </row>
    <row r="179" spans="17:22" x14ac:dyDescent="0.3">
      <c r="Q179">
        <f t="shared" ref="Q179:Q182" si="24">Q172+1</f>
        <v>26</v>
      </c>
      <c r="R179" t="s">
        <v>3</v>
      </c>
      <c r="S179" t="str">
        <f>INDEX(Villages[],Q179,11)</f>
        <v>-41</v>
      </c>
      <c r="V179" t="str">
        <f>CHAR(34)&amp;R179&amp;CHAR(34)&amp;": "&amp;S179&amp;","</f>
        <v>"X": -41,</v>
      </c>
    </row>
    <row r="180" spans="17:22" x14ac:dyDescent="0.3">
      <c r="Q180">
        <f t="shared" si="24"/>
        <v>26</v>
      </c>
      <c r="R180" t="s">
        <v>4</v>
      </c>
      <c r="S180" t="str">
        <f>INDEX(Villages[],Q180,12)</f>
        <v>-52</v>
      </c>
      <c r="V180" t="str">
        <f>CHAR(34)&amp;R180&amp;CHAR(34)&amp;": "&amp;S180&amp;","</f>
        <v>"Y": -52,</v>
      </c>
    </row>
    <row r="181" spans="17:22" x14ac:dyDescent="0.3">
      <c r="Q181">
        <f t="shared" si="24"/>
        <v>26</v>
      </c>
      <c r="R181" t="s">
        <v>10</v>
      </c>
      <c r="S181" t="str">
        <f>INDEX(Villages[],Q181,10)</f>
        <v>true</v>
      </c>
      <c r="V181" t="str">
        <f>CHAR(34)&amp;R181&amp;CHAR(34)&amp;": "&amp;CHAR(34)&amp;S181&amp;CHAR(34)&amp;","</f>
        <v>"CanRaid": "true",</v>
      </c>
    </row>
    <row r="182" spans="17:22" x14ac:dyDescent="0.3">
      <c r="Q182">
        <f t="shared" si="24"/>
        <v>26</v>
      </c>
      <c r="R182" t="s">
        <v>211</v>
      </c>
      <c r="S182">
        <f>INDEX(Villages[],Q182,13)</f>
        <v>2</v>
      </c>
      <c r="V182" t="str">
        <f>CHAR(34)&amp;R182&amp;CHAR(34)&amp;": "&amp;CHAR(34)&amp;S182&amp;CHAR(34)</f>
        <v>"Multiplier": "2"</v>
      </c>
    </row>
    <row r="183" spans="17:22" x14ac:dyDescent="0.3">
      <c r="V183" t="s">
        <v>5</v>
      </c>
    </row>
    <row r="184" spans="17:22" x14ac:dyDescent="0.3">
      <c r="V184" t="s">
        <v>1</v>
      </c>
    </row>
    <row r="185" spans="17:22" x14ac:dyDescent="0.3">
      <c r="Q185">
        <f>Q178+1</f>
        <v>27</v>
      </c>
      <c r="R185" t="s">
        <v>2</v>
      </c>
      <c r="S185">
        <f>Q185</f>
        <v>27</v>
      </c>
      <c r="V185" t="str">
        <f>CHAR(34)&amp;R185&amp;CHAR(34)&amp;": "&amp;S185&amp;","</f>
        <v>"Id": 27,</v>
      </c>
    </row>
    <row r="186" spans="17:22" x14ac:dyDescent="0.3">
      <c r="Q186">
        <f t="shared" ref="Q186:Q189" si="25">Q179+1</f>
        <v>27</v>
      </c>
      <c r="R186" t="s">
        <v>3</v>
      </c>
      <c r="S186" t="str">
        <f>INDEX(Villages[],Q186,11)</f>
        <v>-30</v>
      </c>
      <c r="V186" t="str">
        <f>CHAR(34)&amp;R186&amp;CHAR(34)&amp;": "&amp;S186&amp;","</f>
        <v>"X": -30,</v>
      </c>
    </row>
    <row r="187" spans="17:22" x14ac:dyDescent="0.3">
      <c r="Q187">
        <f t="shared" si="25"/>
        <v>27</v>
      </c>
      <c r="R187" t="s">
        <v>4</v>
      </c>
      <c r="S187" t="str">
        <f>INDEX(Villages[],Q187,12)</f>
        <v>-41</v>
      </c>
      <c r="V187" t="str">
        <f>CHAR(34)&amp;R187&amp;CHAR(34)&amp;": "&amp;S187&amp;","</f>
        <v>"Y": -41,</v>
      </c>
    </row>
    <row r="188" spans="17:22" x14ac:dyDescent="0.3">
      <c r="Q188">
        <f t="shared" si="25"/>
        <v>27</v>
      </c>
      <c r="R188" t="s">
        <v>10</v>
      </c>
      <c r="S188" t="str">
        <f>INDEX(Villages[],Q188,10)</f>
        <v>true</v>
      </c>
      <c r="V188" t="str">
        <f>CHAR(34)&amp;R188&amp;CHAR(34)&amp;": "&amp;CHAR(34)&amp;S188&amp;CHAR(34)&amp;","</f>
        <v>"CanRaid": "true",</v>
      </c>
    </row>
    <row r="189" spans="17:22" x14ac:dyDescent="0.3">
      <c r="Q189">
        <f t="shared" si="25"/>
        <v>27</v>
      </c>
      <c r="R189" t="s">
        <v>211</v>
      </c>
      <c r="S189">
        <f>INDEX(Villages[],Q189,13)</f>
        <v>10</v>
      </c>
      <c r="V189" t="str">
        <f>CHAR(34)&amp;R189&amp;CHAR(34)&amp;": "&amp;CHAR(34)&amp;S189&amp;CHAR(34)</f>
        <v>"Multiplier": "10"</v>
      </c>
    </row>
    <row r="190" spans="17:22" x14ac:dyDescent="0.3">
      <c r="V190" t="s">
        <v>5</v>
      </c>
    </row>
    <row r="191" spans="17:22" x14ac:dyDescent="0.3">
      <c r="V191" t="s">
        <v>1</v>
      </c>
    </row>
    <row r="192" spans="17:22" x14ac:dyDescent="0.3">
      <c r="Q192">
        <f>Q185+1</f>
        <v>28</v>
      </c>
      <c r="R192" t="s">
        <v>2</v>
      </c>
      <c r="S192">
        <f>Q192</f>
        <v>28</v>
      </c>
      <c r="V192" t="str">
        <f>CHAR(34)&amp;R192&amp;CHAR(34)&amp;": "&amp;S192&amp;","</f>
        <v>"Id": 28,</v>
      </c>
    </row>
    <row r="193" spans="17:22" x14ac:dyDescent="0.3">
      <c r="Q193">
        <f t="shared" ref="Q193:Q196" si="26">Q186+1</f>
        <v>28</v>
      </c>
      <c r="R193" t="s">
        <v>3</v>
      </c>
      <c r="S193" t="str">
        <f>INDEX(Villages[],Q193,11)</f>
        <v>-21</v>
      </c>
      <c r="V193" t="str">
        <f>CHAR(34)&amp;R193&amp;CHAR(34)&amp;": "&amp;S193&amp;","</f>
        <v>"X": -21,</v>
      </c>
    </row>
    <row r="194" spans="17:22" x14ac:dyDescent="0.3">
      <c r="Q194">
        <f t="shared" si="26"/>
        <v>28</v>
      </c>
      <c r="R194" t="s">
        <v>4</v>
      </c>
      <c r="S194" t="str">
        <f>INDEX(Villages[],Q194,12)</f>
        <v>-47</v>
      </c>
      <c r="V194" t="str">
        <f>CHAR(34)&amp;R194&amp;CHAR(34)&amp;": "&amp;S194&amp;","</f>
        <v>"Y": -47,</v>
      </c>
    </row>
    <row r="195" spans="17:22" x14ac:dyDescent="0.3">
      <c r="Q195">
        <f t="shared" si="26"/>
        <v>28</v>
      </c>
      <c r="R195" t="s">
        <v>10</v>
      </c>
      <c r="S195" t="str">
        <f>INDEX(Villages[],Q195,10)</f>
        <v>true</v>
      </c>
      <c r="V195" t="str">
        <f>CHAR(34)&amp;R195&amp;CHAR(34)&amp;": "&amp;CHAR(34)&amp;S195&amp;CHAR(34)&amp;","</f>
        <v>"CanRaid": "true",</v>
      </c>
    </row>
    <row r="196" spans="17:22" x14ac:dyDescent="0.3">
      <c r="Q196">
        <f t="shared" si="26"/>
        <v>28</v>
      </c>
      <c r="R196" t="s">
        <v>211</v>
      </c>
      <c r="S196">
        <f>INDEX(Villages[],Q196,13)</f>
        <v>1</v>
      </c>
      <c r="V196" t="str">
        <f>CHAR(34)&amp;R196&amp;CHAR(34)&amp;": "&amp;CHAR(34)&amp;S196&amp;CHAR(34)</f>
        <v>"Multiplier": "1"</v>
      </c>
    </row>
    <row r="197" spans="17:22" x14ac:dyDescent="0.3">
      <c r="V197" t="s">
        <v>5</v>
      </c>
    </row>
    <row r="198" spans="17:22" x14ac:dyDescent="0.3">
      <c r="V198" t="s">
        <v>1</v>
      </c>
    </row>
    <row r="199" spans="17:22" x14ac:dyDescent="0.3">
      <c r="Q199">
        <f>Q192+1</f>
        <v>29</v>
      </c>
      <c r="R199" t="s">
        <v>2</v>
      </c>
      <c r="S199">
        <f>Q199</f>
        <v>29</v>
      </c>
      <c r="V199" t="str">
        <f>CHAR(34)&amp;R199&amp;CHAR(34)&amp;": "&amp;S199&amp;","</f>
        <v>"Id": 29,</v>
      </c>
    </row>
    <row r="200" spans="17:22" x14ac:dyDescent="0.3">
      <c r="Q200">
        <f t="shared" ref="Q200:Q203" si="27">Q193+1</f>
        <v>29</v>
      </c>
      <c r="R200" t="s">
        <v>3</v>
      </c>
      <c r="S200" t="str">
        <f>INDEX(Villages[],Q200,11)</f>
        <v>-22</v>
      </c>
      <c r="V200" t="str">
        <f>CHAR(34)&amp;R200&amp;CHAR(34)&amp;": "&amp;S200&amp;","</f>
        <v>"X": -22,</v>
      </c>
    </row>
    <row r="201" spans="17:22" x14ac:dyDescent="0.3">
      <c r="Q201">
        <f t="shared" si="27"/>
        <v>29</v>
      </c>
      <c r="R201" t="s">
        <v>4</v>
      </c>
      <c r="S201" t="str">
        <f>INDEX(Villages[],Q201,12)</f>
        <v>-58</v>
      </c>
      <c r="V201" t="str">
        <f>CHAR(34)&amp;R201&amp;CHAR(34)&amp;": "&amp;S201&amp;","</f>
        <v>"Y": -58,</v>
      </c>
    </row>
    <row r="202" spans="17:22" x14ac:dyDescent="0.3">
      <c r="Q202">
        <f t="shared" si="27"/>
        <v>29</v>
      </c>
      <c r="R202" t="s">
        <v>10</v>
      </c>
      <c r="S202" t="str">
        <f>INDEX(Villages[],Q202,10)</f>
        <v>true</v>
      </c>
      <c r="V202" t="str">
        <f>CHAR(34)&amp;R202&amp;CHAR(34)&amp;": "&amp;CHAR(34)&amp;S202&amp;CHAR(34)&amp;","</f>
        <v>"CanRaid": "true",</v>
      </c>
    </row>
    <row r="203" spans="17:22" x14ac:dyDescent="0.3">
      <c r="Q203">
        <f t="shared" si="27"/>
        <v>29</v>
      </c>
      <c r="R203" t="s">
        <v>211</v>
      </c>
      <c r="S203">
        <f>INDEX(Villages[],Q203,13)</f>
        <v>1</v>
      </c>
      <c r="V203" t="str">
        <f>CHAR(34)&amp;R203&amp;CHAR(34)&amp;": "&amp;CHAR(34)&amp;S203&amp;CHAR(34)</f>
        <v>"Multiplier": "1"</v>
      </c>
    </row>
    <row r="204" spans="17:22" x14ac:dyDescent="0.3">
      <c r="V204" t="s">
        <v>5</v>
      </c>
    </row>
    <row r="205" spans="17:22" x14ac:dyDescent="0.3">
      <c r="V205" t="s">
        <v>1</v>
      </c>
    </row>
    <row r="206" spans="17:22" x14ac:dyDescent="0.3">
      <c r="Q206">
        <f>Q199+1</f>
        <v>30</v>
      </c>
      <c r="R206" t="s">
        <v>2</v>
      </c>
      <c r="S206">
        <f>Q206</f>
        <v>30</v>
      </c>
      <c r="V206" t="str">
        <f>CHAR(34)&amp;R206&amp;CHAR(34)&amp;": "&amp;S206&amp;","</f>
        <v>"Id": 30,</v>
      </c>
    </row>
    <row r="207" spans="17:22" x14ac:dyDescent="0.3">
      <c r="Q207">
        <f t="shared" ref="Q207:Q210" si="28">Q200+1</f>
        <v>30</v>
      </c>
      <c r="R207" t="s">
        <v>3</v>
      </c>
      <c r="S207" t="str">
        <f>INDEX(Villages[],Q207,11)</f>
        <v>-34</v>
      </c>
      <c r="V207" t="str">
        <f>CHAR(34)&amp;R207&amp;CHAR(34)&amp;": "&amp;S207&amp;","</f>
        <v>"X": -34,</v>
      </c>
    </row>
    <row r="208" spans="17:22" x14ac:dyDescent="0.3">
      <c r="Q208">
        <f t="shared" si="28"/>
        <v>30</v>
      </c>
      <c r="R208" t="s">
        <v>4</v>
      </c>
      <c r="S208" t="str">
        <f>INDEX(Villages[],Q208,12)</f>
        <v>-62</v>
      </c>
      <c r="V208" t="str">
        <f>CHAR(34)&amp;R208&amp;CHAR(34)&amp;": "&amp;S208&amp;","</f>
        <v>"Y": -62,</v>
      </c>
    </row>
    <row r="209" spans="17:22" x14ac:dyDescent="0.3">
      <c r="Q209">
        <f t="shared" si="28"/>
        <v>30</v>
      </c>
      <c r="R209" t="s">
        <v>10</v>
      </c>
      <c r="S209" t="str">
        <f>INDEX(Villages[],Q209,10)</f>
        <v>false</v>
      </c>
      <c r="V209" t="str">
        <f>CHAR(34)&amp;R209&amp;CHAR(34)&amp;": "&amp;CHAR(34)&amp;S209&amp;CHAR(34)&amp;","</f>
        <v>"CanRaid": "false",</v>
      </c>
    </row>
    <row r="210" spans="17:22" x14ac:dyDescent="0.3">
      <c r="Q210">
        <f t="shared" si="28"/>
        <v>30</v>
      </c>
      <c r="R210" t="s">
        <v>211</v>
      </c>
      <c r="S210">
        <f>INDEX(Villages[],Q210,13)</f>
        <v>1</v>
      </c>
      <c r="V210" t="str">
        <f>CHAR(34)&amp;R210&amp;CHAR(34)&amp;": "&amp;CHAR(34)&amp;S210&amp;CHAR(34)</f>
        <v>"Multiplier": "1"</v>
      </c>
    </row>
    <row r="211" spans="17:22" x14ac:dyDescent="0.3">
      <c r="V211" t="s">
        <v>5</v>
      </c>
    </row>
    <row r="212" spans="17:22" x14ac:dyDescent="0.3">
      <c r="V212" t="s">
        <v>1</v>
      </c>
    </row>
    <row r="213" spans="17:22" x14ac:dyDescent="0.3">
      <c r="Q213">
        <f>Q206+1</f>
        <v>31</v>
      </c>
      <c r="R213" t="s">
        <v>2</v>
      </c>
      <c r="S213">
        <f>Q213</f>
        <v>31</v>
      </c>
      <c r="V213" t="str">
        <f>CHAR(34)&amp;R213&amp;CHAR(34)&amp;": "&amp;S213&amp;","</f>
        <v>"Id": 31,</v>
      </c>
    </row>
    <row r="214" spans="17:22" x14ac:dyDescent="0.3">
      <c r="Q214">
        <f t="shared" ref="Q214:Q217" si="29">Q207+1</f>
        <v>31</v>
      </c>
      <c r="R214" t="s">
        <v>3</v>
      </c>
      <c r="S214" t="str">
        <f>INDEX(Villages[],Q214,11)</f>
        <v>-22</v>
      </c>
      <c r="V214" t="str">
        <f>CHAR(34)&amp;R214&amp;CHAR(34)&amp;": "&amp;S214&amp;","</f>
        <v>"X": -22,</v>
      </c>
    </row>
    <row r="215" spans="17:22" x14ac:dyDescent="0.3">
      <c r="Q215">
        <f t="shared" si="29"/>
        <v>31</v>
      </c>
      <c r="R215" t="s">
        <v>4</v>
      </c>
      <c r="S215" t="str">
        <f>INDEX(Villages[],Q215,12)</f>
        <v>-43</v>
      </c>
      <c r="V215" t="str">
        <f>CHAR(34)&amp;R215&amp;CHAR(34)&amp;": "&amp;S215&amp;","</f>
        <v>"Y": -43,</v>
      </c>
    </row>
    <row r="216" spans="17:22" x14ac:dyDescent="0.3">
      <c r="Q216">
        <f t="shared" si="29"/>
        <v>31</v>
      </c>
      <c r="R216" t="s">
        <v>10</v>
      </c>
      <c r="S216" t="str">
        <f>INDEX(Villages[],Q216,10)</f>
        <v>true</v>
      </c>
      <c r="V216" t="str">
        <f>CHAR(34)&amp;R216&amp;CHAR(34)&amp;": "&amp;CHAR(34)&amp;S216&amp;CHAR(34)&amp;","</f>
        <v>"CanRaid": "true",</v>
      </c>
    </row>
    <row r="217" spans="17:22" x14ac:dyDescent="0.3">
      <c r="Q217">
        <f t="shared" si="29"/>
        <v>31</v>
      </c>
      <c r="R217" t="s">
        <v>211</v>
      </c>
      <c r="S217">
        <f>INDEX(Villages[],Q217,13)</f>
        <v>20</v>
      </c>
      <c r="V217" t="str">
        <f>CHAR(34)&amp;R217&amp;CHAR(34)&amp;": "&amp;CHAR(34)&amp;S217&amp;CHAR(34)</f>
        <v>"Multiplier": "20"</v>
      </c>
    </row>
    <row r="218" spans="17:22" x14ac:dyDescent="0.3">
      <c r="V218" t="s">
        <v>5</v>
      </c>
    </row>
    <row r="219" spans="17:22" x14ac:dyDescent="0.3">
      <c r="V219" t="s">
        <v>1</v>
      </c>
    </row>
    <row r="220" spans="17:22" x14ac:dyDescent="0.3">
      <c r="Q220">
        <f>Q213+1</f>
        <v>32</v>
      </c>
      <c r="R220" t="s">
        <v>2</v>
      </c>
      <c r="S220">
        <f>Q220</f>
        <v>32</v>
      </c>
      <c r="V220" t="str">
        <f>CHAR(34)&amp;R220&amp;CHAR(34)&amp;": "&amp;S220&amp;","</f>
        <v>"Id": 32,</v>
      </c>
    </row>
    <row r="221" spans="17:22" x14ac:dyDescent="0.3">
      <c r="Q221">
        <f t="shared" ref="Q221:Q224" si="30">Q214+1</f>
        <v>32</v>
      </c>
      <c r="R221" t="s">
        <v>3</v>
      </c>
      <c r="S221" t="str">
        <f>INDEX(Villages[],Q221,11)</f>
        <v>-42</v>
      </c>
      <c r="V221" t="str">
        <f>CHAR(34)&amp;R221&amp;CHAR(34)&amp;": "&amp;S221&amp;","</f>
        <v>"X": -42,</v>
      </c>
    </row>
    <row r="222" spans="17:22" x14ac:dyDescent="0.3">
      <c r="Q222">
        <f t="shared" si="30"/>
        <v>32</v>
      </c>
      <c r="R222" t="s">
        <v>4</v>
      </c>
      <c r="S222" t="str">
        <f>INDEX(Villages[],Q222,12)</f>
        <v>-56</v>
      </c>
      <c r="V222" t="str">
        <f>CHAR(34)&amp;R222&amp;CHAR(34)&amp;": "&amp;S222&amp;","</f>
        <v>"Y": -56,</v>
      </c>
    </row>
    <row r="223" spans="17:22" x14ac:dyDescent="0.3">
      <c r="Q223">
        <f t="shared" si="30"/>
        <v>32</v>
      </c>
      <c r="R223" t="s">
        <v>10</v>
      </c>
      <c r="S223" t="str">
        <f>INDEX(Villages[],Q223,10)</f>
        <v>true</v>
      </c>
      <c r="V223" t="str">
        <f>CHAR(34)&amp;R223&amp;CHAR(34)&amp;": "&amp;CHAR(34)&amp;S223&amp;CHAR(34)&amp;","</f>
        <v>"CanRaid": "true",</v>
      </c>
    </row>
    <row r="224" spans="17:22" x14ac:dyDescent="0.3">
      <c r="Q224">
        <f t="shared" si="30"/>
        <v>32</v>
      </c>
      <c r="R224" t="s">
        <v>211</v>
      </c>
      <c r="S224">
        <f>INDEX(Villages[],Q224,13)</f>
        <v>10</v>
      </c>
      <c r="V224" t="str">
        <f>CHAR(34)&amp;R224&amp;CHAR(34)&amp;": "&amp;CHAR(34)&amp;S224&amp;CHAR(34)</f>
        <v>"Multiplier": "10"</v>
      </c>
    </row>
    <row r="225" spans="17:22" x14ac:dyDescent="0.3">
      <c r="V225" t="s">
        <v>5</v>
      </c>
    </row>
    <row r="226" spans="17:22" x14ac:dyDescent="0.3">
      <c r="V226" t="s">
        <v>1</v>
      </c>
    </row>
    <row r="227" spans="17:22" x14ac:dyDescent="0.3">
      <c r="Q227">
        <f>Q220+1</f>
        <v>33</v>
      </c>
      <c r="R227" t="s">
        <v>2</v>
      </c>
      <c r="S227">
        <f>Q227</f>
        <v>33</v>
      </c>
      <c r="V227" t="str">
        <f>CHAR(34)&amp;R227&amp;CHAR(34)&amp;": "&amp;S227&amp;","</f>
        <v>"Id": 33,</v>
      </c>
    </row>
    <row r="228" spans="17:22" x14ac:dyDescent="0.3">
      <c r="Q228">
        <f t="shared" ref="Q228:Q231" si="31">Q221+1</f>
        <v>33</v>
      </c>
      <c r="R228" t="s">
        <v>3</v>
      </c>
      <c r="S228" t="str">
        <f>INDEX(Villages[],Q228,11)</f>
        <v>-38</v>
      </c>
      <c r="V228" t="str">
        <f>CHAR(34)&amp;R228&amp;CHAR(34)&amp;": "&amp;S228&amp;","</f>
        <v>"X": -38,</v>
      </c>
    </row>
    <row r="229" spans="17:22" x14ac:dyDescent="0.3">
      <c r="Q229">
        <f t="shared" si="31"/>
        <v>33</v>
      </c>
      <c r="R229" t="s">
        <v>4</v>
      </c>
      <c r="S229" t="str">
        <f>INDEX(Villages[],Q229,12)</f>
        <v>-61</v>
      </c>
      <c r="V229" t="str">
        <f>CHAR(34)&amp;R229&amp;CHAR(34)&amp;": "&amp;S229&amp;","</f>
        <v>"Y": -61,</v>
      </c>
    </row>
    <row r="230" spans="17:22" x14ac:dyDescent="0.3">
      <c r="Q230">
        <f t="shared" si="31"/>
        <v>33</v>
      </c>
      <c r="R230" t="s">
        <v>10</v>
      </c>
      <c r="S230" t="str">
        <f>INDEX(Villages[],Q230,10)</f>
        <v>true</v>
      </c>
      <c r="V230" t="str">
        <f>CHAR(34)&amp;R230&amp;CHAR(34)&amp;": "&amp;CHAR(34)&amp;S230&amp;CHAR(34)&amp;","</f>
        <v>"CanRaid": "true",</v>
      </c>
    </row>
    <row r="231" spans="17:22" x14ac:dyDescent="0.3">
      <c r="Q231">
        <f t="shared" si="31"/>
        <v>33</v>
      </c>
      <c r="R231" t="s">
        <v>211</v>
      </c>
      <c r="S231">
        <f>INDEX(Villages[],Q231,13)</f>
        <v>1</v>
      </c>
      <c r="V231" t="str">
        <f>CHAR(34)&amp;R231&amp;CHAR(34)&amp;": "&amp;CHAR(34)&amp;S231&amp;CHAR(34)</f>
        <v>"Multiplier": "1"</v>
      </c>
    </row>
    <row r="232" spans="17:22" x14ac:dyDescent="0.3">
      <c r="V232" t="s">
        <v>5</v>
      </c>
    </row>
    <row r="233" spans="17:22" x14ac:dyDescent="0.3">
      <c r="V233" t="s">
        <v>1</v>
      </c>
    </row>
    <row r="234" spans="17:22" x14ac:dyDescent="0.3">
      <c r="Q234">
        <f>Q227+1</f>
        <v>34</v>
      </c>
      <c r="R234" t="s">
        <v>2</v>
      </c>
      <c r="S234">
        <f>Q234</f>
        <v>34</v>
      </c>
      <c r="V234" t="str">
        <f>CHAR(34)&amp;R234&amp;CHAR(34)&amp;": "&amp;S234&amp;","</f>
        <v>"Id": 34,</v>
      </c>
    </row>
    <row r="235" spans="17:22" x14ac:dyDescent="0.3">
      <c r="Q235">
        <f t="shared" ref="Q235:Q238" si="32">Q228+1</f>
        <v>34</v>
      </c>
      <c r="R235" t="s">
        <v>3</v>
      </c>
      <c r="S235" t="str">
        <f>INDEX(Villages[],Q235,11)</f>
        <v>-27</v>
      </c>
      <c r="V235" t="str">
        <f>CHAR(34)&amp;R235&amp;CHAR(34)&amp;": "&amp;S235&amp;","</f>
        <v>"X": -27,</v>
      </c>
    </row>
    <row r="236" spans="17:22" x14ac:dyDescent="0.3">
      <c r="Q236">
        <f t="shared" si="32"/>
        <v>34</v>
      </c>
      <c r="R236" t="s">
        <v>4</v>
      </c>
      <c r="S236" t="str">
        <f>INDEX(Villages[],Q236,12)</f>
        <v>-39</v>
      </c>
      <c r="V236" t="str">
        <f>CHAR(34)&amp;R236&amp;CHAR(34)&amp;": "&amp;S236&amp;","</f>
        <v>"Y": -39,</v>
      </c>
    </row>
    <row r="237" spans="17:22" x14ac:dyDescent="0.3">
      <c r="Q237">
        <f t="shared" si="32"/>
        <v>34</v>
      </c>
      <c r="R237" t="s">
        <v>10</v>
      </c>
      <c r="S237" t="str">
        <f>INDEX(Villages[],Q237,10)</f>
        <v>true</v>
      </c>
      <c r="V237" t="str">
        <f>CHAR(34)&amp;R237&amp;CHAR(34)&amp;": "&amp;CHAR(34)&amp;S237&amp;CHAR(34)&amp;","</f>
        <v>"CanRaid": "true",</v>
      </c>
    </row>
    <row r="238" spans="17:22" x14ac:dyDescent="0.3">
      <c r="Q238">
        <f t="shared" si="32"/>
        <v>34</v>
      </c>
      <c r="R238" t="s">
        <v>211</v>
      </c>
      <c r="S238">
        <f>INDEX(Villages[],Q238,13)</f>
        <v>2</v>
      </c>
      <c r="V238" t="str">
        <f>CHAR(34)&amp;R238&amp;CHAR(34)&amp;": "&amp;CHAR(34)&amp;S238&amp;CHAR(34)</f>
        <v>"Multiplier": "2"</v>
      </c>
    </row>
    <row r="239" spans="17:22" x14ac:dyDescent="0.3">
      <c r="V239" t="s">
        <v>5</v>
      </c>
    </row>
    <row r="240" spans="17:22" x14ac:dyDescent="0.3">
      <c r="V240" t="s">
        <v>1</v>
      </c>
    </row>
    <row r="241" spans="17:22" x14ac:dyDescent="0.3">
      <c r="Q241">
        <f>Q234+1</f>
        <v>35</v>
      </c>
      <c r="R241" t="s">
        <v>2</v>
      </c>
      <c r="S241">
        <f>Q241</f>
        <v>35</v>
      </c>
      <c r="V241" t="str">
        <f>CHAR(34)&amp;R241&amp;CHAR(34)&amp;": "&amp;S241&amp;","</f>
        <v>"Id": 35,</v>
      </c>
    </row>
    <row r="242" spans="17:22" x14ac:dyDescent="0.3">
      <c r="Q242">
        <f t="shared" ref="Q242:Q245" si="33">Q235+1</f>
        <v>35</v>
      </c>
      <c r="R242" t="s">
        <v>3</v>
      </c>
      <c r="S242" t="str">
        <f>INDEX(Villages[],Q242,11)</f>
        <v>-35</v>
      </c>
      <c r="V242" t="str">
        <f>CHAR(34)&amp;R242&amp;CHAR(34)&amp;": "&amp;S242&amp;","</f>
        <v>"X": -35,</v>
      </c>
    </row>
    <row r="243" spans="17:22" x14ac:dyDescent="0.3">
      <c r="Q243">
        <f t="shared" si="33"/>
        <v>35</v>
      </c>
      <c r="R243" t="s">
        <v>4</v>
      </c>
      <c r="S243" t="str">
        <f>INDEX(Villages[],Q243,12)</f>
        <v>-39</v>
      </c>
      <c r="V243" t="str">
        <f>CHAR(34)&amp;R243&amp;CHAR(34)&amp;": "&amp;S243&amp;","</f>
        <v>"Y": -39,</v>
      </c>
    </row>
    <row r="244" spans="17:22" x14ac:dyDescent="0.3">
      <c r="Q244">
        <f t="shared" si="33"/>
        <v>35</v>
      </c>
      <c r="R244" t="s">
        <v>10</v>
      </c>
      <c r="S244" t="str">
        <f>INDEX(Villages[],Q244,10)</f>
        <v>true</v>
      </c>
      <c r="V244" t="str">
        <f>CHAR(34)&amp;R244&amp;CHAR(34)&amp;": "&amp;CHAR(34)&amp;S244&amp;CHAR(34)&amp;","</f>
        <v>"CanRaid": "true",</v>
      </c>
    </row>
    <row r="245" spans="17:22" x14ac:dyDescent="0.3">
      <c r="Q245">
        <f t="shared" si="33"/>
        <v>35</v>
      </c>
      <c r="R245" t="s">
        <v>211</v>
      </c>
      <c r="S245">
        <f>INDEX(Villages[],Q245,13)</f>
        <v>5</v>
      </c>
      <c r="V245" t="str">
        <f>CHAR(34)&amp;R245&amp;CHAR(34)&amp;": "&amp;CHAR(34)&amp;S245&amp;CHAR(34)</f>
        <v>"Multiplier": "5"</v>
      </c>
    </row>
    <row r="246" spans="17:22" x14ac:dyDescent="0.3">
      <c r="V246" t="s">
        <v>5</v>
      </c>
    </row>
    <row r="247" spans="17:22" x14ac:dyDescent="0.3">
      <c r="V247" t="s">
        <v>1</v>
      </c>
    </row>
    <row r="248" spans="17:22" x14ac:dyDescent="0.3">
      <c r="Q248">
        <f>Q241+1</f>
        <v>36</v>
      </c>
      <c r="R248" t="s">
        <v>2</v>
      </c>
      <c r="S248">
        <f>Q248</f>
        <v>36</v>
      </c>
      <c r="V248" t="str">
        <f>CHAR(34)&amp;R248&amp;CHAR(34)&amp;": "&amp;S248&amp;","</f>
        <v>"Id": 36,</v>
      </c>
    </row>
    <row r="249" spans="17:22" x14ac:dyDescent="0.3">
      <c r="Q249">
        <f t="shared" ref="Q249:Q252" si="34">Q242+1</f>
        <v>36</v>
      </c>
      <c r="R249" t="s">
        <v>3</v>
      </c>
      <c r="S249" t="str">
        <f>INDEX(Villages[],Q249,11)</f>
        <v>-40</v>
      </c>
      <c r="V249" t="str">
        <f>CHAR(34)&amp;R249&amp;CHAR(34)&amp;": "&amp;S249&amp;","</f>
        <v>"X": -40,</v>
      </c>
    </row>
    <row r="250" spans="17:22" x14ac:dyDescent="0.3">
      <c r="Q250">
        <f t="shared" si="34"/>
        <v>36</v>
      </c>
      <c r="R250" t="s">
        <v>4</v>
      </c>
      <c r="S250" t="str">
        <f>INDEX(Villages[],Q250,12)</f>
        <v>-60</v>
      </c>
      <c r="V250" t="str">
        <f>CHAR(34)&amp;R250&amp;CHAR(34)&amp;": "&amp;S250&amp;","</f>
        <v>"Y": -60,</v>
      </c>
    </row>
    <row r="251" spans="17:22" x14ac:dyDescent="0.3">
      <c r="Q251">
        <f t="shared" si="34"/>
        <v>36</v>
      </c>
      <c r="R251" t="s">
        <v>10</v>
      </c>
      <c r="S251" t="str">
        <f>INDEX(Villages[],Q251,10)</f>
        <v>false</v>
      </c>
      <c r="V251" t="str">
        <f>CHAR(34)&amp;R251&amp;CHAR(34)&amp;": "&amp;CHAR(34)&amp;S251&amp;CHAR(34)&amp;","</f>
        <v>"CanRaid": "false",</v>
      </c>
    </row>
    <row r="252" spans="17:22" x14ac:dyDescent="0.3">
      <c r="Q252">
        <f t="shared" si="34"/>
        <v>36</v>
      </c>
      <c r="R252" t="s">
        <v>211</v>
      </c>
      <c r="S252">
        <f>INDEX(Villages[],Q252,13)</f>
        <v>1</v>
      </c>
      <c r="V252" t="str">
        <f>CHAR(34)&amp;R252&amp;CHAR(34)&amp;": "&amp;CHAR(34)&amp;S252&amp;CHAR(34)</f>
        <v>"Multiplier": "1"</v>
      </c>
    </row>
    <row r="253" spans="17:22" x14ac:dyDescent="0.3">
      <c r="V253" t="s">
        <v>5</v>
      </c>
    </row>
    <row r="254" spans="17:22" x14ac:dyDescent="0.3">
      <c r="V254" t="s">
        <v>1</v>
      </c>
    </row>
    <row r="255" spans="17:22" x14ac:dyDescent="0.3">
      <c r="Q255">
        <f>Q248+1</f>
        <v>37</v>
      </c>
      <c r="R255" t="s">
        <v>2</v>
      </c>
      <c r="S255">
        <f>Q255</f>
        <v>37</v>
      </c>
      <c r="V255" t="str">
        <f>CHAR(34)&amp;R255&amp;CHAR(34)&amp;": "&amp;S255&amp;","</f>
        <v>"Id": 37,</v>
      </c>
    </row>
    <row r="256" spans="17:22" x14ac:dyDescent="0.3">
      <c r="Q256">
        <f t="shared" ref="Q256:Q259" si="35">Q249+1</f>
        <v>37</v>
      </c>
      <c r="R256" t="s">
        <v>3</v>
      </c>
      <c r="S256" t="str">
        <f>INDEX(Villages[],Q256,11)</f>
        <v>-39</v>
      </c>
      <c r="V256" t="str">
        <f>CHAR(34)&amp;R256&amp;CHAR(34)&amp;": "&amp;S256&amp;","</f>
        <v>"X": -39,</v>
      </c>
    </row>
    <row r="257" spans="17:22" x14ac:dyDescent="0.3">
      <c r="Q257">
        <f t="shared" si="35"/>
        <v>37</v>
      </c>
      <c r="R257" t="s">
        <v>4</v>
      </c>
      <c r="S257" t="str">
        <f>INDEX(Villages[],Q257,12)</f>
        <v>-41</v>
      </c>
      <c r="V257" t="str">
        <f>CHAR(34)&amp;R257&amp;CHAR(34)&amp;": "&amp;S257&amp;","</f>
        <v>"Y": -41,</v>
      </c>
    </row>
    <row r="258" spans="17:22" x14ac:dyDescent="0.3">
      <c r="Q258">
        <f t="shared" si="35"/>
        <v>37</v>
      </c>
      <c r="R258" t="s">
        <v>10</v>
      </c>
      <c r="S258" t="str">
        <f>INDEX(Villages[],Q258,10)</f>
        <v>true</v>
      </c>
      <c r="V258" t="str">
        <f>CHAR(34)&amp;R258&amp;CHAR(34)&amp;": "&amp;CHAR(34)&amp;S258&amp;CHAR(34)&amp;","</f>
        <v>"CanRaid": "true",</v>
      </c>
    </row>
    <row r="259" spans="17:22" x14ac:dyDescent="0.3">
      <c r="Q259">
        <f t="shared" si="35"/>
        <v>37</v>
      </c>
      <c r="R259" t="s">
        <v>211</v>
      </c>
      <c r="S259">
        <f>INDEX(Villages[],Q259,13)</f>
        <v>2</v>
      </c>
      <c r="V259" t="str">
        <f>CHAR(34)&amp;R259&amp;CHAR(34)&amp;": "&amp;CHAR(34)&amp;S259&amp;CHAR(34)</f>
        <v>"Multiplier": "2"</v>
      </c>
    </row>
    <row r="260" spans="17:22" x14ac:dyDescent="0.3">
      <c r="V260" t="s">
        <v>5</v>
      </c>
    </row>
    <row r="261" spans="17:22" x14ac:dyDescent="0.3">
      <c r="V261" t="s">
        <v>1</v>
      </c>
    </row>
    <row r="262" spans="17:22" x14ac:dyDescent="0.3">
      <c r="Q262">
        <f>Q255+1</f>
        <v>38</v>
      </c>
      <c r="R262" t="s">
        <v>2</v>
      </c>
      <c r="S262">
        <f>Q262</f>
        <v>38</v>
      </c>
      <c r="V262" t="str">
        <f>CHAR(34)&amp;R262&amp;CHAR(34)&amp;": "&amp;S262&amp;","</f>
        <v>"Id": 38,</v>
      </c>
    </row>
    <row r="263" spans="17:22" x14ac:dyDescent="0.3">
      <c r="Q263">
        <f t="shared" ref="Q263:Q266" si="36">Q256+1</f>
        <v>38</v>
      </c>
      <c r="R263" t="s">
        <v>3</v>
      </c>
      <c r="S263" t="str">
        <f>INDEX(Villages[],Q263,11)</f>
        <v>-44</v>
      </c>
      <c r="V263" t="str">
        <f>CHAR(34)&amp;R263&amp;CHAR(34)&amp;": "&amp;S263&amp;","</f>
        <v>"X": -44,</v>
      </c>
    </row>
    <row r="264" spans="17:22" x14ac:dyDescent="0.3">
      <c r="Q264">
        <f t="shared" si="36"/>
        <v>38</v>
      </c>
      <c r="R264" t="s">
        <v>4</v>
      </c>
      <c r="S264" t="str">
        <f>INDEX(Villages[],Q264,12)</f>
        <v>-51</v>
      </c>
      <c r="V264" t="str">
        <f>CHAR(34)&amp;R264&amp;CHAR(34)&amp;": "&amp;S264&amp;","</f>
        <v>"Y": -51,</v>
      </c>
    </row>
    <row r="265" spans="17:22" x14ac:dyDescent="0.3">
      <c r="Q265">
        <f t="shared" si="36"/>
        <v>38</v>
      </c>
      <c r="R265" t="s">
        <v>10</v>
      </c>
      <c r="S265" t="str">
        <f>INDEX(Villages[],Q265,10)</f>
        <v>true</v>
      </c>
      <c r="V265" t="str">
        <f>CHAR(34)&amp;R265&amp;CHAR(34)&amp;": "&amp;CHAR(34)&amp;S265&amp;CHAR(34)&amp;","</f>
        <v>"CanRaid": "true",</v>
      </c>
    </row>
    <row r="266" spans="17:22" x14ac:dyDescent="0.3">
      <c r="Q266">
        <f t="shared" si="36"/>
        <v>38</v>
      </c>
      <c r="R266" t="s">
        <v>211</v>
      </c>
      <c r="S266">
        <f>INDEX(Villages[],Q266,13)</f>
        <v>3</v>
      </c>
      <c r="V266" t="str">
        <f>CHAR(34)&amp;R266&amp;CHAR(34)&amp;": "&amp;CHAR(34)&amp;S266&amp;CHAR(34)</f>
        <v>"Multiplier": "3"</v>
      </c>
    </row>
    <row r="267" spans="17:22" x14ac:dyDescent="0.3">
      <c r="V267" t="s">
        <v>5</v>
      </c>
    </row>
    <row r="268" spans="17:22" x14ac:dyDescent="0.3">
      <c r="V268" t="s">
        <v>1</v>
      </c>
    </row>
    <row r="269" spans="17:22" x14ac:dyDescent="0.3">
      <c r="Q269">
        <f>Q262+1</f>
        <v>39</v>
      </c>
      <c r="R269" t="s">
        <v>2</v>
      </c>
      <c r="S269">
        <f>Q269</f>
        <v>39</v>
      </c>
      <c r="V269" t="str">
        <f>CHAR(34)&amp;R269&amp;CHAR(34)&amp;": "&amp;S269&amp;","</f>
        <v>"Id": 39,</v>
      </c>
    </row>
    <row r="270" spans="17:22" x14ac:dyDescent="0.3">
      <c r="Q270">
        <f t="shared" ref="Q270:Q273" si="37">Q263+1</f>
        <v>39</v>
      </c>
      <c r="R270" t="s">
        <v>3</v>
      </c>
      <c r="S270" t="str">
        <f>INDEX(Villages[],Q270,11)</f>
        <v>-43</v>
      </c>
      <c r="V270" t="str">
        <f>CHAR(34)&amp;R270&amp;CHAR(34)&amp;": "&amp;S270&amp;","</f>
        <v>"X": -43,</v>
      </c>
    </row>
    <row r="271" spans="17:22" x14ac:dyDescent="0.3">
      <c r="Q271">
        <f t="shared" si="37"/>
        <v>39</v>
      </c>
      <c r="R271" t="s">
        <v>4</v>
      </c>
      <c r="S271" t="str">
        <f>INDEX(Villages[],Q271,12)</f>
        <v>-46</v>
      </c>
      <c r="V271" t="str">
        <f>CHAR(34)&amp;R271&amp;CHAR(34)&amp;": "&amp;S271&amp;","</f>
        <v>"Y": -46,</v>
      </c>
    </row>
    <row r="272" spans="17:22" x14ac:dyDescent="0.3">
      <c r="Q272">
        <f t="shared" si="37"/>
        <v>39</v>
      </c>
      <c r="R272" t="s">
        <v>10</v>
      </c>
      <c r="S272" t="str">
        <f>INDEX(Villages[],Q272,10)</f>
        <v>true</v>
      </c>
      <c r="V272" t="str">
        <f>CHAR(34)&amp;R272&amp;CHAR(34)&amp;": "&amp;CHAR(34)&amp;S272&amp;CHAR(34)&amp;","</f>
        <v>"CanRaid": "true",</v>
      </c>
    </row>
    <row r="273" spans="17:22" x14ac:dyDescent="0.3">
      <c r="Q273">
        <f t="shared" si="37"/>
        <v>39</v>
      </c>
      <c r="R273" t="s">
        <v>211</v>
      </c>
      <c r="S273">
        <f>INDEX(Villages[],Q273,13)</f>
        <v>1</v>
      </c>
      <c r="V273" t="str">
        <f>CHAR(34)&amp;R273&amp;CHAR(34)&amp;": "&amp;CHAR(34)&amp;S273&amp;CHAR(34)</f>
        <v>"Multiplier": "1"</v>
      </c>
    </row>
    <row r="274" spans="17:22" x14ac:dyDescent="0.3">
      <c r="V274" t="s">
        <v>5</v>
      </c>
    </row>
    <row r="275" spans="17:22" x14ac:dyDescent="0.3">
      <c r="V275" t="s">
        <v>1</v>
      </c>
    </row>
    <row r="276" spans="17:22" x14ac:dyDescent="0.3">
      <c r="Q276">
        <f>Q269+1</f>
        <v>40</v>
      </c>
      <c r="R276" t="s">
        <v>2</v>
      </c>
      <c r="S276">
        <f>Q276</f>
        <v>40</v>
      </c>
      <c r="V276" t="str">
        <f>CHAR(34)&amp;R276&amp;CHAR(34)&amp;": "&amp;S276&amp;","</f>
        <v>"Id": 40,</v>
      </c>
    </row>
    <row r="277" spans="17:22" x14ac:dyDescent="0.3">
      <c r="Q277">
        <f t="shared" ref="Q277:Q280" si="38">Q270+1</f>
        <v>40</v>
      </c>
      <c r="R277" t="s">
        <v>3</v>
      </c>
      <c r="S277" t="str">
        <f>INDEX(Villages[],Q277,11)</f>
        <v>-38</v>
      </c>
      <c r="V277" t="str">
        <f>CHAR(34)&amp;R277&amp;CHAR(34)&amp;": "&amp;S277&amp;","</f>
        <v>"X": -38,</v>
      </c>
    </row>
    <row r="278" spans="17:22" x14ac:dyDescent="0.3">
      <c r="Q278">
        <f t="shared" si="38"/>
        <v>40</v>
      </c>
      <c r="R278" t="s">
        <v>4</v>
      </c>
      <c r="S278" t="str">
        <f>INDEX(Villages[],Q278,12)</f>
        <v>-40</v>
      </c>
      <c r="V278" t="str">
        <f>CHAR(34)&amp;R278&amp;CHAR(34)&amp;": "&amp;S278&amp;","</f>
        <v>"Y": -40,</v>
      </c>
    </row>
    <row r="279" spans="17:22" x14ac:dyDescent="0.3">
      <c r="Q279">
        <f t="shared" si="38"/>
        <v>40</v>
      </c>
      <c r="R279" t="s">
        <v>10</v>
      </c>
      <c r="S279" t="str">
        <f>INDEX(Villages[],Q279,10)</f>
        <v>true</v>
      </c>
      <c r="V279" t="str">
        <f>CHAR(34)&amp;R279&amp;CHAR(34)&amp;": "&amp;CHAR(34)&amp;S279&amp;CHAR(34)&amp;","</f>
        <v>"CanRaid": "true",</v>
      </c>
    </row>
    <row r="280" spans="17:22" x14ac:dyDescent="0.3">
      <c r="Q280">
        <f t="shared" si="38"/>
        <v>40</v>
      </c>
      <c r="R280" t="s">
        <v>211</v>
      </c>
      <c r="S280">
        <f>INDEX(Villages[],Q280,13)</f>
        <v>1</v>
      </c>
      <c r="V280" t="str">
        <f>CHAR(34)&amp;R280&amp;CHAR(34)&amp;": "&amp;CHAR(34)&amp;S280&amp;CHAR(34)</f>
        <v>"Multiplier": "1"</v>
      </c>
    </row>
    <row r="281" spans="17:22" x14ac:dyDescent="0.3">
      <c r="V281" t="s">
        <v>5</v>
      </c>
    </row>
    <row r="282" spans="17:22" x14ac:dyDescent="0.3">
      <c r="V282" t="s">
        <v>1</v>
      </c>
    </row>
    <row r="283" spans="17:22" x14ac:dyDescent="0.3">
      <c r="Q283">
        <f>Q276+1</f>
        <v>41</v>
      </c>
      <c r="R283" t="s">
        <v>2</v>
      </c>
      <c r="S283">
        <f>Q283</f>
        <v>41</v>
      </c>
      <c r="V283" t="str">
        <f>CHAR(34)&amp;R283&amp;CHAR(34)&amp;": "&amp;S283&amp;","</f>
        <v>"Id": 41,</v>
      </c>
    </row>
    <row r="284" spans="17:22" x14ac:dyDescent="0.3">
      <c r="Q284">
        <f t="shared" ref="Q284:Q287" si="39">Q277+1</f>
        <v>41</v>
      </c>
      <c r="R284" t="s">
        <v>3</v>
      </c>
      <c r="S284" t="str">
        <f>INDEX(Villages[],Q284,11)</f>
        <v>-29</v>
      </c>
      <c r="V284" t="str">
        <f>CHAR(34)&amp;R284&amp;CHAR(34)&amp;": "&amp;S284&amp;","</f>
        <v>"X": -29,</v>
      </c>
    </row>
    <row r="285" spans="17:22" x14ac:dyDescent="0.3">
      <c r="Q285">
        <f t="shared" si="39"/>
        <v>41</v>
      </c>
      <c r="R285" t="s">
        <v>4</v>
      </c>
      <c r="S285" t="str">
        <f>INDEX(Villages[],Q285,12)</f>
        <v>-64</v>
      </c>
      <c r="V285" t="str">
        <f>CHAR(34)&amp;R285&amp;CHAR(34)&amp;": "&amp;S285&amp;","</f>
        <v>"Y": -64,</v>
      </c>
    </row>
    <row r="286" spans="17:22" x14ac:dyDescent="0.3">
      <c r="Q286">
        <f t="shared" si="39"/>
        <v>41</v>
      </c>
      <c r="R286" t="s">
        <v>10</v>
      </c>
      <c r="S286" t="str">
        <f>INDEX(Villages[],Q286,10)</f>
        <v>true</v>
      </c>
      <c r="V286" t="str">
        <f>CHAR(34)&amp;R286&amp;CHAR(34)&amp;": "&amp;CHAR(34)&amp;S286&amp;CHAR(34)&amp;","</f>
        <v>"CanRaid": "true",</v>
      </c>
    </row>
    <row r="287" spans="17:22" x14ac:dyDescent="0.3">
      <c r="Q287">
        <f t="shared" si="39"/>
        <v>41</v>
      </c>
      <c r="R287" t="s">
        <v>211</v>
      </c>
      <c r="S287">
        <f>INDEX(Villages[],Q287,13)</f>
        <v>10</v>
      </c>
      <c r="V287" t="str">
        <f>CHAR(34)&amp;R287&amp;CHAR(34)&amp;": "&amp;CHAR(34)&amp;S287&amp;CHAR(34)</f>
        <v>"Multiplier": "10"</v>
      </c>
    </row>
    <row r="288" spans="17:22" x14ac:dyDescent="0.3">
      <c r="V288" t="s">
        <v>5</v>
      </c>
    </row>
    <row r="289" spans="17:22" x14ac:dyDescent="0.3">
      <c r="V289" t="s">
        <v>1</v>
      </c>
    </row>
    <row r="290" spans="17:22" x14ac:dyDescent="0.3">
      <c r="Q290">
        <f>Q283+1</f>
        <v>42</v>
      </c>
      <c r="R290" t="s">
        <v>2</v>
      </c>
      <c r="S290">
        <f>Q290</f>
        <v>42</v>
      </c>
      <c r="V290" t="str">
        <f>CHAR(34)&amp;R290&amp;CHAR(34)&amp;": "&amp;S290&amp;","</f>
        <v>"Id": 42,</v>
      </c>
    </row>
    <row r="291" spans="17:22" x14ac:dyDescent="0.3">
      <c r="Q291">
        <f t="shared" ref="Q291:Q294" si="40">Q284+1</f>
        <v>42</v>
      </c>
      <c r="R291" t="s">
        <v>3</v>
      </c>
      <c r="S291" t="str">
        <f>INDEX(Villages[],Q291,11)</f>
        <v>-37</v>
      </c>
      <c r="V291" t="str">
        <f>CHAR(34)&amp;R291&amp;CHAR(34)&amp;": "&amp;S291&amp;","</f>
        <v>"X": -37,</v>
      </c>
    </row>
    <row r="292" spans="17:22" x14ac:dyDescent="0.3">
      <c r="Q292">
        <f t="shared" si="40"/>
        <v>42</v>
      </c>
      <c r="R292" t="s">
        <v>4</v>
      </c>
      <c r="S292" t="str">
        <f>INDEX(Villages[],Q292,12)</f>
        <v>-39</v>
      </c>
      <c r="V292" t="str">
        <f>CHAR(34)&amp;R292&amp;CHAR(34)&amp;": "&amp;S292&amp;","</f>
        <v>"Y": -39,</v>
      </c>
    </row>
    <row r="293" spans="17:22" x14ac:dyDescent="0.3">
      <c r="Q293">
        <f t="shared" si="40"/>
        <v>42</v>
      </c>
      <c r="R293" t="s">
        <v>10</v>
      </c>
      <c r="S293" t="str">
        <f>INDEX(Villages[],Q293,10)</f>
        <v>true</v>
      </c>
      <c r="V293" t="str">
        <f>CHAR(34)&amp;R293&amp;CHAR(34)&amp;": "&amp;CHAR(34)&amp;S293&amp;CHAR(34)&amp;","</f>
        <v>"CanRaid": "true",</v>
      </c>
    </row>
    <row r="294" spans="17:22" x14ac:dyDescent="0.3">
      <c r="Q294">
        <f t="shared" si="40"/>
        <v>42</v>
      </c>
      <c r="R294" t="s">
        <v>211</v>
      </c>
      <c r="S294">
        <f>INDEX(Villages[],Q294,13)</f>
        <v>2</v>
      </c>
      <c r="V294" t="str">
        <f>CHAR(34)&amp;R294&amp;CHAR(34)&amp;": "&amp;CHAR(34)&amp;S294&amp;CHAR(34)</f>
        <v>"Multiplier": "2"</v>
      </c>
    </row>
    <row r="295" spans="17:22" x14ac:dyDescent="0.3">
      <c r="V295" t="s">
        <v>5</v>
      </c>
    </row>
    <row r="296" spans="17:22" x14ac:dyDescent="0.3">
      <c r="V296" t="s">
        <v>1</v>
      </c>
    </row>
    <row r="297" spans="17:22" x14ac:dyDescent="0.3">
      <c r="Q297">
        <f>Q290+1</f>
        <v>43</v>
      </c>
      <c r="R297" t="s">
        <v>2</v>
      </c>
      <c r="S297">
        <f>Q297</f>
        <v>43</v>
      </c>
      <c r="V297" t="str">
        <f>CHAR(34)&amp;R297&amp;CHAR(34)&amp;": "&amp;S297&amp;","</f>
        <v>"Id": 43,</v>
      </c>
    </row>
    <row r="298" spans="17:22" x14ac:dyDescent="0.3">
      <c r="Q298">
        <f t="shared" ref="Q298:Q301" si="41">Q291+1</f>
        <v>43</v>
      </c>
      <c r="R298" t="s">
        <v>3</v>
      </c>
      <c r="S298" t="str">
        <f>INDEX(Villages[],Q298,11)</f>
        <v>-21</v>
      </c>
      <c r="V298" t="str">
        <f>CHAR(34)&amp;R298&amp;CHAR(34)&amp;": "&amp;S298&amp;","</f>
        <v>"X": -21,</v>
      </c>
    </row>
    <row r="299" spans="17:22" x14ac:dyDescent="0.3">
      <c r="Q299">
        <f t="shared" si="41"/>
        <v>43</v>
      </c>
      <c r="R299" t="s">
        <v>4</v>
      </c>
      <c r="S299" t="str">
        <f>INDEX(Villages[],Q299,12)</f>
        <v>-42</v>
      </c>
      <c r="V299" t="str">
        <f>CHAR(34)&amp;R299&amp;CHAR(34)&amp;": "&amp;S299&amp;","</f>
        <v>"Y": -42,</v>
      </c>
    </row>
    <row r="300" spans="17:22" x14ac:dyDescent="0.3">
      <c r="Q300">
        <f t="shared" si="41"/>
        <v>43</v>
      </c>
      <c r="R300" t="s">
        <v>10</v>
      </c>
      <c r="S300" t="str">
        <f>INDEX(Villages[],Q300,10)</f>
        <v>false</v>
      </c>
      <c r="V300" t="str">
        <f>CHAR(34)&amp;R300&amp;CHAR(34)&amp;": "&amp;CHAR(34)&amp;S300&amp;CHAR(34)&amp;","</f>
        <v>"CanRaid": "false",</v>
      </c>
    </row>
    <row r="301" spans="17:22" x14ac:dyDescent="0.3">
      <c r="Q301">
        <f t="shared" si="41"/>
        <v>43</v>
      </c>
      <c r="R301" t="s">
        <v>211</v>
      </c>
      <c r="S301">
        <f>INDEX(Villages[],Q301,13)</f>
        <v>1</v>
      </c>
      <c r="V301" t="str">
        <f>CHAR(34)&amp;R301&amp;CHAR(34)&amp;": "&amp;CHAR(34)&amp;S301&amp;CHAR(34)</f>
        <v>"Multiplier": "1"</v>
      </c>
    </row>
    <row r="302" spans="17:22" x14ac:dyDescent="0.3">
      <c r="V302" t="s">
        <v>5</v>
      </c>
    </row>
    <row r="303" spans="17:22" x14ac:dyDescent="0.3">
      <c r="V303" t="s">
        <v>1</v>
      </c>
    </row>
    <row r="304" spans="17:22" x14ac:dyDescent="0.3">
      <c r="Q304">
        <f>Q297+1</f>
        <v>44</v>
      </c>
      <c r="R304" t="s">
        <v>2</v>
      </c>
      <c r="S304">
        <f>Q304</f>
        <v>44</v>
      </c>
      <c r="V304" t="str">
        <f>CHAR(34)&amp;R304&amp;CHAR(34)&amp;": "&amp;S304&amp;","</f>
        <v>"Id": 44,</v>
      </c>
    </row>
    <row r="305" spans="17:22" x14ac:dyDescent="0.3">
      <c r="Q305">
        <f t="shared" ref="Q305:Q308" si="42">Q298+1</f>
        <v>44</v>
      </c>
      <c r="R305" t="s">
        <v>3</v>
      </c>
      <c r="S305" t="str">
        <f>INDEX(Villages[],Q305,11)</f>
        <v>-21</v>
      </c>
      <c r="V305" t="str">
        <f>CHAR(34)&amp;R305&amp;CHAR(34)&amp;": "&amp;S305&amp;","</f>
        <v>"X": -21,</v>
      </c>
    </row>
    <row r="306" spans="17:22" x14ac:dyDescent="0.3">
      <c r="Q306">
        <f t="shared" si="42"/>
        <v>44</v>
      </c>
      <c r="R306" t="s">
        <v>4</v>
      </c>
      <c r="S306" t="str">
        <f>INDEX(Villages[],Q306,12)</f>
        <v>-60</v>
      </c>
      <c r="V306" t="str">
        <f>CHAR(34)&amp;R306&amp;CHAR(34)&amp;": "&amp;S306&amp;","</f>
        <v>"Y": -60,</v>
      </c>
    </row>
    <row r="307" spans="17:22" x14ac:dyDescent="0.3">
      <c r="Q307">
        <f t="shared" si="42"/>
        <v>44</v>
      </c>
      <c r="R307" t="s">
        <v>10</v>
      </c>
      <c r="S307" t="str">
        <f>INDEX(Villages[],Q307,10)</f>
        <v>false</v>
      </c>
      <c r="V307" t="str">
        <f>CHAR(34)&amp;R307&amp;CHAR(34)&amp;": "&amp;CHAR(34)&amp;S307&amp;CHAR(34)&amp;","</f>
        <v>"CanRaid": "false",</v>
      </c>
    </row>
    <row r="308" spans="17:22" x14ac:dyDescent="0.3">
      <c r="Q308">
        <f t="shared" si="42"/>
        <v>44</v>
      </c>
      <c r="R308" t="s">
        <v>211</v>
      </c>
      <c r="S308">
        <f>INDEX(Villages[],Q308,13)</f>
        <v>1</v>
      </c>
      <c r="V308" t="str">
        <f>CHAR(34)&amp;R308&amp;CHAR(34)&amp;": "&amp;CHAR(34)&amp;S308&amp;CHAR(34)</f>
        <v>"Multiplier": "1"</v>
      </c>
    </row>
    <row r="309" spans="17:22" x14ac:dyDescent="0.3">
      <c r="V309" t="s">
        <v>5</v>
      </c>
    </row>
    <row r="310" spans="17:22" x14ac:dyDescent="0.3">
      <c r="V310" t="s">
        <v>1</v>
      </c>
    </row>
    <row r="311" spans="17:22" x14ac:dyDescent="0.3">
      <c r="Q311">
        <f>Q304+1</f>
        <v>45</v>
      </c>
      <c r="R311" t="s">
        <v>2</v>
      </c>
      <c r="S311">
        <f>Q311</f>
        <v>45</v>
      </c>
      <c r="V311" t="str">
        <f>CHAR(34)&amp;R311&amp;CHAR(34)&amp;": "&amp;S311&amp;","</f>
        <v>"Id": 45,</v>
      </c>
    </row>
    <row r="312" spans="17:22" x14ac:dyDescent="0.3">
      <c r="Q312">
        <f t="shared" ref="Q312:Q315" si="43">Q305+1</f>
        <v>45</v>
      </c>
      <c r="R312" t="s">
        <v>3</v>
      </c>
      <c r="S312" t="str">
        <f>INDEX(Villages[],Q312,11)</f>
        <v>-39</v>
      </c>
      <c r="V312" t="str">
        <f>CHAR(34)&amp;R312&amp;CHAR(34)&amp;": "&amp;S312&amp;","</f>
        <v>"X": -39,</v>
      </c>
    </row>
    <row r="313" spans="17:22" x14ac:dyDescent="0.3">
      <c r="Q313">
        <f t="shared" si="43"/>
        <v>45</v>
      </c>
      <c r="R313" t="s">
        <v>4</v>
      </c>
      <c r="S313" t="str">
        <f>INDEX(Villages[],Q313,12)</f>
        <v>-62</v>
      </c>
      <c r="V313" t="str">
        <f>CHAR(34)&amp;R313&amp;CHAR(34)&amp;": "&amp;S313&amp;","</f>
        <v>"Y": -62,</v>
      </c>
    </row>
    <row r="314" spans="17:22" x14ac:dyDescent="0.3">
      <c r="Q314">
        <f t="shared" si="43"/>
        <v>45</v>
      </c>
      <c r="R314" t="s">
        <v>10</v>
      </c>
      <c r="S314" t="str">
        <f>INDEX(Villages[],Q314,10)</f>
        <v>true</v>
      </c>
      <c r="V314" t="str">
        <f>CHAR(34)&amp;R314&amp;CHAR(34)&amp;": "&amp;CHAR(34)&amp;S314&amp;CHAR(34)&amp;","</f>
        <v>"CanRaid": "true",</v>
      </c>
    </row>
    <row r="315" spans="17:22" x14ac:dyDescent="0.3">
      <c r="Q315">
        <f t="shared" si="43"/>
        <v>45</v>
      </c>
      <c r="R315" t="s">
        <v>211</v>
      </c>
      <c r="S315">
        <f>INDEX(Villages[],Q315,13)</f>
        <v>1</v>
      </c>
      <c r="V315" t="str">
        <f>CHAR(34)&amp;R315&amp;CHAR(34)&amp;": "&amp;CHAR(34)&amp;S315&amp;CHAR(34)</f>
        <v>"Multiplier": "1"</v>
      </c>
    </row>
    <row r="316" spans="17:22" x14ac:dyDescent="0.3">
      <c r="V316" t="s">
        <v>5</v>
      </c>
    </row>
    <row r="317" spans="17:22" x14ac:dyDescent="0.3">
      <c r="V317" t="s">
        <v>1</v>
      </c>
    </row>
    <row r="318" spans="17:22" x14ac:dyDescent="0.3">
      <c r="Q318">
        <f>Q311+1</f>
        <v>46</v>
      </c>
      <c r="R318" t="s">
        <v>2</v>
      </c>
      <c r="S318">
        <f>Q318</f>
        <v>46</v>
      </c>
      <c r="V318" t="str">
        <f>CHAR(34)&amp;R318&amp;CHAR(34)&amp;": "&amp;S318&amp;","</f>
        <v>"Id": 46,</v>
      </c>
    </row>
    <row r="319" spans="17:22" x14ac:dyDescent="0.3">
      <c r="Q319">
        <f t="shared" ref="Q319:Q322" si="44">Q312+1</f>
        <v>46</v>
      </c>
      <c r="R319" t="s">
        <v>3</v>
      </c>
      <c r="S319" t="str">
        <f>INDEX(Villages[],Q319,11)</f>
        <v>-24</v>
      </c>
      <c r="V319" t="str">
        <f>CHAR(34)&amp;R319&amp;CHAR(34)&amp;": "&amp;S319&amp;","</f>
        <v>"X": -24,</v>
      </c>
    </row>
    <row r="320" spans="17:22" x14ac:dyDescent="0.3">
      <c r="Q320">
        <f t="shared" si="44"/>
        <v>46</v>
      </c>
      <c r="R320" t="s">
        <v>4</v>
      </c>
      <c r="S320" t="str">
        <f>INDEX(Villages[],Q320,12)</f>
        <v>-39</v>
      </c>
      <c r="V320" t="str">
        <f>CHAR(34)&amp;R320&amp;CHAR(34)&amp;": "&amp;S320&amp;","</f>
        <v>"Y": -39,</v>
      </c>
    </row>
    <row r="321" spans="17:22" x14ac:dyDescent="0.3">
      <c r="Q321">
        <f t="shared" si="44"/>
        <v>46</v>
      </c>
      <c r="R321" t="s">
        <v>10</v>
      </c>
      <c r="S321" t="str">
        <f>INDEX(Villages[],Q321,10)</f>
        <v>true</v>
      </c>
      <c r="V321" t="str">
        <f>CHAR(34)&amp;R321&amp;CHAR(34)&amp;": "&amp;CHAR(34)&amp;S321&amp;CHAR(34)&amp;","</f>
        <v>"CanRaid": "true",</v>
      </c>
    </row>
    <row r="322" spans="17:22" x14ac:dyDescent="0.3">
      <c r="Q322">
        <f t="shared" si="44"/>
        <v>46</v>
      </c>
      <c r="R322" t="s">
        <v>211</v>
      </c>
      <c r="S322">
        <f>INDEX(Villages[],Q322,13)</f>
        <v>2</v>
      </c>
      <c r="V322" t="str">
        <f>CHAR(34)&amp;R322&amp;CHAR(34)&amp;": "&amp;CHAR(34)&amp;S322&amp;CHAR(34)</f>
        <v>"Multiplier": "2"</v>
      </c>
    </row>
    <row r="323" spans="17:22" x14ac:dyDescent="0.3">
      <c r="V323" t="s">
        <v>5</v>
      </c>
    </row>
    <row r="324" spans="17:22" x14ac:dyDescent="0.3">
      <c r="V324" t="s">
        <v>1</v>
      </c>
    </row>
    <row r="325" spans="17:22" x14ac:dyDescent="0.3">
      <c r="Q325">
        <f>Q318+1</f>
        <v>47</v>
      </c>
      <c r="R325" t="s">
        <v>2</v>
      </c>
      <c r="S325">
        <f>Q325</f>
        <v>47</v>
      </c>
      <c r="V325" t="str">
        <f>CHAR(34)&amp;R325&amp;CHAR(34)&amp;": "&amp;S325&amp;","</f>
        <v>"Id": 47,</v>
      </c>
    </row>
    <row r="326" spans="17:22" x14ac:dyDescent="0.3">
      <c r="Q326">
        <f t="shared" ref="Q326:Q329" si="45">Q319+1</f>
        <v>47</v>
      </c>
      <c r="R326" t="s">
        <v>3</v>
      </c>
      <c r="S326" t="str">
        <f>INDEX(Villages[],Q326,11)</f>
        <v>-24</v>
      </c>
      <c r="V326" t="str">
        <f>CHAR(34)&amp;R326&amp;CHAR(34)&amp;": "&amp;S326&amp;","</f>
        <v>"X": -24,</v>
      </c>
    </row>
    <row r="327" spans="17:22" x14ac:dyDescent="0.3">
      <c r="Q327">
        <f t="shared" si="45"/>
        <v>47</v>
      </c>
      <c r="R327" t="s">
        <v>4</v>
      </c>
      <c r="S327" t="str">
        <f>INDEX(Villages[],Q327,12)</f>
        <v>-63</v>
      </c>
      <c r="V327" t="str">
        <f>CHAR(34)&amp;R327&amp;CHAR(34)&amp;": "&amp;S327&amp;","</f>
        <v>"Y": -63,</v>
      </c>
    </row>
    <row r="328" spans="17:22" x14ac:dyDescent="0.3">
      <c r="Q328">
        <f t="shared" si="45"/>
        <v>47</v>
      </c>
      <c r="R328" t="s">
        <v>10</v>
      </c>
      <c r="S328" t="str">
        <f>INDEX(Villages[],Q328,10)</f>
        <v>true</v>
      </c>
      <c r="V328" t="str">
        <f>CHAR(34)&amp;R328&amp;CHAR(34)&amp;": "&amp;CHAR(34)&amp;S328&amp;CHAR(34)&amp;","</f>
        <v>"CanRaid": "true",</v>
      </c>
    </row>
    <row r="329" spans="17:22" x14ac:dyDescent="0.3">
      <c r="Q329">
        <f t="shared" si="45"/>
        <v>47</v>
      </c>
      <c r="R329" t="s">
        <v>211</v>
      </c>
      <c r="S329">
        <f>INDEX(Villages[],Q329,13)</f>
        <v>2</v>
      </c>
      <c r="V329" t="str">
        <f>CHAR(34)&amp;R329&amp;CHAR(34)&amp;": "&amp;CHAR(34)&amp;S329&amp;CHAR(34)</f>
        <v>"Multiplier": "2"</v>
      </c>
    </row>
    <row r="330" spans="17:22" x14ac:dyDescent="0.3">
      <c r="V330" t="s">
        <v>5</v>
      </c>
    </row>
    <row r="331" spans="17:22" x14ac:dyDescent="0.3">
      <c r="V331" t="s">
        <v>1</v>
      </c>
    </row>
    <row r="332" spans="17:22" x14ac:dyDescent="0.3">
      <c r="Q332">
        <f>Q325+1</f>
        <v>48</v>
      </c>
      <c r="R332" t="s">
        <v>2</v>
      </c>
      <c r="S332">
        <f>Q332</f>
        <v>48</v>
      </c>
      <c r="V332" t="str">
        <f>CHAR(34)&amp;R332&amp;CHAR(34)&amp;": "&amp;S332&amp;","</f>
        <v>"Id": 48,</v>
      </c>
    </row>
    <row r="333" spans="17:22" x14ac:dyDescent="0.3">
      <c r="Q333">
        <f t="shared" ref="Q333:Q336" si="46">Q326+1</f>
        <v>48</v>
      </c>
      <c r="R333" t="s">
        <v>3</v>
      </c>
      <c r="S333" t="str">
        <f>INDEX(Villages[],Q333,11)</f>
        <v>-33</v>
      </c>
      <c r="V333" t="str">
        <f>CHAR(34)&amp;R333&amp;CHAR(34)&amp;": "&amp;S333&amp;","</f>
        <v>"X": -33,</v>
      </c>
    </row>
    <row r="334" spans="17:22" x14ac:dyDescent="0.3">
      <c r="Q334">
        <f t="shared" si="46"/>
        <v>48</v>
      </c>
      <c r="R334" t="s">
        <v>4</v>
      </c>
      <c r="S334" t="str">
        <f>INDEX(Villages[],Q334,12)</f>
        <v>-37</v>
      </c>
      <c r="V334" t="str">
        <f>CHAR(34)&amp;R334&amp;CHAR(34)&amp;": "&amp;S334&amp;","</f>
        <v>"Y": -37,</v>
      </c>
    </row>
    <row r="335" spans="17:22" x14ac:dyDescent="0.3">
      <c r="Q335">
        <f t="shared" si="46"/>
        <v>48</v>
      </c>
      <c r="R335" t="s">
        <v>10</v>
      </c>
      <c r="S335" t="str">
        <f>INDEX(Villages[],Q335,10)</f>
        <v>false</v>
      </c>
      <c r="V335" t="str">
        <f>CHAR(34)&amp;R335&amp;CHAR(34)&amp;": "&amp;CHAR(34)&amp;S335&amp;CHAR(34)&amp;","</f>
        <v>"CanRaid": "false",</v>
      </c>
    </row>
    <row r="336" spans="17:22" x14ac:dyDescent="0.3">
      <c r="Q336">
        <f t="shared" si="46"/>
        <v>48</v>
      </c>
      <c r="R336" t="s">
        <v>211</v>
      </c>
      <c r="S336">
        <f>INDEX(Villages[],Q336,13)</f>
        <v>1</v>
      </c>
      <c r="V336" t="str">
        <f>CHAR(34)&amp;R336&amp;CHAR(34)&amp;": "&amp;CHAR(34)&amp;S336&amp;CHAR(34)</f>
        <v>"Multiplier": "1"</v>
      </c>
    </row>
    <row r="337" spans="17:22" x14ac:dyDescent="0.3">
      <c r="V337" t="s">
        <v>5</v>
      </c>
    </row>
    <row r="338" spans="17:22" x14ac:dyDescent="0.3">
      <c r="V338" t="s">
        <v>1</v>
      </c>
    </row>
    <row r="339" spans="17:22" x14ac:dyDescent="0.3">
      <c r="Q339">
        <f>Q332+1</f>
        <v>49</v>
      </c>
      <c r="R339" t="s">
        <v>2</v>
      </c>
      <c r="S339">
        <f>Q339</f>
        <v>49</v>
      </c>
      <c r="V339" t="str">
        <f>CHAR(34)&amp;R339&amp;CHAR(34)&amp;": "&amp;S339&amp;","</f>
        <v>"Id": 49,</v>
      </c>
    </row>
    <row r="340" spans="17:22" x14ac:dyDescent="0.3">
      <c r="Q340">
        <f t="shared" ref="Q340:Q343" si="47">Q333+1</f>
        <v>49</v>
      </c>
      <c r="R340" t="s">
        <v>3</v>
      </c>
      <c r="S340" t="str">
        <f>INDEX(Villages[],Q340,11)</f>
        <v>-45</v>
      </c>
      <c r="V340" t="str">
        <f>CHAR(34)&amp;R340&amp;CHAR(34)&amp;": "&amp;S340&amp;","</f>
        <v>"X": -45,</v>
      </c>
    </row>
    <row r="341" spans="17:22" x14ac:dyDescent="0.3">
      <c r="Q341">
        <f t="shared" si="47"/>
        <v>49</v>
      </c>
      <c r="R341" t="s">
        <v>4</v>
      </c>
      <c r="S341" t="str">
        <f>INDEX(Villages[],Q341,12)</f>
        <v>-49</v>
      </c>
      <c r="V341" t="str">
        <f>CHAR(34)&amp;R341&amp;CHAR(34)&amp;": "&amp;S341&amp;","</f>
        <v>"Y": -49,</v>
      </c>
    </row>
    <row r="342" spans="17:22" x14ac:dyDescent="0.3">
      <c r="Q342">
        <f t="shared" si="47"/>
        <v>49</v>
      </c>
      <c r="R342" t="s">
        <v>10</v>
      </c>
      <c r="S342" t="str">
        <f>INDEX(Villages[],Q342,10)</f>
        <v>false</v>
      </c>
      <c r="V342" t="str">
        <f>CHAR(34)&amp;R342&amp;CHAR(34)&amp;": "&amp;CHAR(34)&amp;S342&amp;CHAR(34)&amp;","</f>
        <v>"CanRaid": "false",</v>
      </c>
    </row>
    <row r="343" spans="17:22" x14ac:dyDescent="0.3">
      <c r="Q343">
        <f t="shared" si="47"/>
        <v>49</v>
      </c>
      <c r="R343" t="s">
        <v>211</v>
      </c>
      <c r="S343">
        <f>INDEX(Villages[],Q343,13)</f>
        <v>1</v>
      </c>
      <c r="V343" t="str">
        <f>CHAR(34)&amp;R343&amp;CHAR(34)&amp;": "&amp;CHAR(34)&amp;S343&amp;CHAR(34)</f>
        <v>"Multiplier": "1"</v>
      </c>
    </row>
    <row r="344" spans="17:22" x14ac:dyDescent="0.3">
      <c r="V344" t="s">
        <v>5</v>
      </c>
    </row>
    <row r="345" spans="17:22" x14ac:dyDescent="0.3">
      <c r="V345" t="s">
        <v>1</v>
      </c>
    </row>
    <row r="346" spans="17:22" x14ac:dyDescent="0.3">
      <c r="Q346">
        <f>Q339+1</f>
        <v>50</v>
      </c>
      <c r="R346" t="s">
        <v>2</v>
      </c>
      <c r="S346">
        <f>Q346</f>
        <v>50</v>
      </c>
      <c r="V346" t="str">
        <f>CHAR(34)&amp;R346&amp;CHAR(34)&amp;": "&amp;S346&amp;","</f>
        <v>"Id": 50,</v>
      </c>
    </row>
    <row r="347" spans="17:22" x14ac:dyDescent="0.3">
      <c r="Q347">
        <f t="shared" ref="Q347:Q350" si="48">Q340+1</f>
        <v>50</v>
      </c>
      <c r="R347" t="s">
        <v>3</v>
      </c>
      <c r="S347" t="str">
        <f>INDEX(Villages[],Q347,11)</f>
        <v>-17</v>
      </c>
      <c r="V347" t="str">
        <f>CHAR(34)&amp;R347&amp;CHAR(34)&amp;": "&amp;S347&amp;","</f>
        <v>"X": -17,</v>
      </c>
    </row>
    <row r="348" spans="17:22" x14ac:dyDescent="0.3">
      <c r="Q348">
        <f t="shared" si="48"/>
        <v>50</v>
      </c>
      <c r="R348" t="s">
        <v>4</v>
      </c>
      <c r="S348" t="str">
        <f>INDEX(Villages[],Q348,12)</f>
        <v>-53</v>
      </c>
      <c r="V348" t="str">
        <f>CHAR(34)&amp;R348&amp;CHAR(34)&amp;": "&amp;S348&amp;","</f>
        <v>"Y": -53,</v>
      </c>
    </row>
    <row r="349" spans="17:22" x14ac:dyDescent="0.3">
      <c r="Q349">
        <f t="shared" si="48"/>
        <v>50</v>
      </c>
      <c r="R349" t="s">
        <v>10</v>
      </c>
      <c r="S349" t="str">
        <f>INDEX(Villages[],Q349,10)</f>
        <v>true</v>
      </c>
      <c r="V349" t="str">
        <f>CHAR(34)&amp;R349&amp;CHAR(34)&amp;": "&amp;CHAR(34)&amp;S349&amp;CHAR(34)&amp;","</f>
        <v>"CanRaid": "true",</v>
      </c>
    </row>
    <row r="350" spans="17:22" x14ac:dyDescent="0.3">
      <c r="Q350">
        <f t="shared" si="48"/>
        <v>50</v>
      </c>
      <c r="R350" t="s">
        <v>211</v>
      </c>
      <c r="S350">
        <f>INDEX(Villages[],Q350,13)</f>
        <v>1</v>
      </c>
      <c r="V350" t="str">
        <f>CHAR(34)&amp;R350&amp;CHAR(34)&amp;": "&amp;CHAR(34)&amp;S350&amp;CHAR(34)</f>
        <v>"Multiplier": "1"</v>
      </c>
    </row>
    <row r="351" spans="17:22" x14ac:dyDescent="0.3">
      <c r="V351" t="s">
        <v>5</v>
      </c>
    </row>
    <row r="352" spans="17:22" x14ac:dyDescent="0.3">
      <c r="V352" t="s">
        <v>1</v>
      </c>
    </row>
    <row r="353" spans="17:22" x14ac:dyDescent="0.3">
      <c r="Q353">
        <f>Q346+1</f>
        <v>51</v>
      </c>
      <c r="R353" t="s">
        <v>2</v>
      </c>
      <c r="S353">
        <f>Q353</f>
        <v>51</v>
      </c>
      <c r="V353" t="str">
        <f>CHAR(34)&amp;R353&amp;CHAR(34)&amp;": "&amp;S353&amp;","</f>
        <v>"Id": 51,</v>
      </c>
    </row>
    <row r="354" spans="17:22" x14ac:dyDescent="0.3">
      <c r="Q354">
        <f t="shared" ref="Q354:Q357" si="49">Q347+1</f>
        <v>51</v>
      </c>
      <c r="R354" t="s">
        <v>3</v>
      </c>
      <c r="S354" t="str">
        <f>INDEX(Villages[],Q354,11)</f>
        <v>-17</v>
      </c>
      <c r="V354" t="str">
        <f>CHAR(34)&amp;R354&amp;CHAR(34)&amp;": "&amp;S354&amp;","</f>
        <v>"X": -17,</v>
      </c>
    </row>
    <row r="355" spans="17:22" x14ac:dyDescent="0.3">
      <c r="Q355">
        <f t="shared" si="49"/>
        <v>51</v>
      </c>
      <c r="R355" t="s">
        <v>4</v>
      </c>
      <c r="S355" t="str">
        <f>INDEX(Villages[],Q355,12)</f>
        <v>-49</v>
      </c>
      <c r="V355" t="str">
        <f>CHAR(34)&amp;R355&amp;CHAR(34)&amp;": "&amp;S355&amp;","</f>
        <v>"Y": -49,</v>
      </c>
    </row>
    <row r="356" spans="17:22" x14ac:dyDescent="0.3">
      <c r="Q356">
        <f t="shared" si="49"/>
        <v>51</v>
      </c>
      <c r="R356" t="s">
        <v>10</v>
      </c>
      <c r="S356" t="str">
        <f>INDEX(Villages[],Q356,10)</f>
        <v>true</v>
      </c>
      <c r="V356" t="str">
        <f>CHAR(34)&amp;R356&amp;CHAR(34)&amp;": "&amp;CHAR(34)&amp;S356&amp;CHAR(34)&amp;","</f>
        <v>"CanRaid": "true",</v>
      </c>
    </row>
    <row r="357" spans="17:22" x14ac:dyDescent="0.3">
      <c r="Q357">
        <f t="shared" si="49"/>
        <v>51</v>
      </c>
      <c r="R357" t="s">
        <v>211</v>
      </c>
      <c r="S357">
        <f>INDEX(Villages[],Q357,13)</f>
        <v>1</v>
      </c>
      <c r="V357" t="str">
        <f>CHAR(34)&amp;R357&amp;CHAR(34)&amp;": "&amp;CHAR(34)&amp;S357&amp;CHAR(34)</f>
        <v>"Multiplier": "1"</v>
      </c>
    </row>
    <row r="358" spans="17:22" x14ac:dyDescent="0.3">
      <c r="V358" t="s">
        <v>5</v>
      </c>
    </row>
    <row r="359" spans="17:22" x14ac:dyDescent="0.3">
      <c r="V359" t="s">
        <v>1</v>
      </c>
    </row>
    <row r="360" spans="17:22" x14ac:dyDescent="0.3">
      <c r="Q360">
        <f>Q353+1</f>
        <v>52</v>
      </c>
      <c r="R360" t="s">
        <v>2</v>
      </c>
      <c r="S360">
        <f>Q360</f>
        <v>52</v>
      </c>
      <c r="V360" t="str">
        <f>CHAR(34)&amp;R360&amp;CHAR(34)&amp;": "&amp;S360&amp;","</f>
        <v>"Id": 52,</v>
      </c>
    </row>
    <row r="361" spans="17:22" x14ac:dyDescent="0.3">
      <c r="Q361">
        <f t="shared" ref="Q361:Q364" si="50">Q354+1</f>
        <v>52</v>
      </c>
      <c r="R361" t="s">
        <v>3</v>
      </c>
      <c r="S361" t="str">
        <f>INDEX(Villages[],Q361,11)</f>
        <v>-42</v>
      </c>
      <c r="V361" t="str">
        <f>CHAR(34)&amp;R361&amp;CHAR(34)&amp;": "&amp;S361&amp;","</f>
        <v>"X": -42,</v>
      </c>
    </row>
    <row r="362" spans="17:22" x14ac:dyDescent="0.3">
      <c r="Q362">
        <f t="shared" si="50"/>
        <v>52</v>
      </c>
      <c r="R362" t="s">
        <v>4</v>
      </c>
      <c r="S362" t="str">
        <f>INDEX(Villages[],Q362,12)</f>
        <v>-61</v>
      </c>
      <c r="V362" t="str">
        <f>CHAR(34)&amp;R362&amp;CHAR(34)&amp;": "&amp;S362&amp;","</f>
        <v>"Y": -61,</v>
      </c>
    </row>
    <row r="363" spans="17:22" x14ac:dyDescent="0.3">
      <c r="Q363">
        <f t="shared" si="50"/>
        <v>52</v>
      </c>
      <c r="R363" t="s">
        <v>10</v>
      </c>
      <c r="S363" t="str">
        <f>INDEX(Villages[],Q363,10)</f>
        <v>false</v>
      </c>
      <c r="V363" t="str">
        <f>CHAR(34)&amp;R363&amp;CHAR(34)&amp;": "&amp;CHAR(34)&amp;S363&amp;CHAR(34)&amp;","</f>
        <v>"CanRaid": "false",</v>
      </c>
    </row>
    <row r="364" spans="17:22" x14ac:dyDescent="0.3">
      <c r="Q364">
        <f t="shared" si="50"/>
        <v>52</v>
      </c>
      <c r="R364" t="s">
        <v>211</v>
      </c>
      <c r="S364">
        <f>INDEX(Villages[],Q364,13)</f>
        <v>1</v>
      </c>
      <c r="V364" t="str">
        <f>CHAR(34)&amp;R364&amp;CHAR(34)&amp;": "&amp;CHAR(34)&amp;S364&amp;CHAR(34)</f>
        <v>"Multiplier": "1"</v>
      </c>
    </row>
    <row r="365" spans="17:22" x14ac:dyDescent="0.3">
      <c r="V365" t="s">
        <v>5</v>
      </c>
    </row>
    <row r="366" spans="17:22" x14ac:dyDescent="0.3">
      <c r="V366" t="s">
        <v>1</v>
      </c>
    </row>
    <row r="367" spans="17:22" x14ac:dyDescent="0.3">
      <c r="Q367">
        <f>Q360+1</f>
        <v>53</v>
      </c>
      <c r="R367" t="s">
        <v>2</v>
      </c>
      <c r="S367">
        <f>Q367</f>
        <v>53</v>
      </c>
      <c r="V367" t="str">
        <f>CHAR(34)&amp;R367&amp;CHAR(34)&amp;": "&amp;S367&amp;","</f>
        <v>"Id": 53,</v>
      </c>
    </row>
    <row r="368" spans="17:22" x14ac:dyDescent="0.3">
      <c r="Q368">
        <f t="shared" ref="Q368:Q371" si="51">Q361+1</f>
        <v>53</v>
      </c>
      <c r="R368" t="s">
        <v>3</v>
      </c>
      <c r="S368" t="str">
        <f>INDEX(Villages[],Q368,11)</f>
        <v>-21</v>
      </c>
      <c r="V368" t="str">
        <f>CHAR(34)&amp;R368&amp;CHAR(34)&amp;": "&amp;S368&amp;","</f>
        <v>"X": -21,</v>
      </c>
    </row>
    <row r="369" spans="17:22" x14ac:dyDescent="0.3">
      <c r="Q369">
        <f t="shared" si="51"/>
        <v>53</v>
      </c>
      <c r="R369" t="s">
        <v>4</v>
      </c>
      <c r="S369" t="str">
        <f>INDEX(Villages[],Q369,12)</f>
        <v>-40</v>
      </c>
      <c r="V369" t="str">
        <f>CHAR(34)&amp;R369&amp;CHAR(34)&amp;": "&amp;S369&amp;","</f>
        <v>"Y": -40,</v>
      </c>
    </row>
    <row r="370" spans="17:22" x14ac:dyDescent="0.3">
      <c r="Q370">
        <f t="shared" si="51"/>
        <v>53</v>
      </c>
      <c r="R370" t="s">
        <v>10</v>
      </c>
      <c r="S370" t="str">
        <f>INDEX(Villages[],Q370,10)</f>
        <v>true</v>
      </c>
      <c r="V370" t="str">
        <f>CHAR(34)&amp;R370&amp;CHAR(34)&amp;": "&amp;CHAR(34)&amp;S370&amp;CHAR(34)&amp;","</f>
        <v>"CanRaid": "true",</v>
      </c>
    </row>
    <row r="371" spans="17:22" x14ac:dyDescent="0.3">
      <c r="Q371">
        <f t="shared" si="51"/>
        <v>53</v>
      </c>
      <c r="R371" t="s">
        <v>211</v>
      </c>
      <c r="S371">
        <f>INDEX(Villages[],Q371,13)</f>
        <v>1</v>
      </c>
      <c r="V371" t="str">
        <f>CHAR(34)&amp;R371&amp;CHAR(34)&amp;": "&amp;CHAR(34)&amp;S371&amp;CHAR(34)</f>
        <v>"Multiplier": "1"</v>
      </c>
    </row>
    <row r="372" spans="17:22" x14ac:dyDescent="0.3">
      <c r="V372" t="s">
        <v>5</v>
      </c>
    </row>
    <row r="373" spans="17:22" x14ac:dyDescent="0.3">
      <c r="V373" t="s">
        <v>1</v>
      </c>
    </row>
    <row r="374" spans="17:22" x14ac:dyDescent="0.3">
      <c r="Q374">
        <f>Q367+1</f>
        <v>54</v>
      </c>
      <c r="R374" t="s">
        <v>2</v>
      </c>
      <c r="S374">
        <f>Q374</f>
        <v>54</v>
      </c>
      <c r="V374" t="str">
        <f>CHAR(34)&amp;R374&amp;CHAR(34)&amp;": "&amp;S374&amp;","</f>
        <v>"Id": 54,</v>
      </c>
    </row>
    <row r="375" spans="17:22" x14ac:dyDescent="0.3">
      <c r="Q375">
        <f t="shared" ref="Q375:Q378" si="52">Q368+1</f>
        <v>54</v>
      </c>
      <c r="R375" t="s">
        <v>3</v>
      </c>
      <c r="S375" t="str">
        <f>INDEX(Villages[],Q375,11)</f>
        <v>-19</v>
      </c>
      <c r="V375" t="str">
        <f>CHAR(34)&amp;R375&amp;CHAR(34)&amp;": "&amp;S375&amp;","</f>
        <v>"X": -19,</v>
      </c>
    </row>
    <row r="376" spans="17:22" x14ac:dyDescent="0.3">
      <c r="Q376">
        <f t="shared" si="52"/>
        <v>54</v>
      </c>
      <c r="R376" t="s">
        <v>4</v>
      </c>
      <c r="S376" t="str">
        <f>INDEX(Villages[],Q376,12)</f>
        <v>-60</v>
      </c>
      <c r="V376" t="str">
        <f>CHAR(34)&amp;R376&amp;CHAR(34)&amp;": "&amp;S376&amp;","</f>
        <v>"Y": -60,</v>
      </c>
    </row>
    <row r="377" spans="17:22" x14ac:dyDescent="0.3">
      <c r="Q377">
        <f t="shared" si="52"/>
        <v>54</v>
      </c>
      <c r="R377" t="s">
        <v>10</v>
      </c>
      <c r="S377" t="str">
        <f>INDEX(Villages[],Q377,10)</f>
        <v>true</v>
      </c>
      <c r="V377" t="str">
        <f>CHAR(34)&amp;R377&amp;CHAR(34)&amp;": "&amp;CHAR(34)&amp;S377&amp;CHAR(34)&amp;","</f>
        <v>"CanRaid": "true",</v>
      </c>
    </row>
    <row r="378" spans="17:22" x14ac:dyDescent="0.3">
      <c r="Q378">
        <f t="shared" si="52"/>
        <v>54</v>
      </c>
      <c r="R378" t="s">
        <v>211</v>
      </c>
      <c r="S378">
        <f>INDEX(Villages[],Q378,13)</f>
        <v>1</v>
      </c>
      <c r="V378" t="str">
        <f>CHAR(34)&amp;R378&amp;CHAR(34)&amp;": "&amp;CHAR(34)&amp;S378&amp;CHAR(34)</f>
        <v>"Multiplier": "1"</v>
      </c>
    </row>
    <row r="379" spans="17:22" x14ac:dyDescent="0.3">
      <c r="V379" t="s">
        <v>5</v>
      </c>
    </row>
    <row r="380" spans="17:22" x14ac:dyDescent="0.3">
      <c r="V380" t="s">
        <v>1</v>
      </c>
    </row>
    <row r="381" spans="17:22" x14ac:dyDescent="0.3">
      <c r="Q381">
        <f>Q374+1</f>
        <v>55</v>
      </c>
      <c r="R381" t="s">
        <v>2</v>
      </c>
      <c r="S381">
        <f>Q381</f>
        <v>55</v>
      </c>
      <c r="V381" t="str">
        <f>CHAR(34)&amp;R381&amp;CHAR(34)&amp;": "&amp;S381&amp;","</f>
        <v>"Id": 55,</v>
      </c>
    </row>
    <row r="382" spans="17:22" x14ac:dyDescent="0.3">
      <c r="Q382">
        <f t="shared" ref="Q382:Q385" si="53">Q375+1</f>
        <v>55</v>
      </c>
      <c r="R382" t="s">
        <v>3</v>
      </c>
      <c r="S382" t="str">
        <f>INDEX(Villages[],Q382,11)</f>
        <v>-37</v>
      </c>
      <c r="V382" t="str">
        <f>CHAR(34)&amp;R382&amp;CHAR(34)&amp;": "&amp;S382&amp;","</f>
        <v>"X": -37,</v>
      </c>
    </row>
    <row r="383" spans="17:22" x14ac:dyDescent="0.3">
      <c r="Q383">
        <f t="shared" si="53"/>
        <v>55</v>
      </c>
      <c r="R383" t="s">
        <v>4</v>
      </c>
      <c r="S383" t="str">
        <f>INDEX(Villages[],Q383,12)</f>
        <v>-65</v>
      </c>
      <c r="V383" t="str">
        <f>CHAR(34)&amp;R383&amp;CHAR(34)&amp;": "&amp;S383&amp;","</f>
        <v>"Y": -65,</v>
      </c>
    </row>
    <row r="384" spans="17:22" x14ac:dyDescent="0.3">
      <c r="Q384">
        <f t="shared" si="53"/>
        <v>55</v>
      </c>
      <c r="R384" t="s">
        <v>10</v>
      </c>
      <c r="S384" t="str">
        <f>INDEX(Villages[],Q384,10)</f>
        <v>true</v>
      </c>
      <c r="V384" t="str">
        <f>CHAR(34)&amp;R384&amp;CHAR(34)&amp;": "&amp;CHAR(34)&amp;S384&amp;CHAR(34)&amp;","</f>
        <v>"CanRaid": "true",</v>
      </c>
    </row>
    <row r="385" spans="17:22" x14ac:dyDescent="0.3">
      <c r="Q385">
        <f t="shared" si="53"/>
        <v>55</v>
      </c>
      <c r="R385" t="s">
        <v>211</v>
      </c>
      <c r="S385">
        <f>INDEX(Villages[],Q385,13)</f>
        <v>1</v>
      </c>
      <c r="V385" t="str">
        <f>CHAR(34)&amp;R385&amp;CHAR(34)&amp;": "&amp;CHAR(34)&amp;S385&amp;CHAR(34)</f>
        <v>"Multiplier": "1"</v>
      </c>
    </row>
    <row r="386" spans="17:22" x14ac:dyDescent="0.3">
      <c r="V386" t="s">
        <v>5</v>
      </c>
    </row>
    <row r="387" spans="17:22" x14ac:dyDescent="0.3">
      <c r="V387" t="s">
        <v>1</v>
      </c>
    </row>
    <row r="388" spans="17:22" x14ac:dyDescent="0.3">
      <c r="Q388">
        <f>Q381+1</f>
        <v>56</v>
      </c>
      <c r="R388" t="s">
        <v>2</v>
      </c>
      <c r="S388">
        <f>Q388</f>
        <v>56</v>
      </c>
      <c r="V388" t="str">
        <f>CHAR(34)&amp;R388&amp;CHAR(34)&amp;": "&amp;S388&amp;","</f>
        <v>"Id": 56,</v>
      </c>
    </row>
    <row r="389" spans="17:22" x14ac:dyDescent="0.3">
      <c r="Q389">
        <f t="shared" ref="Q389:Q392" si="54">Q382+1</f>
        <v>56</v>
      </c>
      <c r="R389" t="s">
        <v>3</v>
      </c>
      <c r="S389" t="str">
        <f>INDEX(Villages[],Q389,11)</f>
        <v>-45</v>
      </c>
      <c r="V389" t="str">
        <f>CHAR(34)&amp;R389&amp;CHAR(34)&amp;": "&amp;S389&amp;","</f>
        <v>"X": -45,</v>
      </c>
    </row>
    <row r="390" spans="17:22" x14ac:dyDescent="0.3">
      <c r="Q390">
        <f t="shared" si="54"/>
        <v>56</v>
      </c>
      <c r="R390" t="s">
        <v>4</v>
      </c>
      <c r="S390" t="str">
        <f>INDEX(Villages[],Q390,12)</f>
        <v>-57</v>
      </c>
      <c r="V390" t="str">
        <f>CHAR(34)&amp;R390&amp;CHAR(34)&amp;": "&amp;S390&amp;","</f>
        <v>"Y": -57,</v>
      </c>
    </row>
    <row r="391" spans="17:22" x14ac:dyDescent="0.3">
      <c r="Q391">
        <f t="shared" si="54"/>
        <v>56</v>
      </c>
      <c r="R391" t="s">
        <v>10</v>
      </c>
      <c r="S391" t="str">
        <f>INDEX(Villages[],Q391,10)</f>
        <v>false</v>
      </c>
      <c r="V391" t="str">
        <f>CHAR(34)&amp;R391&amp;CHAR(34)&amp;": "&amp;CHAR(34)&amp;S391&amp;CHAR(34)&amp;","</f>
        <v>"CanRaid": "false",</v>
      </c>
    </row>
    <row r="392" spans="17:22" x14ac:dyDescent="0.3">
      <c r="Q392">
        <f t="shared" si="54"/>
        <v>56</v>
      </c>
      <c r="R392" t="s">
        <v>211</v>
      </c>
      <c r="S392">
        <f>INDEX(Villages[],Q392,13)</f>
        <v>1</v>
      </c>
      <c r="V392" t="str">
        <f>CHAR(34)&amp;R392&amp;CHAR(34)&amp;": "&amp;CHAR(34)&amp;S392&amp;CHAR(34)</f>
        <v>"Multiplier": "1"</v>
      </c>
    </row>
    <row r="393" spans="17:22" x14ac:dyDescent="0.3">
      <c r="V393" t="s">
        <v>5</v>
      </c>
    </row>
    <row r="394" spans="17:22" x14ac:dyDescent="0.3">
      <c r="V394" t="s">
        <v>1</v>
      </c>
    </row>
    <row r="395" spans="17:22" x14ac:dyDescent="0.3">
      <c r="Q395">
        <f>Q388+1</f>
        <v>57</v>
      </c>
      <c r="R395" t="s">
        <v>2</v>
      </c>
      <c r="S395">
        <f>Q395</f>
        <v>57</v>
      </c>
      <c r="V395" t="str">
        <f>CHAR(34)&amp;R395&amp;CHAR(34)&amp;": "&amp;S395&amp;","</f>
        <v>"Id": 57,</v>
      </c>
    </row>
    <row r="396" spans="17:22" x14ac:dyDescent="0.3">
      <c r="Q396">
        <f t="shared" ref="Q396:Q399" si="55">Q389+1</f>
        <v>57</v>
      </c>
      <c r="R396" t="s">
        <v>3</v>
      </c>
      <c r="S396" t="str">
        <f>INDEX(Villages[],Q396,11)</f>
        <v>-23</v>
      </c>
      <c r="V396" t="str">
        <f>CHAR(34)&amp;R396&amp;CHAR(34)&amp;": "&amp;S396&amp;","</f>
        <v>"X": -23,</v>
      </c>
    </row>
    <row r="397" spans="17:22" x14ac:dyDescent="0.3">
      <c r="Q397">
        <f t="shared" si="55"/>
        <v>57</v>
      </c>
      <c r="R397" t="s">
        <v>4</v>
      </c>
      <c r="S397" t="str">
        <f>INDEX(Villages[],Q397,12)</f>
        <v>-38</v>
      </c>
      <c r="V397" t="str">
        <f>CHAR(34)&amp;R397&amp;CHAR(34)&amp;": "&amp;S397&amp;","</f>
        <v>"Y": -38,</v>
      </c>
    </row>
    <row r="398" spans="17:22" x14ac:dyDescent="0.3">
      <c r="Q398">
        <f t="shared" si="55"/>
        <v>57</v>
      </c>
      <c r="R398" t="s">
        <v>10</v>
      </c>
      <c r="S398" t="str">
        <f>INDEX(Villages[],Q398,10)</f>
        <v>false</v>
      </c>
      <c r="V398" t="str">
        <f>CHAR(34)&amp;R398&amp;CHAR(34)&amp;": "&amp;CHAR(34)&amp;S398&amp;CHAR(34)&amp;","</f>
        <v>"CanRaid": "false",</v>
      </c>
    </row>
    <row r="399" spans="17:22" x14ac:dyDescent="0.3">
      <c r="Q399">
        <f t="shared" si="55"/>
        <v>57</v>
      </c>
      <c r="R399" t="s">
        <v>211</v>
      </c>
      <c r="S399">
        <f>INDEX(Villages[],Q399,13)</f>
        <v>2</v>
      </c>
      <c r="V399" t="str">
        <f>CHAR(34)&amp;R399&amp;CHAR(34)&amp;": "&amp;CHAR(34)&amp;S399&amp;CHAR(34)</f>
        <v>"Multiplier": "2"</v>
      </c>
    </row>
    <row r="400" spans="17:22" x14ac:dyDescent="0.3">
      <c r="V400" t="s">
        <v>5</v>
      </c>
    </row>
    <row r="401" spans="17:22" x14ac:dyDescent="0.3">
      <c r="V401" t="s">
        <v>1</v>
      </c>
    </row>
    <row r="402" spans="17:22" x14ac:dyDescent="0.3">
      <c r="Q402">
        <f>Q395+1</f>
        <v>58</v>
      </c>
      <c r="R402" t="s">
        <v>2</v>
      </c>
      <c r="S402">
        <f>Q402</f>
        <v>58</v>
      </c>
      <c r="V402" t="str">
        <f>CHAR(34)&amp;R402&amp;CHAR(34)&amp;": "&amp;S402&amp;","</f>
        <v>"Id": 58,</v>
      </c>
    </row>
    <row r="403" spans="17:22" x14ac:dyDescent="0.3">
      <c r="Q403">
        <f t="shared" ref="Q403:Q406" si="56">Q396+1</f>
        <v>58</v>
      </c>
      <c r="R403" t="s">
        <v>3</v>
      </c>
      <c r="S403" t="str">
        <f>INDEX(Villages[],Q403,11)</f>
        <v>-35</v>
      </c>
      <c r="V403" t="str">
        <f>CHAR(34)&amp;R403&amp;CHAR(34)&amp;": "&amp;S403&amp;","</f>
        <v>"X": -35,</v>
      </c>
    </row>
    <row r="404" spans="17:22" x14ac:dyDescent="0.3">
      <c r="Q404">
        <f t="shared" si="56"/>
        <v>58</v>
      </c>
      <c r="R404" t="s">
        <v>4</v>
      </c>
      <c r="S404" t="str">
        <f>INDEX(Villages[],Q404,12)</f>
        <v>-66</v>
      </c>
      <c r="V404" t="str">
        <f>CHAR(34)&amp;R404&amp;CHAR(34)&amp;": "&amp;S404&amp;","</f>
        <v>"Y": -66,</v>
      </c>
    </row>
    <row r="405" spans="17:22" x14ac:dyDescent="0.3">
      <c r="Q405">
        <f t="shared" si="56"/>
        <v>58</v>
      </c>
      <c r="R405" t="s">
        <v>10</v>
      </c>
      <c r="S405" t="str">
        <f>INDEX(Villages[],Q405,10)</f>
        <v>false</v>
      </c>
      <c r="V405" t="str">
        <f>CHAR(34)&amp;R405&amp;CHAR(34)&amp;": "&amp;CHAR(34)&amp;S405&amp;CHAR(34)&amp;","</f>
        <v>"CanRaid": "false",</v>
      </c>
    </row>
    <row r="406" spans="17:22" x14ac:dyDescent="0.3">
      <c r="Q406">
        <f t="shared" si="56"/>
        <v>58</v>
      </c>
      <c r="R406" t="s">
        <v>211</v>
      </c>
      <c r="S406">
        <f>INDEX(Villages[],Q406,13)</f>
        <v>1</v>
      </c>
      <c r="V406" t="str">
        <f>CHAR(34)&amp;R406&amp;CHAR(34)&amp;": "&amp;CHAR(34)&amp;S406&amp;CHAR(34)</f>
        <v>"Multiplier": "1"</v>
      </c>
    </row>
    <row r="407" spans="17:22" x14ac:dyDescent="0.3">
      <c r="V407" t="s">
        <v>5</v>
      </c>
    </row>
    <row r="408" spans="17:22" x14ac:dyDescent="0.3">
      <c r="V408" t="s">
        <v>1</v>
      </c>
    </row>
    <row r="409" spans="17:22" x14ac:dyDescent="0.3">
      <c r="Q409">
        <f>Q402+1</f>
        <v>59</v>
      </c>
      <c r="R409" t="s">
        <v>2</v>
      </c>
      <c r="S409">
        <f>Q409</f>
        <v>59</v>
      </c>
      <c r="V409" t="str">
        <f>CHAR(34)&amp;R409&amp;CHAR(34)&amp;": "&amp;S409&amp;","</f>
        <v>"Id": 59,</v>
      </c>
    </row>
    <row r="410" spans="17:22" x14ac:dyDescent="0.3">
      <c r="Q410">
        <f t="shared" ref="Q410:Q413" si="57">Q403+1</f>
        <v>59</v>
      </c>
      <c r="R410" t="s">
        <v>3</v>
      </c>
      <c r="S410" t="str">
        <f>INDEX(Villages[],Q410,11)</f>
        <v>-21</v>
      </c>
      <c r="V410" t="str">
        <f>CHAR(34)&amp;R410&amp;CHAR(34)&amp;": "&amp;S410&amp;","</f>
        <v>"X": -21,</v>
      </c>
    </row>
    <row r="411" spans="17:22" x14ac:dyDescent="0.3">
      <c r="Q411">
        <f t="shared" si="57"/>
        <v>59</v>
      </c>
      <c r="R411" t="s">
        <v>4</v>
      </c>
      <c r="S411" t="str">
        <f>INDEX(Villages[],Q411,12)</f>
        <v>-39</v>
      </c>
      <c r="V411" t="str">
        <f>CHAR(34)&amp;R411&amp;CHAR(34)&amp;": "&amp;S411&amp;","</f>
        <v>"Y": -39,</v>
      </c>
    </row>
    <row r="412" spans="17:22" x14ac:dyDescent="0.3">
      <c r="Q412">
        <f t="shared" si="57"/>
        <v>59</v>
      </c>
      <c r="R412" t="s">
        <v>10</v>
      </c>
      <c r="S412" t="str">
        <f>INDEX(Villages[],Q412,10)</f>
        <v>true</v>
      </c>
      <c r="V412" t="str">
        <f>CHAR(34)&amp;R412&amp;CHAR(34)&amp;": "&amp;CHAR(34)&amp;S412&amp;CHAR(34)&amp;","</f>
        <v>"CanRaid": "true",</v>
      </c>
    </row>
    <row r="413" spans="17:22" x14ac:dyDescent="0.3">
      <c r="Q413">
        <f t="shared" si="57"/>
        <v>59</v>
      </c>
      <c r="R413" t="s">
        <v>211</v>
      </c>
      <c r="S413">
        <f>INDEX(Villages[],Q413,13)</f>
        <v>3</v>
      </c>
      <c r="V413" t="str">
        <f>CHAR(34)&amp;R413&amp;CHAR(34)&amp;": "&amp;CHAR(34)&amp;S413&amp;CHAR(34)</f>
        <v>"Multiplier": "3"</v>
      </c>
    </row>
    <row r="414" spans="17:22" x14ac:dyDescent="0.3">
      <c r="V414" t="s">
        <v>5</v>
      </c>
    </row>
    <row r="415" spans="17:22" x14ac:dyDescent="0.3">
      <c r="V415" t="s">
        <v>1</v>
      </c>
    </row>
    <row r="416" spans="17:22" x14ac:dyDescent="0.3">
      <c r="Q416">
        <f>Q409+1</f>
        <v>60</v>
      </c>
      <c r="R416" t="s">
        <v>2</v>
      </c>
      <c r="S416">
        <f>Q416</f>
        <v>60</v>
      </c>
      <c r="V416" t="str">
        <f>CHAR(34)&amp;R416&amp;CHAR(34)&amp;": "&amp;S416&amp;","</f>
        <v>"Id": 60,</v>
      </c>
    </row>
    <row r="417" spans="17:22" x14ac:dyDescent="0.3">
      <c r="Q417">
        <f t="shared" ref="Q417:Q420" si="58">Q410+1</f>
        <v>60</v>
      </c>
      <c r="R417" t="s">
        <v>3</v>
      </c>
      <c r="S417" t="str">
        <f>INDEX(Villages[],Q417,11)</f>
        <v>-17</v>
      </c>
      <c r="V417" t="str">
        <f>CHAR(34)&amp;R417&amp;CHAR(34)&amp;": "&amp;S417&amp;","</f>
        <v>"X": -17,</v>
      </c>
    </row>
    <row r="418" spans="17:22" x14ac:dyDescent="0.3">
      <c r="Q418">
        <f t="shared" si="58"/>
        <v>60</v>
      </c>
      <c r="R418" t="s">
        <v>4</v>
      </c>
      <c r="S418" t="str">
        <f>INDEX(Villages[],Q418,12)</f>
        <v>-44</v>
      </c>
      <c r="V418" t="str">
        <f>CHAR(34)&amp;R418&amp;CHAR(34)&amp;": "&amp;S418&amp;","</f>
        <v>"Y": -44,</v>
      </c>
    </row>
    <row r="419" spans="17:22" x14ac:dyDescent="0.3">
      <c r="Q419">
        <f t="shared" si="58"/>
        <v>60</v>
      </c>
      <c r="R419" t="s">
        <v>10</v>
      </c>
      <c r="S419" t="str">
        <f>INDEX(Villages[],Q419,10)</f>
        <v>false</v>
      </c>
      <c r="V419" t="str">
        <f>CHAR(34)&amp;R419&amp;CHAR(34)&amp;": "&amp;CHAR(34)&amp;S419&amp;CHAR(34)&amp;","</f>
        <v>"CanRaid": "false",</v>
      </c>
    </row>
    <row r="420" spans="17:22" x14ac:dyDescent="0.3">
      <c r="Q420">
        <f t="shared" si="58"/>
        <v>60</v>
      </c>
      <c r="R420" t="s">
        <v>211</v>
      </c>
      <c r="S420">
        <f>INDEX(Villages[],Q420,13)</f>
        <v>1</v>
      </c>
      <c r="V420" t="str">
        <f>CHAR(34)&amp;R420&amp;CHAR(34)&amp;": "&amp;CHAR(34)&amp;S420&amp;CHAR(34)</f>
        <v>"Multiplier": "1"</v>
      </c>
    </row>
    <row r="421" spans="17:22" x14ac:dyDescent="0.3">
      <c r="V421" t="s">
        <v>5</v>
      </c>
    </row>
    <row r="422" spans="17:22" x14ac:dyDescent="0.3">
      <c r="V422" t="s">
        <v>1</v>
      </c>
    </row>
    <row r="423" spans="17:22" x14ac:dyDescent="0.3">
      <c r="Q423">
        <f>Q416+1</f>
        <v>61</v>
      </c>
      <c r="R423" t="s">
        <v>2</v>
      </c>
      <c r="S423">
        <f>Q423</f>
        <v>61</v>
      </c>
      <c r="V423" t="str">
        <f>CHAR(34)&amp;R423&amp;CHAR(34)&amp;": "&amp;S423&amp;","</f>
        <v>"Id": 61,</v>
      </c>
    </row>
    <row r="424" spans="17:22" x14ac:dyDescent="0.3">
      <c r="Q424">
        <f t="shared" ref="Q424:Q427" si="59">Q417+1</f>
        <v>61</v>
      </c>
      <c r="R424" t="s">
        <v>3</v>
      </c>
      <c r="S424" t="str">
        <f>INDEX(Villages[],Q424,11)</f>
        <v>-36</v>
      </c>
      <c r="V424" t="str">
        <f>CHAR(34)&amp;R424&amp;CHAR(34)&amp;": "&amp;S424&amp;","</f>
        <v>"X": -36,</v>
      </c>
    </row>
    <row r="425" spans="17:22" x14ac:dyDescent="0.3">
      <c r="Q425">
        <f t="shared" si="59"/>
        <v>61</v>
      </c>
      <c r="R425" t="s">
        <v>4</v>
      </c>
      <c r="S425" t="str">
        <f>INDEX(Villages[],Q425,12)</f>
        <v>-36</v>
      </c>
      <c r="V425" t="str">
        <f>CHAR(34)&amp;R425&amp;CHAR(34)&amp;": "&amp;S425&amp;","</f>
        <v>"Y": -36,</v>
      </c>
    </row>
    <row r="426" spans="17:22" x14ac:dyDescent="0.3">
      <c r="Q426">
        <f t="shared" si="59"/>
        <v>61</v>
      </c>
      <c r="R426" t="s">
        <v>10</v>
      </c>
      <c r="S426" t="str">
        <f>INDEX(Villages[],Q426,10)</f>
        <v>true</v>
      </c>
      <c r="V426" t="str">
        <f>CHAR(34)&amp;R426&amp;CHAR(34)&amp;": "&amp;CHAR(34)&amp;S426&amp;CHAR(34)&amp;","</f>
        <v>"CanRaid": "true",</v>
      </c>
    </row>
    <row r="427" spans="17:22" x14ac:dyDescent="0.3">
      <c r="Q427">
        <f t="shared" si="59"/>
        <v>61</v>
      </c>
      <c r="R427" t="s">
        <v>211</v>
      </c>
      <c r="S427">
        <f>INDEX(Villages[],Q427,13)</f>
        <v>5</v>
      </c>
      <c r="V427" t="str">
        <f>CHAR(34)&amp;R427&amp;CHAR(34)&amp;": "&amp;CHAR(34)&amp;S427&amp;CHAR(34)</f>
        <v>"Multiplier": "5"</v>
      </c>
    </row>
    <row r="428" spans="17:22" x14ac:dyDescent="0.3">
      <c r="V428" t="s">
        <v>5</v>
      </c>
    </row>
    <row r="429" spans="17:22" x14ac:dyDescent="0.3">
      <c r="V429" t="s">
        <v>1</v>
      </c>
    </row>
    <row r="430" spans="17:22" x14ac:dyDescent="0.3">
      <c r="Q430">
        <f>Q423+1</f>
        <v>62</v>
      </c>
      <c r="R430" t="s">
        <v>2</v>
      </c>
      <c r="S430">
        <f>Q430</f>
        <v>62</v>
      </c>
      <c r="V430" t="str">
        <f>CHAR(34)&amp;R430&amp;CHAR(34)&amp;": "&amp;S430&amp;","</f>
        <v>"Id": 62,</v>
      </c>
    </row>
    <row r="431" spans="17:22" x14ac:dyDescent="0.3">
      <c r="Q431">
        <f t="shared" ref="Q431:Q434" si="60">Q424+1</f>
        <v>62</v>
      </c>
      <c r="R431" t="s">
        <v>3</v>
      </c>
      <c r="S431" t="str">
        <f>INDEX(Villages[],Q431,11)</f>
        <v>-22</v>
      </c>
      <c r="V431" t="str">
        <f>CHAR(34)&amp;R431&amp;CHAR(34)&amp;": "&amp;S431&amp;","</f>
        <v>"X": -22,</v>
      </c>
    </row>
    <row r="432" spans="17:22" x14ac:dyDescent="0.3">
      <c r="Q432">
        <f t="shared" si="60"/>
        <v>62</v>
      </c>
      <c r="R432" t="s">
        <v>4</v>
      </c>
      <c r="S432" t="str">
        <f>INDEX(Villages[],Q432,12)</f>
        <v>-64</v>
      </c>
      <c r="V432" t="str">
        <f>CHAR(34)&amp;R432&amp;CHAR(34)&amp;": "&amp;S432&amp;","</f>
        <v>"Y": -64,</v>
      </c>
    </row>
    <row r="433" spans="17:22" x14ac:dyDescent="0.3">
      <c r="Q433">
        <f t="shared" si="60"/>
        <v>62</v>
      </c>
      <c r="R433" t="s">
        <v>10</v>
      </c>
      <c r="S433" t="str">
        <f>INDEX(Villages[],Q433,10)</f>
        <v>false</v>
      </c>
      <c r="V433" t="str">
        <f>CHAR(34)&amp;R433&amp;CHAR(34)&amp;": "&amp;CHAR(34)&amp;S433&amp;CHAR(34)&amp;","</f>
        <v>"CanRaid": "false",</v>
      </c>
    </row>
    <row r="434" spans="17:22" x14ac:dyDescent="0.3">
      <c r="Q434">
        <f t="shared" si="60"/>
        <v>62</v>
      </c>
      <c r="R434" t="s">
        <v>211</v>
      </c>
      <c r="S434">
        <f>INDEX(Villages[],Q434,13)</f>
        <v>1</v>
      </c>
      <c r="V434" t="str">
        <f>CHAR(34)&amp;R434&amp;CHAR(34)&amp;": "&amp;CHAR(34)&amp;S434&amp;CHAR(34)</f>
        <v>"Multiplier": "1"</v>
      </c>
    </row>
    <row r="435" spans="17:22" x14ac:dyDescent="0.3">
      <c r="V435" t="s">
        <v>5</v>
      </c>
    </row>
    <row r="436" spans="17:22" x14ac:dyDescent="0.3">
      <c r="V436" t="s">
        <v>1</v>
      </c>
    </row>
    <row r="437" spans="17:22" x14ac:dyDescent="0.3">
      <c r="Q437">
        <f>Q430+1</f>
        <v>63</v>
      </c>
      <c r="R437" t="s">
        <v>2</v>
      </c>
      <c r="S437">
        <f>Q437</f>
        <v>63</v>
      </c>
      <c r="V437" t="str">
        <f>CHAR(34)&amp;R437&amp;CHAR(34)&amp;": "&amp;S437&amp;","</f>
        <v>"Id": 63,</v>
      </c>
    </row>
    <row r="438" spans="17:22" x14ac:dyDescent="0.3">
      <c r="Q438">
        <f t="shared" ref="Q438:Q441" si="61">Q431+1</f>
        <v>63</v>
      </c>
      <c r="R438" t="s">
        <v>3</v>
      </c>
      <c r="S438" t="str">
        <f>INDEX(Villages[],Q438,11)</f>
        <v>-45</v>
      </c>
      <c r="V438" t="str">
        <f>CHAR(34)&amp;R438&amp;CHAR(34)&amp;": "&amp;S438&amp;","</f>
        <v>"X": -45,</v>
      </c>
    </row>
    <row r="439" spans="17:22" x14ac:dyDescent="0.3">
      <c r="Q439">
        <f t="shared" si="61"/>
        <v>63</v>
      </c>
      <c r="R439" t="s">
        <v>4</v>
      </c>
      <c r="S439" t="str">
        <f>INDEX(Villages[],Q439,12)</f>
        <v>-59</v>
      </c>
      <c r="V439" t="str">
        <f>CHAR(34)&amp;R439&amp;CHAR(34)&amp;": "&amp;S439&amp;","</f>
        <v>"Y": -59,</v>
      </c>
    </row>
    <row r="440" spans="17:22" x14ac:dyDescent="0.3">
      <c r="Q440">
        <f t="shared" si="61"/>
        <v>63</v>
      </c>
      <c r="R440" t="s">
        <v>10</v>
      </c>
      <c r="S440" t="str">
        <f>INDEX(Villages[],Q440,10)</f>
        <v>true</v>
      </c>
      <c r="V440" t="str">
        <f>CHAR(34)&amp;R440&amp;CHAR(34)&amp;": "&amp;CHAR(34)&amp;S440&amp;CHAR(34)&amp;","</f>
        <v>"CanRaid": "true",</v>
      </c>
    </row>
    <row r="441" spans="17:22" x14ac:dyDescent="0.3">
      <c r="Q441">
        <f t="shared" si="61"/>
        <v>63</v>
      </c>
      <c r="R441" t="s">
        <v>211</v>
      </c>
      <c r="S441">
        <f>INDEX(Villages[],Q441,13)</f>
        <v>2</v>
      </c>
      <c r="V441" t="str">
        <f>CHAR(34)&amp;R441&amp;CHAR(34)&amp;": "&amp;CHAR(34)&amp;S441&amp;CHAR(34)</f>
        <v>"Multiplier": "2"</v>
      </c>
    </row>
    <row r="442" spans="17:22" x14ac:dyDescent="0.3">
      <c r="V442" t="s">
        <v>5</v>
      </c>
    </row>
    <row r="443" spans="17:22" x14ac:dyDescent="0.3">
      <c r="V443" t="s">
        <v>1</v>
      </c>
    </row>
    <row r="444" spans="17:22" x14ac:dyDescent="0.3">
      <c r="Q444">
        <f>Q437+1</f>
        <v>64</v>
      </c>
      <c r="R444" t="s">
        <v>2</v>
      </c>
      <c r="S444">
        <f>Q444</f>
        <v>64</v>
      </c>
      <c r="V444" t="str">
        <f>CHAR(34)&amp;R444&amp;CHAR(34)&amp;": "&amp;S444&amp;","</f>
        <v>"Id": 64,</v>
      </c>
    </row>
    <row r="445" spans="17:22" x14ac:dyDescent="0.3">
      <c r="Q445">
        <f t="shared" ref="Q445:Q448" si="62">Q438+1</f>
        <v>64</v>
      </c>
      <c r="R445" t="s">
        <v>3</v>
      </c>
      <c r="S445" t="str">
        <f>INDEX(Villages[],Q445,11)</f>
        <v>-46</v>
      </c>
      <c r="V445" t="str">
        <f>CHAR(34)&amp;R445&amp;CHAR(34)&amp;": "&amp;S445&amp;","</f>
        <v>"X": -46,</v>
      </c>
    </row>
    <row r="446" spans="17:22" x14ac:dyDescent="0.3">
      <c r="Q446">
        <f t="shared" si="62"/>
        <v>64</v>
      </c>
      <c r="R446" t="s">
        <v>4</v>
      </c>
      <c r="S446" t="str">
        <f>INDEX(Villages[],Q446,12)</f>
        <v>-45</v>
      </c>
      <c r="V446" t="str">
        <f>CHAR(34)&amp;R446&amp;CHAR(34)&amp;": "&amp;S446&amp;","</f>
        <v>"Y": -45,</v>
      </c>
    </row>
    <row r="447" spans="17:22" x14ac:dyDescent="0.3">
      <c r="Q447">
        <f t="shared" si="62"/>
        <v>64</v>
      </c>
      <c r="R447" t="s">
        <v>10</v>
      </c>
      <c r="S447" t="str">
        <f>INDEX(Villages[],Q447,10)</f>
        <v>true</v>
      </c>
      <c r="V447" t="str">
        <f>CHAR(34)&amp;R447&amp;CHAR(34)&amp;": "&amp;CHAR(34)&amp;S447&amp;CHAR(34)&amp;","</f>
        <v>"CanRaid": "true",</v>
      </c>
    </row>
    <row r="448" spans="17:22" x14ac:dyDescent="0.3">
      <c r="Q448">
        <f t="shared" si="62"/>
        <v>64</v>
      </c>
      <c r="R448" t="s">
        <v>211</v>
      </c>
      <c r="S448">
        <f>INDEX(Villages[],Q448,13)</f>
        <v>2</v>
      </c>
      <c r="V448" t="str">
        <f>CHAR(34)&amp;R448&amp;CHAR(34)&amp;": "&amp;CHAR(34)&amp;S448&amp;CHAR(34)</f>
        <v>"Multiplier": "2"</v>
      </c>
    </row>
    <row r="449" spans="17:22" x14ac:dyDescent="0.3">
      <c r="V449" t="s">
        <v>5</v>
      </c>
    </row>
    <row r="450" spans="17:22" x14ac:dyDescent="0.3">
      <c r="V450" t="s">
        <v>1</v>
      </c>
    </row>
    <row r="451" spans="17:22" x14ac:dyDescent="0.3">
      <c r="Q451">
        <f>Q444+1</f>
        <v>65</v>
      </c>
      <c r="R451" t="s">
        <v>2</v>
      </c>
      <c r="S451">
        <f>Q451</f>
        <v>65</v>
      </c>
      <c r="V451" t="str">
        <f>CHAR(34)&amp;R451&amp;CHAR(34)&amp;": "&amp;S451&amp;","</f>
        <v>"Id": 65,</v>
      </c>
    </row>
    <row r="452" spans="17:22" x14ac:dyDescent="0.3">
      <c r="Q452">
        <f t="shared" ref="Q452:Q455" si="63">Q445+1</f>
        <v>65</v>
      </c>
      <c r="R452" t="s">
        <v>3</v>
      </c>
      <c r="S452" t="str">
        <f>INDEX(Villages[],Q452,11)</f>
        <v>-21</v>
      </c>
      <c r="V452" t="str">
        <f>CHAR(34)&amp;R452&amp;CHAR(34)&amp;": "&amp;S452&amp;","</f>
        <v>"X": -21,</v>
      </c>
    </row>
    <row r="453" spans="17:22" x14ac:dyDescent="0.3">
      <c r="Q453">
        <f t="shared" si="63"/>
        <v>65</v>
      </c>
      <c r="R453" t="s">
        <v>4</v>
      </c>
      <c r="S453" t="str">
        <f>INDEX(Villages[],Q453,12)</f>
        <v>-38</v>
      </c>
      <c r="V453" t="str">
        <f>CHAR(34)&amp;R453&amp;CHAR(34)&amp;": "&amp;S453&amp;","</f>
        <v>"Y": -38,</v>
      </c>
    </row>
    <row r="454" spans="17:22" x14ac:dyDescent="0.3">
      <c r="Q454">
        <f t="shared" si="63"/>
        <v>65</v>
      </c>
      <c r="R454" t="s">
        <v>10</v>
      </c>
      <c r="S454" t="str">
        <f>INDEX(Villages[],Q454,10)</f>
        <v>false</v>
      </c>
      <c r="V454" t="str">
        <f>CHAR(34)&amp;R454&amp;CHAR(34)&amp;": "&amp;CHAR(34)&amp;S454&amp;CHAR(34)&amp;","</f>
        <v>"CanRaid": "false",</v>
      </c>
    </row>
    <row r="455" spans="17:22" x14ac:dyDescent="0.3">
      <c r="Q455">
        <f t="shared" si="63"/>
        <v>65</v>
      </c>
      <c r="R455" t="s">
        <v>211</v>
      </c>
      <c r="S455">
        <f>INDEX(Villages[],Q455,13)</f>
        <v>1</v>
      </c>
      <c r="V455" t="str">
        <f>CHAR(34)&amp;R455&amp;CHAR(34)&amp;": "&amp;CHAR(34)&amp;S455&amp;CHAR(34)</f>
        <v>"Multiplier": "1"</v>
      </c>
    </row>
    <row r="456" spans="17:22" x14ac:dyDescent="0.3">
      <c r="V456" t="s">
        <v>5</v>
      </c>
    </row>
    <row r="457" spans="17:22" x14ac:dyDescent="0.3">
      <c r="V457" t="s">
        <v>1</v>
      </c>
    </row>
    <row r="458" spans="17:22" x14ac:dyDescent="0.3">
      <c r="Q458">
        <f>Q451+1</f>
        <v>66</v>
      </c>
      <c r="R458" t="s">
        <v>2</v>
      </c>
      <c r="S458">
        <f>Q458</f>
        <v>66</v>
      </c>
      <c r="V458" t="str">
        <f>CHAR(34)&amp;R458&amp;CHAR(34)&amp;": "&amp;S458&amp;","</f>
        <v>"Id": 66,</v>
      </c>
    </row>
    <row r="459" spans="17:22" x14ac:dyDescent="0.3">
      <c r="Q459">
        <f t="shared" ref="Q459:Q462" si="64">Q452+1</f>
        <v>66</v>
      </c>
      <c r="R459" t="s">
        <v>3</v>
      </c>
      <c r="S459" t="str">
        <f>INDEX(Villages[],Q459,11)</f>
        <v>-17</v>
      </c>
      <c r="V459" t="str">
        <f>CHAR(34)&amp;R459&amp;CHAR(34)&amp;": "&amp;S459&amp;","</f>
        <v>"X": -17,</v>
      </c>
    </row>
    <row r="460" spans="17:22" x14ac:dyDescent="0.3">
      <c r="Q460">
        <f t="shared" si="64"/>
        <v>66</v>
      </c>
      <c r="R460" t="s">
        <v>4</v>
      </c>
      <c r="S460" t="str">
        <f>INDEX(Villages[],Q460,12)</f>
        <v>-60</v>
      </c>
      <c r="V460" t="str">
        <f>CHAR(34)&amp;R460&amp;CHAR(34)&amp;": "&amp;S460&amp;","</f>
        <v>"Y": -60,</v>
      </c>
    </row>
    <row r="461" spans="17:22" x14ac:dyDescent="0.3">
      <c r="Q461">
        <f t="shared" si="64"/>
        <v>66</v>
      </c>
      <c r="R461" t="s">
        <v>10</v>
      </c>
      <c r="S461" t="str">
        <f>INDEX(Villages[],Q461,10)</f>
        <v>true</v>
      </c>
      <c r="V461" t="str">
        <f>CHAR(34)&amp;R461&amp;CHAR(34)&amp;": "&amp;CHAR(34)&amp;S461&amp;CHAR(34)&amp;","</f>
        <v>"CanRaid": "true",</v>
      </c>
    </row>
    <row r="462" spans="17:22" x14ac:dyDescent="0.3">
      <c r="Q462">
        <f t="shared" si="64"/>
        <v>66</v>
      </c>
      <c r="R462" t="s">
        <v>211</v>
      </c>
      <c r="S462">
        <f>INDEX(Villages[],Q462,13)</f>
        <v>1</v>
      </c>
      <c r="V462" t="str">
        <f>CHAR(34)&amp;R462&amp;CHAR(34)&amp;": "&amp;CHAR(34)&amp;S462&amp;CHAR(34)</f>
        <v>"Multiplier": "1"</v>
      </c>
    </row>
    <row r="463" spans="17:22" x14ac:dyDescent="0.3">
      <c r="V463" t="s">
        <v>5</v>
      </c>
    </row>
    <row r="464" spans="17:22" x14ac:dyDescent="0.3">
      <c r="V464" t="s">
        <v>1</v>
      </c>
    </row>
    <row r="465" spans="17:22" x14ac:dyDescent="0.3">
      <c r="Q465">
        <f>Q458+1</f>
        <v>67</v>
      </c>
      <c r="R465" t="s">
        <v>2</v>
      </c>
      <c r="S465">
        <f>Q465</f>
        <v>67</v>
      </c>
      <c r="V465" t="str">
        <f>CHAR(34)&amp;R465&amp;CHAR(34)&amp;": "&amp;S465&amp;","</f>
        <v>"Id": 67,</v>
      </c>
    </row>
    <row r="466" spans="17:22" x14ac:dyDescent="0.3">
      <c r="Q466">
        <f t="shared" ref="Q466:Q469" si="65">Q459+1</f>
        <v>67</v>
      </c>
      <c r="R466" t="s">
        <v>3</v>
      </c>
      <c r="S466" t="str">
        <f>INDEX(Villages[],Q466,11)</f>
        <v>-36</v>
      </c>
      <c r="V466" t="str">
        <f>CHAR(34)&amp;R466&amp;CHAR(34)&amp;": "&amp;S466&amp;","</f>
        <v>"X": -36,</v>
      </c>
    </row>
    <row r="467" spans="17:22" x14ac:dyDescent="0.3">
      <c r="Q467">
        <f t="shared" si="65"/>
        <v>67</v>
      </c>
      <c r="R467" t="s">
        <v>4</v>
      </c>
      <c r="S467" t="str">
        <f>INDEX(Villages[],Q467,12)</f>
        <v>-67</v>
      </c>
      <c r="V467" t="str">
        <f>CHAR(34)&amp;R467&amp;CHAR(34)&amp;": "&amp;S467&amp;","</f>
        <v>"Y": -67,</v>
      </c>
    </row>
    <row r="468" spans="17:22" x14ac:dyDescent="0.3">
      <c r="Q468">
        <f t="shared" si="65"/>
        <v>67</v>
      </c>
      <c r="R468" t="s">
        <v>10</v>
      </c>
      <c r="S468" t="str">
        <f>INDEX(Villages[],Q468,10)</f>
        <v>false</v>
      </c>
      <c r="V468" t="str">
        <f>CHAR(34)&amp;R468&amp;CHAR(34)&amp;": "&amp;CHAR(34)&amp;S468&amp;CHAR(34)&amp;","</f>
        <v>"CanRaid": "false",</v>
      </c>
    </row>
    <row r="469" spans="17:22" x14ac:dyDescent="0.3">
      <c r="Q469">
        <f t="shared" si="65"/>
        <v>67</v>
      </c>
      <c r="R469" t="s">
        <v>211</v>
      </c>
      <c r="S469">
        <f>INDEX(Villages[],Q469,13)</f>
        <v>1</v>
      </c>
      <c r="V469" t="str">
        <f>CHAR(34)&amp;R469&amp;CHAR(34)&amp;": "&amp;CHAR(34)&amp;S469&amp;CHAR(34)</f>
        <v>"Multiplier": "1"</v>
      </c>
    </row>
    <row r="470" spans="17:22" x14ac:dyDescent="0.3">
      <c r="V470" t="s">
        <v>5</v>
      </c>
    </row>
    <row r="471" spans="17:22" x14ac:dyDescent="0.3">
      <c r="V471" t="s">
        <v>1</v>
      </c>
    </row>
    <row r="472" spans="17:22" x14ac:dyDescent="0.3">
      <c r="Q472">
        <f>Q465+1</f>
        <v>68</v>
      </c>
      <c r="R472" t="s">
        <v>2</v>
      </c>
      <c r="S472">
        <f>Q472</f>
        <v>68</v>
      </c>
      <c r="V472" t="str">
        <f>CHAR(34)&amp;R472&amp;CHAR(34)&amp;": "&amp;S472&amp;","</f>
        <v>"Id": 68,</v>
      </c>
    </row>
    <row r="473" spans="17:22" x14ac:dyDescent="0.3">
      <c r="Q473">
        <f t="shared" ref="Q473:Q476" si="66">Q466+1</f>
        <v>68</v>
      </c>
      <c r="R473" t="s">
        <v>3</v>
      </c>
      <c r="S473" t="str">
        <f>INDEX(Villages[],Q473,11)</f>
        <v>-19</v>
      </c>
      <c r="V473" t="str">
        <f>CHAR(34)&amp;R473&amp;CHAR(34)&amp;": "&amp;S473&amp;","</f>
        <v>"X": -19,</v>
      </c>
    </row>
    <row r="474" spans="17:22" x14ac:dyDescent="0.3">
      <c r="Q474">
        <f t="shared" si="66"/>
        <v>68</v>
      </c>
      <c r="R474" t="s">
        <v>4</v>
      </c>
      <c r="S474" t="str">
        <f>INDEX(Villages[],Q474,12)</f>
        <v>-63</v>
      </c>
      <c r="V474" t="str">
        <f>CHAR(34)&amp;R474&amp;CHAR(34)&amp;": "&amp;S474&amp;","</f>
        <v>"Y": -63,</v>
      </c>
    </row>
    <row r="475" spans="17:22" x14ac:dyDescent="0.3">
      <c r="Q475">
        <f t="shared" si="66"/>
        <v>68</v>
      </c>
      <c r="R475" t="s">
        <v>10</v>
      </c>
      <c r="S475" t="str">
        <f>INDEX(Villages[],Q475,10)</f>
        <v>true</v>
      </c>
      <c r="V475" t="str">
        <f>CHAR(34)&amp;R475&amp;CHAR(34)&amp;": "&amp;CHAR(34)&amp;S475&amp;CHAR(34)&amp;","</f>
        <v>"CanRaid": "true",</v>
      </c>
    </row>
    <row r="476" spans="17:22" x14ac:dyDescent="0.3">
      <c r="Q476">
        <f t="shared" si="66"/>
        <v>68</v>
      </c>
      <c r="R476" t="s">
        <v>211</v>
      </c>
      <c r="S476">
        <f>INDEX(Villages[],Q476,13)</f>
        <v>1</v>
      </c>
      <c r="V476" t="str">
        <f>CHAR(34)&amp;R476&amp;CHAR(34)&amp;": "&amp;CHAR(34)&amp;S476&amp;CHAR(34)</f>
        <v>"Multiplier": "1"</v>
      </c>
    </row>
    <row r="477" spans="17:22" x14ac:dyDescent="0.3">
      <c r="V477" t="s">
        <v>5</v>
      </c>
    </row>
    <row r="478" spans="17:22" x14ac:dyDescent="0.3">
      <c r="V478" t="s">
        <v>1</v>
      </c>
    </row>
    <row r="479" spans="17:22" x14ac:dyDescent="0.3">
      <c r="Q479">
        <f>Q472+1</f>
        <v>69</v>
      </c>
      <c r="R479" t="s">
        <v>2</v>
      </c>
      <c r="S479">
        <f>Q479</f>
        <v>69</v>
      </c>
      <c r="V479" t="str">
        <f>CHAR(34)&amp;R479&amp;CHAR(34)&amp;": "&amp;S479&amp;","</f>
        <v>"Id": 69,</v>
      </c>
    </row>
    <row r="480" spans="17:22" x14ac:dyDescent="0.3">
      <c r="Q480">
        <f t="shared" ref="Q480:Q483" si="67">Q473+1</f>
        <v>69</v>
      </c>
      <c r="R480" t="s">
        <v>3</v>
      </c>
      <c r="S480" t="str">
        <f>INDEX(Villages[],Q480,11)</f>
        <v>-48</v>
      </c>
      <c r="V480" t="str">
        <f>CHAR(34)&amp;R480&amp;CHAR(34)&amp;": "&amp;S480&amp;","</f>
        <v>"X": -48,</v>
      </c>
    </row>
    <row r="481" spans="17:22" x14ac:dyDescent="0.3">
      <c r="Q481">
        <f t="shared" si="67"/>
        <v>69</v>
      </c>
      <c r="R481" t="s">
        <v>4</v>
      </c>
      <c r="S481" t="str">
        <f>INDEX(Villages[],Q481,12)</f>
        <v>-51</v>
      </c>
      <c r="V481" t="str">
        <f>CHAR(34)&amp;R481&amp;CHAR(34)&amp;": "&amp;S481&amp;","</f>
        <v>"Y": -51,</v>
      </c>
    </row>
    <row r="482" spans="17:22" x14ac:dyDescent="0.3">
      <c r="Q482">
        <f t="shared" si="67"/>
        <v>69</v>
      </c>
      <c r="R482" t="s">
        <v>10</v>
      </c>
      <c r="S482" t="str">
        <f>INDEX(Villages[],Q482,10)</f>
        <v>true</v>
      </c>
      <c r="V482" t="str">
        <f>CHAR(34)&amp;R482&amp;CHAR(34)&amp;": "&amp;CHAR(34)&amp;S482&amp;CHAR(34)&amp;","</f>
        <v>"CanRaid": "true",</v>
      </c>
    </row>
    <row r="483" spans="17:22" x14ac:dyDescent="0.3">
      <c r="Q483">
        <f t="shared" si="67"/>
        <v>69</v>
      </c>
      <c r="R483" t="s">
        <v>211</v>
      </c>
      <c r="S483">
        <f>INDEX(Villages[],Q483,13)</f>
        <v>15</v>
      </c>
      <c r="V483" t="str">
        <f>CHAR(34)&amp;R483&amp;CHAR(34)&amp;": "&amp;CHAR(34)&amp;S483&amp;CHAR(34)</f>
        <v>"Multiplier": "15"</v>
      </c>
    </row>
    <row r="484" spans="17:22" x14ac:dyDescent="0.3">
      <c r="V484" t="s">
        <v>5</v>
      </c>
    </row>
    <row r="485" spans="17:22" x14ac:dyDescent="0.3">
      <c r="V485" t="s">
        <v>1</v>
      </c>
    </row>
    <row r="486" spans="17:22" x14ac:dyDescent="0.3">
      <c r="Q486">
        <f>Q479+1</f>
        <v>70</v>
      </c>
      <c r="R486" t="s">
        <v>2</v>
      </c>
      <c r="S486">
        <f>Q486</f>
        <v>70</v>
      </c>
      <c r="V486" t="str">
        <f>CHAR(34)&amp;R486&amp;CHAR(34)&amp;": "&amp;S486&amp;","</f>
        <v>"Id": 70,</v>
      </c>
    </row>
    <row r="487" spans="17:22" x14ac:dyDescent="0.3">
      <c r="Q487">
        <f t="shared" ref="Q487:Q490" si="68">Q480+1</f>
        <v>70</v>
      </c>
      <c r="R487" t="s">
        <v>3</v>
      </c>
      <c r="S487" t="str">
        <f>INDEX(Villages[],Q487,11)</f>
        <v>-16</v>
      </c>
      <c r="V487" t="str">
        <f>CHAR(34)&amp;R487&amp;CHAR(34)&amp;": "&amp;S487&amp;","</f>
        <v>"X": -16,</v>
      </c>
    </row>
    <row r="488" spans="17:22" x14ac:dyDescent="0.3">
      <c r="Q488">
        <f t="shared" si="68"/>
        <v>70</v>
      </c>
      <c r="R488" t="s">
        <v>4</v>
      </c>
      <c r="S488" t="str">
        <f>INDEX(Villages[],Q488,12)</f>
        <v>-43</v>
      </c>
      <c r="V488" t="str">
        <f>CHAR(34)&amp;R488&amp;CHAR(34)&amp;": "&amp;S488&amp;","</f>
        <v>"Y": -43,</v>
      </c>
    </row>
    <row r="489" spans="17:22" x14ac:dyDescent="0.3">
      <c r="Q489">
        <f t="shared" si="68"/>
        <v>70</v>
      </c>
      <c r="R489" t="s">
        <v>10</v>
      </c>
      <c r="S489" t="str">
        <f>INDEX(Villages[],Q489,10)</f>
        <v>false</v>
      </c>
      <c r="V489" t="str">
        <f>CHAR(34)&amp;R489&amp;CHAR(34)&amp;": "&amp;CHAR(34)&amp;S489&amp;CHAR(34)&amp;","</f>
        <v>"CanRaid": "false",</v>
      </c>
    </row>
    <row r="490" spans="17:22" x14ac:dyDescent="0.3">
      <c r="Q490">
        <f t="shared" si="68"/>
        <v>70</v>
      </c>
      <c r="R490" t="s">
        <v>211</v>
      </c>
      <c r="S490">
        <f>INDEX(Villages[],Q490,13)</f>
        <v>1</v>
      </c>
      <c r="V490" t="str">
        <f>CHAR(34)&amp;R490&amp;CHAR(34)&amp;": "&amp;CHAR(34)&amp;S490&amp;CHAR(34)</f>
        <v>"Multiplier": "1"</v>
      </c>
    </row>
    <row r="491" spans="17:22" x14ac:dyDescent="0.3">
      <c r="V491" t="s">
        <v>5</v>
      </c>
    </row>
    <row r="492" spans="17:22" x14ac:dyDescent="0.3">
      <c r="V492" t="s">
        <v>1</v>
      </c>
    </row>
    <row r="493" spans="17:22" x14ac:dyDescent="0.3">
      <c r="Q493">
        <f>Q486+1</f>
        <v>71</v>
      </c>
      <c r="R493" t="s">
        <v>2</v>
      </c>
      <c r="S493">
        <f>Q493</f>
        <v>71</v>
      </c>
      <c r="V493" t="str">
        <f>CHAR(34)&amp;R493&amp;CHAR(34)&amp;": "&amp;S493&amp;","</f>
        <v>"Id": 71,</v>
      </c>
    </row>
    <row r="494" spans="17:22" x14ac:dyDescent="0.3">
      <c r="Q494">
        <f t="shared" ref="Q494:Q497" si="69">Q487+1</f>
        <v>71</v>
      </c>
      <c r="R494" t="s">
        <v>3</v>
      </c>
      <c r="S494" t="str">
        <f>INDEX(Villages[],Q494,11)</f>
        <v>-44</v>
      </c>
      <c r="V494" t="str">
        <f>CHAR(34)&amp;R494&amp;CHAR(34)&amp;": "&amp;S494&amp;","</f>
        <v>"X": -44,</v>
      </c>
    </row>
    <row r="495" spans="17:22" x14ac:dyDescent="0.3">
      <c r="Q495">
        <f t="shared" si="69"/>
        <v>71</v>
      </c>
      <c r="R495" t="s">
        <v>4</v>
      </c>
      <c r="S495" t="str">
        <f>INDEX(Villages[],Q495,12)</f>
        <v>-62</v>
      </c>
      <c r="V495" t="str">
        <f>CHAR(34)&amp;R495&amp;CHAR(34)&amp;": "&amp;S495&amp;","</f>
        <v>"Y": -62,</v>
      </c>
    </row>
    <row r="496" spans="17:22" x14ac:dyDescent="0.3">
      <c r="Q496">
        <f t="shared" si="69"/>
        <v>71</v>
      </c>
      <c r="R496" t="s">
        <v>10</v>
      </c>
      <c r="S496" t="str">
        <f>INDEX(Villages[],Q496,10)</f>
        <v>true</v>
      </c>
      <c r="V496" t="str">
        <f>CHAR(34)&amp;R496&amp;CHAR(34)&amp;": "&amp;CHAR(34)&amp;S496&amp;CHAR(34)&amp;","</f>
        <v>"CanRaid": "true",</v>
      </c>
    </row>
    <row r="497" spans="17:22" x14ac:dyDescent="0.3">
      <c r="Q497">
        <f t="shared" si="69"/>
        <v>71</v>
      </c>
      <c r="R497" t="s">
        <v>211</v>
      </c>
      <c r="S497">
        <f>INDEX(Villages[],Q497,13)</f>
        <v>10</v>
      </c>
      <c r="V497" t="str">
        <f>CHAR(34)&amp;R497&amp;CHAR(34)&amp;": "&amp;CHAR(34)&amp;S497&amp;CHAR(34)</f>
        <v>"Multiplier": "10"</v>
      </c>
    </row>
    <row r="498" spans="17:22" x14ac:dyDescent="0.3">
      <c r="V498" t="s">
        <v>5</v>
      </c>
    </row>
    <row r="499" spans="17:22" x14ac:dyDescent="0.3">
      <c r="V499" t="s">
        <v>1</v>
      </c>
    </row>
    <row r="500" spans="17:22" x14ac:dyDescent="0.3">
      <c r="Q500">
        <f>Q493+1</f>
        <v>72</v>
      </c>
      <c r="R500" t="s">
        <v>2</v>
      </c>
      <c r="S500">
        <f>Q500</f>
        <v>72</v>
      </c>
      <c r="V500" t="str">
        <f>CHAR(34)&amp;R500&amp;CHAR(34)&amp;": "&amp;S500&amp;","</f>
        <v>"Id": 72,</v>
      </c>
    </row>
    <row r="501" spans="17:22" x14ac:dyDescent="0.3">
      <c r="Q501">
        <f t="shared" ref="Q501:Q504" si="70">Q494+1</f>
        <v>72</v>
      </c>
      <c r="R501" t="s">
        <v>3</v>
      </c>
      <c r="S501" t="str">
        <f>INDEX(Villages[],Q501,11)</f>
        <v>-20</v>
      </c>
      <c r="V501" t="str">
        <f>CHAR(34)&amp;R501&amp;CHAR(34)&amp;": "&amp;S501&amp;","</f>
        <v>"X": -20,</v>
      </c>
    </row>
    <row r="502" spans="17:22" x14ac:dyDescent="0.3">
      <c r="Q502">
        <f t="shared" si="70"/>
        <v>72</v>
      </c>
      <c r="R502" t="s">
        <v>4</v>
      </c>
      <c r="S502" t="str">
        <f>INDEX(Villages[],Q502,12)</f>
        <v>-64</v>
      </c>
      <c r="V502" t="str">
        <f>CHAR(34)&amp;R502&amp;CHAR(34)&amp;": "&amp;S502&amp;","</f>
        <v>"Y": -64,</v>
      </c>
    </row>
    <row r="503" spans="17:22" x14ac:dyDescent="0.3">
      <c r="Q503">
        <f t="shared" si="70"/>
        <v>72</v>
      </c>
      <c r="R503" t="s">
        <v>10</v>
      </c>
      <c r="S503" t="str">
        <f>INDEX(Villages[],Q503,10)</f>
        <v>false</v>
      </c>
      <c r="V503" t="str">
        <f>CHAR(34)&amp;R503&amp;CHAR(34)&amp;": "&amp;CHAR(34)&amp;S503&amp;CHAR(34)&amp;","</f>
        <v>"CanRaid": "false",</v>
      </c>
    </row>
    <row r="504" spans="17:22" x14ac:dyDescent="0.3">
      <c r="Q504">
        <f t="shared" si="70"/>
        <v>72</v>
      </c>
      <c r="R504" t="s">
        <v>211</v>
      </c>
      <c r="S504">
        <f>INDEX(Villages[],Q504,13)</f>
        <v>1</v>
      </c>
      <c r="V504" t="str">
        <f>CHAR(34)&amp;R504&amp;CHAR(34)&amp;": "&amp;CHAR(34)&amp;S504&amp;CHAR(34)</f>
        <v>"Multiplier": "1"</v>
      </c>
    </row>
    <row r="505" spans="17:22" x14ac:dyDescent="0.3">
      <c r="V505" t="s">
        <v>5</v>
      </c>
    </row>
    <row r="506" spans="17:22" x14ac:dyDescent="0.3">
      <c r="V506" t="s">
        <v>1</v>
      </c>
    </row>
    <row r="507" spans="17:22" x14ac:dyDescent="0.3">
      <c r="Q507">
        <f>Q500+1</f>
        <v>73</v>
      </c>
      <c r="R507" t="s">
        <v>2</v>
      </c>
      <c r="S507">
        <f>Q507</f>
        <v>73</v>
      </c>
      <c r="V507" t="str">
        <f>CHAR(34)&amp;R507&amp;CHAR(34)&amp;": "&amp;S507&amp;","</f>
        <v>"Id": 73,</v>
      </c>
    </row>
    <row r="508" spans="17:22" x14ac:dyDescent="0.3">
      <c r="Q508">
        <f t="shared" ref="Q508:Q511" si="71">Q501+1</f>
        <v>73</v>
      </c>
      <c r="R508" t="s">
        <v>3</v>
      </c>
      <c r="S508" t="str">
        <f>INDEX(Villages[],Q508,11)</f>
        <v>-42</v>
      </c>
      <c r="V508" t="str">
        <f>CHAR(34)&amp;R508&amp;CHAR(34)&amp;": "&amp;S508&amp;","</f>
        <v>"X": -42,</v>
      </c>
    </row>
    <row r="509" spans="17:22" x14ac:dyDescent="0.3">
      <c r="Q509">
        <f t="shared" si="71"/>
        <v>73</v>
      </c>
      <c r="R509" t="s">
        <v>4</v>
      </c>
      <c r="S509" t="str">
        <f>INDEX(Villages[],Q509,12)</f>
        <v>-64</v>
      </c>
      <c r="V509" t="str">
        <f>CHAR(34)&amp;R509&amp;CHAR(34)&amp;": "&amp;S509&amp;","</f>
        <v>"Y": -64,</v>
      </c>
    </row>
    <row r="510" spans="17:22" x14ac:dyDescent="0.3">
      <c r="Q510">
        <f t="shared" si="71"/>
        <v>73</v>
      </c>
      <c r="R510" t="s">
        <v>10</v>
      </c>
      <c r="S510" t="str">
        <f>INDEX(Villages[],Q510,10)</f>
        <v>true</v>
      </c>
      <c r="V510" t="str">
        <f>CHAR(34)&amp;R510&amp;CHAR(34)&amp;": "&amp;CHAR(34)&amp;S510&amp;CHAR(34)&amp;","</f>
        <v>"CanRaid": "true",</v>
      </c>
    </row>
    <row r="511" spans="17:22" x14ac:dyDescent="0.3">
      <c r="Q511">
        <f t="shared" si="71"/>
        <v>73</v>
      </c>
      <c r="R511" t="s">
        <v>211</v>
      </c>
      <c r="S511">
        <f>INDEX(Villages[],Q511,13)</f>
        <v>2</v>
      </c>
      <c r="V511" t="str">
        <f>CHAR(34)&amp;R511&amp;CHAR(34)&amp;": "&amp;CHAR(34)&amp;S511&amp;CHAR(34)</f>
        <v>"Multiplier": "2"</v>
      </c>
    </row>
    <row r="512" spans="17:22" x14ac:dyDescent="0.3">
      <c r="V512" t="s">
        <v>5</v>
      </c>
    </row>
    <row r="513" spans="17:22" x14ac:dyDescent="0.3">
      <c r="V513" t="s">
        <v>1</v>
      </c>
    </row>
    <row r="514" spans="17:22" x14ac:dyDescent="0.3">
      <c r="Q514">
        <f>Q507+1</f>
        <v>74</v>
      </c>
      <c r="R514" t="s">
        <v>2</v>
      </c>
      <c r="S514">
        <f>Q514</f>
        <v>74</v>
      </c>
      <c r="V514" t="str">
        <f>CHAR(34)&amp;R514&amp;CHAR(34)&amp;": "&amp;S514&amp;","</f>
        <v>"Id": 74,</v>
      </c>
    </row>
    <row r="515" spans="17:22" x14ac:dyDescent="0.3">
      <c r="Q515">
        <f t="shared" ref="Q515:Q518" si="72">Q508+1</f>
        <v>74</v>
      </c>
      <c r="R515" t="s">
        <v>3</v>
      </c>
      <c r="S515" t="str">
        <f>INDEX(Villages[],Q515,11)</f>
        <v>-29</v>
      </c>
      <c r="V515" t="str">
        <f>CHAR(34)&amp;R515&amp;CHAR(34)&amp;": "&amp;S515&amp;","</f>
        <v>"X": -29,</v>
      </c>
    </row>
    <row r="516" spans="17:22" x14ac:dyDescent="0.3">
      <c r="Q516">
        <f t="shared" si="72"/>
        <v>74</v>
      </c>
      <c r="R516" t="s">
        <v>4</v>
      </c>
      <c r="S516" t="str">
        <f>INDEX(Villages[],Q516,12)</f>
        <v>-34</v>
      </c>
      <c r="V516" t="str">
        <f>CHAR(34)&amp;R516&amp;CHAR(34)&amp;": "&amp;S516&amp;","</f>
        <v>"Y": -34,</v>
      </c>
    </row>
    <row r="517" spans="17:22" x14ac:dyDescent="0.3">
      <c r="Q517">
        <f t="shared" si="72"/>
        <v>74</v>
      </c>
      <c r="R517" t="s">
        <v>10</v>
      </c>
      <c r="S517" t="str">
        <f>INDEX(Villages[],Q517,10)</f>
        <v>false</v>
      </c>
      <c r="V517" t="str">
        <f>CHAR(34)&amp;R517&amp;CHAR(34)&amp;": "&amp;CHAR(34)&amp;S517&amp;CHAR(34)&amp;","</f>
        <v>"CanRaid": "false",</v>
      </c>
    </row>
    <row r="518" spans="17:22" x14ac:dyDescent="0.3">
      <c r="Q518">
        <f t="shared" si="72"/>
        <v>74</v>
      </c>
      <c r="R518" t="s">
        <v>211</v>
      </c>
      <c r="S518">
        <f>INDEX(Villages[],Q518,13)</f>
        <v>1</v>
      </c>
      <c r="V518" t="str">
        <f>CHAR(34)&amp;R518&amp;CHAR(34)&amp;": "&amp;CHAR(34)&amp;S518&amp;CHAR(34)</f>
        <v>"Multiplier": "1"</v>
      </c>
    </row>
    <row r="519" spans="17:22" x14ac:dyDescent="0.3">
      <c r="V519" t="s">
        <v>5</v>
      </c>
    </row>
    <row r="520" spans="17:22" x14ac:dyDescent="0.3">
      <c r="V520" t="s">
        <v>1</v>
      </c>
    </row>
    <row r="521" spans="17:22" x14ac:dyDescent="0.3">
      <c r="Q521">
        <f>Q514+1</f>
        <v>75</v>
      </c>
      <c r="R521" t="s">
        <v>2</v>
      </c>
      <c r="S521">
        <f>Q521</f>
        <v>75</v>
      </c>
      <c r="V521" t="str">
        <f>CHAR(34)&amp;R521&amp;CHAR(34)&amp;": "&amp;S521&amp;","</f>
        <v>"Id": 75,</v>
      </c>
    </row>
    <row r="522" spans="17:22" x14ac:dyDescent="0.3">
      <c r="Q522">
        <f t="shared" ref="Q522:Q525" si="73">Q515+1</f>
        <v>75</v>
      </c>
      <c r="R522" t="s">
        <v>3</v>
      </c>
      <c r="S522" t="str">
        <f>INDEX(Villages[],Q522,11)</f>
        <v>-15</v>
      </c>
      <c r="V522" t="str">
        <f>CHAR(34)&amp;R522&amp;CHAR(34)&amp;": "&amp;S522&amp;","</f>
        <v>"X": -15,</v>
      </c>
    </row>
    <row r="523" spans="17:22" x14ac:dyDescent="0.3">
      <c r="Q523">
        <f t="shared" si="73"/>
        <v>75</v>
      </c>
      <c r="R523" t="s">
        <v>4</v>
      </c>
      <c r="S523" t="str">
        <f>INDEX(Villages[],Q523,12)</f>
        <v>-44</v>
      </c>
      <c r="V523" t="str">
        <f>CHAR(34)&amp;R523&amp;CHAR(34)&amp;": "&amp;S523&amp;","</f>
        <v>"Y": -44,</v>
      </c>
    </row>
    <row r="524" spans="17:22" x14ac:dyDescent="0.3">
      <c r="Q524">
        <f t="shared" si="73"/>
        <v>75</v>
      </c>
      <c r="R524" t="s">
        <v>10</v>
      </c>
      <c r="S524" t="str">
        <f>INDEX(Villages[],Q524,10)</f>
        <v>true</v>
      </c>
      <c r="V524" t="str">
        <f>CHAR(34)&amp;R524&amp;CHAR(34)&amp;": "&amp;CHAR(34)&amp;S524&amp;CHAR(34)&amp;","</f>
        <v>"CanRaid": "true",</v>
      </c>
    </row>
    <row r="525" spans="17:22" x14ac:dyDescent="0.3">
      <c r="Q525">
        <f t="shared" si="73"/>
        <v>75</v>
      </c>
      <c r="R525" t="s">
        <v>211</v>
      </c>
      <c r="S525">
        <f>INDEX(Villages[],Q525,13)</f>
        <v>2</v>
      </c>
      <c r="V525" t="str">
        <f>CHAR(34)&amp;R525&amp;CHAR(34)&amp;": "&amp;CHAR(34)&amp;S525&amp;CHAR(34)</f>
        <v>"Multiplier": "2"</v>
      </c>
    </row>
    <row r="526" spans="17:22" x14ac:dyDescent="0.3">
      <c r="V526" t="s">
        <v>5</v>
      </c>
    </row>
    <row r="527" spans="17:22" x14ac:dyDescent="0.3">
      <c r="V527" t="s">
        <v>1</v>
      </c>
    </row>
    <row r="528" spans="17:22" x14ac:dyDescent="0.3">
      <c r="Q528">
        <f>Q521+1</f>
        <v>76</v>
      </c>
      <c r="R528" t="s">
        <v>2</v>
      </c>
      <c r="S528">
        <f>Q528</f>
        <v>76</v>
      </c>
      <c r="V528" t="str">
        <f>CHAR(34)&amp;R528&amp;CHAR(34)&amp;": "&amp;S528&amp;","</f>
        <v>"Id": 76,</v>
      </c>
    </row>
    <row r="529" spans="17:22" x14ac:dyDescent="0.3">
      <c r="Q529">
        <f t="shared" ref="Q529:Q532" si="74">Q522+1</f>
        <v>76</v>
      </c>
      <c r="R529" t="s">
        <v>3</v>
      </c>
      <c r="S529" t="str">
        <f>INDEX(Villages[],Q529,11)</f>
        <v>-22</v>
      </c>
      <c r="V529" t="str">
        <f>CHAR(34)&amp;R529&amp;CHAR(34)&amp;": "&amp;S529&amp;","</f>
        <v>"X": -22,</v>
      </c>
    </row>
    <row r="530" spans="17:22" x14ac:dyDescent="0.3">
      <c r="Q530">
        <f t="shared" si="74"/>
        <v>76</v>
      </c>
      <c r="R530" t="s">
        <v>4</v>
      </c>
      <c r="S530" t="str">
        <f>INDEX(Villages[],Q530,12)</f>
        <v>-66</v>
      </c>
      <c r="V530" t="str">
        <f>CHAR(34)&amp;R530&amp;CHAR(34)&amp;": "&amp;S530&amp;","</f>
        <v>"Y": -66,</v>
      </c>
    </row>
    <row r="531" spans="17:22" x14ac:dyDescent="0.3">
      <c r="Q531">
        <f t="shared" si="74"/>
        <v>76</v>
      </c>
      <c r="R531" t="s">
        <v>10</v>
      </c>
      <c r="S531" t="str">
        <f>INDEX(Villages[],Q531,10)</f>
        <v>false</v>
      </c>
      <c r="V531" t="str">
        <f>CHAR(34)&amp;R531&amp;CHAR(34)&amp;": "&amp;CHAR(34)&amp;S531&amp;CHAR(34)&amp;","</f>
        <v>"CanRaid": "false",</v>
      </c>
    </row>
    <row r="532" spans="17:22" x14ac:dyDescent="0.3">
      <c r="Q532">
        <f t="shared" si="74"/>
        <v>76</v>
      </c>
      <c r="R532" t="s">
        <v>211</v>
      </c>
      <c r="S532">
        <f>INDEX(Villages[],Q532,13)</f>
        <v>1</v>
      </c>
      <c r="V532" t="str">
        <f>CHAR(34)&amp;R532&amp;CHAR(34)&amp;": "&amp;CHAR(34)&amp;S532&amp;CHAR(34)</f>
        <v>"Multiplier": "1"</v>
      </c>
    </row>
    <row r="533" spans="17:22" x14ac:dyDescent="0.3">
      <c r="V533" t="s">
        <v>5</v>
      </c>
    </row>
    <row r="534" spans="17:22" x14ac:dyDescent="0.3">
      <c r="V534" t="s">
        <v>1</v>
      </c>
    </row>
    <row r="535" spans="17:22" x14ac:dyDescent="0.3">
      <c r="Q535">
        <f>Q528+1</f>
        <v>77</v>
      </c>
      <c r="R535" t="s">
        <v>2</v>
      </c>
      <c r="S535">
        <f>Q535</f>
        <v>77</v>
      </c>
      <c r="V535" t="str">
        <f>CHAR(34)&amp;R535&amp;CHAR(34)&amp;": "&amp;S535&amp;","</f>
        <v>"Id": 77,</v>
      </c>
    </row>
    <row r="536" spans="17:22" x14ac:dyDescent="0.3">
      <c r="Q536">
        <f t="shared" ref="Q536:Q539" si="75">Q529+1</f>
        <v>77</v>
      </c>
      <c r="R536" t="s">
        <v>3</v>
      </c>
      <c r="S536" t="str">
        <f>INDEX(Villages[],Q536,11)</f>
        <v>-48</v>
      </c>
      <c r="V536" t="str">
        <f>CHAR(34)&amp;R536&amp;CHAR(34)&amp;": "&amp;S536&amp;","</f>
        <v>"X": -48,</v>
      </c>
    </row>
    <row r="537" spans="17:22" x14ac:dyDescent="0.3">
      <c r="Q537">
        <f t="shared" si="75"/>
        <v>77</v>
      </c>
      <c r="R537" t="s">
        <v>4</v>
      </c>
      <c r="S537" t="str">
        <f>INDEX(Villages[],Q537,12)</f>
        <v>-46</v>
      </c>
      <c r="V537" t="str">
        <f>CHAR(34)&amp;R537&amp;CHAR(34)&amp;": "&amp;S537&amp;","</f>
        <v>"Y": -46,</v>
      </c>
    </row>
    <row r="538" spans="17:22" x14ac:dyDescent="0.3">
      <c r="Q538">
        <f t="shared" si="75"/>
        <v>77</v>
      </c>
      <c r="R538" t="s">
        <v>10</v>
      </c>
      <c r="S538" t="str">
        <f>INDEX(Villages[],Q538,10)</f>
        <v>false</v>
      </c>
      <c r="V538" t="str">
        <f>CHAR(34)&amp;R538&amp;CHAR(34)&amp;": "&amp;CHAR(34)&amp;S538&amp;CHAR(34)&amp;","</f>
        <v>"CanRaid": "false",</v>
      </c>
    </row>
    <row r="539" spans="17:22" x14ac:dyDescent="0.3">
      <c r="Q539">
        <f t="shared" si="75"/>
        <v>77</v>
      </c>
      <c r="R539" t="s">
        <v>211</v>
      </c>
      <c r="S539">
        <f>INDEX(Villages[],Q539,13)</f>
        <v>1</v>
      </c>
      <c r="V539" t="str">
        <f>CHAR(34)&amp;R539&amp;CHAR(34)&amp;": "&amp;CHAR(34)&amp;S539&amp;CHAR(34)</f>
        <v>"Multiplier": "1"</v>
      </c>
    </row>
    <row r="540" spans="17:22" x14ac:dyDescent="0.3">
      <c r="V540" t="s">
        <v>5</v>
      </c>
    </row>
    <row r="541" spans="17:22" x14ac:dyDescent="0.3">
      <c r="V541" t="s">
        <v>1</v>
      </c>
    </row>
    <row r="542" spans="17:22" x14ac:dyDescent="0.3">
      <c r="Q542">
        <f>Q535+1</f>
        <v>78</v>
      </c>
      <c r="R542" t="s">
        <v>2</v>
      </c>
      <c r="S542">
        <f>Q542</f>
        <v>78</v>
      </c>
      <c r="V542" t="str">
        <f>CHAR(34)&amp;R542&amp;CHAR(34)&amp;": "&amp;S542&amp;","</f>
        <v>"Id": 78,</v>
      </c>
    </row>
    <row r="543" spans="17:22" x14ac:dyDescent="0.3">
      <c r="Q543">
        <f t="shared" ref="Q543:Q546" si="76">Q536+1</f>
        <v>78</v>
      </c>
      <c r="R543" t="s">
        <v>3</v>
      </c>
      <c r="S543" t="str">
        <f>INDEX(Villages[],Q543,11)</f>
        <v>-23</v>
      </c>
      <c r="V543" t="str">
        <f>CHAR(34)&amp;R543&amp;CHAR(34)&amp;": "&amp;S543&amp;","</f>
        <v>"X": -23,</v>
      </c>
    </row>
    <row r="544" spans="17:22" x14ac:dyDescent="0.3">
      <c r="Q544">
        <f t="shared" si="76"/>
        <v>78</v>
      </c>
      <c r="R544" t="s">
        <v>4</v>
      </c>
      <c r="S544" t="str">
        <f>INDEX(Villages[],Q544,12)</f>
        <v>-67</v>
      </c>
      <c r="V544" t="str">
        <f>CHAR(34)&amp;R544&amp;CHAR(34)&amp;": "&amp;S544&amp;","</f>
        <v>"Y": -67,</v>
      </c>
    </row>
    <row r="545" spans="17:22" x14ac:dyDescent="0.3">
      <c r="Q545">
        <f t="shared" si="76"/>
        <v>78</v>
      </c>
      <c r="R545" t="s">
        <v>10</v>
      </c>
      <c r="S545" t="str">
        <f>INDEX(Villages[],Q545,10)</f>
        <v>false</v>
      </c>
      <c r="V545" t="str">
        <f>CHAR(34)&amp;R545&amp;CHAR(34)&amp;": "&amp;CHAR(34)&amp;S545&amp;CHAR(34)&amp;","</f>
        <v>"CanRaid": "false",</v>
      </c>
    </row>
    <row r="546" spans="17:22" x14ac:dyDescent="0.3">
      <c r="Q546">
        <f t="shared" si="76"/>
        <v>78</v>
      </c>
      <c r="R546" t="s">
        <v>211</v>
      </c>
      <c r="S546">
        <f>INDEX(Villages[],Q546,13)</f>
        <v>1</v>
      </c>
      <c r="V546" t="str">
        <f>CHAR(34)&amp;R546&amp;CHAR(34)&amp;": "&amp;CHAR(34)&amp;S546&amp;CHAR(34)</f>
        <v>"Multiplier": "1"</v>
      </c>
    </row>
    <row r="547" spans="17:22" x14ac:dyDescent="0.3">
      <c r="V547" t="s">
        <v>5</v>
      </c>
    </row>
    <row r="548" spans="17:22" x14ac:dyDescent="0.3">
      <c r="V548" t="s">
        <v>1</v>
      </c>
    </row>
    <row r="549" spans="17:22" x14ac:dyDescent="0.3">
      <c r="Q549">
        <f>Q542+1</f>
        <v>79</v>
      </c>
      <c r="R549" t="s">
        <v>2</v>
      </c>
      <c r="S549">
        <f>Q549</f>
        <v>79</v>
      </c>
      <c r="V549" t="str">
        <f>CHAR(34)&amp;R549&amp;CHAR(34)&amp;": "&amp;S549&amp;","</f>
        <v>"Id": 79,</v>
      </c>
    </row>
    <row r="550" spans="17:22" x14ac:dyDescent="0.3">
      <c r="Q550">
        <f t="shared" ref="Q550:Q553" si="77">Q543+1</f>
        <v>79</v>
      </c>
      <c r="R550" t="s">
        <v>3</v>
      </c>
      <c r="S550" t="str">
        <f>INDEX(Villages[],Q550,11)</f>
        <v>-47</v>
      </c>
      <c r="V550" t="str">
        <f>CHAR(34)&amp;R550&amp;CHAR(34)&amp;": "&amp;S550&amp;","</f>
        <v>"X": -47,</v>
      </c>
    </row>
    <row r="551" spans="17:22" x14ac:dyDescent="0.3">
      <c r="Q551">
        <f t="shared" si="77"/>
        <v>79</v>
      </c>
      <c r="R551" t="s">
        <v>4</v>
      </c>
      <c r="S551" t="str">
        <f>INDEX(Villages[],Q551,12)</f>
        <v>-59</v>
      </c>
      <c r="V551" t="str">
        <f>CHAR(34)&amp;R551&amp;CHAR(34)&amp;": "&amp;S551&amp;","</f>
        <v>"Y": -59,</v>
      </c>
    </row>
    <row r="552" spans="17:22" x14ac:dyDescent="0.3">
      <c r="Q552">
        <f t="shared" si="77"/>
        <v>79</v>
      </c>
      <c r="R552" t="s">
        <v>10</v>
      </c>
      <c r="S552" t="str">
        <f>INDEX(Villages[],Q552,10)</f>
        <v>true</v>
      </c>
      <c r="V552" t="str">
        <f>CHAR(34)&amp;R552&amp;CHAR(34)&amp;": "&amp;CHAR(34)&amp;S552&amp;CHAR(34)&amp;","</f>
        <v>"CanRaid": "true",</v>
      </c>
    </row>
    <row r="553" spans="17:22" x14ac:dyDescent="0.3">
      <c r="Q553">
        <f t="shared" si="77"/>
        <v>79</v>
      </c>
      <c r="R553" t="s">
        <v>211</v>
      </c>
      <c r="S553">
        <f>INDEX(Villages[],Q553,13)</f>
        <v>10</v>
      </c>
      <c r="V553" t="str">
        <f>CHAR(34)&amp;R553&amp;CHAR(34)&amp;": "&amp;CHAR(34)&amp;S553&amp;CHAR(34)</f>
        <v>"Multiplier": "10"</v>
      </c>
    </row>
    <row r="554" spans="17:22" x14ac:dyDescent="0.3">
      <c r="V554" t="s">
        <v>5</v>
      </c>
    </row>
    <row r="555" spans="17:22" x14ac:dyDescent="0.3">
      <c r="V555" t="s">
        <v>1</v>
      </c>
    </row>
    <row r="556" spans="17:22" x14ac:dyDescent="0.3">
      <c r="Q556">
        <f>Q549+1</f>
        <v>80</v>
      </c>
      <c r="R556" t="s">
        <v>2</v>
      </c>
      <c r="S556">
        <f>Q556</f>
        <v>80</v>
      </c>
      <c r="V556" t="str">
        <f>CHAR(34)&amp;R556&amp;CHAR(34)&amp;": "&amp;S556&amp;","</f>
        <v>"Id": 80,</v>
      </c>
    </row>
    <row r="557" spans="17:22" x14ac:dyDescent="0.3">
      <c r="Q557">
        <f t="shared" ref="Q557:Q560" si="78">Q550+1</f>
        <v>80</v>
      </c>
      <c r="R557" t="s">
        <v>3</v>
      </c>
      <c r="S557" t="str">
        <f>INDEX(Villages[],Q557,11)</f>
        <v>-23</v>
      </c>
      <c r="V557" t="str">
        <f>CHAR(34)&amp;R557&amp;CHAR(34)&amp;": "&amp;S557&amp;","</f>
        <v>"X": -23,</v>
      </c>
    </row>
    <row r="558" spans="17:22" x14ac:dyDescent="0.3">
      <c r="Q558">
        <f t="shared" si="78"/>
        <v>80</v>
      </c>
      <c r="R558" t="s">
        <v>4</v>
      </c>
      <c r="S558" t="str">
        <f>INDEX(Villages[],Q558,12)</f>
        <v>-35</v>
      </c>
      <c r="V558" t="str">
        <f>CHAR(34)&amp;R558&amp;CHAR(34)&amp;": "&amp;S558&amp;","</f>
        <v>"Y": -35,</v>
      </c>
    </row>
    <row r="559" spans="17:22" x14ac:dyDescent="0.3">
      <c r="Q559">
        <f t="shared" si="78"/>
        <v>80</v>
      </c>
      <c r="R559" t="s">
        <v>10</v>
      </c>
      <c r="S559" t="str">
        <f>INDEX(Villages[],Q559,10)</f>
        <v>false</v>
      </c>
      <c r="V559" t="str">
        <f>CHAR(34)&amp;R559&amp;CHAR(34)&amp;": "&amp;CHAR(34)&amp;S559&amp;CHAR(34)&amp;","</f>
        <v>"CanRaid": "false",</v>
      </c>
    </row>
    <row r="560" spans="17:22" x14ac:dyDescent="0.3">
      <c r="Q560">
        <f t="shared" si="78"/>
        <v>80</v>
      </c>
      <c r="R560" t="s">
        <v>211</v>
      </c>
      <c r="S560">
        <f>INDEX(Villages[],Q560,13)</f>
        <v>1</v>
      </c>
      <c r="V560" t="str">
        <f>CHAR(34)&amp;R560&amp;CHAR(34)&amp;": "&amp;CHAR(34)&amp;S560&amp;CHAR(34)</f>
        <v>"Multiplier": "1"</v>
      </c>
    </row>
    <row r="561" spans="17:22" x14ac:dyDescent="0.3">
      <c r="V561" t="s">
        <v>5</v>
      </c>
    </row>
    <row r="562" spans="17:22" x14ac:dyDescent="0.3">
      <c r="V562" t="s">
        <v>1</v>
      </c>
    </row>
    <row r="563" spans="17:22" x14ac:dyDescent="0.3">
      <c r="Q563">
        <f>Q556+1</f>
        <v>81</v>
      </c>
      <c r="R563" t="s">
        <v>2</v>
      </c>
      <c r="S563">
        <f>Q563</f>
        <v>81</v>
      </c>
      <c r="V563" t="str">
        <f>CHAR(34)&amp;R563&amp;CHAR(34)&amp;": "&amp;S563&amp;","</f>
        <v>"Id": 81,</v>
      </c>
    </row>
    <row r="564" spans="17:22" x14ac:dyDescent="0.3">
      <c r="Q564">
        <f t="shared" ref="Q564:Q567" si="79">Q557+1</f>
        <v>81</v>
      </c>
      <c r="R564" t="s">
        <v>3</v>
      </c>
      <c r="S564" t="str">
        <f>INDEX(Villages[],Q564,11)</f>
        <v>-42</v>
      </c>
      <c r="V564" t="str">
        <f>CHAR(34)&amp;R564&amp;CHAR(34)&amp;": "&amp;S564&amp;","</f>
        <v>"X": -42,</v>
      </c>
    </row>
    <row r="565" spans="17:22" x14ac:dyDescent="0.3">
      <c r="Q565">
        <f t="shared" si="79"/>
        <v>81</v>
      </c>
      <c r="R565" t="s">
        <v>4</v>
      </c>
      <c r="S565" t="str">
        <f>INDEX(Villages[],Q565,12)</f>
        <v>-66</v>
      </c>
      <c r="V565" t="str">
        <f>CHAR(34)&amp;R565&amp;CHAR(34)&amp;": "&amp;S565&amp;","</f>
        <v>"Y": -66,</v>
      </c>
    </row>
    <row r="566" spans="17:22" x14ac:dyDescent="0.3">
      <c r="Q566">
        <f t="shared" si="79"/>
        <v>81</v>
      </c>
      <c r="R566" t="s">
        <v>10</v>
      </c>
      <c r="S566" t="str">
        <f>INDEX(Villages[],Q566,10)</f>
        <v>true</v>
      </c>
      <c r="V566" t="str">
        <f>CHAR(34)&amp;R566&amp;CHAR(34)&amp;": "&amp;CHAR(34)&amp;S566&amp;CHAR(34)&amp;","</f>
        <v>"CanRaid": "true",</v>
      </c>
    </row>
    <row r="567" spans="17:22" x14ac:dyDescent="0.3">
      <c r="Q567">
        <f t="shared" si="79"/>
        <v>81</v>
      </c>
      <c r="R567" t="s">
        <v>211</v>
      </c>
      <c r="S567">
        <f>INDEX(Villages[],Q567,13)</f>
        <v>10</v>
      </c>
      <c r="V567" t="str">
        <f>CHAR(34)&amp;R567&amp;CHAR(34)&amp;": "&amp;CHAR(34)&amp;S567&amp;CHAR(34)</f>
        <v>"Multiplier": "10"</v>
      </c>
    </row>
    <row r="568" spans="17:22" x14ac:dyDescent="0.3">
      <c r="V568" t="s">
        <v>5</v>
      </c>
    </row>
    <row r="569" spans="17:22" x14ac:dyDescent="0.3">
      <c r="V569" t="s">
        <v>1</v>
      </c>
    </row>
    <row r="570" spans="17:22" x14ac:dyDescent="0.3">
      <c r="Q570">
        <f>Q563+1</f>
        <v>82</v>
      </c>
      <c r="R570" t="s">
        <v>2</v>
      </c>
      <c r="S570">
        <f>Q570</f>
        <v>82</v>
      </c>
      <c r="V570" t="str">
        <f>CHAR(34)&amp;R570&amp;CHAR(34)&amp;": "&amp;S570&amp;","</f>
        <v>"Id": 82,</v>
      </c>
    </row>
    <row r="571" spans="17:22" x14ac:dyDescent="0.3">
      <c r="Q571">
        <f t="shared" ref="Q571:Q574" si="80">Q564+1</f>
        <v>82</v>
      </c>
      <c r="R571" t="s">
        <v>3</v>
      </c>
      <c r="S571" t="str">
        <f>INDEX(Villages[],Q571,11)</f>
        <v>-36</v>
      </c>
      <c r="V571" t="str">
        <f>CHAR(34)&amp;R571&amp;CHAR(34)&amp;": "&amp;S571&amp;","</f>
        <v>"X": -36,</v>
      </c>
    </row>
    <row r="572" spans="17:22" x14ac:dyDescent="0.3">
      <c r="Q572">
        <f t="shared" si="80"/>
        <v>82</v>
      </c>
      <c r="R572" t="s">
        <v>4</v>
      </c>
      <c r="S572" t="str">
        <f>INDEX(Villages[],Q572,12)</f>
        <v>-33</v>
      </c>
      <c r="V572" t="str">
        <f>CHAR(34)&amp;R572&amp;CHAR(34)&amp;": "&amp;S572&amp;","</f>
        <v>"Y": -33,</v>
      </c>
    </row>
    <row r="573" spans="17:22" x14ac:dyDescent="0.3">
      <c r="Q573">
        <f t="shared" si="80"/>
        <v>82</v>
      </c>
      <c r="R573" t="s">
        <v>10</v>
      </c>
      <c r="S573" t="str">
        <f>INDEX(Villages[],Q573,10)</f>
        <v>true</v>
      </c>
      <c r="V573" t="str">
        <f>CHAR(34)&amp;R573&amp;CHAR(34)&amp;": "&amp;CHAR(34)&amp;S573&amp;CHAR(34)&amp;","</f>
        <v>"CanRaid": "true",</v>
      </c>
    </row>
    <row r="574" spans="17:22" x14ac:dyDescent="0.3">
      <c r="Q574">
        <f t="shared" si="80"/>
        <v>82</v>
      </c>
      <c r="R574" t="s">
        <v>211</v>
      </c>
      <c r="S574">
        <f>INDEX(Villages[],Q574,13)</f>
        <v>7</v>
      </c>
      <c r="V574" t="str">
        <f>CHAR(34)&amp;R574&amp;CHAR(34)&amp;": "&amp;CHAR(34)&amp;S574&amp;CHAR(34)</f>
        <v>"Multiplier": "7"</v>
      </c>
    </row>
    <row r="575" spans="17:22" x14ac:dyDescent="0.3">
      <c r="V575" t="s">
        <v>5</v>
      </c>
    </row>
    <row r="576" spans="17:22" x14ac:dyDescent="0.3">
      <c r="V576" t="s">
        <v>1</v>
      </c>
    </row>
    <row r="577" spans="17:22" x14ac:dyDescent="0.3">
      <c r="Q577">
        <f>Q570+1</f>
        <v>83</v>
      </c>
      <c r="R577" t="s">
        <v>2</v>
      </c>
      <c r="S577">
        <f>Q577</f>
        <v>83</v>
      </c>
      <c r="V577" t="str">
        <f>CHAR(34)&amp;R577&amp;CHAR(34)&amp;": "&amp;S577&amp;","</f>
        <v>"Id": 83,</v>
      </c>
    </row>
    <row r="578" spans="17:22" x14ac:dyDescent="0.3">
      <c r="Q578">
        <f t="shared" ref="Q578:Q581" si="81">Q571+1</f>
        <v>83</v>
      </c>
      <c r="R578" t="s">
        <v>3</v>
      </c>
      <c r="S578" t="str">
        <f>INDEX(Villages[],Q578,11)</f>
        <v>-14</v>
      </c>
      <c r="V578" t="str">
        <f>CHAR(34)&amp;R578&amp;CHAR(34)&amp;": "&amp;S578&amp;","</f>
        <v>"X": -14,</v>
      </c>
    </row>
    <row r="579" spans="17:22" x14ac:dyDescent="0.3">
      <c r="Q579">
        <f t="shared" si="81"/>
        <v>83</v>
      </c>
      <c r="R579" t="s">
        <v>4</v>
      </c>
      <c r="S579" t="str">
        <f>INDEX(Villages[],Q579,12)</f>
        <v>-59</v>
      </c>
      <c r="V579" t="str">
        <f>CHAR(34)&amp;R579&amp;CHAR(34)&amp;": "&amp;S579&amp;","</f>
        <v>"Y": -59,</v>
      </c>
    </row>
    <row r="580" spans="17:22" x14ac:dyDescent="0.3">
      <c r="Q580">
        <f t="shared" si="81"/>
        <v>83</v>
      </c>
      <c r="R580" t="s">
        <v>10</v>
      </c>
      <c r="S580" t="str">
        <f>INDEX(Villages[],Q580,10)</f>
        <v>false</v>
      </c>
      <c r="V580" t="str">
        <f>CHAR(34)&amp;R580&amp;CHAR(34)&amp;": "&amp;CHAR(34)&amp;S580&amp;CHAR(34)&amp;","</f>
        <v>"CanRaid": "false",</v>
      </c>
    </row>
    <row r="581" spans="17:22" x14ac:dyDescent="0.3">
      <c r="Q581">
        <f t="shared" si="81"/>
        <v>83</v>
      </c>
      <c r="R581" t="s">
        <v>211</v>
      </c>
      <c r="S581">
        <f>INDEX(Villages[],Q581,13)</f>
        <v>1</v>
      </c>
      <c r="V581" t="str">
        <f>CHAR(34)&amp;R581&amp;CHAR(34)&amp;": "&amp;CHAR(34)&amp;S581&amp;CHAR(34)</f>
        <v>"Multiplier": "1"</v>
      </c>
    </row>
    <row r="582" spans="17:22" x14ac:dyDescent="0.3">
      <c r="V582" t="s">
        <v>5</v>
      </c>
    </row>
    <row r="583" spans="17:22" x14ac:dyDescent="0.3">
      <c r="V583" t="s">
        <v>1</v>
      </c>
    </row>
    <row r="584" spans="17:22" x14ac:dyDescent="0.3">
      <c r="Q584">
        <f>Q577+1</f>
        <v>84</v>
      </c>
      <c r="R584" t="s">
        <v>2</v>
      </c>
      <c r="S584">
        <f>Q584</f>
        <v>84</v>
      </c>
      <c r="V584" t="str">
        <f>CHAR(34)&amp;R584&amp;CHAR(34)&amp;": "&amp;S584&amp;","</f>
        <v>"Id": 84,</v>
      </c>
    </row>
    <row r="585" spans="17:22" x14ac:dyDescent="0.3">
      <c r="Q585">
        <f t="shared" ref="Q585:Q588" si="82">Q578+1</f>
        <v>84</v>
      </c>
      <c r="R585" t="s">
        <v>3</v>
      </c>
      <c r="S585" t="str">
        <f>INDEX(Villages[],Q585,11)</f>
        <v>-41</v>
      </c>
      <c r="V585" t="str">
        <f>CHAR(34)&amp;R585&amp;CHAR(34)&amp;": "&amp;S585&amp;","</f>
        <v>"X": -41,</v>
      </c>
    </row>
    <row r="586" spans="17:22" x14ac:dyDescent="0.3">
      <c r="Q586">
        <f t="shared" si="82"/>
        <v>84</v>
      </c>
      <c r="R586" t="s">
        <v>4</v>
      </c>
      <c r="S586" t="str">
        <f>INDEX(Villages[],Q586,12)</f>
        <v>-35</v>
      </c>
      <c r="V586" t="str">
        <f>CHAR(34)&amp;R586&amp;CHAR(34)&amp;": "&amp;S586&amp;","</f>
        <v>"Y": -35,</v>
      </c>
    </row>
    <row r="587" spans="17:22" x14ac:dyDescent="0.3">
      <c r="Q587">
        <f t="shared" si="82"/>
        <v>84</v>
      </c>
      <c r="R587" t="s">
        <v>10</v>
      </c>
      <c r="S587" t="str">
        <f>INDEX(Villages[],Q587,10)</f>
        <v>false</v>
      </c>
      <c r="V587" t="str">
        <f>CHAR(34)&amp;R587&amp;CHAR(34)&amp;": "&amp;CHAR(34)&amp;S587&amp;CHAR(34)&amp;","</f>
        <v>"CanRaid": "false",</v>
      </c>
    </row>
    <row r="588" spans="17:22" x14ac:dyDescent="0.3">
      <c r="Q588">
        <f t="shared" si="82"/>
        <v>84</v>
      </c>
      <c r="R588" t="s">
        <v>211</v>
      </c>
      <c r="S588">
        <f>INDEX(Villages[],Q588,13)</f>
        <v>1</v>
      </c>
      <c r="V588" t="str">
        <f>CHAR(34)&amp;R588&amp;CHAR(34)&amp;": "&amp;CHAR(34)&amp;S588&amp;CHAR(34)</f>
        <v>"Multiplier": "1"</v>
      </c>
    </row>
    <row r="589" spans="17:22" x14ac:dyDescent="0.3">
      <c r="V589" t="s">
        <v>5</v>
      </c>
    </row>
    <row r="590" spans="17:22" x14ac:dyDescent="0.3">
      <c r="V590" t="s">
        <v>1</v>
      </c>
    </row>
    <row r="591" spans="17:22" x14ac:dyDescent="0.3">
      <c r="Q591">
        <f>Q584+1</f>
        <v>85</v>
      </c>
      <c r="R591" t="s">
        <v>2</v>
      </c>
      <c r="S591">
        <f>Q591</f>
        <v>85</v>
      </c>
      <c r="V591" t="str">
        <f>CHAR(34)&amp;R591&amp;CHAR(34)&amp;": "&amp;S591&amp;","</f>
        <v>"Id": 85,</v>
      </c>
    </row>
    <row r="592" spans="17:22" x14ac:dyDescent="0.3">
      <c r="Q592">
        <f t="shared" ref="Q592:Q595" si="83">Q585+1</f>
        <v>85</v>
      </c>
      <c r="R592" t="s">
        <v>3</v>
      </c>
      <c r="S592" t="str">
        <f>INDEX(Villages[],Q592,11)</f>
        <v>-50</v>
      </c>
      <c r="V592" t="str">
        <f>CHAR(34)&amp;R592&amp;CHAR(34)&amp;": "&amp;S592&amp;","</f>
        <v>"X": -50,</v>
      </c>
    </row>
    <row r="593" spans="17:22" x14ac:dyDescent="0.3">
      <c r="Q593">
        <f t="shared" si="83"/>
        <v>85</v>
      </c>
      <c r="R593" t="s">
        <v>4</v>
      </c>
      <c r="S593" t="str">
        <f>INDEX(Villages[],Q593,12)</f>
        <v>-51</v>
      </c>
      <c r="V593" t="str">
        <f>CHAR(34)&amp;R593&amp;CHAR(34)&amp;": "&amp;S593&amp;","</f>
        <v>"Y": -51,</v>
      </c>
    </row>
    <row r="594" spans="17:22" x14ac:dyDescent="0.3">
      <c r="Q594">
        <f t="shared" si="83"/>
        <v>85</v>
      </c>
      <c r="R594" t="s">
        <v>10</v>
      </c>
      <c r="S594" t="str">
        <f>INDEX(Villages[],Q594,10)</f>
        <v>false</v>
      </c>
      <c r="V594" t="str">
        <f>CHAR(34)&amp;R594&amp;CHAR(34)&amp;": "&amp;CHAR(34)&amp;S594&amp;CHAR(34)&amp;","</f>
        <v>"CanRaid": "false",</v>
      </c>
    </row>
    <row r="595" spans="17:22" x14ac:dyDescent="0.3">
      <c r="Q595">
        <f t="shared" si="83"/>
        <v>85</v>
      </c>
      <c r="R595" t="s">
        <v>211</v>
      </c>
      <c r="S595">
        <f>INDEX(Villages[],Q595,13)</f>
        <v>1</v>
      </c>
      <c r="V595" t="str">
        <f>CHAR(34)&amp;R595&amp;CHAR(34)&amp;": "&amp;CHAR(34)&amp;S595&amp;CHAR(34)</f>
        <v>"Multiplier": "1"</v>
      </c>
    </row>
    <row r="596" spans="17:22" x14ac:dyDescent="0.3">
      <c r="V596" t="s">
        <v>5</v>
      </c>
    </row>
    <row r="597" spans="17:22" x14ac:dyDescent="0.3">
      <c r="V597" t="s">
        <v>1</v>
      </c>
    </row>
    <row r="598" spans="17:22" x14ac:dyDescent="0.3">
      <c r="Q598">
        <f>Q591+1</f>
        <v>86</v>
      </c>
      <c r="R598" t="s">
        <v>2</v>
      </c>
      <c r="S598">
        <f>Q598</f>
        <v>86</v>
      </c>
      <c r="V598" t="str">
        <f>CHAR(34)&amp;R598&amp;CHAR(34)&amp;": "&amp;S598&amp;","</f>
        <v>"Id": 86,</v>
      </c>
    </row>
    <row r="599" spans="17:22" x14ac:dyDescent="0.3">
      <c r="Q599">
        <f t="shared" ref="Q599:Q602" si="84">Q592+1</f>
        <v>86</v>
      </c>
      <c r="R599" t="s">
        <v>3</v>
      </c>
      <c r="S599" t="str">
        <f>INDEX(Villages[],Q599,11)</f>
        <v>-30</v>
      </c>
      <c r="V599" t="str">
        <f>CHAR(34)&amp;R599&amp;CHAR(34)&amp;": "&amp;S599&amp;","</f>
        <v>"X": -30,</v>
      </c>
    </row>
    <row r="600" spans="17:22" x14ac:dyDescent="0.3">
      <c r="Q600">
        <f t="shared" si="84"/>
        <v>86</v>
      </c>
      <c r="R600" t="s">
        <v>4</v>
      </c>
      <c r="S600" t="str">
        <f>INDEX(Villages[],Q600,12)</f>
        <v>-70</v>
      </c>
      <c r="V600" t="str">
        <f>CHAR(34)&amp;R600&amp;CHAR(34)&amp;": "&amp;S600&amp;","</f>
        <v>"Y": -70,</v>
      </c>
    </row>
    <row r="601" spans="17:22" x14ac:dyDescent="0.3">
      <c r="Q601">
        <f t="shared" si="84"/>
        <v>86</v>
      </c>
      <c r="R601" t="s">
        <v>10</v>
      </c>
      <c r="S601" t="str">
        <f>INDEX(Villages[],Q601,10)</f>
        <v>true</v>
      </c>
      <c r="V601" t="str">
        <f>CHAR(34)&amp;R601&amp;CHAR(34)&amp;": "&amp;CHAR(34)&amp;S601&amp;CHAR(34)&amp;","</f>
        <v>"CanRaid": "true",</v>
      </c>
    </row>
    <row r="602" spans="17:22" x14ac:dyDescent="0.3">
      <c r="Q602">
        <f t="shared" si="84"/>
        <v>86</v>
      </c>
      <c r="R602" t="s">
        <v>211</v>
      </c>
      <c r="S602">
        <f>INDEX(Villages[],Q602,13)</f>
        <v>10</v>
      </c>
      <c r="V602" t="str">
        <f>CHAR(34)&amp;R602&amp;CHAR(34)&amp;": "&amp;CHAR(34)&amp;S602&amp;CHAR(34)</f>
        <v>"Multiplier": "10"</v>
      </c>
    </row>
    <row r="603" spans="17:22" x14ac:dyDescent="0.3">
      <c r="V603" t="s">
        <v>5</v>
      </c>
    </row>
    <row r="604" spans="17:22" x14ac:dyDescent="0.3">
      <c r="V604" t="s">
        <v>1</v>
      </c>
    </row>
    <row r="605" spans="17:22" x14ac:dyDescent="0.3">
      <c r="Q605">
        <f>Q598+1</f>
        <v>87</v>
      </c>
      <c r="R605" t="s">
        <v>2</v>
      </c>
      <c r="S605">
        <f>Q605</f>
        <v>87</v>
      </c>
      <c r="V605" t="str">
        <f>CHAR(34)&amp;R605&amp;CHAR(34)&amp;": "&amp;S605&amp;","</f>
        <v>"Id": 87,</v>
      </c>
    </row>
    <row r="606" spans="17:22" x14ac:dyDescent="0.3">
      <c r="Q606">
        <f t="shared" ref="Q606:Q609" si="85">Q599+1</f>
        <v>87</v>
      </c>
      <c r="R606" t="s">
        <v>3</v>
      </c>
      <c r="S606" t="str">
        <f>INDEX(Villages[],Q606,11)</f>
        <v>-17</v>
      </c>
      <c r="V606" t="str">
        <f>CHAR(34)&amp;R606&amp;CHAR(34)&amp;": "&amp;S606&amp;","</f>
        <v>"X": -17,</v>
      </c>
    </row>
    <row r="607" spans="17:22" x14ac:dyDescent="0.3">
      <c r="Q607">
        <f t="shared" si="85"/>
        <v>87</v>
      </c>
      <c r="R607" t="s">
        <v>4</v>
      </c>
      <c r="S607" t="str">
        <f>INDEX(Villages[],Q607,12)</f>
        <v>-38</v>
      </c>
      <c r="V607" t="str">
        <f>CHAR(34)&amp;R607&amp;CHAR(34)&amp;": "&amp;S607&amp;","</f>
        <v>"Y": -38,</v>
      </c>
    </row>
    <row r="608" spans="17:22" x14ac:dyDescent="0.3">
      <c r="Q608">
        <f t="shared" si="85"/>
        <v>87</v>
      </c>
      <c r="R608" t="s">
        <v>10</v>
      </c>
      <c r="S608" t="str">
        <f>INDEX(Villages[],Q608,10)</f>
        <v>false</v>
      </c>
      <c r="V608" t="str">
        <f>CHAR(34)&amp;R608&amp;CHAR(34)&amp;": "&amp;CHAR(34)&amp;S608&amp;CHAR(34)&amp;","</f>
        <v>"CanRaid": "false",</v>
      </c>
    </row>
    <row r="609" spans="17:22" x14ac:dyDescent="0.3">
      <c r="Q609">
        <f t="shared" si="85"/>
        <v>87</v>
      </c>
      <c r="R609" t="s">
        <v>211</v>
      </c>
      <c r="S609">
        <f>INDEX(Villages[],Q609,13)</f>
        <v>1</v>
      </c>
      <c r="V609" t="str">
        <f>CHAR(34)&amp;R609&amp;CHAR(34)&amp;": "&amp;CHAR(34)&amp;S609&amp;CHAR(34)</f>
        <v>"Multiplier": "1"</v>
      </c>
    </row>
    <row r="610" spans="17:22" x14ac:dyDescent="0.3">
      <c r="V610" t="s">
        <v>5</v>
      </c>
    </row>
    <row r="611" spans="17:22" x14ac:dyDescent="0.3">
      <c r="V611" t="s">
        <v>1</v>
      </c>
    </row>
    <row r="612" spans="17:22" x14ac:dyDescent="0.3">
      <c r="Q612">
        <f>Q605+1</f>
        <v>88</v>
      </c>
      <c r="R612" t="s">
        <v>2</v>
      </c>
      <c r="S612">
        <f>Q612</f>
        <v>88</v>
      </c>
      <c r="V612" t="str">
        <f>CHAR(34)&amp;R612&amp;CHAR(34)&amp;": "&amp;S612&amp;","</f>
        <v>"Id": 88,</v>
      </c>
    </row>
    <row r="613" spans="17:22" x14ac:dyDescent="0.3">
      <c r="Q613">
        <f t="shared" ref="Q613:Q616" si="86">Q606+1</f>
        <v>88</v>
      </c>
      <c r="R613" t="s">
        <v>3</v>
      </c>
      <c r="S613" t="str">
        <f>INDEX(Villages[],Q613,11)</f>
        <v>-18</v>
      </c>
      <c r="V613" t="str">
        <f>CHAR(34)&amp;R613&amp;CHAR(34)&amp;": "&amp;S613&amp;","</f>
        <v>"X": -18,</v>
      </c>
    </row>
    <row r="614" spans="17:22" x14ac:dyDescent="0.3">
      <c r="Q614">
        <f t="shared" si="86"/>
        <v>88</v>
      </c>
      <c r="R614" t="s">
        <v>4</v>
      </c>
      <c r="S614" t="str">
        <f>INDEX(Villages[],Q614,12)</f>
        <v>-37</v>
      </c>
      <c r="V614" t="str">
        <f>CHAR(34)&amp;R614&amp;CHAR(34)&amp;": "&amp;S614&amp;","</f>
        <v>"Y": -37,</v>
      </c>
    </row>
    <row r="615" spans="17:22" x14ac:dyDescent="0.3">
      <c r="Q615">
        <f t="shared" si="86"/>
        <v>88</v>
      </c>
      <c r="R615" t="s">
        <v>10</v>
      </c>
      <c r="S615" t="str">
        <f>INDEX(Villages[],Q615,10)</f>
        <v>false</v>
      </c>
      <c r="V615" t="str">
        <f>CHAR(34)&amp;R615&amp;CHAR(34)&amp;": "&amp;CHAR(34)&amp;S615&amp;CHAR(34)&amp;","</f>
        <v>"CanRaid": "false",</v>
      </c>
    </row>
    <row r="616" spans="17:22" x14ac:dyDescent="0.3">
      <c r="Q616">
        <f t="shared" si="86"/>
        <v>88</v>
      </c>
      <c r="R616" t="s">
        <v>211</v>
      </c>
      <c r="S616">
        <f>INDEX(Villages[],Q616,13)</f>
        <v>1</v>
      </c>
      <c r="V616" t="str">
        <f>CHAR(34)&amp;R616&amp;CHAR(34)&amp;": "&amp;CHAR(34)&amp;S616&amp;CHAR(34)</f>
        <v>"Multiplier": "1"</v>
      </c>
    </row>
    <row r="617" spans="17:22" x14ac:dyDescent="0.3">
      <c r="V617" t="s">
        <v>5</v>
      </c>
    </row>
    <row r="618" spans="17:22" x14ac:dyDescent="0.3">
      <c r="V618" t="s">
        <v>1</v>
      </c>
    </row>
    <row r="619" spans="17:22" x14ac:dyDescent="0.3">
      <c r="Q619">
        <f>Q612+1</f>
        <v>89</v>
      </c>
      <c r="R619" t="s">
        <v>2</v>
      </c>
      <c r="S619">
        <f>Q619</f>
        <v>89</v>
      </c>
      <c r="V619" t="str">
        <f>CHAR(34)&amp;R619&amp;CHAR(34)&amp;": "&amp;S619&amp;","</f>
        <v>"Id": 89,</v>
      </c>
    </row>
    <row r="620" spans="17:22" x14ac:dyDescent="0.3">
      <c r="Q620">
        <f t="shared" ref="Q620:Q623" si="87">Q613+1</f>
        <v>89</v>
      </c>
      <c r="R620" t="s">
        <v>3</v>
      </c>
      <c r="S620" t="str">
        <f>INDEX(Villages[],Q620,11)</f>
        <v>-12</v>
      </c>
      <c r="V620" t="str">
        <f>CHAR(34)&amp;R620&amp;CHAR(34)&amp;": "&amp;S620&amp;","</f>
        <v>"X": -12,</v>
      </c>
    </row>
    <row r="621" spans="17:22" x14ac:dyDescent="0.3">
      <c r="Q621">
        <f t="shared" si="87"/>
        <v>89</v>
      </c>
      <c r="R621" t="s">
        <v>4</v>
      </c>
      <c r="S621" t="str">
        <f>INDEX(Villages[],Q621,12)</f>
        <v>-49</v>
      </c>
      <c r="V621" t="str">
        <f>CHAR(34)&amp;R621&amp;CHAR(34)&amp;": "&amp;S621&amp;","</f>
        <v>"Y": -49,</v>
      </c>
    </row>
    <row r="622" spans="17:22" x14ac:dyDescent="0.3">
      <c r="Q622">
        <f t="shared" si="87"/>
        <v>89</v>
      </c>
      <c r="R622" t="s">
        <v>10</v>
      </c>
      <c r="S622" t="str">
        <f>INDEX(Villages[],Q622,10)</f>
        <v>false</v>
      </c>
      <c r="V622" t="str">
        <f>CHAR(34)&amp;R622&amp;CHAR(34)&amp;": "&amp;CHAR(34)&amp;S622&amp;CHAR(34)&amp;","</f>
        <v>"CanRaid": "false",</v>
      </c>
    </row>
    <row r="623" spans="17:22" x14ac:dyDescent="0.3">
      <c r="Q623">
        <f t="shared" si="87"/>
        <v>89</v>
      </c>
      <c r="R623" t="s">
        <v>211</v>
      </c>
      <c r="S623">
        <f>INDEX(Villages[],Q623,13)</f>
        <v>1</v>
      </c>
      <c r="V623" t="str">
        <f>CHAR(34)&amp;R623&amp;CHAR(34)&amp;": "&amp;CHAR(34)&amp;S623&amp;CHAR(34)</f>
        <v>"Multiplier": "1"</v>
      </c>
    </row>
    <row r="624" spans="17:22" x14ac:dyDescent="0.3">
      <c r="V624" t="s">
        <v>5</v>
      </c>
    </row>
    <row r="625" spans="17:22" x14ac:dyDescent="0.3">
      <c r="V625" t="s">
        <v>1</v>
      </c>
    </row>
    <row r="626" spans="17:22" x14ac:dyDescent="0.3">
      <c r="Q626">
        <f>Q619+1</f>
        <v>90</v>
      </c>
      <c r="R626" t="s">
        <v>2</v>
      </c>
      <c r="S626">
        <f>Q626</f>
        <v>90</v>
      </c>
      <c r="V626" t="str">
        <f>CHAR(34)&amp;R626&amp;CHAR(34)&amp;": "&amp;S626&amp;","</f>
        <v>"Id": 90,</v>
      </c>
    </row>
    <row r="627" spans="17:22" x14ac:dyDescent="0.3">
      <c r="Q627">
        <f t="shared" ref="Q627:Q630" si="88">Q620+1</f>
        <v>90</v>
      </c>
      <c r="R627" t="s">
        <v>3</v>
      </c>
      <c r="S627" t="str">
        <f>INDEX(Villages[],Q627,11)</f>
        <v>-34</v>
      </c>
      <c r="V627" t="str">
        <f>CHAR(34)&amp;R627&amp;CHAR(34)&amp;": "&amp;S627&amp;","</f>
        <v>"X": -34,</v>
      </c>
    </row>
    <row r="628" spans="17:22" x14ac:dyDescent="0.3">
      <c r="Q628">
        <f t="shared" si="88"/>
        <v>90</v>
      </c>
      <c r="R628" t="s">
        <v>4</v>
      </c>
      <c r="S628" t="str">
        <f>INDEX(Villages[],Q628,12)</f>
        <v>-32</v>
      </c>
      <c r="V628" t="str">
        <f>CHAR(34)&amp;R628&amp;CHAR(34)&amp;": "&amp;S628&amp;","</f>
        <v>"Y": -32,</v>
      </c>
    </row>
    <row r="629" spans="17:22" x14ac:dyDescent="0.3">
      <c r="Q629">
        <f t="shared" si="88"/>
        <v>90</v>
      </c>
      <c r="R629" t="s">
        <v>10</v>
      </c>
      <c r="S629" t="str">
        <f>INDEX(Villages[],Q629,10)</f>
        <v>false</v>
      </c>
      <c r="V629" t="str">
        <f>CHAR(34)&amp;R629&amp;CHAR(34)&amp;": "&amp;CHAR(34)&amp;S629&amp;CHAR(34)&amp;","</f>
        <v>"CanRaid": "false",</v>
      </c>
    </row>
    <row r="630" spans="17:22" x14ac:dyDescent="0.3">
      <c r="Q630">
        <f t="shared" si="88"/>
        <v>90</v>
      </c>
      <c r="R630" t="s">
        <v>211</v>
      </c>
      <c r="S630">
        <f>INDEX(Villages[],Q630,13)</f>
        <v>1</v>
      </c>
      <c r="V630" t="str">
        <f>CHAR(34)&amp;R630&amp;CHAR(34)&amp;": "&amp;CHAR(34)&amp;S630&amp;CHAR(34)</f>
        <v>"Multiplier": "1"</v>
      </c>
    </row>
    <row r="631" spans="17:22" x14ac:dyDescent="0.3">
      <c r="V631" t="s">
        <v>5</v>
      </c>
    </row>
    <row r="632" spans="17:22" x14ac:dyDescent="0.3">
      <c r="V632" t="s">
        <v>1</v>
      </c>
    </row>
    <row r="633" spans="17:22" x14ac:dyDescent="0.3">
      <c r="Q633">
        <f>Q626+1</f>
        <v>91</v>
      </c>
      <c r="R633" t="s">
        <v>2</v>
      </c>
      <c r="S633">
        <f>Q633</f>
        <v>91</v>
      </c>
      <c r="V633" t="str">
        <f>CHAR(34)&amp;R633&amp;CHAR(34)&amp;": "&amp;S633&amp;","</f>
        <v>"Id": 91,</v>
      </c>
    </row>
    <row r="634" spans="17:22" x14ac:dyDescent="0.3">
      <c r="Q634">
        <f t="shared" ref="Q634:Q637" si="89">Q627+1</f>
        <v>91</v>
      </c>
      <c r="R634" t="s">
        <v>3</v>
      </c>
      <c r="S634" t="str">
        <f>INDEX(Villages[],Q634,11)</f>
        <v>-48</v>
      </c>
      <c r="V634" t="str">
        <f>CHAR(34)&amp;R634&amp;CHAR(34)&amp;": "&amp;S634&amp;","</f>
        <v>"X": -48,</v>
      </c>
    </row>
    <row r="635" spans="17:22" x14ac:dyDescent="0.3">
      <c r="Q635">
        <f t="shared" si="89"/>
        <v>91</v>
      </c>
      <c r="R635" t="s">
        <v>4</v>
      </c>
      <c r="S635" t="str">
        <f>INDEX(Villages[],Q635,12)</f>
        <v>-42</v>
      </c>
      <c r="V635" t="str">
        <f>CHAR(34)&amp;R635&amp;CHAR(34)&amp;": "&amp;S635&amp;","</f>
        <v>"Y": -42,</v>
      </c>
    </row>
    <row r="636" spans="17:22" x14ac:dyDescent="0.3">
      <c r="Q636">
        <f t="shared" si="89"/>
        <v>91</v>
      </c>
      <c r="R636" t="s">
        <v>10</v>
      </c>
      <c r="S636" t="str">
        <f>INDEX(Villages[],Q636,10)</f>
        <v>false</v>
      </c>
      <c r="V636" t="str">
        <f>CHAR(34)&amp;R636&amp;CHAR(34)&amp;": "&amp;CHAR(34)&amp;S636&amp;CHAR(34)&amp;","</f>
        <v>"CanRaid": "false",</v>
      </c>
    </row>
    <row r="637" spans="17:22" x14ac:dyDescent="0.3">
      <c r="Q637">
        <f t="shared" si="89"/>
        <v>91</v>
      </c>
      <c r="R637" t="s">
        <v>211</v>
      </c>
      <c r="S637">
        <f>INDEX(Villages[],Q637,13)</f>
        <v>1</v>
      </c>
      <c r="V637" t="str">
        <f>CHAR(34)&amp;R637&amp;CHAR(34)&amp;": "&amp;CHAR(34)&amp;S637&amp;CHAR(34)</f>
        <v>"Multiplier": "1"</v>
      </c>
    </row>
    <row r="638" spans="17:22" x14ac:dyDescent="0.3">
      <c r="V638" t="s">
        <v>5</v>
      </c>
    </row>
    <row r="639" spans="17:22" x14ac:dyDescent="0.3">
      <c r="V639" t="s">
        <v>1</v>
      </c>
    </row>
    <row r="640" spans="17:22" x14ac:dyDescent="0.3">
      <c r="Q640">
        <f>Q633+1</f>
        <v>92</v>
      </c>
      <c r="R640" t="s">
        <v>2</v>
      </c>
      <c r="S640">
        <f>Q640</f>
        <v>92</v>
      </c>
      <c r="V640" t="str">
        <f>CHAR(34)&amp;R640&amp;CHAR(34)&amp;": "&amp;S640&amp;","</f>
        <v>"Id": 92,</v>
      </c>
    </row>
    <row r="641" spans="17:22" x14ac:dyDescent="0.3">
      <c r="Q641">
        <f t="shared" ref="Q641:Q644" si="90">Q634+1</f>
        <v>92</v>
      </c>
      <c r="R641" t="s">
        <v>3</v>
      </c>
      <c r="S641" t="str">
        <f>INDEX(Villages[],Q641,11)</f>
        <v>-28</v>
      </c>
      <c r="V641" t="str">
        <f>CHAR(34)&amp;R641&amp;CHAR(34)&amp;": "&amp;S641&amp;","</f>
        <v>"X": -28,</v>
      </c>
    </row>
    <row r="642" spans="17:22" x14ac:dyDescent="0.3">
      <c r="Q642">
        <f t="shared" si="90"/>
        <v>92</v>
      </c>
      <c r="R642" t="s">
        <v>4</v>
      </c>
      <c r="S642" t="str">
        <f>INDEX(Villages[],Q642,12)</f>
        <v>-70</v>
      </c>
      <c r="V642" t="str">
        <f>CHAR(34)&amp;R642&amp;CHAR(34)&amp;": "&amp;S642&amp;","</f>
        <v>"Y": -70,</v>
      </c>
    </row>
    <row r="643" spans="17:22" x14ac:dyDescent="0.3">
      <c r="Q643">
        <f t="shared" si="90"/>
        <v>92</v>
      </c>
      <c r="R643" t="s">
        <v>10</v>
      </c>
      <c r="S643" t="str">
        <f>INDEX(Villages[],Q643,10)</f>
        <v>false</v>
      </c>
      <c r="V643" t="str">
        <f>CHAR(34)&amp;R643&amp;CHAR(34)&amp;": "&amp;CHAR(34)&amp;S643&amp;CHAR(34)&amp;","</f>
        <v>"CanRaid": "false",</v>
      </c>
    </row>
    <row r="644" spans="17:22" x14ac:dyDescent="0.3">
      <c r="Q644">
        <f t="shared" si="90"/>
        <v>92</v>
      </c>
      <c r="R644" t="s">
        <v>211</v>
      </c>
      <c r="S644">
        <f>INDEX(Villages[],Q644,13)</f>
        <v>1</v>
      </c>
      <c r="V644" t="str">
        <f>CHAR(34)&amp;R644&amp;CHAR(34)&amp;": "&amp;CHAR(34)&amp;S644&amp;CHAR(34)</f>
        <v>"Multiplier": "1"</v>
      </c>
    </row>
    <row r="645" spans="17:22" x14ac:dyDescent="0.3">
      <c r="V645" t="s">
        <v>5</v>
      </c>
    </row>
    <row r="646" spans="17:22" x14ac:dyDescent="0.3">
      <c r="V646" t="s">
        <v>1</v>
      </c>
    </row>
    <row r="647" spans="17:22" x14ac:dyDescent="0.3">
      <c r="Q647">
        <f>Q640+1</f>
        <v>93</v>
      </c>
      <c r="R647" t="s">
        <v>2</v>
      </c>
      <c r="S647">
        <f>Q647</f>
        <v>93</v>
      </c>
      <c r="V647" t="str">
        <f>CHAR(34)&amp;R647&amp;CHAR(34)&amp;": "&amp;S647&amp;","</f>
        <v>"Id": 93,</v>
      </c>
    </row>
    <row r="648" spans="17:22" x14ac:dyDescent="0.3">
      <c r="Q648">
        <f t="shared" ref="Q648:Q651" si="91">Q641+1</f>
        <v>93</v>
      </c>
      <c r="R648" t="s">
        <v>3</v>
      </c>
      <c r="S648" t="str">
        <f>INDEX(Villages[],Q648,11)</f>
        <v>-22</v>
      </c>
      <c r="V648" t="str">
        <f>CHAR(34)&amp;R648&amp;CHAR(34)&amp;": "&amp;S648&amp;","</f>
        <v>"X": -22,</v>
      </c>
    </row>
    <row r="649" spans="17:22" x14ac:dyDescent="0.3">
      <c r="Q649">
        <f t="shared" si="91"/>
        <v>93</v>
      </c>
      <c r="R649" t="s">
        <v>4</v>
      </c>
      <c r="S649" t="str">
        <f>INDEX(Villages[],Q649,12)</f>
        <v>-68</v>
      </c>
      <c r="V649" t="str">
        <f>CHAR(34)&amp;R649&amp;CHAR(34)&amp;": "&amp;S649&amp;","</f>
        <v>"Y": -68,</v>
      </c>
    </row>
    <row r="650" spans="17:22" x14ac:dyDescent="0.3">
      <c r="Q650">
        <f t="shared" si="91"/>
        <v>93</v>
      </c>
      <c r="R650" t="s">
        <v>10</v>
      </c>
      <c r="S650" t="str">
        <f>INDEX(Villages[],Q650,10)</f>
        <v>false</v>
      </c>
      <c r="V650" t="str">
        <f>CHAR(34)&amp;R650&amp;CHAR(34)&amp;": "&amp;CHAR(34)&amp;S650&amp;CHAR(34)&amp;","</f>
        <v>"CanRaid": "false",</v>
      </c>
    </row>
    <row r="651" spans="17:22" x14ac:dyDescent="0.3">
      <c r="Q651">
        <f t="shared" si="91"/>
        <v>93</v>
      </c>
      <c r="R651" t="s">
        <v>211</v>
      </c>
      <c r="S651">
        <f>INDEX(Villages[],Q651,13)</f>
        <v>1</v>
      </c>
      <c r="V651" t="str">
        <f>CHAR(34)&amp;R651&amp;CHAR(34)&amp;": "&amp;CHAR(34)&amp;S651&amp;CHAR(34)</f>
        <v>"Multiplier": "1"</v>
      </c>
    </row>
    <row r="652" spans="17:22" x14ac:dyDescent="0.3">
      <c r="V652" t="s">
        <v>5</v>
      </c>
    </row>
    <row r="653" spans="17:22" x14ac:dyDescent="0.3">
      <c r="V653" t="s">
        <v>1</v>
      </c>
    </row>
    <row r="654" spans="17:22" x14ac:dyDescent="0.3">
      <c r="Q654">
        <f>Q647+1</f>
        <v>94</v>
      </c>
      <c r="R654" t="s">
        <v>2</v>
      </c>
      <c r="S654">
        <f>Q654</f>
        <v>94</v>
      </c>
      <c r="V654" t="str">
        <f>CHAR(34)&amp;R654&amp;CHAR(34)&amp;": "&amp;S654&amp;","</f>
        <v>"Id": 94,</v>
      </c>
    </row>
    <row r="655" spans="17:22" x14ac:dyDescent="0.3">
      <c r="Q655">
        <f t="shared" ref="Q655:Q658" si="92">Q648+1</f>
        <v>94</v>
      </c>
      <c r="R655" t="s">
        <v>3</v>
      </c>
      <c r="S655" t="str">
        <f>INDEX(Villages[],Q655,11)</f>
        <v>-27</v>
      </c>
      <c r="V655" t="str">
        <f>CHAR(34)&amp;R655&amp;CHAR(34)&amp;": "&amp;S655&amp;","</f>
        <v>"X": -27,</v>
      </c>
    </row>
    <row r="656" spans="17:22" x14ac:dyDescent="0.3">
      <c r="Q656">
        <f t="shared" si="92"/>
        <v>94</v>
      </c>
      <c r="R656" t="s">
        <v>4</v>
      </c>
      <c r="S656" t="str">
        <f>INDEX(Villages[],Q656,12)</f>
        <v>-32</v>
      </c>
      <c r="V656" t="str">
        <f>CHAR(34)&amp;R656&amp;CHAR(34)&amp;": "&amp;S656&amp;","</f>
        <v>"Y": -32,</v>
      </c>
    </row>
    <row r="657" spans="17:22" x14ac:dyDescent="0.3">
      <c r="Q657">
        <f t="shared" si="92"/>
        <v>94</v>
      </c>
      <c r="R657" t="s">
        <v>10</v>
      </c>
      <c r="S657" t="str">
        <f>INDEX(Villages[],Q657,10)</f>
        <v>false</v>
      </c>
      <c r="V657" t="str">
        <f>CHAR(34)&amp;R657&amp;CHAR(34)&amp;": "&amp;CHAR(34)&amp;S657&amp;CHAR(34)&amp;","</f>
        <v>"CanRaid": "false",</v>
      </c>
    </row>
    <row r="658" spans="17:22" x14ac:dyDescent="0.3">
      <c r="Q658">
        <f t="shared" si="92"/>
        <v>94</v>
      </c>
      <c r="R658" t="s">
        <v>211</v>
      </c>
      <c r="S658">
        <f>INDEX(Villages[],Q658,13)</f>
        <v>1</v>
      </c>
      <c r="V658" t="str">
        <f>CHAR(34)&amp;R658&amp;CHAR(34)&amp;": "&amp;CHAR(34)&amp;S658&amp;CHAR(34)</f>
        <v>"Multiplier": "1"</v>
      </c>
    </row>
    <row r="659" spans="17:22" x14ac:dyDescent="0.3">
      <c r="V659" t="s">
        <v>5</v>
      </c>
    </row>
    <row r="660" spans="17:22" x14ac:dyDescent="0.3">
      <c r="V660" t="s">
        <v>1</v>
      </c>
    </row>
    <row r="661" spans="17:22" x14ac:dyDescent="0.3">
      <c r="Q661">
        <f>Q654+1</f>
        <v>95</v>
      </c>
      <c r="R661" t="s">
        <v>2</v>
      </c>
      <c r="S661">
        <f>Q661</f>
        <v>95</v>
      </c>
      <c r="V661" t="str">
        <f>CHAR(34)&amp;R661&amp;CHAR(34)&amp;": "&amp;S661&amp;","</f>
        <v>"Id": 95,</v>
      </c>
    </row>
    <row r="662" spans="17:22" x14ac:dyDescent="0.3">
      <c r="Q662">
        <f t="shared" ref="Q662:Q665" si="93">Q655+1</f>
        <v>95</v>
      </c>
      <c r="R662" t="s">
        <v>3</v>
      </c>
      <c r="S662" t="str">
        <f>INDEX(Villages[],Q662,11)</f>
        <v>-12</v>
      </c>
      <c r="V662" t="str">
        <f>CHAR(34)&amp;R662&amp;CHAR(34)&amp;": "&amp;S662&amp;","</f>
        <v>"X": -12,</v>
      </c>
    </row>
    <row r="663" spans="17:22" x14ac:dyDescent="0.3">
      <c r="Q663">
        <f t="shared" si="93"/>
        <v>95</v>
      </c>
      <c r="R663" t="s">
        <v>4</v>
      </c>
      <c r="S663" t="str">
        <f>INDEX(Villages[],Q663,12)</f>
        <v>-46</v>
      </c>
      <c r="V663" t="str">
        <f>CHAR(34)&amp;R663&amp;CHAR(34)&amp;": "&amp;S663&amp;","</f>
        <v>"Y": -46,</v>
      </c>
    </row>
    <row r="664" spans="17:22" x14ac:dyDescent="0.3">
      <c r="Q664">
        <f t="shared" si="93"/>
        <v>95</v>
      </c>
      <c r="R664" t="s">
        <v>10</v>
      </c>
      <c r="S664" t="str">
        <f>INDEX(Villages[],Q664,10)</f>
        <v>true</v>
      </c>
      <c r="V664" t="str">
        <f>CHAR(34)&amp;R664&amp;CHAR(34)&amp;": "&amp;CHAR(34)&amp;S664&amp;CHAR(34)&amp;","</f>
        <v>"CanRaid": "true",</v>
      </c>
    </row>
    <row r="665" spans="17:22" x14ac:dyDescent="0.3">
      <c r="Q665">
        <f t="shared" si="93"/>
        <v>95</v>
      </c>
      <c r="R665" t="s">
        <v>211</v>
      </c>
      <c r="S665">
        <f>INDEX(Villages[],Q665,13)</f>
        <v>10</v>
      </c>
      <c r="V665" t="str">
        <f>CHAR(34)&amp;R665&amp;CHAR(34)&amp;": "&amp;CHAR(34)&amp;S665&amp;CHAR(34)</f>
        <v>"Multiplier": "10"</v>
      </c>
    </row>
    <row r="666" spans="17:22" x14ac:dyDescent="0.3">
      <c r="V666" t="s">
        <v>5</v>
      </c>
    </row>
    <row r="667" spans="17:22" x14ac:dyDescent="0.3">
      <c r="V667" t="s">
        <v>1</v>
      </c>
    </row>
    <row r="668" spans="17:22" x14ac:dyDescent="0.3">
      <c r="Q668">
        <f>Q661+1</f>
        <v>96</v>
      </c>
      <c r="R668" t="s">
        <v>2</v>
      </c>
      <c r="S668">
        <f>Q668</f>
        <v>96</v>
      </c>
      <c r="V668" t="str">
        <f>CHAR(34)&amp;R668&amp;CHAR(34)&amp;": "&amp;S668&amp;","</f>
        <v>"Id": 96,</v>
      </c>
    </row>
    <row r="669" spans="17:22" x14ac:dyDescent="0.3">
      <c r="Q669">
        <f t="shared" ref="Q669:Q672" si="94">Q662+1</f>
        <v>96</v>
      </c>
      <c r="R669" t="s">
        <v>3</v>
      </c>
      <c r="S669" t="str">
        <f>INDEX(Villages[],Q669,11)</f>
        <v>-30</v>
      </c>
      <c r="V669" t="str">
        <f>CHAR(34)&amp;R669&amp;CHAR(34)&amp;": "&amp;S669&amp;","</f>
        <v>"X": -30,</v>
      </c>
    </row>
    <row r="670" spans="17:22" x14ac:dyDescent="0.3">
      <c r="Q670">
        <f t="shared" si="94"/>
        <v>96</v>
      </c>
      <c r="R670" t="s">
        <v>4</v>
      </c>
      <c r="S670" t="str">
        <f>INDEX(Villages[],Q670,12)</f>
        <v>-31</v>
      </c>
      <c r="V670" t="str">
        <f>CHAR(34)&amp;R670&amp;CHAR(34)&amp;": "&amp;S670&amp;","</f>
        <v>"Y": -31,</v>
      </c>
    </row>
    <row r="671" spans="17:22" x14ac:dyDescent="0.3">
      <c r="Q671">
        <f t="shared" si="94"/>
        <v>96</v>
      </c>
      <c r="R671" t="s">
        <v>10</v>
      </c>
      <c r="S671" t="str">
        <f>INDEX(Villages[],Q671,10)</f>
        <v>false</v>
      </c>
      <c r="V671" t="str">
        <f>CHAR(34)&amp;R671&amp;CHAR(34)&amp;": "&amp;CHAR(34)&amp;S671&amp;CHAR(34)&amp;","</f>
        <v>"CanRaid": "false",</v>
      </c>
    </row>
    <row r="672" spans="17:22" x14ac:dyDescent="0.3">
      <c r="Q672">
        <f t="shared" si="94"/>
        <v>96</v>
      </c>
      <c r="R672" t="s">
        <v>211</v>
      </c>
      <c r="S672">
        <f>INDEX(Villages[],Q672,13)</f>
        <v>1</v>
      </c>
      <c r="V672" t="str">
        <f>CHAR(34)&amp;R672&amp;CHAR(34)&amp;": "&amp;CHAR(34)&amp;S672&amp;CHAR(34)</f>
        <v>"Multiplier": "1"</v>
      </c>
    </row>
    <row r="673" spans="17:22" x14ac:dyDescent="0.3">
      <c r="V673" t="s">
        <v>5</v>
      </c>
    </row>
    <row r="674" spans="17:22" x14ac:dyDescent="0.3">
      <c r="V674" t="s">
        <v>1</v>
      </c>
    </row>
    <row r="675" spans="17:22" x14ac:dyDescent="0.3">
      <c r="Q675">
        <f>Q668+1</f>
        <v>97</v>
      </c>
      <c r="R675" t="s">
        <v>2</v>
      </c>
      <c r="S675">
        <f>Q675</f>
        <v>97</v>
      </c>
      <c r="V675" t="str">
        <f>CHAR(34)&amp;R675&amp;CHAR(34)&amp;": "&amp;S675&amp;","</f>
        <v>"Id": 97,</v>
      </c>
    </row>
    <row r="676" spans="17:22" x14ac:dyDescent="0.3">
      <c r="Q676">
        <f t="shared" ref="Q676:Q679" si="95">Q669+1</f>
        <v>97</v>
      </c>
      <c r="R676" t="s">
        <v>3</v>
      </c>
      <c r="S676" t="str">
        <f>INDEX(Villages[],Q676,11)</f>
        <v>-33</v>
      </c>
      <c r="V676" t="str">
        <f>CHAR(34)&amp;R676&amp;CHAR(34)&amp;": "&amp;S676&amp;","</f>
        <v>"X": -33,</v>
      </c>
    </row>
    <row r="677" spans="17:22" x14ac:dyDescent="0.3">
      <c r="Q677">
        <f t="shared" si="95"/>
        <v>97</v>
      </c>
      <c r="R677" t="s">
        <v>4</v>
      </c>
      <c r="S677" t="str">
        <f>INDEX(Villages[],Q677,12)</f>
        <v>-71</v>
      </c>
      <c r="V677" t="str">
        <f>CHAR(34)&amp;R677&amp;CHAR(34)&amp;": "&amp;S677&amp;","</f>
        <v>"Y": -71,</v>
      </c>
    </row>
    <row r="678" spans="17:22" x14ac:dyDescent="0.3">
      <c r="Q678">
        <f t="shared" si="95"/>
        <v>97</v>
      </c>
      <c r="R678" t="s">
        <v>10</v>
      </c>
      <c r="S678" t="str">
        <f>INDEX(Villages[],Q678,10)</f>
        <v>false</v>
      </c>
      <c r="V678" t="str">
        <f>CHAR(34)&amp;R678&amp;CHAR(34)&amp;": "&amp;CHAR(34)&amp;S678&amp;CHAR(34)&amp;","</f>
        <v>"CanRaid": "false",</v>
      </c>
    </row>
    <row r="679" spans="17:22" x14ac:dyDescent="0.3">
      <c r="Q679">
        <f t="shared" si="95"/>
        <v>97</v>
      </c>
      <c r="R679" t="s">
        <v>211</v>
      </c>
      <c r="S679">
        <f>INDEX(Villages[],Q679,13)</f>
        <v>1</v>
      </c>
      <c r="V679" t="str">
        <f>CHAR(34)&amp;R679&amp;CHAR(34)&amp;": "&amp;CHAR(34)&amp;S679&amp;CHAR(34)</f>
        <v>"Multiplier": "1"</v>
      </c>
    </row>
    <row r="680" spans="17:22" x14ac:dyDescent="0.3">
      <c r="V680" t="s">
        <v>5</v>
      </c>
    </row>
    <row r="681" spans="17:22" x14ac:dyDescent="0.3">
      <c r="V681" t="s">
        <v>1</v>
      </c>
    </row>
    <row r="682" spans="17:22" x14ac:dyDescent="0.3">
      <c r="Q682">
        <f>Q675+1</f>
        <v>98</v>
      </c>
      <c r="R682" t="s">
        <v>2</v>
      </c>
      <c r="S682">
        <f>Q682</f>
        <v>98</v>
      </c>
      <c r="V682" t="str">
        <f>CHAR(34)&amp;R682&amp;CHAR(34)&amp;": "&amp;S682&amp;","</f>
        <v>"Id": 98,</v>
      </c>
    </row>
    <row r="683" spans="17:22" x14ac:dyDescent="0.3">
      <c r="Q683">
        <f t="shared" ref="Q683:Q686" si="96">Q676+1</f>
        <v>98</v>
      </c>
      <c r="R683" t="s">
        <v>3</v>
      </c>
      <c r="S683" t="str">
        <f>INDEX(Villages[],Q683,11)</f>
        <v>-13</v>
      </c>
      <c r="V683" t="str">
        <f>CHAR(34)&amp;R683&amp;CHAR(34)&amp;": "&amp;S683&amp;","</f>
        <v>"X": -13,</v>
      </c>
    </row>
    <row r="684" spans="17:22" x14ac:dyDescent="0.3">
      <c r="Q684">
        <f t="shared" si="96"/>
        <v>98</v>
      </c>
      <c r="R684" t="s">
        <v>4</v>
      </c>
      <c r="S684" t="str">
        <f>INDEX(Villages[],Q684,12)</f>
        <v>-60</v>
      </c>
      <c r="V684" t="str">
        <f>CHAR(34)&amp;R684&amp;CHAR(34)&amp;": "&amp;S684&amp;","</f>
        <v>"Y": -60,</v>
      </c>
    </row>
    <row r="685" spans="17:22" x14ac:dyDescent="0.3">
      <c r="Q685">
        <f t="shared" si="96"/>
        <v>98</v>
      </c>
      <c r="R685" t="s">
        <v>10</v>
      </c>
      <c r="S685" t="str">
        <f>INDEX(Villages[],Q685,10)</f>
        <v>false</v>
      </c>
      <c r="V685" t="str">
        <f>CHAR(34)&amp;R685&amp;CHAR(34)&amp;": "&amp;CHAR(34)&amp;S685&amp;CHAR(34)&amp;","</f>
        <v>"CanRaid": "false",</v>
      </c>
    </row>
    <row r="686" spans="17:22" x14ac:dyDescent="0.3">
      <c r="Q686">
        <f t="shared" si="96"/>
        <v>98</v>
      </c>
      <c r="R686" t="s">
        <v>211</v>
      </c>
      <c r="S686">
        <f>INDEX(Villages[],Q686,13)</f>
        <v>1</v>
      </c>
      <c r="V686" t="str">
        <f>CHAR(34)&amp;R686&amp;CHAR(34)&amp;": "&amp;CHAR(34)&amp;S686&amp;CHAR(34)</f>
        <v>"Multiplier": "1"</v>
      </c>
    </row>
    <row r="687" spans="17:22" x14ac:dyDescent="0.3">
      <c r="V687" t="s">
        <v>5</v>
      </c>
    </row>
    <row r="688" spans="17:22" x14ac:dyDescent="0.3">
      <c r="V688" t="s">
        <v>1</v>
      </c>
    </row>
    <row r="689" spans="17:22" x14ac:dyDescent="0.3">
      <c r="Q689">
        <f>Q682+1</f>
        <v>99</v>
      </c>
      <c r="R689" t="s">
        <v>2</v>
      </c>
      <c r="S689">
        <f>Q689</f>
        <v>99</v>
      </c>
      <c r="V689" t="str">
        <f>CHAR(34)&amp;R689&amp;CHAR(34)&amp;": "&amp;S689&amp;","</f>
        <v>"Id": 99,</v>
      </c>
    </row>
    <row r="690" spans="17:22" x14ac:dyDescent="0.3">
      <c r="Q690">
        <f t="shared" ref="Q690:Q693" si="97">Q683+1</f>
        <v>99</v>
      </c>
      <c r="R690" t="s">
        <v>3</v>
      </c>
      <c r="S690" t="str">
        <f>INDEX(Villages[],Q690,11)</f>
        <v>-51</v>
      </c>
      <c r="V690" t="str">
        <f>CHAR(34)&amp;R690&amp;CHAR(34)&amp;": "&amp;S690&amp;","</f>
        <v>"X": -51,</v>
      </c>
    </row>
    <row r="691" spans="17:22" x14ac:dyDescent="0.3">
      <c r="Q691">
        <f t="shared" si="97"/>
        <v>99</v>
      </c>
      <c r="R691" t="s">
        <v>4</v>
      </c>
      <c r="S691" t="str">
        <f>INDEX(Villages[],Q691,12)</f>
        <v>-48</v>
      </c>
      <c r="V691" t="str">
        <f>CHAR(34)&amp;R691&amp;CHAR(34)&amp;": "&amp;S691&amp;","</f>
        <v>"Y": -48,</v>
      </c>
    </row>
    <row r="692" spans="17:22" x14ac:dyDescent="0.3">
      <c r="Q692">
        <f t="shared" si="97"/>
        <v>99</v>
      </c>
      <c r="R692" t="s">
        <v>10</v>
      </c>
      <c r="S692" t="str">
        <f>INDEX(Villages[],Q692,10)</f>
        <v>true</v>
      </c>
      <c r="V692" t="str">
        <f>CHAR(34)&amp;R692&amp;CHAR(34)&amp;": "&amp;CHAR(34)&amp;S692&amp;CHAR(34)&amp;","</f>
        <v>"CanRaid": "true",</v>
      </c>
    </row>
    <row r="693" spans="17:22" x14ac:dyDescent="0.3">
      <c r="Q693">
        <f t="shared" si="97"/>
        <v>99</v>
      </c>
      <c r="R693" t="s">
        <v>211</v>
      </c>
      <c r="S693">
        <f>INDEX(Villages[],Q693,13)</f>
        <v>10</v>
      </c>
      <c r="V693" t="str">
        <f>CHAR(34)&amp;R693&amp;CHAR(34)&amp;": "&amp;CHAR(34)&amp;S693&amp;CHAR(34)</f>
        <v>"Multiplier": "10"</v>
      </c>
    </row>
    <row r="694" spans="17:22" x14ac:dyDescent="0.3">
      <c r="V694" t="s">
        <v>5</v>
      </c>
    </row>
    <row r="695" spans="17:22" x14ac:dyDescent="0.3">
      <c r="V695" t="s">
        <v>1</v>
      </c>
    </row>
    <row r="696" spans="17:22" x14ac:dyDescent="0.3">
      <c r="Q696">
        <f>Q689+1</f>
        <v>100</v>
      </c>
      <c r="R696" t="s">
        <v>2</v>
      </c>
      <c r="S696">
        <f>Q696</f>
        <v>100</v>
      </c>
      <c r="V696" t="str">
        <f>CHAR(34)&amp;R696&amp;CHAR(34)&amp;": "&amp;S696&amp;","</f>
        <v>"Id": 100,</v>
      </c>
    </row>
    <row r="697" spans="17:22" x14ac:dyDescent="0.3">
      <c r="Q697">
        <f t="shared" ref="Q697:Q700" si="98">Q690+1</f>
        <v>100</v>
      </c>
      <c r="R697" t="s">
        <v>3</v>
      </c>
      <c r="S697" t="e">
        <f>INDEX(Villages[],Q697,11)</f>
        <v>#REF!</v>
      </c>
      <c r="V697" t="e">
        <f>CHAR(34)&amp;R697&amp;CHAR(34)&amp;": "&amp;S697&amp;","</f>
        <v>#REF!</v>
      </c>
    </row>
    <row r="698" spans="17:22" x14ac:dyDescent="0.3">
      <c r="Q698">
        <f t="shared" si="98"/>
        <v>100</v>
      </c>
      <c r="R698" t="s">
        <v>4</v>
      </c>
      <c r="S698" t="e">
        <f>INDEX(Villages[],Q698,12)</f>
        <v>#REF!</v>
      </c>
      <c r="V698" t="e">
        <f>CHAR(34)&amp;R698&amp;CHAR(34)&amp;": "&amp;S698&amp;","</f>
        <v>#REF!</v>
      </c>
    </row>
    <row r="699" spans="17:22" x14ac:dyDescent="0.3">
      <c r="Q699">
        <f t="shared" si="98"/>
        <v>100</v>
      </c>
      <c r="R699" t="s">
        <v>10</v>
      </c>
      <c r="S699" t="e">
        <f>INDEX(Villages[],Q699,10)</f>
        <v>#REF!</v>
      </c>
      <c r="V699" t="e">
        <f>CHAR(34)&amp;R699&amp;CHAR(34)&amp;": "&amp;CHAR(34)&amp;S699&amp;CHAR(34)&amp;","</f>
        <v>#REF!</v>
      </c>
    </row>
    <row r="700" spans="17:22" x14ac:dyDescent="0.3">
      <c r="Q700">
        <f t="shared" si="98"/>
        <v>100</v>
      </c>
      <c r="R700" t="s">
        <v>211</v>
      </c>
      <c r="S700" t="e">
        <f>INDEX(Villages[],Q700,13)</f>
        <v>#REF!</v>
      </c>
      <c r="V700" t="e">
        <f>CHAR(34)&amp;R700&amp;CHAR(34)&amp;": "&amp;CHAR(34)&amp;S700&amp;CHAR(34)</f>
        <v>#REF!</v>
      </c>
    </row>
    <row r="701" spans="17:22" x14ac:dyDescent="0.3">
      <c r="V701" t="s">
        <v>5</v>
      </c>
    </row>
  </sheetData>
  <conditionalFormatting sqref="K3:M101">
    <cfRule type="expression" dxfId="18" priority="1">
      <formula>IF(K3="false",TRUE,FALSE)</formula>
    </cfRule>
  </conditionalFormatting>
  <hyperlinks>
    <hyperlink ref="D3" r:id="rId1" display="http://ts4.travian.com/position_details.php?x=-32&amp;y=-50" xr:uid="{C2E6A679-BBBC-46F5-9DA9-978FE34175AA}"/>
    <hyperlink ref="D4" r:id="rId2" display="http://ts4.travian.com/position_details.php?x=-32&amp;y=-52" xr:uid="{A2836D81-6805-4915-B35C-DF6A1E6BFC10}"/>
    <hyperlink ref="D5" r:id="rId3" display="http://ts4.travian.com/position_details.php?x=-32&amp;y=-54" xr:uid="{6A2A3914-79E2-4045-BC4B-18BB9C84F846}"/>
    <hyperlink ref="D6" r:id="rId4" display="http://ts4.travian.com/position_details.php?x=-30&amp;y=-54" xr:uid="{0CD26DE8-6B94-4B3A-9901-47C11895B8DC}"/>
    <hyperlink ref="D7" r:id="rId5" display="http://ts4.travian.com/position_details.php?x=-34&amp;y=-49" xr:uid="{9D148481-FFE9-4982-A062-37E70094F4CF}"/>
    <hyperlink ref="D8" r:id="rId6" display="http://ts4.travian.com/position_details.php?x=-35&amp;y=-53" xr:uid="{FDA6799A-10C5-448C-9CC8-AFFBD7E44704}"/>
    <hyperlink ref="D9" r:id="rId7" display="http://ts4.travian.com/position_details.php?x=-30&amp;y=-56" xr:uid="{CE1CA160-1923-41E1-B44C-87D255ABCD7C}"/>
    <hyperlink ref="J9" r:id="rId8" display="http://ts4.travian.com/spieler.php?uid=1" xr:uid="{5F31D910-8D2F-438E-9AAE-92F4FB200893}"/>
    <hyperlink ref="D10" r:id="rId9" display="http://ts4.travian.com/position_details.php?x=-36&amp;y=-49" xr:uid="{3E89129F-1EBA-4F90-8DBF-4978F6491AC7}"/>
    <hyperlink ref="D11" r:id="rId10" display="http://ts4.travian.com/position_details.php?x=-33&amp;y=-46" xr:uid="{7F184FAA-F9BC-4A6D-AF6E-23DBF477A4CA}"/>
    <hyperlink ref="D12" r:id="rId11" display="http://ts4.travian.com/position_details.php?x=-26&amp;y=-48" xr:uid="{4AD9C8D6-ADC1-4204-B5AC-F3D7C7F25BDD}"/>
    <hyperlink ref="D13" r:id="rId12" display="http://ts4.travian.com/position_details.php?x=-36&amp;y=-54" xr:uid="{D2B5B773-5031-47F3-8538-96A0046C497D}"/>
    <hyperlink ref="D14" r:id="rId13" display="http://ts4.travian.com/position_details.php?x=-37&amp;y=-50" xr:uid="{7A8FC194-C1FE-4342-B634-E30B0C3ED614}"/>
    <hyperlink ref="D15" r:id="rId14" display="http://ts4.travian.com/position_details.php?x=-33&amp;y=-57" xr:uid="{34696B4A-CCF5-43E5-8C9E-92CB47F33DC9}"/>
    <hyperlink ref="D16" r:id="rId15" display="http://ts4.travian.com/position_details.php?x=-26&amp;y=-55" xr:uid="{BCF5592B-8F66-4BB9-8DAA-10AA37321C52}"/>
    <hyperlink ref="J16" r:id="rId16" display="http://ts4.travian.com/spieler.php?uid=1" xr:uid="{4CF248A8-38DC-4BC4-96BF-EB81EF1E82CA}"/>
    <hyperlink ref="D17" r:id="rId17" display="http://ts4.travian.com/position_details.php?x=-28&amp;y=-45" xr:uid="{73B504FF-3700-4DD6-A6D5-287EC00A45E4}"/>
    <hyperlink ref="D18" r:id="rId18" display="http://ts4.travian.com/position_details.php?x=-32&amp;y=-58" xr:uid="{039B56A3-B6C5-4BB2-8C4C-214F501058D2}"/>
    <hyperlink ref="D19" r:id="rId19" display="http://ts4.travian.com/position_details.php?x=-25&amp;y=-46" xr:uid="{7CD3C625-9C7A-41A9-8AB5-ED0DE0188F32}"/>
    <hyperlink ref="D20" r:id="rId20" display="http://ts4.travian.com/position_details.php?x=-24&amp;y=-55" xr:uid="{AB80AC0A-683C-4089-B473-C3833D9F2DD4}"/>
    <hyperlink ref="D21" r:id="rId21" display="http://ts4.travian.com/position_details.php?x=-28&amp;y=-59" xr:uid="{9C007C1E-3FBF-42FA-876A-3D73AEC6C932}"/>
    <hyperlink ref="D22" r:id="rId22" display="http://ts4.travian.com/position_details.php?x=-26&amp;y=-58" xr:uid="{7A414FE6-3113-499F-9E51-76C522960C1E}"/>
    <hyperlink ref="D23" r:id="rId23" display="http://ts4.travian.com/position_details.php?x=-27&amp;y=-43" xr:uid="{7B9FE2DD-C2BB-431F-AF56-0AA1658F9355}"/>
    <hyperlink ref="D24" r:id="rId24" display="http://ts4.travian.com/position_details.php?x=-40&amp;y=-51" xr:uid="{EBED7FAF-DA43-496D-B57F-B46DDEB1B36B}"/>
    <hyperlink ref="D25" r:id="rId25" display="http://ts4.travian.com/position_details.php?x=-30&amp;y=-60" xr:uid="{609F17EA-599A-45D0-8BB1-38FB5B26F0D2}"/>
    <hyperlink ref="D26" r:id="rId26" display="http://ts4.travian.com/position_details.php?x=-28&amp;y=-42" xr:uid="{C17784BB-E47C-4B34-837B-72D347348D3A}"/>
    <hyperlink ref="D27" r:id="rId27" display="http://ts4.travian.com/position_details.php?x=-21&amp;y=-52" xr:uid="{5D45CE43-585E-49CC-B126-6A3D0D0F8682}"/>
    <hyperlink ref="D28" r:id="rId28" display="http://ts4.travian.com/position_details.php?x=-41&amp;y=-52" xr:uid="{D8AEC433-5A54-4876-A27B-21F985002217}"/>
    <hyperlink ref="J28" r:id="rId29" display="http://ts4.travian.com/spieler.php?uid=1" xr:uid="{9EEDF1E4-5258-4435-A362-E46630C66FAC}"/>
    <hyperlink ref="D29" r:id="rId30" display="http://ts4.travian.com/position_details.php?x=-30&amp;y=-41" xr:uid="{98448B49-422B-42FA-A8DA-A5319EB8F2F0}"/>
    <hyperlink ref="D30" r:id="rId31" display="http://ts4.travian.com/position_details.php?x=-21&amp;y=-47" xr:uid="{7C9E149B-B4FC-435B-B56F-5B8B4CDB2754}"/>
    <hyperlink ref="D31" r:id="rId32" display="http://ts4.travian.com/position_details.php?x=-22&amp;y=-58" xr:uid="{916CD345-1FF7-4929-B04B-BF1F22B99E29}"/>
    <hyperlink ref="D32" r:id="rId33" display="http://ts4.travian.com/position_details.php?x=-34&amp;y=-62" xr:uid="{93AD8D2D-2FCF-4B08-9886-1F764018F1DE}"/>
    <hyperlink ref="D33" r:id="rId34" display="http://ts4.travian.com/position_details.php?x=-22&amp;y=-43" xr:uid="{FA65FE1E-D1EE-44AA-9E79-0FC63A661B23}"/>
    <hyperlink ref="D34" r:id="rId35" display="http://ts4.travian.com/position_details.php?x=-42&amp;y=-56" xr:uid="{AAA06C8B-E926-47EB-911D-F8A2D80D1F57}"/>
    <hyperlink ref="D35" r:id="rId36" display="http://ts4.travian.com/position_details.php?x=-38&amp;y=-61" xr:uid="{FFFB8721-720A-4DE3-BE34-9D30A06842EE}"/>
    <hyperlink ref="D36" r:id="rId37" display="http://ts4.travian.com/position_details.php?x=-27&amp;y=-39" xr:uid="{BFAD24FB-7004-4161-8A01-9DF7AC393EA5}"/>
    <hyperlink ref="J36" r:id="rId38" display="http://ts4.travian.com/spieler.php?uid=1" xr:uid="{D3090BF6-0A4D-43D6-9F5B-3964FB87F66E}"/>
    <hyperlink ref="D37" r:id="rId39" display="http://ts4.travian.com/position_details.php?x=-35&amp;y=-39" xr:uid="{6F4B59FB-AFC5-4474-B9FB-D8817DE53542}"/>
    <hyperlink ref="D38" r:id="rId40" display="http://ts4.travian.com/position_details.php?x=-40&amp;y=-60" xr:uid="{C3565C42-D754-42E2-B52A-D6CFC7182230}"/>
    <hyperlink ref="D39" r:id="rId41" display="http://ts4.travian.com/position_details.php?x=-39&amp;y=-41" xr:uid="{D5EDAF85-197E-416D-AD81-8528C319070B}"/>
    <hyperlink ref="D40" r:id="rId42" display="http://ts4.travian.com/position_details.php?x=-44&amp;y=-51" xr:uid="{88861DFA-86AF-4386-8353-AD156C431FE4}"/>
    <hyperlink ref="D41" r:id="rId43" display="http://ts4.travian.com/position_details.php?x=-43&amp;y=-46" xr:uid="{4FA66CCA-1B5C-4C52-A28E-5CF1595920CF}"/>
    <hyperlink ref="J41" r:id="rId44" display="http://ts4.travian.com/spieler.php?uid=1" xr:uid="{1A35B22C-62DB-45E3-8121-B5327E57D37E}"/>
    <hyperlink ref="D42" r:id="rId45" display="http://ts4.travian.com/position_details.php?x=-38&amp;y=-40" xr:uid="{36539DC3-CB02-4A1D-B05B-5C4A7835718C}"/>
    <hyperlink ref="D43" r:id="rId46" display="http://ts4.travian.com/position_details.php?x=-29&amp;y=-64" xr:uid="{F088ED52-B6DB-4CF5-98B1-CB3963EB7EAC}"/>
    <hyperlink ref="D44" r:id="rId47" display="http://ts4.travian.com/position_details.php?x=-37&amp;y=-39" xr:uid="{694A63A6-8A23-4CEF-BD66-6D0086958714}"/>
    <hyperlink ref="J44" r:id="rId48" display="http://ts4.travian.com/spieler.php?uid=1" xr:uid="{C1A86791-E939-4B16-A172-98C89D3BD245}"/>
    <hyperlink ref="D45" r:id="rId49" display="http://ts4.travian.com/position_details.php?x=-21&amp;y=-42" xr:uid="{D5D53712-DAC4-466F-B703-15293B4C574D}"/>
    <hyperlink ref="D46" r:id="rId50" display="http://ts4.travian.com/position_details.php?x=-21&amp;y=-60" xr:uid="{6A5314CD-A417-4E78-AFB6-83F9071F24CB}"/>
    <hyperlink ref="D47" r:id="rId51" display="http://ts4.travian.com/position_details.php?x=-39&amp;y=-62" xr:uid="{D413F0A6-D480-4B99-888F-D6798E21D115}"/>
    <hyperlink ref="D48" r:id="rId52" display="http://ts4.travian.com/position_details.php?x=-24&amp;y=-39" xr:uid="{A9D0C626-930B-4196-A777-3A41AB7BCB95}"/>
    <hyperlink ref="J48" r:id="rId53" display="http://ts4.travian.com/spieler.php?uid=1" xr:uid="{9E0B116F-C1A1-4C04-B1AA-879EEC11FAA8}"/>
    <hyperlink ref="D49" r:id="rId54" display="http://ts4.travian.com/position_details.php?x=-24&amp;y=-63" xr:uid="{FACDFBA7-E65A-4580-8E51-2F2358FB9DF9}"/>
    <hyperlink ref="D50" r:id="rId55" display="http://ts4.travian.com/position_details.php?x=-33&amp;y=-37" xr:uid="{0A485586-555E-45DB-B624-7A8252B2031F}"/>
    <hyperlink ref="D51" r:id="rId56" display="http://ts4.travian.com/position_details.php?x=-45&amp;y=-49" xr:uid="{DDF3F3B3-A9D0-4F16-BC10-82710EDCAC1F}"/>
    <hyperlink ref="D52" r:id="rId57" display="http://ts4.travian.com/position_details.php?x=-17&amp;y=-53" xr:uid="{5BF7B9DD-A19D-4B05-BE9A-35146A78347F}"/>
    <hyperlink ref="D53" r:id="rId58" display="http://ts4.travian.com/position_details.php?x=-17&amp;y=-49" xr:uid="{50C4AF7E-4AF9-4B20-9D19-2A0929D8B7D2}"/>
    <hyperlink ref="D54" r:id="rId59" display="http://ts4.travian.com/position_details.php?x=-42&amp;y=-61" xr:uid="{CC935532-ED5C-45AC-A8F3-6036CDF49A58}"/>
    <hyperlink ref="D55" r:id="rId60" display="http://ts4.travian.com/position_details.php?x=-21&amp;y=-40" xr:uid="{1C7412EF-70F4-4B65-981E-F37240376228}"/>
    <hyperlink ref="J55" r:id="rId61" display="http://ts4.travian.com/spieler.php?uid=1" xr:uid="{3080E9F8-3C09-4EA6-B0B9-0D9396A3D971}"/>
    <hyperlink ref="D56" r:id="rId62" display="http://ts4.travian.com/position_details.php?x=-19&amp;y=-60" xr:uid="{8D8AFDEC-EE29-4FFB-A70E-87CC8A7FA180}"/>
    <hyperlink ref="D57" r:id="rId63" display="http://ts4.travian.com/position_details.php?x=-37&amp;y=-65" xr:uid="{20B81872-02F6-4D61-885A-586D28101B65}"/>
    <hyperlink ref="D58" r:id="rId64" display="http://ts4.travian.com/position_details.php?x=-45&amp;y=-57" xr:uid="{E5EC663B-B656-439E-BA9F-B521BE50E6D7}"/>
    <hyperlink ref="D59" r:id="rId65" display="http://ts4.travian.com/position_details.php?x=-23&amp;y=-38" xr:uid="{6C7D4F83-5CF6-4CFA-9E40-B2CCE0B7A508}"/>
    <hyperlink ref="D60" r:id="rId66" display="http://ts4.travian.com/position_details.php?x=-35&amp;y=-66" xr:uid="{339BA78C-D939-455D-8F5D-75052C2420E1}"/>
    <hyperlink ref="J60" r:id="rId67" display="http://ts4.travian.com/spieler.php?uid=1" xr:uid="{F6F3666E-1E52-42A3-87B2-3759077319B7}"/>
    <hyperlink ref="D61" r:id="rId68" display="http://ts4.travian.com/position_details.php?x=-21&amp;y=-39" xr:uid="{8E4153E9-71AF-4946-A977-CFDEB82242F9}"/>
    <hyperlink ref="D62" r:id="rId69" display="http://ts4.travian.com/position_details.php?x=-17&amp;y=-44" xr:uid="{B400868B-0FD7-4629-A15C-E90E141AD2D0}"/>
    <hyperlink ref="D63" r:id="rId70" display="http://ts4.travian.com/position_details.php?x=-36&amp;y=-36" xr:uid="{C13B2DD0-0236-4A2E-AEFD-ABC4D586C429}"/>
    <hyperlink ref="D64" r:id="rId71" display="http://ts4.travian.com/position_details.php?x=-22&amp;y=-64" xr:uid="{41A85DCC-F49A-421C-A130-90721047AC24}"/>
    <hyperlink ref="D65" r:id="rId72" display="http://ts4.travian.com/position_details.php?x=-45&amp;y=-59" xr:uid="{7DB64BFC-11D8-40CC-A744-4ADCCD89C725}"/>
    <hyperlink ref="J65" r:id="rId73" display="http://ts4.travian.com/spieler.php?uid=1" xr:uid="{A67F7D71-18F8-4BD7-AA80-4643AD4BD793}"/>
    <hyperlink ref="D66" r:id="rId74" display="http://ts4.travian.com/position_details.php?x=-46&amp;y=-45" xr:uid="{477B0D2E-67F4-4D9C-88F5-3FFFB0EAA57B}"/>
    <hyperlink ref="J66" r:id="rId75" display="http://ts4.travian.com/spieler.php?uid=1" xr:uid="{BC5DD259-DB0D-4FA8-9F06-F9F2A260EC89}"/>
    <hyperlink ref="D67" r:id="rId76" display="http://ts4.travian.com/position_details.php?x=-21&amp;y=-38" xr:uid="{02FAC0FA-BCFE-4931-A3BA-A0C84B8A838F}"/>
    <hyperlink ref="D68" r:id="rId77" display="http://ts4.travian.com/position_details.php?x=-17&amp;y=-60" xr:uid="{7A0337C4-BEFB-422D-9504-64C86EDEA6F8}"/>
    <hyperlink ref="D69" r:id="rId78" display="http://ts4.travian.com/position_details.php?x=-36&amp;y=-67" xr:uid="{DEB4AF90-B617-4F4A-B58A-6D2394817C22}"/>
    <hyperlink ref="D70" r:id="rId79" display="http://ts4.travian.com/position_details.php?x=-19&amp;y=-63" xr:uid="{301B7F6F-EF68-4F6B-8B3D-239D2F996775}"/>
    <hyperlink ref="D71" r:id="rId80" display="http://ts4.travian.com/position_details.php?x=-48&amp;y=-51" xr:uid="{E7A1A674-B744-4851-9C85-A87DEF4B9498}"/>
    <hyperlink ref="J71" r:id="rId81" display="http://ts4.travian.com/spieler.php?uid=1" xr:uid="{CC7A08B8-8E10-402C-8BFB-2123E946E0AC}"/>
    <hyperlink ref="D72" r:id="rId82" display="http://ts4.travian.com/position_details.php?x=-16&amp;y=-43" xr:uid="{1D1DCEB6-7972-49BA-946A-3BD1696C5AEC}"/>
    <hyperlink ref="D73" r:id="rId83" display="http://ts4.travian.com/position_details.php?x=-44&amp;y=-62" xr:uid="{C4EFAF3F-2B94-446D-88F4-89164FF22D2B}"/>
    <hyperlink ref="D74" r:id="rId84" display="http://ts4.travian.com/position_details.php?x=-20&amp;y=-64" xr:uid="{C08797C3-1A41-4422-9672-5E2E82A51C60}"/>
    <hyperlink ref="D75" r:id="rId85" display="http://ts4.travian.com/position_details.php?x=-42&amp;y=-64" xr:uid="{19ABA717-133D-4E0A-962E-086FCB06D0E9}"/>
    <hyperlink ref="D76" r:id="rId86" display="http://ts4.travian.com/position_details.php?x=-29&amp;y=-34" xr:uid="{643B2976-C5A2-4B83-A093-570E955C09A9}"/>
    <hyperlink ref="D77" r:id="rId87" display="http://ts4.travian.com/position_details.php?x=-15&amp;y=-44" xr:uid="{93FE7250-592B-47C6-8DD8-50CA97ED47EC}"/>
    <hyperlink ref="D78" r:id="rId88" display="http://ts4.travian.com/position_details.php?x=-22&amp;y=-66" xr:uid="{EF0EE020-2624-4A7F-A90D-49B2A831254F}"/>
    <hyperlink ref="D79" r:id="rId89" display="http://ts4.travian.com/position_details.php?x=-48&amp;y=-46" xr:uid="{3DF26C0B-B846-4C6B-9078-8B9476B8EB4D}"/>
    <hyperlink ref="D80" r:id="rId90" display="http://ts4.travian.com/position_details.php?x=-23&amp;y=-67" xr:uid="{08B35107-ACFF-44EB-85FA-EE4EAC450A0E}"/>
    <hyperlink ref="D81" r:id="rId91" display="http://ts4.travian.com/position_details.php?x=-47&amp;y=-59" xr:uid="{ABE7C82F-9B7B-4CDB-8635-62FD60C1EF19}"/>
    <hyperlink ref="D82" r:id="rId92" display="http://ts4.travian.com/position_details.php?x=-23&amp;y=-35" xr:uid="{E11D3041-46C3-40AF-BC1A-8A34E3C5AB3E}"/>
    <hyperlink ref="D83" r:id="rId93" display="http://ts4.travian.com/position_details.php?x=-42&amp;y=-66" xr:uid="{7B1E4CE5-5563-4A5B-B0BA-4705A029E5B9}"/>
    <hyperlink ref="D84" r:id="rId94" display="http://ts4.travian.com/position_details.php?x=-36&amp;y=-33" xr:uid="{98889698-3469-4ABD-B3F5-FE57A30D024A}"/>
    <hyperlink ref="D85" r:id="rId95" display="http://ts4.travian.com/position_details.php?x=-14&amp;y=-59" xr:uid="{FA16A1B3-3C1F-4B02-8D32-28F123C71462}"/>
    <hyperlink ref="D86" r:id="rId96" display="http://ts4.travian.com/position_details.php?x=-41&amp;y=-35" xr:uid="{D7103EF9-E36D-48D1-9E88-41B534C97C2B}"/>
    <hyperlink ref="D87" r:id="rId97" display="http://ts4.travian.com/position_details.php?x=-50&amp;y=-51" xr:uid="{17A3EF2F-BEDB-48DC-8B64-DB5034E4CBD7}"/>
    <hyperlink ref="D88" r:id="rId98" display="http://ts4.travian.com/position_details.php?x=-30&amp;y=-70" xr:uid="{2FD8138E-3DB6-471D-A4C1-DA366F7CE0A7}"/>
    <hyperlink ref="D89" r:id="rId99" display="http://ts4.travian.com/position_details.php?x=-17&amp;y=-38" xr:uid="{36A6D4CE-D103-4577-8734-B82CB80B5DCE}"/>
    <hyperlink ref="D90" r:id="rId100" display="http://ts4.travian.com/position_details.php?x=-18&amp;y=-37" xr:uid="{1427CCD3-5276-46C4-A599-E15ED15F8F85}"/>
    <hyperlink ref="D91" r:id="rId101" display="http://ts4.travian.com/position_details.php?x=-12&amp;y=-49" xr:uid="{B26E11E2-56D0-4C85-AF14-088FA34D5808}"/>
    <hyperlink ref="D92" r:id="rId102" display="http://ts4.travian.com/position_details.php?x=-34&amp;y=-32" xr:uid="{5587A48D-3358-43C7-9F03-E3DA6F9B286D}"/>
    <hyperlink ref="D93" r:id="rId103" display="http://ts4.travian.com/position_details.php?x=-48&amp;y=-42" xr:uid="{B0817A5C-A999-4002-A4DB-4109C29AD0A0}"/>
    <hyperlink ref="D94" r:id="rId104" display="http://ts4.travian.com/position_details.php?x=-28&amp;y=-70" xr:uid="{D8A4CC8C-A009-45DC-A158-A6B9FDAF8625}"/>
    <hyperlink ref="J94" r:id="rId105" display="http://ts4.travian.com/spieler.php?uid=1" xr:uid="{E01D708E-5CBE-4301-AA3D-C22BBF8580E0}"/>
    <hyperlink ref="D95" r:id="rId106" display="http://ts4.travian.com/position_details.php?x=-22&amp;y=-68" xr:uid="{693E234A-972C-46A6-A571-2B23A1FD02BD}"/>
    <hyperlink ref="D96" r:id="rId107" display="http://ts4.travian.com/position_details.php?x=-27&amp;y=-32" xr:uid="{AC814F56-5DBE-48CD-91F2-E5DF44C23B59}"/>
    <hyperlink ref="D97" r:id="rId108" display="http://ts4.travian.com/position_details.php?x=-12&amp;y=-46" xr:uid="{A0AEB67F-8B77-41B3-82C4-492F82C1B19A}"/>
    <hyperlink ref="J97" r:id="rId109" display="http://ts4.travian.com/spieler.php?uid=1" xr:uid="{ECE069B2-1F60-449E-A526-A1684F594BD9}"/>
    <hyperlink ref="D98" r:id="rId110" display="http://ts4.travian.com/position_details.php?x=-30&amp;y=-31" xr:uid="{0F6AC9ED-0098-4123-8953-C61F2182FF28}"/>
    <hyperlink ref="D99" r:id="rId111" display="http://ts4.travian.com/position_details.php?x=-33&amp;y=-71" xr:uid="{A33E8003-A677-4BE3-98D8-BF87006F440B}"/>
    <hyperlink ref="J99" r:id="rId112" display="http://ts4.travian.com/spieler.php?uid=1" xr:uid="{5B311E01-B60D-4EEB-B90A-EAC543B2C2AF}"/>
    <hyperlink ref="D100" r:id="rId113" display="http://ts4.travian.com/position_details.php?x=-13&amp;y=-60" xr:uid="{12143935-EBCA-4DA7-8761-3D32A3683666}"/>
    <hyperlink ref="J100" r:id="rId114" display="http://ts4.travian.com/spieler.php?uid=1" xr:uid="{582C92C8-C038-4447-B5DA-786DF5234AC9}"/>
    <hyperlink ref="D101" r:id="rId115" display="http://ts4.travian.com/position_details.php?x=-51&amp;y=-48" xr:uid="{C7490A2C-7B18-4401-B8CA-F810CACB13D7}"/>
    <hyperlink ref="J101" r:id="rId116" display="http://ts4.travian.com/spieler.php?uid=1" xr:uid="{4A46B4B5-1D2D-488C-8326-36DFD3CE0239}"/>
    <hyperlink ref="O3" r:id="rId117" display="http://ts4.travian.com/allianz.php?aid=0" xr:uid="{30889069-C4C0-4490-8F19-18360EA27337}"/>
    <hyperlink ref="O4" r:id="rId118" display="http://ts4.travian.com/allianz.php?aid=0" xr:uid="{CB7CD104-5D70-4729-933F-39D171FF0B24}"/>
    <hyperlink ref="O5" r:id="rId119" display="http://ts4.travian.com/allianz.php?aid=0" xr:uid="{CC02D7E7-3CF1-41FB-A261-341AD838F54D}"/>
    <hyperlink ref="O6" r:id="rId120" display="http://ts4.travian.com/allianz.php?aid=0" xr:uid="{0E85FEC1-7E43-4785-8149-A6FEFAAA7D29}"/>
    <hyperlink ref="O8" r:id="rId121" display="http://ts4.travian.com/allianz.php?aid=0" xr:uid="{ACA6C120-659A-4DDE-8942-1F8AB672D845}"/>
    <hyperlink ref="O9" r:id="rId122" display="http://ts4.travian.com/allianz.php?aid=0" xr:uid="{E5FAE06A-ADA2-43A7-8B50-017391128302}"/>
    <hyperlink ref="O10" r:id="rId123" display="http://ts4.travian.com/allianz.php?aid=0" xr:uid="{9189D0A0-DBDA-48BC-9343-C0BBC7F0DA15}"/>
    <hyperlink ref="O11" r:id="rId124" display="http://ts4.travian.com/allianz.php?aid=0" xr:uid="{C94A2263-7F28-4569-BC80-E4076DD304C2}"/>
    <hyperlink ref="O12" r:id="rId125" display="http://ts4.travian.com/allianz.php?aid=0" xr:uid="{D64F6AC9-E87A-4B02-B117-029C54982459}"/>
    <hyperlink ref="O13" r:id="rId126" display="http://ts4.travian.com/allianz.php?aid=0" xr:uid="{E0B540B8-8B35-4E99-A560-F468A2959116}"/>
    <hyperlink ref="O14" r:id="rId127" display="http://ts4.travian.com/allianz.php?aid=0" xr:uid="{6D244569-87D6-4CFE-A7DD-4CC9E877B43F}"/>
    <hyperlink ref="O15" r:id="rId128" display="http://ts4.travian.com/allianz.php?aid=0" xr:uid="{2781B5D7-D15B-414F-B933-92BE22163CDB}"/>
    <hyperlink ref="O16" r:id="rId129" display="http://ts4.travian.com/allianz.php?aid=0" xr:uid="{E0D8650F-E403-4FE4-BAF9-FA206C527B0B}"/>
    <hyperlink ref="O17" r:id="rId130" display="http://ts4.travian.com/allianz.php?aid=0" xr:uid="{28E40889-0EFF-4722-BA14-59A9D29E2CCC}"/>
    <hyperlink ref="O18" r:id="rId131" display="http://ts4.travian.com/allianz.php?aid=0" xr:uid="{90114706-B086-453F-AB7D-BA2467E3B2F2}"/>
    <hyperlink ref="O19" r:id="rId132" display="http://ts4.travian.com/allianz.php?aid=0" xr:uid="{D11F994B-D155-4497-9236-5DC9ADC51CC7}"/>
    <hyperlink ref="O20" r:id="rId133" display="http://ts4.travian.com/allianz.php?aid=0" xr:uid="{4C84004D-7525-41E3-AC5A-71F70EF3E4DD}"/>
    <hyperlink ref="O21" r:id="rId134" display="http://ts4.travian.com/allianz.php?aid=0" xr:uid="{687A895C-2429-419E-8F60-C520A5B07ED2}"/>
    <hyperlink ref="O23" r:id="rId135" display="http://ts4.travian.com/allianz.php?aid=0" xr:uid="{6AB09602-2688-4622-9E65-1B43792F262D}"/>
    <hyperlink ref="O24" r:id="rId136" display="http://ts4.travian.com/allianz.php?aid=0" xr:uid="{9F34F4A9-8D14-40E8-96CB-FE70C3E07EAF}"/>
    <hyperlink ref="O25" r:id="rId137" display="http://ts4.travian.com/allianz.php?aid=0" xr:uid="{2D506E45-B8BC-474F-B261-12E19EC52253}"/>
    <hyperlink ref="O26" r:id="rId138" display="http://ts4.travian.com/allianz.php?aid=0" xr:uid="{BA2E2BEF-B3B6-460C-A477-2ACE7FD52177}"/>
    <hyperlink ref="O27" r:id="rId139" display="http://ts4.travian.com/allianz.php?aid=0" xr:uid="{6E151BE4-727B-47AB-A00A-C8808D762B97}"/>
    <hyperlink ref="O28" r:id="rId140" display="http://ts4.travian.com/allianz.php?aid=0" xr:uid="{679688DC-2B3C-4DA0-9679-F3BF795FF76C}"/>
    <hyperlink ref="O30" r:id="rId141" display="http://ts4.travian.com/allianz.php?aid=0" xr:uid="{B76096BD-2B1B-4E8D-B6B0-F7FEF6FEFEE1}"/>
    <hyperlink ref="O31" r:id="rId142" display="http://ts4.travian.com/allianz.php?aid=0" xr:uid="{AFD69A49-461D-4971-ACAB-C1DD7F5C3C95}"/>
    <hyperlink ref="O32" r:id="rId143" display="http://ts4.travian.com/allianz.php?aid=0" xr:uid="{CC0E710D-F136-4C4A-83D5-CB6952B6B663}"/>
    <hyperlink ref="O33" r:id="rId144" display="http://ts4.travian.com/allianz.php?aid=0" xr:uid="{92DAD81E-E5E3-42FB-88E2-E98123C5F186}"/>
    <hyperlink ref="O34" r:id="rId145" display="http://ts4.travian.com/allianz.php?aid=0" xr:uid="{01000063-2DA7-4A1C-9F52-C07049F2E4D7}"/>
    <hyperlink ref="O35" r:id="rId146" display="http://ts4.travian.com/allianz.php?aid=0" xr:uid="{50BEB8B1-6449-4A6A-91E7-087C4F5E93EB}"/>
    <hyperlink ref="O36" r:id="rId147" display="http://ts4.travian.com/allianz.php?aid=0" xr:uid="{8F7DE4FF-D4FF-439D-B6F1-278EB8E25253}"/>
    <hyperlink ref="O37" r:id="rId148" display="http://ts4.travian.com/allianz.php?aid=0" xr:uid="{534453E6-C98B-4CD1-80CA-0BB518460A4B}"/>
    <hyperlink ref="O39" r:id="rId149" display="http://ts4.travian.com/allianz.php?aid=0" xr:uid="{ACE5C9BF-E7BC-4F17-A4D9-2CC9BAC79ACF}"/>
    <hyperlink ref="O40" r:id="rId150" display="http://ts4.travian.com/allianz.php?aid=0" xr:uid="{89E9C05D-67D6-443A-90C1-072F7C98DD98}"/>
    <hyperlink ref="O41" r:id="rId151" display="http://ts4.travian.com/allianz.php?aid=0" xr:uid="{511C2EB7-6B31-4EEC-82E4-DE43FA4804AD}"/>
    <hyperlink ref="O44" r:id="rId152" display="http://ts4.travian.com/allianz.php?aid=0" xr:uid="{C0668AE0-A361-4CD7-8042-619688CB9DEF}"/>
    <hyperlink ref="O46" r:id="rId153" display="http://ts4.travian.com/allianz.php?aid=0" xr:uid="{9CF24024-A162-464C-97F9-2809C99D453A}"/>
    <hyperlink ref="O47" r:id="rId154" display="http://ts4.travian.com/allianz.php?aid=0" xr:uid="{BE140B22-9AA9-4D25-93E1-ECB0494C941E}"/>
    <hyperlink ref="O48" r:id="rId155" display="http://ts4.travian.com/allianz.php?aid=0" xr:uid="{5AF79B3C-DC18-474E-9B92-649466B99848}"/>
    <hyperlink ref="O49" r:id="rId156" display="http://ts4.travian.com/allianz.php?aid=0" xr:uid="{A00E55A8-250E-4509-B37B-9691E69F770A}"/>
    <hyperlink ref="O50" r:id="rId157" display="http://ts4.travian.com/allianz.php?aid=0" xr:uid="{C2E8C6F1-8057-437A-8F8B-DB4D791A45CB}"/>
    <hyperlink ref="O51" r:id="rId158" display="http://ts4.travian.com/allianz.php?aid=0" xr:uid="{CFC0795A-43B1-4D9D-A3A9-F226B982DA2F}"/>
    <hyperlink ref="O53" r:id="rId159" display="http://ts4.travian.com/allianz.php?aid=0" xr:uid="{17D5069D-6728-4DBB-9264-E8A9E061140A}"/>
    <hyperlink ref="O55" r:id="rId160" display="http://ts4.travian.com/allianz.php?aid=0" xr:uid="{BA16EEEB-84CE-4825-B18D-258687ACD064}"/>
    <hyperlink ref="O56" r:id="rId161" display="http://ts4.travian.com/allianz.php?aid=0" xr:uid="{B45D9DBA-6E81-40A5-B07B-DF969B1074DC}"/>
    <hyperlink ref="O57" r:id="rId162" display="http://ts4.travian.com/allianz.php?aid=0" xr:uid="{F403869E-6BFA-46F5-88CA-58557F7AA05F}"/>
    <hyperlink ref="O59" r:id="rId163" display="http://ts4.travian.com/allianz.php?aid=0" xr:uid="{77D4F74F-31BA-4C50-A03E-54644FED9D6A}"/>
    <hyperlink ref="O60" r:id="rId164" display="http://ts4.travian.com/allianz.php?aid=0" xr:uid="{5DF8C836-A7D5-4622-A827-8055F2CE1E94}"/>
    <hyperlink ref="O61" r:id="rId165" display="http://ts4.travian.com/allianz.php?aid=0" xr:uid="{97980A90-D630-4D96-A204-7BD1AFAEDC92}"/>
    <hyperlink ref="O62" r:id="rId166" display="http://ts4.travian.com/allianz.php?aid=0" xr:uid="{E8208A86-09EE-4723-9350-B3ACD7D42A6D}"/>
    <hyperlink ref="O63" r:id="rId167" display="http://ts4.travian.com/allianz.php?aid=0" xr:uid="{871B09BE-2447-43EB-BD01-68A1949EC69B}"/>
    <hyperlink ref="O64" r:id="rId168" display="http://ts4.travian.com/allianz.php?aid=0" xr:uid="{FF2116AF-7F59-431C-A018-4298BB21F5FC}"/>
    <hyperlink ref="O65" r:id="rId169" display="http://ts4.travian.com/allianz.php?aid=0" xr:uid="{C7D829D5-1516-45A2-A8B3-BBEE2ACE9C87}"/>
    <hyperlink ref="O66" r:id="rId170" display="http://ts4.travian.com/allianz.php?aid=0" xr:uid="{2CFF82A8-A925-42DB-9D58-4850EF59EFA3}"/>
    <hyperlink ref="O67" r:id="rId171" display="http://ts4.travian.com/allianz.php?aid=0" xr:uid="{90ED7898-2CCC-4843-A0B1-CE656C724CF2}"/>
    <hyperlink ref="O68" r:id="rId172" display="http://ts4.travian.com/allianz.php?aid=0" xr:uid="{C5DF197C-4C1F-403A-A08C-3FEA7DE31446}"/>
    <hyperlink ref="O69" r:id="rId173" display="http://ts4.travian.com/allianz.php?aid=0" xr:uid="{21308BC7-A51C-49B1-999D-A28E17FEB551}"/>
    <hyperlink ref="O70" r:id="rId174" display="http://ts4.travian.com/allianz.php?aid=0" xr:uid="{E4102CB7-8271-45E2-B7E3-72C92A88A693}"/>
    <hyperlink ref="O71" r:id="rId175" display="http://ts4.travian.com/allianz.php?aid=0" xr:uid="{F9BDFC28-DDC4-4829-B8AB-40405F15A32C}"/>
    <hyperlink ref="O72" r:id="rId176" display="http://ts4.travian.com/allianz.php?aid=0" xr:uid="{76AFDA93-193D-41C8-B8E9-08514895BD11}"/>
    <hyperlink ref="O73" r:id="rId177" display="http://ts4.travian.com/allianz.php?aid=0" xr:uid="{993202AC-F99D-4113-8A7D-121202B99C5F}"/>
    <hyperlink ref="O74" r:id="rId178" display="http://ts4.travian.com/allianz.php?aid=0" xr:uid="{E1D11344-91E7-4EA3-97B4-A1272F1449E1}"/>
    <hyperlink ref="O75" r:id="rId179" display="http://ts4.travian.com/allianz.php?aid=0" xr:uid="{394FF41A-48A1-44FB-90DA-B28243735460}"/>
    <hyperlink ref="O77" r:id="rId180" display="http://ts4.travian.com/allianz.php?aid=0" xr:uid="{AA048C4C-209D-4678-B0FE-3DB213C421A0}"/>
    <hyperlink ref="O78" r:id="rId181" display="http://ts4.travian.com/allianz.php?aid=0" xr:uid="{9374B793-0925-413F-ACA5-23871934359B}"/>
    <hyperlink ref="O79" r:id="rId182" display="http://ts4.travian.com/allianz.php?aid=0" xr:uid="{18766311-AA71-452B-960A-3919F4765614}"/>
    <hyperlink ref="O80" r:id="rId183" display="http://ts4.travian.com/allianz.php?aid=0" xr:uid="{773576D3-A413-444A-B22A-A1B591839220}"/>
    <hyperlink ref="O81" r:id="rId184" display="http://ts4.travian.com/allianz.php?aid=0" xr:uid="{B666D3CE-0182-4EF4-9D2D-7147DC147C69}"/>
    <hyperlink ref="O82" r:id="rId185" display="http://ts4.travian.com/allianz.php?aid=0" xr:uid="{ACAA0DE0-7F1D-419B-906E-2E3F1AFDA3E6}"/>
    <hyperlink ref="O83" r:id="rId186" display="http://ts4.travian.com/allianz.php?aid=0" xr:uid="{7F274BD8-F08B-469A-AD0E-B8CFC463D239}"/>
    <hyperlink ref="O84" r:id="rId187" display="http://ts4.travian.com/allianz.php?aid=0" xr:uid="{69D992F5-3D39-4BE4-9907-F35EDE53178C}"/>
    <hyperlink ref="O86" r:id="rId188" display="http://ts4.travian.com/allianz.php?aid=0" xr:uid="{6CBFE9B1-23C0-4F89-87CD-672F0D747686}"/>
    <hyperlink ref="O87" r:id="rId189" display="http://ts4.travian.com/allianz.php?aid=0" xr:uid="{E926127C-6870-4A3E-A82B-51CE11231A73}"/>
    <hyperlink ref="O88" r:id="rId190" display="http://ts4.travian.com/allianz.php?aid=0" xr:uid="{ED6372ED-7DC6-403E-9185-5CFA0F7DE7EC}"/>
    <hyperlink ref="O89" r:id="rId191" display="http://ts4.travian.com/allianz.php?aid=0" xr:uid="{3544C137-8DF1-4D8B-BA18-0A9DD709CDA0}"/>
    <hyperlink ref="O90" r:id="rId192" display="http://ts4.travian.com/allianz.php?aid=0" xr:uid="{F6CE12A7-8FC2-4693-89B9-B3A6275CC3F1}"/>
    <hyperlink ref="O91" r:id="rId193" display="http://ts4.travian.com/allianz.php?aid=0" xr:uid="{9D494BAD-08BF-4213-B477-E457FC65B8A9}"/>
    <hyperlink ref="O92" r:id="rId194" display="http://ts4.travian.com/allianz.php?aid=0" xr:uid="{38CF8C0C-A5D8-42C7-BF6D-2E322D19A3D9}"/>
    <hyperlink ref="O94" r:id="rId195" display="http://ts4.travian.com/allianz.php?aid=0" xr:uid="{753CC492-FD0B-41D0-9992-C32092BC3673}"/>
    <hyperlink ref="O95" r:id="rId196" display="http://ts4.travian.com/allianz.php?aid=0" xr:uid="{230E7FF5-FDB8-4753-BE3A-6C7DE1304159}"/>
    <hyperlink ref="O96" r:id="rId197" display="http://ts4.travian.com/allianz.php?aid=0" xr:uid="{6FF4DDD1-29D7-49BF-A257-7A1885ED30E9}"/>
    <hyperlink ref="O97" r:id="rId198" display="http://ts4.travian.com/allianz.php?aid=0" xr:uid="{86001B03-B664-4CD7-A530-0D6A5CB9FB16}"/>
    <hyperlink ref="O98" r:id="rId199" display="http://ts4.travian.com/allianz.php?aid=0" xr:uid="{4A073B99-24FD-4858-B08C-7B5095EEC4A0}"/>
    <hyperlink ref="O99" r:id="rId200" display="http://ts4.travian.com/allianz.php?aid=0" xr:uid="{867647D3-D364-452C-A767-BD4C95788FDC}"/>
    <hyperlink ref="O100" r:id="rId201" display="http://ts4.travian.com/allianz.php?aid=0" xr:uid="{702D3E9C-4E61-482B-87F9-DBB406371F25}"/>
  </hyperlinks>
  <pageMargins left="0.7" right="0.7" top="0.75" bottom="0.75" header="0.3" footer="0.3"/>
  <pageSetup orientation="portrait" r:id="rId202"/>
  <tableParts count="1">
    <tablePart r:id="rId20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1:K101"/>
  <sheetViews>
    <sheetView workbookViewId="0">
      <selection activeCell="K101" sqref="K2:K101"/>
    </sheetView>
  </sheetViews>
  <sheetFormatPr defaultColWidth="11.5546875" defaultRowHeight="14.4" x14ac:dyDescent="0.3"/>
  <cols>
    <col min="4" max="4" width="43.44140625" customWidth="1"/>
  </cols>
  <sheetData>
    <row r="1" spans="2:11" ht="15" thickBot="1" x14ac:dyDescent="0.35"/>
    <row r="2" spans="2:11" ht="17.399999999999999" thickBot="1" x14ac:dyDescent="0.35">
      <c r="B2" s="6">
        <v>1.41</v>
      </c>
      <c r="C2" s="7" t="s">
        <v>22</v>
      </c>
      <c r="D2" s="9" t="s">
        <v>23</v>
      </c>
      <c r="E2" s="10">
        <v>10</v>
      </c>
      <c r="F2" s="10">
        <v>10</v>
      </c>
      <c r="G2" s="10">
        <v>10</v>
      </c>
      <c r="H2" s="10">
        <v>10</v>
      </c>
      <c r="I2" s="10">
        <v>10</v>
      </c>
      <c r="J2" s="8" t="s">
        <v>229</v>
      </c>
      <c r="K2" s="11"/>
    </row>
    <row r="3" spans="2:11" ht="17.399999999999999" thickBot="1" x14ac:dyDescent="0.35">
      <c r="B3" s="6">
        <v>1.41</v>
      </c>
      <c r="C3" s="7" t="s">
        <v>20</v>
      </c>
      <c r="D3" s="9" t="s">
        <v>21</v>
      </c>
      <c r="E3" s="10">
        <v>57</v>
      </c>
      <c r="F3" s="10">
        <v>57</v>
      </c>
      <c r="G3" s="10">
        <v>57</v>
      </c>
      <c r="H3" s="10">
        <v>57</v>
      </c>
      <c r="I3" s="10">
        <v>57</v>
      </c>
      <c r="J3" s="8" t="s">
        <v>230</v>
      </c>
      <c r="K3" s="11"/>
    </row>
    <row r="4" spans="2:11" ht="17.399999999999999" thickBot="1" x14ac:dyDescent="0.35">
      <c r="B4" s="13">
        <v>3.16</v>
      </c>
      <c r="C4" s="14" t="s">
        <v>24</v>
      </c>
      <c r="D4" s="16" t="s">
        <v>25</v>
      </c>
      <c r="E4" s="17">
        <v>20</v>
      </c>
      <c r="F4" s="17">
        <v>20</v>
      </c>
      <c r="G4" s="17">
        <v>20</v>
      </c>
      <c r="H4" s="17">
        <v>20</v>
      </c>
      <c r="I4" s="17">
        <v>20</v>
      </c>
      <c r="J4" s="15" t="s">
        <v>231</v>
      </c>
      <c r="K4" s="18"/>
    </row>
    <row r="5" spans="2:11" ht="17.399999999999999" thickBot="1" x14ac:dyDescent="0.35">
      <c r="B5" s="13">
        <v>3.16</v>
      </c>
      <c r="C5" s="14" t="s">
        <v>26</v>
      </c>
      <c r="D5" s="16" t="s">
        <v>27</v>
      </c>
      <c r="E5" s="17">
        <v>31</v>
      </c>
      <c r="F5" s="17">
        <v>31</v>
      </c>
      <c r="G5" s="17">
        <v>31</v>
      </c>
      <c r="H5" s="17">
        <v>31</v>
      </c>
      <c r="I5" s="17">
        <v>31</v>
      </c>
      <c r="J5" s="15" t="s">
        <v>232</v>
      </c>
      <c r="K5" s="18"/>
    </row>
    <row r="6" spans="2:11" ht="17.399999999999999" thickBot="1" x14ac:dyDescent="0.35">
      <c r="B6" s="13">
        <v>3.61</v>
      </c>
      <c r="C6" s="14" t="s">
        <v>233</v>
      </c>
      <c r="D6" s="16" t="s">
        <v>234</v>
      </c>
      <c r="E6" s="17">
        <v>422</v>
      </c>
      <c r="F6" s="17">
        <v>422</v>
      </c>
      <c r="G6" s="17">
        <v>422</v>
      </c>
      <c r="H6" s="17">
        <v>422</v>
      </c>
      <c r="I6" s="17">
        <v>422</v>
      </c>
      <c r="J6" s="15" t="s">
        <v>235</v>
      </c>
      <c r="K6" s="44" t="s">
        <v>235</v>
      </c>
    </row>
    <row r="7" spans="2:11" ht="17.399999999999999" thickBot="1" x14ac:dyDescent="0.35">
      <c r="B7" s="19">
        <v>4.47</v>
      </c>
      <c r="C7" s="20" t="s">
        <v>28</v>
      </c>
      <c r="D7" s="22" t="s">
        <v>29</v>
      </c>
      <c r="E7" s="23">
        <v>21</v>
      </c>
      <c r="F7" s="23">
        <v>21</v>
      </c>
      <c r="G7" s="23">
        <v>21</v>
      </c>
      <c r="H7" s="23">
        <v>21</v>
      </c>
      <c r="I7" s="23">
        <v>21</v>
      </c>
      <c r="J7" s="21" t="s">
        <v>236</v>
      </c>
      <c r="K7" s="24"/>
    </row>
    <row r="8" spans="2:11" ht="17.399999999999999" thickBot="1" x14ac:dyDescent="0.35">
      <c r="B8" s="25">
        <v>5.0999999999999996</v>
      </c>
      <c r="C8" s="26" t="s">
        <v>30</v>
      </c>
      <c r="D8" s="27" t="s">
        <v>31</v>
      </c>
      <c r="E8" s="28">
        <v>63</v>
      </c>
      <c r="F8" s="28">
        <v>60</v>
      </c>
      <c r="G8" s="28">
        <v>57</v>
      </c>
      <c r="H8" s="28">
        <v>53</v>
      </c>
      <c r="I8" s="28">
        <v>50</v>
      </c>
      <c r="J8" s="27" t="s">
        <v>32</v>
      </c>
      <c r="K8" s="29"/>
    </row>
    <row r="9" spans="2:11" ht="17.399999999999999" thickBot="1" x14ac:dyDescent="0.35">
      <c r="B9" s="13">
        <v>5.39</v>
      </c>
      <c r="C9" s="14" t="s">
        <v>103</v>
      </c>
      <c r="D9" s="16" t="s">
        <v>104</v>
      </c>
      <c r="E9" s="17" t="s">
        <v>237</v>
      </c>
      <c r="F9" s="17">
        <v>257</v>
      </c>
      <c r="G9" s="17">
        <v>257</v>
      </c>
      <c r="H9" s="17" t="s">
        <v>238</v>
      </c>
      <c r="I9" s="17">
        <v>264</v>
      </c>
      <c r="J9" s="15" t="s">
        <v>239</v>
      </c>
      <c r="K9" s="18"/>
    </row>
    <row r="10" spans="2:11" ht="17.399999999999999" thickBot="1" x14ac:dyDescent="0.35">
      <c r="B10" s="13">
        <v>5.39</v>
      </c>
      <c r="C10" s="14" t="s">
        <v>33</v>
      </c>
      <c r="D10" s="16" t="s">
        <v>34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5" t="s">
        <v>240</v>
      </c>
      <c r="K10" s="18"/>
    </row>
    <row r="11" spans="2:11" ht="17.399999999999999" thickBot="1" x14ac:dyDescent="0.35">
      <c r="B11" s="19">
        <v>5.83</v>
      </c>
      <c r="C11" s="20" t="s">
        <v>35</v>
      </c>
      <c r="D11" s="22" t="s">
        <v>36</v>
      </c>
      <c r="E11" s="23">
        <v>15</v>
      </c>
      <c r="F11" s="23">
        <v>15</v>
      </c>
      <c r="G11" s="23">
        <v>15</v>
      </c>
      <c r="H11" s="23">
        <v>15</v>
      </c>
      <c r="I11" s="23">
        <v>15</v>
      </c>
      <c r="J11" s="21" t="s">
        <v>241</v>
      </c>
      <c r="K11" s="24"/>
    </row>
    <row r="12" spans="2:11" ht="28.2" thickBot="1" x14ac:dyDescent="0.35">
      <c r="B12" s="6">
        <v>5.83</v>
      </c>
      <c r="C12" s="7" t="s">
        <v>37</v>
      </c>
      <c r="D12" s="9" t="s">
        <v>38</v>
      </c>
      <c r="E12" s="10">
        <v>22</v>
      </c>
      <c r="F12" s="10">
        <v>22</v>
      </c>
      <c r="G12" s="10">
        <v>22</v>
      </c>
      <c r="H12" s="10">
        <v>22</v>
      </c>
      <c r="I12" s="10">
        <v>22</v>
      </c>
      <c r="J12" s="8" t="s">
        <v>242</v>
      </c>
      <c r="K12" s="11"/>
    </row>
    <row r="13" spans="2:11" ht="17.399999999999999" thickBot="1" x14ac:dyDescent="0.35">
      <c r="B13" s="13">
        <v>6.08</v>
      </c>
      <c r="C13" s="14" t="s">
        <v>39</v>
      </c>
      <c r="D13" s="16" t="s">
        <v>40</v>
      </c>
      <c r="E13" s="17">
        <v>45</v>
      </c>
      <c r="F13" s="17">
        <v>45</v>
      </c>
      <c r="G13" s="17">
        <v>45</v>
      </c>
      <c r="H13" s="17">
        <v>45</v>
      </c>
      <c r="I13" s="17">
        <v>45</v>
      </c>
      <c r="J13" s="15" t="s">
        <v>243</v>
      </c>
      <c r="K13" s="18"/>
    </row>
    <row r="14" spans="2:11" ht="28.2" thickBot="1" x14ac:dyDescent="0.35">
      <c r="B14" s="13">
        <v>6.32</v>
      </c>
      <c r="C14" s="14" t="s">
        <v>105</v>
      </c>
      <c r="D14" s="16" t="s">
        <v>106</v>
      </c>
      <c r="E14" s="17">
        <v>232</v>
      </c>
      <c r="F14" s="17">
        <v>232</v>
      </c>
      <c r="G14" s="17">
        <v>232</v>
      </c>
      <c r="H14" s="17">
        <v>232</v>
      </c>
      <c r="I14" s="17">
        <v>232</v>
      </c>
      <c r="J14" s="15" t="s">
        <v>244</v>
      </c>
      <c r="K14" s="18"/>
    </row>
    <row r="15" spans="2:11" ht="17.399999999999999" thickBot="1" x14ac:dyDescent="0.35">
      <c r="B15" s="25">
        <v>6.4</v>
      </c>
      <c r="C15" s="26" t="s">
        <v>41</v>
      </c>
      <c r="D15" s="27" t="s">
        <v>42</v>
      </c>
      <c r="E15" s="28">
        <v>45</v>
      </c>
      <c r="F15" s="28">
        <v>44</v>
      </c>
      <c r="G15" s="28">
        <v>44</v>
      </c>
      <c r="H15" s="28">
        <v>44</v>
      </c>
      <c r="I15" s="28">
        <v>43</v>
      </c>
      <c r="J15" s="27" t="s">
        <v>32</v>
      </c>
      <c r="K15" s="29"/>
    </row>
    <row r="16" spans="2:11" ht="17.399999999999999" thickBot="1" x14ac:dyDescent="0.35">
      <c r="B16" s="19">
        <v>6.71</v>
      </c>
      <c r="C16" s="20" t="s">
        <v>43</v>
      </c>
      <c r="D16" s="22" t="s">
        <v>44</v>
      </c>
      <c r="E16" s="23">
        <v>21</v>
      </c>
      <c r="F16" s="23">
        <v>21</v>
      </c>
      <c r="G16" s="23">
        <v>21</v>
      </c>
      <c r="H16" s="23">
        <v>21</v>
      </c>
      <c r="I16" s="23">
        <v>21</v>
      </c>
      <c r="J16" s="21" t="s">
        <v>245</v>
      </c>
      <c r="K16" s="24"/>
    </row>
    <row r="17" spans="2:11" ht="17.399999999999999" thickBot="1" x14ac:dyDescent="0.35">
      <c r="B17" s="6">
        <v>7.07</v>
      </c>
      <c r="C17" s="7" t="s">
        <v>45</v>
      </c>
      <c r="D17" s="9" t="s">
        <v>46</v>
      </c>
      <c r="E17" s="10">
        <v>14</v>
      </c>
      <c r="F17" s="10">
        <v>14</v>
      </c>
      <c r="G17" s="10">
        <v>14</v>
      </c>
      <c r="H17" s="10">
        <v>14</v>
      </c>
      <c r="I17" s="10">
        <v>14</v>
      </c>
      <c r="J17" s="8" t="s">
        <v>246</v>
      </c>
      <c r="K17" s="11"/>
    </row>
    <row r="18" spans="2:11" ht="17.399999999999999" thickBot="1" x14ac:dyDescent="0.35">
      <c r="B18" s="19">
        <v>7.81</v>
      </c>
      <c r="C18" s="20" t="s">
        <v>47</v>
      </c>
      <c r="D18" s="22" t="s">
        <v>48</v>
      </c>
      <c r="E18" s="23">
        <v>11</v>
      </c>
      <c r="F18" s="23">
        <v>11</v>
      </c>
      <c r="G18" s="23">
        <v>11</v>
      </c>
      <c r="H18" s="23">
        <v>11</v>
      </c>
      <c r="I18" s="23">
        <v>11</v>
      </c>
      <c r="J18" s="21" t="s">
        <v>247</v>
      </c>
      <c r="K18" s="24"/>
    </row>
    <row r="19" spans="2:11" ht="17.399999999999999" thickBot="1" x14ac:dyDescent="0.35">
      <c r="B19" s="13">
        <v>8.06</v>
      </c>
      <c r="C19" s="14" t="s">
        <v>49</v>
      </c>
      <c r="D19" s="16" t="s">
        <v>50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5" t="s">
        <v>248</v>
      </c>
      <c r="K19" s="18"/>
    </row>
    <row r="20" spans="2:11" ht="17.399999999999999" thickBot="1" x14ac:dyDescent="0.35">
      <c r="B20" s="6">
        <v>8.5399999999999991</v>
      </c>
      <c r="C20" s="7" t="s">
        <v>51</v>
      </c>
      <c r="D20" s="9" t="s">
        <v>52</v>
      </c>
      <c r="E20" s="10">
        <v>9</v>
      </c>
      <c r="F20" s="10">
        <v>9</v>
      </c>
      <c r="G20" s="10">
        <v>9</v>
      </c>
      <c r="H20" s="10">
        <v>9</v>
      </c>
      <c r="I20" s="10">
        <v>9</v>
      </c>
      <c r="J20" s="8" t="s">
        <v>249</v>
      </c>
      <c r="K20" s="11"/>
    </row>
    <row r="21" spans="2:11" ht="28.2" thickBot="1" x14ac:dyDescent="0.35">
      <c r="B21" s="13">
        <v>8.6</v>
      </c>
      <c r="C21" s="14" t="s">
        <v>250</v>
      </c>
      <c r="D21" s="16" t="s">
        <v>251</v>
      </c>
      <c r="E21" s="17">
        <v>209</v>
      </c>
      <c r="F21" s="17" t="s">
        <v>252</v>
      </c>
      <c r="G21" s="17" t="s">
        <v>253</v>
      </c>
      <c r="H21" s="17" t="s">
        <v>254</v>
      </c>
      <c r="I21" s="17">
        <v>185</v>
      </c>
      <c r="J21" s="15" t="s">
        <v>255</v>
      </c>
      <c r="K21" s="44" t="s">
        <v>256</v>
      </c>
    </row>
    <row r="22" spans="2:11" ht="17.399999999999999" thickBot="1" x14ac:dyDescent="0.35">
      <c r="B22" s="19">
        <v>8.94</v>
      </c>
      <c r="C22" s="20" t="s">
        <v>53</v>
      </c>
      <c r="D22" s="22" t="s">
        <v>54</v>
      </c>
      <c r="E22" s="23">
        <v>30</v>
      </c>
      <c r="F22" s="23">
        <v>30</v>
      </c>
      <c r="G22" s="23">
        <v>30</v>
      </c>
      <c r="H22" s="23">
        <v>30</v>
      </c>
      <c r="I22" s="23">
        <v>30</v>
      </c>
      <c r="J22" s="21" t="s">
        <v>257</v>
      </c>
      <c r="K22" s="24"/>
    </row>
    <row r="23" spans="2:11" ht="17.399999999999999" thickBot="1" x14ac:dyDescent="0.35">
      <c r="B23" s="13">
        <v>9</v>
      </c>
      <c r="C23" s="14" t="s">
        <v>107</v>
      </c>
      <c r="D23" s="16" t="s">
        <v>258</v>
      </c>
      <c r="E23" s="17">
        <v>278</v>
      </c>
      <c r="F23" s="17">
        <v>278</v>
      </c>
      <c r="G23" s="17">
        <v>278</v>
      </c>
      <c r="H23" s="17">
        <v>278</v>
      </c>
      <c r="I23" s="17">
        <v>278</v>
      </c>
      <c r="J23" s="15" t="s">
        <v>259</v>
      </c>
      <c r="K23" s="18"/>
    </row>
    <row r="24" spans="2:11" ht="17.399999999999999" thickBot="1" x14ac:dyDescent="0.35">
      <c r="B24" s="6">
        <v>9.06</v>
      </c>
      <c r="C24" s="7" t="s">
        <v>55</v>
      </c>
      <c r="D24" s="9" t="s">
        <v>56</v>
      </c>
      <c r="E24" s="10">
        <v>25</v>
      </c>
      <c r="F24" s="10">
        <v>25</v>
      </c>
      <c r="G24" s="10">
        <v>25</v>
      </c>
      <c r="H24" s="10">
        <v>25</v>
      </c>
      <c r="I24" s="10">
        <v>25</v>
      </c>
      <c r="J24" s="8" t="s">
        <v>260</v>
      </c>
      <c r="K24" s="11"/>
    </row>
    <row r="25" spans="2:11" ht="17.399999999999999" thickBot="1" x14ac:dyDescent="0.35">
      <c r="B25" s="13">
        <v>9.49</v>
      </c>
      <c r="C25" s="14" t="s">
        <v>57</v>
      </c>
      <c r="D25" s="16" t="s">
        <v>58</v>
      </c>
      <c r="E25" s="17">
        <v>11</v>
      </c>
      <c r="F25" s="17">
        <v>11</v>
      </c>
      <c r="G25" s="17">
        <v>11</v>
      </c>
      <c r="H25" s="17">
        <v>11</v>
      </c>
      <c r="I25" s="17">
        <v>11</v>
      </c>
      <c r="J25" s="15" t="s">
        <v>261</v>
      </c>
      <c r="K25" s="18"/>
    </row>
    <row r="26" spans="2:11" ht="17.399999999999999" thickBot="1" x14ac:dyDescent="0.35">
      <c r="B26" s="13">
        <v>10.050000000000001</v>
      </c>
      <c r="C26" s="14" t="s">
        <v>60</v>
      </c>
      <c r="D26" s="16">
        <v>0</v>
      </c>
      <c r="E26" s="17">
        <v>70</v>
      </c>
      <c r="F26" s="17">
        <v>70</v>
      </c>
      <c r="G26" s="17">
        <v>70</v>
      </c>
      <c r="H26" s="17">
        <v>70</v>
      </c>
      <c r="I26" s="17">
        <v>70</v>
      </c>
      <c r="J26" s="15" t="s">
        <v>262</v>
      </c>
      <c r="K26" s="18"/>
    </row>
    <row r="27" spans="2:11" ht="17.399999999999999" thickBot="1" x14ac:dyDescent="0.35">
      <c r="B27" s="25">
        <v>10.050000000000001</v>
      </c>
      <c r="C27" s="26" t="s">
        <v>59</v>
      </c>
      <c r="D27" s="27" t="s">
        <v>108</v>
      </c>
      <c r="E27" s="28">
        <v>54</v>
      </c>
      <c r="F27" s="28">
        <v>54</v>
      </c>
      <c r="G27" s="28">
        <v>54</v>
      </c>
      <c r="H27" s="28">
        <v>46</v>
      </c>
      <c r="I27" s="28">
        <v>42</v>
      </c>
      <c r="J27" s="27" t="s">
        <v>32</v>
      </c>
      <c r="K27" s="29"/>
    </row>
    <row r="28" spans="2:11" ht="17.399999999999999" thickBot="1" x14ac:dyDescent="0.35">
      <c r="B28" s="6">
        <v>10.050000000000001</v>
      </c>
      <c r="C28" s="7" t="s">
        <v>263</v>
      </c>
      <c r="D28" s="9" t="s">
        <v>264</v>
      </c>
      <c r="E28" s="10">
        <v>302</v>
      </c>
      <c r="F28" s="10">
        <v>302</v>
      </c>
      <c r="G28" s="10" t="s">
        <v>265</v>
      </c>
      <c r="H28" s="10">
        <v>312</v>
      </c>
      <c r="I28" s="10">
        <v>312</v>
      </c>
      <c r="J28" s="8" t="s">
        <v>266</v>
      </c>
      <c r="K28" s="12" t="s">
        <v>267</v>
      </c>
    </row>
    <row r="29" spans="2:11" ht="28.2" thickBot="1" x14ac:dyDescent="0.35">
      <c r="B29" s="19">
        <v>10.77</v>
      </c>
      <c r="C29" s="20" t="s">
        <v>61</v>
      </c>
      <c r="D29" s="22" t="s">
        <v>62</v>
      </c>
      <c r="E29" s="23">
        <v>10</v>
      </c>
      <c r="F29" s="23">
        <v>10</v>
      </c>
      <c r="G29" s="23">
        <v>10</v>
      </c>
      <c r="H29" s="23">
        <v>10</v>
      </c>
      <c r="I29" s="23">
        <v>10</v>
      </c>
      <c r="J29" s="21" t="s">
        <v>268</v>
      </c>
      <c r="K29" s="24"/>
    </row>
    <row r="30" spans="2:11" ht="17.399999999999999" thickBot="1" x14ac:dyDescent="0.35">
      <c r="B30" s="6">
        <v>11.4</v>
      </c>
      <c r="C30" s="7" t="s">
        <v>65</v>
      </c>
      <c r="D30" s="9" t="s">
        <v>66</v>
      </c>
      <c r="E30" s="10">
        <v>16</v>
      </c>
      <c r="F30" s="10">
        <v>16</v>
      </c>
      <c r="G30" s="10">
        <v>16</v>
      </c>
      <c r="H30" s="10">
        <v>16</v>
      </c>
      <c r="I30" s="10">
        <v>16</v>
      </c>
      <c r="J30" s="8" t="s">
        <v>269</v>
      </c>
      <c r="K30" s="11"/>
    </row>
    <row r="31" spans="2:11" ht="17.399999999999999" thickBot="1" x14ac:dyDescent="0.35">
      <c r="B31" s="6">
        <v>11.4</v>
      </c>
      <c r="C31" s="7" t="s">
        <v>63</v>
      </c>
      <c r="D31" s="9" t="s">
        <v>64</v>
      </c>
      <c r="E31" s="10">
        <v>12</v>
      </c>
      <c r="F31" s="10">
        <v>12</v>
      </c>
      <c r="G31" s="10">
        <v>12</v>
      </c>
      <c r="H31" s="10">
        <v>12</v>
      </c>
      <c r="I31" s="10">
        <v>12</v>
      </c>
      <c r="J31" s="8" t="s">
        <v>270</v>
      </c>
      <c r="K31" s="11"/>
    </row>
    <row r="32" spans="2:11" ht="17.399999999999999" thickBot="1" x14ac:dyDescent="0.35">
      <c r="B32" s="6">
        <v>12.04</v>
      </c>
      <c r="C32" s="7" t="s">
        <v>271</v>
      </c>
      <c r="D32" s="9" t="s">
        <v>272</v>
      </c>
      <c r="E32" s="10">
        <v>383</v>
      </c>
      <c r="F32" s="10">
        <v>383</v>
      </c>
      <c r="G32" s="10">
        <v>383</v>
      </c>
      <c r="H32" s="10">
        <v>383</v>
      </c>
      <c r="I32" s="10">
        <v>383</v>
      </c>
      <c r="J32" s="8" t="s">
        <v>273</v>
      </c>
      <c r="K32" s="11"/>
    </row>
    <row r="33" spans="2:11" ht="17.399999999999999" thickBot="1" x14ac:dyDescent="0.35">
      <c r="B33" s="19">
        <v>12.08</v>
      </c>
      <c r="C33" s="20" t="s">
        <v>109</v>
      </c>
      <c r="D33" s="22" t="s">
        <v>110</v>
      </c>
      <c r="E33" s="23">
        <v>199</v>
      </c>
      <c r="F33" s="23">
        <v>199</v>
      </c>
      <c r="G33" s="23">
        <v>199</v>
      </c>
      <c r="H33" s="23">
        <v>199</v>
      </c>
      <c r="I33" s="23">
        <v>199</v>
      </c>
      <c r="J33" s="21" t="s">
        <v>274</v>
      </c>
      <c r="K33" s="24"/>
    </row>
    <row r="34" spans="2:11" ht="17.399999999999999" thickBot="1" x14ac:dyDescent="0.35">
      <c r="B34" s="6">
        <v>12.21</v>
      </c>
      <c r="C34" s="7" t="s">
        <v>67</v>
      </c>
      <c r="D34" s="9">
        <v>0</v>
      </c>
      <c r="E34" s="10">
        <v>44</v>
      </c>
      <c r="F34" s="10">
        <v>44</v>
      </c>
      <c r="G34" s="10">
        <v>44</v>
      </c>
      <c r="H34" s="10">
        <v>44</v>
      </c>
      <c r="I34" s="10">
        <v>44</v>
      </c>
      <c r="J34" s="8" t="s">
        <v>275</v>
      </c>
      <c r="K34" s="11"/>
    </row>
    <row r="35" spans="2:11" ht="17.399999999999999" thickBot="1" x14ac:dyDescent="0.35">
      <c r="B35" s="25">
        <v>12.65</v>
      </c>
      <c r="C35" s="26" t="s">
        <v>68</v>
      </c>
      <c r="D35" s="27" t="s">
        <v>69</v>
      </c>
      <c r="E35" s="28">
        <v>99</v>
      </c>
      <c r="F35" s="28">
        <v>92</v>
      </c>
      <c r="G35" s="28">
        <v>92</v>
      </c>
      <c r="H35" s="28">
        <v>86</v>
      </c>
      <c r="I35" s="28">
        <v>82</v>
      </c>
      <c r="J35" s="27" t="s">
        <v>32</v>
      </c>
      <c r="K35" s="29"/>
    </row>
    <row r="36" spans="2:11" ht="17.399999999999999" thickBot="1" x14ac:dyDescent="0.35">
      <c r="B36" s="19">
        <v>12.65</v>
      </c>
      <c r="C36" s="20" t="s">
        <v>111</v>
      </c>
      <c r="D36" s="22" t="s">
        <v>112</v>
      </c>
      <c r="E36" s="23">
        <v>131</v>
      </c>
      <c r="F36" s="23">
        <v>131</v>
      </c>
      <c r="G36" s="23">
        <v>131</v>
      </c>
      <c r="H36" s="23">
        <v>131</v>
      </c>
      <c r="I36" s="23">
        <v>131</v>
      </c>
      <c r="J36" s="21" t="s">
        <v>276</v>
      </c>
      <c r="K36" s="24"/>
    </row>
    <row r="37" spans="2:11" ht="17.399999999999999" thickBot="1" x14ac:dyDescent="0.35">
      <c r="B37" s="6">
        <v>12.73</v>
      </c>
      <c r="C37" s="7" t="s">
        <v>113</v>
      </c>
      <c r="D37" s="9" t="s">
        <v>114</v>
      </c>
      <c r="E37" s="10">
        <v>324</v>
      </c>
      <c r="F37" s="10">
        <v>324</v>
      </c>
      <c r="G37" s="10">
        <v>324</v>
      </c>
      <c r="H37" s="10">
        <v>324</v>
      </c>
      <c r="I37" s="10">
        <v>324</v>
      </c>
      <c r="J37" s="8" t="s">
        <v>277</v>
      </c>
      <c r="K37" s="12" t="s">
        <v>277</v>
      </c>
    </row>
    <row r="38" spans="2:11" ht="17.399999999999999" thickBot="1" x14ac:dyDescent="0.35">
      <c r="B38" s="6">
        <v>12.81</v>
      </c>
      <c r="C38" s="7" t="s">
        <v>70</v>
      </c>
      <c r="D38" s="9" t="s">
        <v>71</v>
      </c>
      <c r="E38" s="10">
        <v>50</v>
      </c>
      <c r="F38" s="10">
        <v>50</v>
      </c>
      <c r="G38" s="10">
        <v>50</v>
      </c>
      <c r="H38" s="10">
        <v>50</v>
      </c>
      <c r="I38" s="10">
        <v>50</v>
      </c>
      <c r="J38" s="8" t="s">
        <v>278</v>
      </c>
      <c r="K38" s="11"/>
    </row>
    <row r="39" spans="2:11" ht="17.399999999999999" thickBot="1" x14ac:dyDescent="0.35">
      <c r="B39" s="13">
        <v>13</v>
      </c>
      <c r="C39" s="14" t="s">
        <v>72</v>
      </c>
      <c r="D39" s="16" t="s">
        <v>73</v>
      </c>
      <c r="E39" s="17">
        <v>114</v>
      </c>
      <c r="F39" s="17">
        <v>114</v>
      </c>
      <c r="G39" s="17">
        <v>114</v>
      </c>
      <c r="H39" s="17">
        <v>114</v>
      </c>
      <c r="I39" s="17">
        <v>114</v>
      </c>
      <c r="J39" s="15" t="s">
        <v>279</v>
      </c>
      <c r="K39" s="18"/>
    </row>
    <row r="40" spans="2:11" ht="17.399999999999999" thickBot="1" x14ac:dyDescent="0.35">
      <c r="B40" s="25">
        <v>13</v>
      </c>
      <c r="C40" s="26" t="s">
        <v>74</v>
      </c>
      <c r="D40" s="27" t="s">
        <v>115</v>
      </c>
      <c r="E40" s="28">
        <v>45</v>
      </c>
      <c r="F40" s="28">
        <v>45</v>
      </c>
      <c r="G40" s="28">
        <v>38</v>
      </c>
      <c r="H40" s="28">
        <v>37</v>
      </c>
      <c r="I40" s="28">
        <v>32</v>
      </c>
      <c r="J40" s="27" t="s">
        <v>32</v>
      </c>
      <c r="K40" s="29"/>
    </row>
    <row r="41" spans="2:11" ht="17.399999999999999" thickBot="1" x14ac:dyDescent="0.35">
      <c r="B41" s="6">
        <v>13.04</v>
      </c>
      <c r="C41" s="7" t="s">
        <v>75</v>
      </c>
      <c r="D41" s="9" t="s">
        <v>76</v>
      </c>
      <c r="E41" s="10">
        <v>15</v>
      </c>
      <c r="F41" s="10">
        <v>15</v>
      </c>
      <c r="G41" s="10">
        <v>15</v>
      </c>
      <c r="H41" s="10">
        <v>15</v>
      </c>
      <c r="I41" s="10">
        <v>15</v>
      </c>
      <c r="J41" s="8" t="s">
        <v>280</v>
      </c>
      <c r="K41" s="12" t="s">
        <v>281</v>
      </c>
    </row>
    <row r="42" spans="2:11" ht="17.399999999999999" thickBot="1" x14ac:dyDescent="0.35">
      <c r="B42" s="13">
        <v>13.15</v>
      </c>
      <c r="C42" s="14" t="s">
        <v>282</v>
      </c>
      <c r="D42" s="16" t="s">
        <v>283</v>
      </c>
      <c r="E42" s="17">
        <v>410</v>
      </c>
      <c r="F42" s="17">
        <v>410</v>
      </c>
      <c r="G42" s="17">
        <v>410</v>
      </c>
      <c r="H42" s="17">
        <v>410</v>
      </c>
      <c r="I42" s="17">
        <v>410</v>
      </c>
      <c r="J42" s="15" t="s">
        <v>284</v>
      </c>
      <c r="K42" s="44" t="s">
        <v>284</v>
      </c>
    </row>
    <row r="43" spans="2:11" ht="17.399999999999999" thickBot="1" x14ac:dyDescent="0.35">
      <c r="B43" s="25">
        <v>13.42</v>
      </c>
      <c r="C43" s="26" t="s">
        <v>77</v>
      </c>
      <c r="D43" s="27" t="s">
        <v>285</v>
      </c>
      <c r="E43" s="28">
        <v>14</v>
      </c>
      <c r="F43" s="28">
        <v>13</v>
      </c>
      <c r="G43" s="28">
        <v>13</v>
      </c>
      <c r="H43" s="28">
        <v>8</v>
      </c>
      <c r="I43" s="28">
        <v>8</v>
      </c>
      <c r="J43" s="27" t="s">
        <v>32</v>
      </c>
      <c r="K43" s="29"/>
    </row>
    <row r="44" spans="2:11" ht="17.399999999999999" thickBot="1" x14ac:dyDescent="0.35">
      <c r="B44" s="13">
        <v>13.45</v>
      </c>
      <c r="C44" s="14" t="s">
        <v>286</v>
      </c>
      <c r="D44" s="16" t="s">
        <v>287</v>
      </c>
      <c r="E44" s="17">
        <v>136</v>
      </c>
      <c r="F44" s="17">
        <v>136</v>
      </c>
      <c r="G44" s="17">
        <v>136</v>
      </c>
      <c r="H44" s="17" t="s">
        <v>288</v>
      </c>
      <c r="I44" s="17">
        <v>134</v>
      </c>
      <c r="J44" s="15" t="s">
        <v>289</v>
      </c>
      <c r="K44" s="44" t="s">
        <v>290</v>
      </c>
    </row>
    <row r="45" spans="2:11" ht="17.399999999999999" thickBot="1" x14ac:dyDescent="0.35">
      <c r="B45" s="13">
        <v>13.45</v>
      </c>
      <c r="C45" s="14" t="s">
        <v>291</v>
      </c>
      <c r="D45" s="16" t="s">
        <v>292</v>
      </c>
      <c r="E45" s="17">
        <v>410</v>
      </c>
      <c r="F45" s="17">
        <v>410</v>
      </c>
      <c r="G45" s="17">
        <v>410</v>
      </c>
      <c r="H45" s="17">
        <v>410</v>
      </c>
      <c r="I45" s="17">
        <v>410</v>
      </c>
      <c r="J45" s="15" t="s">
        <v>293</v>
      </c>
      <c r="K45" s="18"/>
    </row>
    <row r="46" spans="2:11" ht="17.399999999999999" thickBot="1" x14ac:dyDescent="0.35">
      <c r="B46" s="13">
        <v>13.6</v>
      </c>
      <c r="C46" s="14" t="s">
        <v>78</v>
      </c>
      <c r="D46" s="16" t="s">
        <v>79</v>
      </c>
      <c r="E46" s="17">
        <v>15</v>
      </c>
      <c r="F46" s="17">
        <v>15</v>
      </c>
      <c r="G46" s="17">
        <v>15</v>
      </c>
      <c r="H46" s="17">
        <v>15</v>
      </c>
      <c r="I46" s="17">
        <v>15</v>
      </c>
      <c r="J46" s="15" t="s">
        <v>294</v>
      </c>
      <c r="K46" s="18"/>
    </row>
    <row r="47" spans="2:11" ht="17.399999999999999" thickBot="1" x14ac:dyDescent="0.35">
      <c r="B47" s="25">
        <v>13.89</v>
      </c>
      <c r="C47" s="26" t="s">
        <v>82</v>
      </c>
      <c r="D47" s="27" t="s">
        <v>83</v>
      </c>
      <c r="E47" s="28">
        <v>83</v>
      </c>
      <c r="F47" s="28">
        <v>77</v>
      </c>
      <c r="G47" s="28">
        <v>76</v>
      </c>
      <c r="H47" s="28">
        <v>74</v>
      </c>
      <c r="I47" s="28">
        <v>66</v>
      </c>
      <c r="J47" s="27" t="s">
        <v>32</v>
      </c>
      <c r="K47" s="29"/>
    </row>
    <row r="48" spans="2:11" ht="17.399999999999999" thickBot="1" x14ac:dyDescent="0.35">
      <c r="B48" s="19">
        <v>13.89</v>
      </c>
      <c r="C48" s="20" t="s">
        <v>80</v>
      </c>
      <c r="D48" s="22" t="s">
        <v>81</v>
      </c>
      <c r="E48" s="23">
        <v>63</v>
      </c>
      <c r="F48" s="23">
        <v>63</v>
      </c>
      <c r="G48" s="23">
        <v>63</v>
      </c>
      <c r="H48" s="23">
        <v>63</v>
      </c>
      <c r="I48" s="23">
        <v>63</v>
      </c>
      <c r="J48" s="21" t="s">
        <v>295</v>
      </c>
      <c r="K48" s="24"/>
    </row>
    <row r="49" spans="2:11" ht="28.2" thickBot="1" x14ac:dyDescent="0.35">
      <c r="B49" s="6">
        <v>14.14</v>
      </c>
      <c r="C49" s="7" t="s">
        <v>89</v>
      </c>
      <c r="D49" s="9" t="s">
        <v>90</v>
      </c>
      <c r="E49" s="10">
        <v>14</v>
      </c>
      <c r="F49" s="10">
        <v>14</v>
      </c>
      <c r="G49" s="10">
        <v>14</v>
      </c>
      <c r="H49" s="10">
        <v>14</v>
      </c>
      <c r="I49" s="10">
        <v>14</v>
      </c>
      <c r="J49" s="8" t="s">
        <v>296</v>
      </c>
      <c r="K49" s="11"/>
    </row>
    <row r="50" spans="2:11" ht="17.399999999999999" thickBot="1" x14ac:dyDescent="0.35">
      <c r="B50" s="6">
        <v>14.14</v>
      </c>
      <c r="C50" s="7" t="s">
        <v>297</v>
      </c>
      <c r="D50" s="9">
        <v>512</v>
      </c>
      <c r="E50" s="10" t="s">
        <v>298</v>
      </c>
      <c r="F50" s="10" t="s">
        <v>299</v>
      </c>
      <c r="G50" s="10" t="s">
        <v>300</v>
      </c>
      <c r="H50" s="10" t="s">
        <v>301</v>
      </c>
      <c r="I50" s="10">
        <v>151</v>
      </c>
      <c r="J50" s="8" t="s">
        <v>302</v>
      </c>
      <c r="K50" s="11"/>
    </row>
    <row r="51" spans="2:11" ht="17.399999999999999" thickBot="1" x14ac:dyDescent="0.35">
      <c r="B51" s="6">
        <v>14.14</v>
      </c>
      <c r="C51" s="7" t="s">
        <v>87</v>
      </c>
      <c r="D51" s="9" t="s">
        <v>88</v>
      </c>
      <c r="E51" s="10">
        <v>65</v>
      </c>
      <c r="F51" s="10">
        <v>65</v>
      </c>
      <c r="G51" s="10">
        <v>65</v>
      </c>
      <c r="H51" s="10">
        <v>65</v>
      </c>
      <c r="I51" s="10">
        <v>65</v>
      </c>
      <c r="J51" s="8" t="s">
        <v>303</v>
      </c>
      <c r="K51" s="5"/>
    </row>
    <row r="52" spans="2:11" ht="28.2" thickBot="1" x14ac:dyDescent="0.35">
      <c r="B52" s="13">
        <v>14.14</v>
      </c>
      <c r="C52" s="14" t="s">
        <v>84</v>
      </c>
      <c r="D52" s="16" t="s">
        <v>85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86</v>
      </c>
      <c r="K52" s="18"/>
    </row>
    <row r="53" spans="2:11" ht="17.399999999999999" thickBot="1" x14ac:dyDescent="0.35">
      <c r="B53" s="6">
        <v>14.14</v>
      </c>
      <c r="C53" s="7" t="s">
        <v>297</v>
      </c>
      <c r="D53" s="9">
        <v>512</v>
      </c>
      <c r="E53" s="10" t="s">
        <v>298</v>
      </c>
      <c r="F53" s="10" t="s">
        <v>299</v>
      </c>
      <c r="G53" s="10" t="s">
        <v>300</v>
      </c>
      <c r="H53" s="10" t="s">
        <v>301</v>
      </c>
      <c r="I53" s="10">
        <v>151</v>
      </c>
      <c r="J53" s="8" t="s">
        <v>302</v>
      </c>
      <c r="K53" s="11"/>
    </row>
    <row r="54" spans="2:11" ht="17.399999999999999" thickBot="1" x14ac:dyDescent="0.35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45" t="s">
        <v>305</v>
      </c>
    </row>
    <row r="55" spans="2:11" ht="17.399999999999999" thickBot="1" x14ac:dyDescent="0.35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9"/>
    </row>
    <row r="56" spans="2:11" ht="17.399999999999999" thickBot="1" x14ac:dyDescent="0.35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18"/>
    </row>
    <row r="57" spans="2:11" ht="17.399999999999999" thickBot="1" x14ac:dyDescent="0.35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4"/>
    </row>
    <row r="58" spans="2:11" ht="17.399999999999999" thickBot="1" x14ac:dyDescent="0.35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44" t="s">
        <v>308</v>
      </c>
    </row>
    <row r="59" spans="2:11" ht="17.399999999999999" thickBot="1" x14ac:dyDescent="0.35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18"/>
    </row>
    <row r="60" spans="2:11" ht="17.399999999999999" thickBot="1" x14ac:dyDescent="0.35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9"/>
    </row>
    <row r="61" spans="2:11" ht="17.399999999999999" thickBot="1" x14ac:dyDescent="0.35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11"/>
    </row>
    <row r="62" spans="2:11" ht="17.399999999999999" thickBot="1" x14ac:dyDescent="0.35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11"/>
    </row>
    <row r="63" spans="2:11" ht="17.399999999999999" thickBot="1" x14ac:dyDescent="0.35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11"/>
    </row>
    <row r="64" spans="2:11" ht="17.399999999999999" thickBot="1" x14ac:dyDescent="0.35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4"/>
    </row>
    <row r="65" spans="2:11" ht="17.399999999999999" thickBot="1" x14ac:dyDescent="0.35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9"/>
    </row>
    <row r="66" spans="2:11" ht="17.399999999999999" thickBot="1" x14ac:dyDescent="0.35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9"/>
    </row>
    <row r="67" spans="2:11" ht="17.399999999999999" thickBot="1" x14ac:dyDescent="0.35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11"/>
    </row>
    <row r="68" spans="2:11" ht="17.399999999999999" thickBot="1" x14ac:dyDescent="0.35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11"/>
    </row>
    <row r="69" spans="2:11" ht="17.399999999999999" thickBot="1" x14ac:dyDescent="0.35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11"/>
    </row>
    <row r="70" spans="2:11" ht="17.399999999999999" thickBot="1" x14ac:dyDescent="0.35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11"/>
    </row>
    <row r="71" spans="2:11" ht="17.399999999999999" thickBot="1" x14ac:dyDescent="0.35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9"/>
    </row>
    <row r="72" spans="2:11" ht="17.399999999999999" thickBot="1" x14ac:dyDescent="0.35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18"/>
    </row>
    <row r="73" spans="2:11" ht="17.399999999999999" thickBot="1" x14ac:dyDescent="0.35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18"/>
    </row>
    <row r="74" spans="2:11" ht="28.2" thickBot="1" x14ac:dyDescent="0.35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18"/>
    </row>
    <row r="75" spans="2:11" ht="17.399999999999999" thickBot="1" x14ac:dyDescent="0.35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18"/>
    </row>
    <row r="76" spans="2:11" ht="17.399999999999999" thickBot="1" x14ac:dyDescent="0.35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44" t="s">
        <v>290</v>
      </c>
    </row>
    <row r="77" spans="2:11" ht="17.399999999999999" thickBot="1" x14ac:dyDescent="0.35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4"/>
    </row>
    <row r="78" spans="2:11" ht="17.399999999999999" thickBot="1" x14ac:dyDescent="0.35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11"/>
    </row>
    <row r="79" spans="2:11" ht="17.399999999999999" thickBot="1" x14ac:dyDescent="0.35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4"/>
    </row>
    <row r="80" spans="2:11" ht="28.2" thickBot="1" x14ac:dyDescent="0.35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4"/>
    </row>
    <row r="81" spans="2:11" ht="17.399999999999999" thickBot="1" x14ac:dyDescent="0.35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18"/>
    </row>
    <row r="82" spans="2:11" ht="17.399999999999999" thickBot="1" x14ac:dyDescent="0.35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11"/>
    </row>
    <row r="83" spans="2:11" ht="28.2" thickBot="1" x14ac:dyDescent="0.35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11"/>
    </row>
    <row r="84" spans="2:11" ht="17.399999999999999" thickBot="1" x14ac:dyDescent="0.35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11"/>
    </row>
    <row r="85" spans="2:11" ht="17.399999999999999" thickBot="1" x14ac:dyDescent="0.35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12" t="s">
        <v>146</v>
      </c>
    </row>
    <row r="86" spans="2:11" ht="17.399999999999999" thickBot="1" x14ac:dyDescent="0.35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11"/>
    </row>
    <row r="87" spans="2:11" ht="17.399999999999999" thickBot="1" x14ac:dyDescent="0.35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4"/>
    </row>
    <row r="88" spans="2:11" ht="17.399999999999999" thickBot="1" x14ac:dyDescent="0.35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18"/>
    </row>
    <row r="89" spans="2:11" ht="17.399999999999999" thickBot="1" x14ac:dyDescent="0.35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11"/>
    </row>
    <row r="90" spans="2:11" ht="17.399999999999999" thickBot="1" x14ac:dyDescent="0.35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11"/>
    </row>
    <row r="91" spans="2:11" ht="28.2" thickBot="1" x14ac:dyDescent="0.35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11"/>
    </row>
    <row r="92" spans="2:11" ht="28.2" thickBot="1" x14ac:dyDescent="0.35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11"/>
    </row>
    <row r="93" spans="2:11" ht="17.399999999999999" thickBot="1" x14ac:dyDescent="0.35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12" t="s">
        <v>338</v>
      </c>
    </row>
    <row r="94" spans="2:11" ht="17.399999999999999" thickBot="1" x14ac:dyDescent="0.35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9"/>
    </row>
    <row r="95" spans="2:11" ht="17.399999999999999" thickBot="1" x14ac:dyDescent="0.35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11"/>
    </row>
    <row r="96" spans="2:11" ht="17.399999999999999" thickBot="1" x14ac:dyDescent="0.35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11"/>
    </row>
    <row r="97" spans="2:11" ht="17.399999999999999" thickBot="1" x14ac:dyDescent="0.35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9"/>
    </row>
    <row r="98" spans="2:11" ht="17.399999999999999" thickBot="1" x14ac:dyDescent="0.35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11"/>
    </row>
    <row r="99" spans="2:11" ht="17.399999999999999" thickBot="1" x14ac:dyDescent="0.35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9"/>
    </row>
    <row r="100" spans="2:11" ht="17.399999999999999" thickBot="1" x14ac:dyDescent="0.35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9"/>
    </row>
    <row r="101" spans="2:11" ht="16.8" x14ac:dyDescent="0.3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5"/>
    </row>
  </sheetData>
  <hyperlinks>
    <hyperlink ref="D2" r:id="rId1" display="http://ts4.travian.com/position_details.php?x=-32&amp;y=-50" xr:uid="{AD1632BE-33BC-40D0-BD2C-3838A133E8DA}"/>
    <hyperlink ref="K2" r:id="rId2" display="http://ts4.travian.com/allianz.php?aid=0" xr:uid="{99B1B799-5C33-441A-8222-B4491D712D43}"/>
    <hyperlink ref="D3" r:id="rId3" display="http://ts4.travian.com/position_details.php?x=-32&amp;y=-52" xr:uid="{13189D55-E489-4021-B50F-93F53975ADDD}"/>
    <hyperlink ref="K3" r:id="rId4" display="http://ts4.travian.com/allianz.php?aid=0" xr:uid="{B2FC411E-A76B-43EB-B8C8-85AC8C192FC6}"/>
    <hyperlink ref="D4" r:id="rId5" display="http://ts4.travian.com/position_details.php?x=-32&amp;y=-54" xr:uid="{BE2F379E-7770-49D1-B96E-79ADDA19BDE2}"/>
    <hyperlink ref="K4" r:id="rId6" display="http://ts4.travian.com/allianz.php?aid=0" xr:uid="{193ADB95-88C6-4C5B-946F-1B716D5A8C7B}"/>
    <hyperlink ref="D5" r:id="rId7" display="http://ts4.travian.com/position_details.php?x=-30&amp;y=-54" xr:uid="{1FC68DD7-5EAF-44D3-8C4A-1418AF43A7F9}"/>
    <hyperlink ref="K5" r:id="rId8" display="http://ts4.travian.com/allianz.php?aid=0" xr:uid="{8C2BBB75-5026-4D08-8C64-A37B44E9CCF1}"/>
    <hyperlink ref="D6" r:id="rId9" display="http://ts4.travian.com/position_details.php?x=-34&amp;y=-49" xr:uid="{FCBFB0B9-FDE4-42C4-ADB3-50D06E223E62}"/>
    <hyperlink ref="D7" r:id="rId10" display="http://ts4.travian.com/position_details.php?x=-35&amp;y=-53" xr:uid="{4CFCE17A-223E-43C4-8413-87A81A4D0AEF}"/>
    <hyperlink ref="K7" r:id="rId11" display="http://ts4.travian.com/allianz.php?aid=0" xr:uid="{09775926-8D3C-402A-B821-88950B87B540}"/>
    <hyperlink ref="D8" r:id="rId12" display="http://ts4.travian.com/position_details.php?x=-30&amp;y=-56" xr:uid="{9738A27E-263B-493D-AF72-C2F6F6739DF5}"/>
    <hyperlink ref="J8" r:id="rId13" display="http://ts4.travian.com/spieler.php?uid=1" xr:uid="{D4EAF1C1-CE80-4D78-8ABD-CD87E7E62F3E}"/>
    <hyperlink ref="K8" r:id="rId14" display="http://ts4.travian.com/allianz.php?aid=0" xr:uid="{879D72EA-DF4F-4653-BDBD-C0383F79220D}"/>
    <hyperlink ref="D9" r:id="rId15" display="http://ts4.travian.com/position_details.php?x=-36&amp;y=-49" xr:uid="{D9DE2DB3-E281-4282-BF20-D8478A059E75}"/>
    <hyperlink ref="K9" r:id="rId16" display="http://ts4.travian.com/allianz.php?aid=0" xr:uid="{2B5EB924-7406-4BF2-B27A-60E7B071E609}"/>
    <hyperlink ref="D10" r:id="rId17" display="http://ts4.travian.com/position_details.php?x=-33&amp;y=-46" xr:uid="{55BD10E8-E6EC-41DD-98A4-895DFBF320A3}"/>
    <hyperlink ref="K10" r:id="rId18" display="http://ts4.travian.com/allianz.php?aid=0" xr:uid="{ACA9CBFE-C96A-43DC-A5E6-AFB1AC5DD9F4}"/>
    <hyperlink ref="D11" r:id="rId19" display="http://ts4.travian.com/position_details.php?x=-26&amp;y=-48" xr:uid="{34EB8D78-6C17-41DB-8DD7-60AE4603BC27}"/>
    <hyperlink ref="K11" r:id="rId20" display="http://ts4.travian.com/allianz.php?aid=0" xr:uid="{44BD2A3D-5491-45C6-9814-CC02949C8F8E}"/>
    <hyperlink ref="D12" r:id="rId21" display="http://ts4.travian.com/position_details.php?x=-36&amp;y=-54" xr:uid="{DBFA058A-2EE8-485C-BE1D-303B50022956}"/>
    <hyperlink ref="K12" r:id="rId22" display="http://ts4.travian.com/allianz.php?aid=0" xr:uid="{A7785827-87EB-48E4-8EC6-CB13C7160E9C}"/>
    <hyperlink ref="D13" r:id="rId23" display="http://ts4.travian.com/position_details.php?x=-37&amp;y=-50" xr:uid="{EC66DF6D-5DD5-4675-B0E7-C382F394608A}"/>
    <hyperlink ref="K13" r:id="rId24" display="http://ts4.travian.com/allianz.php?aid=0" xr:uid="{1E92D4D9-9329-4F4C-B9F2-4003867D334E}"/>
    <hyperlink ref="D14" r:id="rId25" display="http://ts4.travian.com/position_details.php?x=-33&amp;y=-57" xr:uid="{2EA54268-9425-4981-8C75-0C35FC7A7788}"/>
    <hyperlink ref="K14" r:id="rId26" display="http://ts4.travian.com/allianz.php?aid=0" xr:uid="{36B798D5-1DD4-4B71-B200-50DEF7D95DB1}"/>
    <hyperlink ref="D15" r:id="rId27" display="http://ts4.travian.com/position_details.php?x=-26&amp;y=-55" xr:uid="{0A2F2E48-EA59-4292-973E-0916B018A2BB}"/>
    <hyperlink ref="J15" r:id="rId28" display="http://ts4.travian.com/spieler.php?uid=1" xr:uid="{888638F7-6EC4-4F00-A6AA-800398AC7ADF}"/>
    <hyperlink ref="K15" r:id="rId29" display="http://ts4.travian.com/allianz.php?aid=0" xr:uid="{38627517-3DA1-4A13-8AEB-424F43676067}"/>
    <hyperlink ref="D16" r:id="rId30" display="http://ts4.travian.com/position_details.php?x=-28&amp;y=-45" xr:uid="{8B353AD3-0067-437D-8D7C-812D569CDAB9}"/>
    <hyperlink ref="K16" r:id="rId31" display="http://ts4.travian.com/allianz.php?aid=0" xr:uid="{C51F3656-AC8A-4863-AF2D-6A5F79B91E19}"/>
    <hyperlink ref="D17" r:id="rId32" display="http://ts4.travian.com/position_details.php?x=-32&amp;y=-58" xr:uid="{FE77CBA8-09AF-4AB1-A84F-A8EB8759D67A}"/>
    <hyperlink ref="K17" r:id="rId33" display="http://ts4.travian.com/allianz.php?aid=0" xr:uid="{A56D4938-E0F8-4B26-9821-F04348EE5F7C}"/>
    <hyperlink ref="D18" r:id="rId34" display="http://ts4.travian.com/position_details.php?x=-25&amp;y=-46" xr:uid="{0F564D51-4E8F-40FB-8715-1B3D99D447E9}"/>
    <hyperlink ref="K18" r:id="rId35" display="http://ts4.travian.com/allianz.php?aid=0" xr:uid="{F44E979C-5A47-42BD-BEF9-4D12159FBABE}"/>
    <hyperlink ref="D19" r:id="rId36" display="http://ts4.travian.com/position_details.php?x=-24&amp;y=-55" xr:uid="{B4AE7A64-2083-4B19-BC39-A8C49AD87B0B}"/>
    <hyperlink ref="K19" r:id="rId37" display="http://ts4.travian.com/allianz.php?aid=0" xr:uid="{52A1E80A-FC5D-4B26-AACF-4DDC4172E9FB}"/>
    <hyperlink ref="D20" r:id="rId38" display="http://ts4.travian.com/position_details.php?x=-28&amp;y=-59" xr:uid="{88B252BE-BCCD-49CA-B211-8849A346A9D2}"/>
    <hyperlink ref="K20" r:id="rId39" display="http://ts4.travian.com/allianz.php?aid=0" xr:uid="{AA4877E1-9AEA-4735-BADB-CCB58F5A4248}"/>
    <hyperlink ref="D21" r:id="rId40" display="http://ts4.travian.com/position_details.php?x=-26&amp;y=-58" xr:uid="{B570B4FC-7111-49F3-A3AD-E1933EF893BF}"/>
    <hyperlink ref="D22" r:id="rId41" display="http://ts4.travian.com/position_details.php?x=-27&amp;y=-43" xr:uid="{BAC65DD5-FB90-433E-9539-2337554C0BA0}"/>
    <hyperlink ref="K22" r:id="rId42" display="http://ts4.travian.com/allianz.php?aid=0" xr:uid="{5E7F165D-F134-4822-9DAB-87C75753BF70}"/>
    <hyperlink ref="D23" r:id="rId43" display="http://ts4.travian.com/position_details.php?x=-40&amp;y=-51" xr:uid="{E92D4ECC-D284-474F-B5C0-A7A0FEA23919}"/>
    <hyperlink ref="K23" r:id="rId44" display="http://ts4.travian.com/allianz.php?aid=0" xr:uid="{9CE9367E-A93A-4923-918B-A37E5A1D6130}"/>
    <hyperlink ref="D24" r:id="rId45" display="http://ts4.travian.com/position_details.php?x=-30&amp;y=-60" xr:uid="{90FFB361-004B-485E-BBDE-3C667EA86607}"/>
    <hyperlink ref="K24" r:id="rId46" display="http://ts4.travian.com/allianz.php?aid=0" xr:uid="{975EED8F-BE85-4DA2-B1D2-48AA6C692CE3}"/>
    <hyperlink ref="D25" r:id="rId47" display="http://ts4.travian.com/position_details.php?x=-28&amp;y=-42" xr:uid="{26493181-2A0C-40EF-A847-D6E8D03AB625}"/>
    <hyperlink ref="K25" r:id="rId48" display="http://ts4.travian.com/allianz.php?aid=0" xr:uid="{A54FC126-90E8-43D4-A42F-957D5363C331}"/>
    <hyperlink ref="D26" r:id="rId49" display="http://ts4.travian.com/position_details.php?x=-21&amp;y=-52" xr:uid="{7416C85C-E514-4E07-949C-BC84623038C3}"/>
    <hyperlink ref="K26" r:id="rId50" display="http://ts4.travian.com/allianz.php?aid=0" xr:uid="{0FBEE722-36B1-4FD4-BBA4-5F500552D3CB}"/>
    <hyperlink ref="D27" r:id="rId51" display="http://ts4.travian.com/position_details.php?x=-41&amp;y=-52" xr:uid="{70A75FFB-A717-41EF-BBDE-89961D31D3D0}"/>
    <hyperlink ref="J27" r:id="rId52" display="http://ts4.travian.com/spieler.php?uid=1" xr:uid="{AB2B43F9-F79D-4DE8-BB26-3D2A6B1C9BD9}"/>
    <hyperlink ref="K27" r:id="rId53" display="http://ts4.travian.com/allianz.php?aid=0" xr:uid="{6B8719B9-EA6A-42B0-AAF6-0A0AC5013EA0}"/>
    <hyperlink ref="D28" r:id="rId54" display="http://ts4.travian.com/position_details.php?x=-30&amp;y=-41" xr:uid="{EBA71683-4A18-4ABF-BB33-D9B730CBD54B}"/>
    <hyperlink ref="D29" r:id="rId55" display="http://ts4.travian.com/position_details.php?x=-21&amp;y=-47" xr:uid="{0D0459C9-4435-4AFA-A6FF-66BAB2A23F95}"/>
    <hyperlink ref="K29" r:id="rId56" display="http://ts4.travian.com/allianz.php?aid=0" xr:uid="{B5FEEA72-EB8D-4B38-B7B9-C7666D873F81}"/>
    <hyperlink ref="D30" r:id="rId57" display="http://ts4.travian.com/position_details.php?x=-22&amp;y=-58" xr:uid="{A02DAEDE-AD53-4E0F-B43E-CB8152E57178}"/>
    <hyperlink ref="K30" r:id="rId58" display="http://ts4.travian.com/allianz.php?aid=0" xr:uid="{E7F5816B-4404-4A99-8750-66449747F3F8}"/>
    <hyperlink ref="D31" r:id="rId59" display="http://ts4.travian.com/position_details.php?x=-34&amp;y=-62" xr:uid="{BDB95F62-4107-46ED-BFB9-F6152D8E9568}"/>
    <hyperlink ref="K31" r:id="rId60" display="http://ts4.travian.com/allianz.php?aid=0" xr:uid="{16F9A4D6-E738-41DE-8317-96D397B291BF}"/>
    <hyperlink ref="D32" r:id="rId61" display="http://ts4.travian.com/position_details.php?x=-22&amp;y=-43" xr:uid="{34925BBE-CEEC-4964-9DAA-7C506FE6A260}"/>
    <hyperlink ref="K32" r:id="rId62" display="http://ts4.travian.com/allianz.php?aid=0" xr:uid="{A4D2C6CC-6AB6-4B87-BC8B-906AF7FA6C0B}"/>
    <hyperlink ref="D33" r:id="rId63" display="http://ts4.travian.com/position_details.php?x=-42&amp;y=-56" xr:uid="{70FD2AE8-CB48-4DD8-8879-EA19589B5B4B}"/>
    <hyperlink ref="K33" r:id="rId64" display="http://ts4.travian.com/allianz.php?aid=0" xr:uid="{87F9A6B2-D0F8-4373-9407-7014BC285CE3}"/>
    <hyperlink ref="D34" r:id="rId65" display="http://ts4.travian.com/position_details.php?x=-38&amp;y=-61" xr:uid="{16DE2E1D-01F0-487B-AD1F-E7A8D16CA9B1}"/>
    <hyperlink ref="K34" r:id="rId66" display="http://ts4.travian.com/allianz.php?aid=0" xr:uid="{0A75EDC2-5523-453A-83E9-06BA9C0A9228}"/>
    <hyperlink ref="D35" r:id="rId67" display="http://ts4.travian.com/position_details.php?x=-27&amp;y=-39" xr:uid="{2E062A6C-4F1C-4A44-97B8-A45AF7A78173}"/>
    <hyperlink ref="J35" r:id="rId68" display="http://ts4.travian.com/spieler.php?uid=1" xr:uid="{E4E4BC94-5F86-455E-8753-A494402BE4CA}"/>
    <hyperlink ref="K35" r:id="rId69" display="http://ts4.travian.com/allianz.php?aid=0" xr:uid="{4B963162-D290-456C-9431-0E251139187B}"/>
    <hyperlink ref="D36" r:id="rId70" display="http://ts4.travian.com/position_details.php?x=-35&amp;y=-39" xr:uid="{19782EC0-44C6-4860-95A9-1A7DFA6C45DC}"/>
    <hyperlink ref="K36" r:id="rId71" display="http://ts4.travian.com/allianz.php?aid=0" xr:uid="{0DEAE990-DD00-45F9-B3AF-601EA432CF9D}"/>
    <hyperlink ref="D37" r:id="rId72" display="http://ts4.travian.com/position_details.php?x=-40&amp;y=-60" xr:uid="{5D0C5BBB-0112-4BA2-8A10-157053E49677}"/>
    <hyperlink ref="D38" r:id="rId73" display="http://ts4.travian.com/position_details.php?x=-39&amp;y=-41" xr:uid="{AB371A59-3315-4C71-9E0C-F51A73AC6718}"/>
    <hyperlink ref="K38" r:id="rId74" display="http://ts4.travian.com/allianz.php?aid=0" xr:uid="{B7D87026-2C7A-4F63-901A-3B71CDBDD108}"/>
    <hyperlink ref="D39" r:id="rId75" display="http://ts4.travian.com/position_details.php?x=-44&amp;y=-51" xr:uid="{FFCCF30A-70FA-4F27-AAC0-575B83C90CAF}"/>
    <hyperlink ref="K39" r:id="rId76" display="http://ts4.travian.com/allianz.php?aid=0" xr:uid="{1165B483-1E0C-4F24-9B72-492646EAA7FC}"/>
    <hyperlink ref="D40" r:id="rId77" display="http://ts4.travian.com/position_details.php?x=-43&amp;y=-46" xr:uid="{6351CBC2-3FED-4586-8743-49A79251875C}"/>
    <hyperlink ref="J40" r:id="rId78" display="http://ts4.travian.com/spieler.php?uid=1" xr:uid="{995AD168-B34F-4C3F-A8CD-9833B538369E}"/>
    <hyperlink ref="K40" r:id="rId79" display="http://ts4.travian.com/allianz.php?aid=0" xr:uid="{FFF68773-3AEA-4E5E-9D54-8C938583E872}"/>
    <hyperlink ref="D41" r:id="rId80" display="http://ts4.travian.com/position_details.php?x=-38&amp;y=-40" xr:uid="{8479DB3D-8B9A-4641-BE07-AF769FB6EF6E}"/>
    <hyperlink ref="D42" r:id="rId81" display="http://ts4.travian.com/position_details.php?x=-29&amp;y=-64" xr:uid="{3798CBEA-1641-4195-B7FE-CA6FF5070D07}"/>
    <hyperlink ref="D43" r:id="rId82" display="http://ts4.travian.com/position_details.php?x=-37&amp;y=-39" xr:uid="{5EC72D8D-A721-4AB0-A644-447B31713887}"/>
    <hyperlink ref="J43" r:id="rId83" display="http://ts4.travian.com/spieler.php?uid=1" xr:uid="{6C650496-22E7-4644-9E2E-8D1517A3375E}"/>
    <hyperlink ref="K43" r:id="rId84" display="http://ts4.travian.com/allianz.php?aid=0" xr:uid="{6BB3EE55-05F9-4F5D-A8A0-F9F32A14062C}"/>
    <hyperlink ref="D44" r:id="rId85" display="http://ts4.travian.com/position_details.php?x=-21&amp;y=-42" xr:uid="{6513E1BC-327B-41A1-AE9C-6995DA44C106}"/>
    <hyperlink ref="D45" r:id="rId86" display="http://ts4.travian.com/position_details.php?x=-21&amp;y=-60" xr:uid="{851887FD-0209-4E36-AA82-7960073E69FC}"/>
    <hyperlink ref="K45" r:id="rId87" display="http://ts4.travian.com/allianz.php?aid=0" xr:uid="{FD442F3F-4139-476D-B054-DDF73011ECC9}"/>
    <hyperlink ref="D46" r:id="rId88" display="http://ts4.travian.com/position_details.php?x=-39&amp;y=-62" xr:uid="{DD8A45D1-ABEB-4A4F-9891-0D501566FD5F}"/>
    <hyperlink ref="K46" r:id="rId89" display="http://ts4.travian.com/allianz.php?aid=0" xr:uid="{D66E0E6D-6ECF-4BC9-A076-8B16C5EA1E10}"/>
    <hyperlink ref="D47" r:id="rId90" display="http://ts4.travian.com/position_details.php?x=-24&amp;y=-39" xr:uid="{276D4986-1A67-4CE5-92F0-DF028902376D}"/>
    <hyperlink ref="J47" r:id="rId91" display="http://ts4.travian.com/spieler.php?uid=1" xr:uid="{1E30BEF3-8946-4894-8025-BD205EB6AFFA}"/>
    <hyperlink ref="K47" r:id="rId92" display="http://ts4.travian.com/allianz.php?aid=0" xr:uid="{4A8D2ADC-84E6-4E38-B917-830C20CDCEA7}"/>
    <hyperlink ref="D48" r:id="rId93" display="http://ts4.travian.com/position_details.php?x=-24&amp;y=-63" xr:uid="{A8E81743-E5A8-45F3-B9D1-3F22A18268F3}"/>
    <hyperlink ref="K48" r:id="rId94" display="http://ts4.travian.com/allianz.php?aid=0" xr:uid="{D39D58F2-363F-40AE-91B3-FE1678FB2C57}"/>
    <hyperlink ref="D49" r:id="rId95" display="http://ts4.travian.com/position_details.php?x=-33&amp;y=-37" xr:uid="{0A84AB10-1F85-455A-B5A2-8FFD40564AB1}"/>
    <hyperlink ref="K49" r:id="rId96" display="http://ts4.travian.com/allianz.php?aid=0" xr:uid="{443CFE20-B99B-4AAA-A1AC-F0352D04648B}"/>
    <hyperlink ref="D50" r:id="rId97" display="http://ts4.travian.com/position_details.php?x=-45&amp;y=-49" xr:uid="{019381BF-2B74-4CFA-82FA-98FEA4D62C54}"/>
    <hyperlink ref="K50" r:id="rId98" display="http://ts4.travian.com/allianz.php?aid=0" xr:uid="{B46589CB-95BA-49F3-B762-EA9F3653C3F5}"/>
    <hyperlink ref="D51" r:id="rId99" display="http://ts4.travian.com/position_details.php?x=-17&amp;y=-53" xr:uid="{0B9EB4CC-5344-4DED-9D99-82C09BEA1120}"/>
    <hyperlink ref="D52" r:id="rId100" display="http://ts4.travian.com/position_details.php?x=-17&amp;y=-49" xr:uid="{6FFF3EAC-0CCF-43C7-A73D-611A78D8E079}"/>
    <hyperlink ref="K52" r:id="rId101" display="http://ts4.travian.com/allianz.php?aid=0" xr:uid="{067A30EE-DF41-4BD7-8221-54C353A6E4D9}"/>
    <hyperlink ref="D53" r:id="rId102" display="http://ts4.travian.com/position_details.php?x=-45&amp;y=-49" xr:uid="{2C1DDF3E-29C3-4107-AD41-FA021CDB112F}"/>
    <hyperlink ref="K53" r:id="rId103" display="http://ts4.travian.com/allianz.php?aid=0" xr:uid="{550B37F9-0EBD-4FEC-B01C-EFCD73D18483}"/>
    <hyperlink ref="D54" r:id="rId104" display="http://ts4.travian.com/position_details.php?x=-42&amp;y=-61" xr:uid="{68C09D54-EE94-4073-8D3A-DA5C84B3C881}"/>
    <hyperlink ref="D55" r:id="rId105" display="http://ts4.travian.com/position_details.php?x=-21&amp;y=-40" xr:uid="{13B8CA83-78A7-4660-B3D9-FFC8A0B49FA8}"/>
    <hyperlink ref="J55" r:id="rId106" display="http://ts4.travian.com/spieler.php?uid=1" xr:uid="{37540288-38E2-4F37-804F-696F86C87875}"/>
    <hyperlink ref="K55" r:id="rId107" display="http://ts4.travian.com/allianz.php?aid=0" xr:uid="{7A80A781-D405-464E-9B0C-3109C4117B6C}"/>
    <hyperlink ref="D56" r:id="rId108" display="http://ts4.travian.com/position_details.php?x=-19&amp;y=-60" xr:uid="{D4E4DD5C-B0C7-4A54-B4A3-0E7F13149B03}"/>
    <hyperlink ref="K56" r:id="rId109" display="http://ts4.travian.com/allianz.php?aid=0" xr:uid="{FA15ED68-B683-476F-960C-49E41C71810C}"/>
    <hyperlink ref="D57" r:id="rId110" display="http://ts4.travian.com/position_details.php?x=-37&amp;y=-65" xr:uid="{AD217F0E-8480-467F-AD1D-75BF58F2C19B}"/>
    <hyperlink ref="K57" r:id="rId111" display="http://ts4.travian.com/allianz.php?aid=0" xr:uid="{B036D2D9-BF9F-420B-9257-20520120D4BC}"/>
    <hyperlink ref="D58" r:id="rId112" display="http://ts4.travian.com/position_details.php?x=-45&amp;y=-57" xr:uid="{744E1C63-D58A-45FB-AB39-2BFE6EA0752E}"/>
    <hyperlink ref="D59" r:id="rId113" display="http://ts4.travian.com/position_details.php?x=-23&amp;y=-38" xr:uid="{2ED96C15-A6CC-40AE-8D8D-70872FDA9060}"/>
    <hyperlink ref="K59" r:id="rId114" display="http://ts4.travian.com/allianz.php?aid=0" xr:uid="{95915DB1-C41E-4B35-A551-EB6D97BF7471}"/>
    <hyperlink ref="D60" r:id="rId115" display="http://ts4.travian.com/position_details.php?x=-35&amp;y=-66" xr:uid="{18ED7CF4-A7BC-4DC6-8ECD-E9B7C865AA03}"/>
    <hyperlink ref="J60" r:id="rId116" display="http://ts4.travian.com/spieler.php?uid=1" xr:uid="{CCA13FC6-5571-49A5-91C5-A8C4E7EE97EA}"/>
    <hyperlink ref="K60" r:id="rId117" display="http://ts4.travian.com/allianz.php?aid=0" xr:uid="{231FF67E-7121-4CE5-9A0D-8679809F91E5}"/>
    <hyperlink ref="D61" r:id="rId118" display="http://ts4.travian.com/position_details.php?x=-21&amp;y=-39" xr:uid="{476C32F8-25CF-43A6-B38F-D4558D3AE42A}"/>
    <hyperlink ref="K61" r:id="rId119" display="http://ts4.travian.com/allianz.php?aid=0" xr:uid="{93C20817-4157-494C-8E1B-BB79BFB96BCF}"/>
    <hyperlink ref="D62" r:id="rId120" display="http://ts4.travian.com/position_details.php?x=-17&amp;y=-44" xr:uid="{95E14E77-15BC-48D9-A7E3-466FD718BBB2}"/>
    <hyperlink ref="K62" r:id="rId121" display="http://ts4.travian.com/allianz.php?aid=0" xr:uid="{0B78B00B-ACE5-40BC-A3E6-3AF9322E70CA}"/>
    <hyperlink ref="D63" r:id="rId122" display="http://ts4.travian.com/position_details.php?x=-36&amp;y=-36" xr:uid="{9D2F40BC-A364-4B2D-8955-715380E3E37C}"/>
    <hyperlink ref="K63" r:id="rId123" display="http://ts4.travian.com/allianz.php?aid=0" xr:uid="{DBCF4DFD-3F08-4456-A9A9-D3F1A8E75469}"/>
    <hyperlink ref="D64" r:id="rId124" display="http://ts4.travian.com/position_details.php?x=-22&amp;y=-64" xr:uid="{6F889C38-34F2-4831-93C1-A233B43A2303}"/>
    <hyperlink ref="K64" r:id="rId125" display="http://ts4.travian.com/allianz.php?aid=0" xr:uid="{2399671D-AF88-4846-88FB-EB7950E8A49A}"/>
    <hyperlink ref="D65" r:id="rId126" display="http://ts4.travian.com/position_details.php?x=-45&amp;y=-59" xr:uid="{48920A14-FE12-4D08-8D44-F86ACD6E2A97}"/>
    <hyperlink ref="J65" r:id="rId127" display="http://ts4.travian.com/spieler.php?uid=1" xr:uid="{3C84BE98-7BA8-4F22-9871-3D0F6C6F29AE}"/>
    <hyperlink ref="K65" r:id="rId128" display="http://ts4.travian.com/allianz.php?aid=0" xr:uid="{0F014302-105B-44D5-8F6F-74ED572B0113}"/>
    <hyperlink ref="D66" r:id="rId129" display="http://ts4.travian.com/position_details.php?x=-46&amp;y=-45" xr:uid="{E14BB5D2-CCD7-488C-8C0D-620C67801F9F}"/>
    <hyperlink ref="J66" r:id="rId130" display="http://ts4.travian.com/spieler.php?uid=1" xr:uid="{D365057D-8D22-4E87-9BFC-1C48BA65801F}"/>
    <hyperlink ref="K66" r:id="rId131" display="http://ts4.travian.com/allianz.php?aid=0" xr:uid="{3F105F69-6194-4ECF-9F35-9E4F2635E4B6}"/>
    <hyperlink ref="D67" r:id="rId132" display="http://ts4.travian.com/position_details.php?x=-21&amp;y=-38" xr:uid="{B6A411B3-420F-4FA3-AFE1-1F6C2BB28F6E}"/>
    <hyperlink ref="K67" r:id="rId133" display="http://ts4.travian.com/allianz.php?aid=0" xr:uid="{BF932318-6932-48DA-877A-A12ACE28B51F}"/>
    <hyperlink ref="D68" r:id="rId134" display="http://ts4.travian.com/position_details.php?x=-17&amp;y=-60" xr:uid="{BEF2A945-8D5E-41A8-89E5-099413DF8B53}"/>
    <hyperlink ref="K68" r:id="rId135" display="http://ts4.travian.com/allianz.php?aid=0" xr:uid="{AD186558-305D-49FF-A3DB-881A64B70314}"/>
    <hyperlink ref="D69" r:id="rId136" display="http://ts4.travian.com/position_details.php?x=-36&amp;y=-67" xr:uid="{1670D364-A33F-4897-B050-D096E5209377}"/>
    <hyperlink ref="K69" r:id="rId137" display="http://ts4.travian.com/allianz.php?aid=0" xr:uid="{C929C160-74A8-4DF1-83B1-E63FB92A1FC5}"/>
    <hyperlink ref="D70" r:id="rId138" display="http://ts4.travian.com/position_details.php?x=-19&amp;y=-63" xr:uid="{A0BA8EEC-6A03-454F-A5C8-1210DAB8C6D5}"/>
    <hyperlink ref="K70" r:id="rId139" display="http://ts4.travian.com/allianz.php?aid=0" xr:uid="{BFD692E4-DC23-4F12-8A1F-33B2F5E7B587}"/>
    <hyperlink ref="D71" r:id="rId140" display="http://ts4.travian.com/position_details.php?x=-48&amp;y=-51" xr:uid="{55CBF7E7-B4AD-4E49-90AA-8DDE79D53579}"/>
    <hyperlink ref="J71" r:id="rId141" display="http://ts4.travian.com/spieler.php?uid=1" xr:uid="{A14CF022-747E-445F-8C40-B0FF698BF1BC}"/>
    <hyperlink ref="K71" r:id="rId142" display="http://ts4.travian.com/allianz.php?aid=0" xr:uid="{BEC61E49-26E4-4F8A-9DC6-A176981531AE}"/>
    <hyperlink ref="D72" r:id="rId143" display="http://ts4.travian.com/position_details.php?x=-16&amp;y=-43" xr:uid="{F82D92EA-94F1-41BF-B6B8-E21C69A1FD71}"/>
    <hyperlink ref="K72" r:id="rId144" display="http://ts4.travian.com/allianz.php?aid=0" xr:uid="{9CFBCCBD-75DE-4E2B-88B7-2A123A29C644}"/>
    <hyperlink ref="D73" r:id="rId145" display="http://ts4.travian.com/position_details.php?x=-44&amp;y=-62" xr:uid="{5D270407-A7F2-414D-B141-EE0D38B620AC}"/>
    <hyperlink ref="K73" r:id="rId146" display="http://ts4.travian.com/allianz.php?aid=0" xr:uid="{2871FE33-3C50-41F9-A77A-61F041B3A956}"/>
    <hyperlink ref="D74" r:id="rId147" display="http://ts4.travian.com/position_details.php?x=-20&amp;y=-64" xr:uid="{92E33322-A689-4DE3-B6E1-12C513B2FD4F}"/>
    <hyperlink ref="K74" r:id="rId148" display="http://ts4.travian.com/allianz.php?aid=0" xr:uid="{2711725B-B345-486F-9B18-2A64F7AC921B}"/>
    <hyperlink ref="D75" r:id="rId149" display="http://ts4.travian.com/position_details.php?x=-42&amp;y=-64" xr:uid="{58B9D333-97D9-48DD-A38A-FB7A37624B38}"/>
    <hyperlink ref="K75" r:id="rId150" display="http://ts4.travian.com/allianz.php?aid=0" xr:uid="{536A50E9-1239-4F36-86AD-79F2BF4FA324}"/>
    <hyperlink ref="D76" r:id="rId151" display="http://ts4.travian.com/position_details.php?x=-29&amp;y=-34" xr:uid="{CD0FFF56-6CC8-4CC6-A9C9-9160BA0374E3}"/>
    <hyperlink ref="D77" r:id="rId152" display="http://ts4.travian.com/position_details.php?x=-15&amp;y=-44" xr:uid="{F2E8C4A6-1B8C-4916-A4FF-5F8D457A29DC}"/>
    <hyperlink ref="K77" r:id="rId153" display="http://ts4.travian.com/allianz.php?aid=0" xr:uid="{F08839CE-1E12-40EC-83F3-57C28F281025}"/>
    <hyperlink ref="D78" r:id="rId154" display="http://ts4.travian.com/position_details.php?x=-22&amp;y=-66" xr:uid="{688051BB-938A-459E-B19A-78AB2A461962}"/>
    <hyperlink ref="K78" r:id="rId155" display="http://ts4.travian.com/allianz.php?aid=0" xr:uid="{7DA74B4F-C63A-421C-8B15-333967ED7AC0}"/>
    <hyperlink ref="D79" r:id="rId156" display="http://ts4.travian.com/position_details.php?x=-48&amp;y=-46" xr:uid="{1420CDF5-50E6-4315-8070-B377DB668E3E}"/>
    <hyperlink ref="K79" r:id="rId157" display="http://ts4.travian.com/allianz.php?aid=0" xr:uid="{6600D983-1F16-425A-882E-17C11DD4E2B4}"/>
    <hyperlink ref="D80" r:id="rId158" display="http://ts4.travian.com/position_details.php?x=-23&amp;y=-67" xr:uid="{BB7251B0-0486-40C6-BA81-43758C13756C}"/>
    <hyperlink ref="K80" r:id="rId159" display="http://ts4.travian.com/allianz.php?aid=0" xr:uid="{3142A195-AFD9-4F47-93BE-1808F909F121}"/>
    <hyperlink ref="D81" r:id="rId160" display="http://ts4.travian.com/position_details.php?x=-47&amp;y=-59" xr:uid="{006265E1-BA93-41A5-B258-35AB7F29F4CE}"/>
    <hyperlink ref="K81" r:id="rId161" display="http://ts4.travian.com/allianz.php?aid=0" xr:uid="{AF9C8DE4-C554-4CDC-8028-A677F84251CA}"/>
    <hyperlink ref="D82" r:id="rId162" display="http://ts4.travian.com/position_details.php?x=-23&amp;y=-35" xr:uid="{F35C0F58-98BF-4A57-8F27-6236E7D461B0}"/>
    <hyperlink ref="K82" r:id="rId163" display="http://ts4.travian.com/allianz.php?aid=0" xr:uid="{3991C247-DE14-406C-966C-825EB339C581}"/>
    <hyperlink ref="D83" r:id="rId164" display="http://ts4.travian.com/position_details.php?x=-42&amp;y=-66" xr:uid="{97C08343-BAFD-44B1-B86E-8FE1D34D9336}"/>
    <hyperlink ref="K83" r:id="rId165" display="http://ts4.travian.com/allianz.php?aid=0" xr:uid="{4C912269-FBAA-4221-AB09-9FEF8F512F3F}"/>
    <hyperlink ref="D84" r:id="rId166" display="http://ts4.travian.com/position_details.php?x=-36&amp;y=-33" xr:uid="{D9EC3CEC-CF4C-4A5E-BF7D-8427A7641584}"/>
    <hyperlink ref="K84" r:id="rId167" display="http://ts4.travian.com/allianz.php?aid=0" xr:uid="{0330C6A1-D0EC-4DD0-A70D-9E6A2BE65456}"/>
    <hyperlink ref="D85" r:id="rId168" display="http://ts4.travian.com/position_details.php?x=-14&amp;y=-59" xr:uid="{22DF69B3-A228-4FDC-8A5D-4D7A505F2EA5}"/>
    <hyperlink ref="D86" r:id="rId169" display="http://ts4.travian.com/position_details.php?x=-41&amp;y=-35" xr:uid="{1360EB88-57CB-4A40-98E1-EC25CF702B1C}"/>
    <hyperlink ref="K86" r:id="rId170" display="http://ts4.travian.com/allianz.php?aid=0" xr:uid="{1A21AB30-7DAF-486D-942C-73EF1B5DAF59}"/>
    <hyperlink ref="D87" r:id="rId171" display="http://ts4.travian.com/position_details.php?x=-50&amp;y=-51" xr:uid="{D732DAB2-E7A7-406D-B31A-A817C0FC3166}"/>
    <hyperlink ref="K87" r:id="rId172" display="http://ts4.travian.com/allianz.php?aid=0" xr:uid="{04B39409-E6DD-4906-AB90-CE53E7A9D5B3}"/>
    <hyperlink ref="D88" r:id="rId173" display="http://ts4.travian.com/position_details.php?x=-30&amp;y=-70" xr:uid="{B0C65775-6F8C-45C2-B21F-B9A934967880}"/>
    <hyperlink ref="K88" r:id="rId174" display="http://ts4.travian.com/allianz.php?aid=0" xr:uid="{A9C06398-EFC0-4A0C-ADA5-ED8001E05B46}"/>
    <hyperlink ref="D89" r:id="rId175" display="http://ts4.travian.com/position_details.php?x=-17&amp;y=-38" xr:uid="{C2846D50-9A21-4658-AD96-6CC020198B3B}"/>
    <hyperlink ref="K89" r:id="rId176" display="http://ts4.travian.com/allianz.php?aid=0" xr:uid="{E9641D6E-C5D0-41A5-BEBC-BC5F44A3C264}"/>
    <hyperlink ref="D90" r:id="rId177" display="http://ts4.travian.com/position_details.php?x=-18&amp;y=-37" xr:uid="{8E1A4A49-8EB4-4223-87C0-DDC67D45C62F}"/>
    <hyperlink ref="K90" r:id="rId178" display="http://ts4.travian.com/allianz.php?aid=0" xr:uid="{53CA6102-E3BC-46CD-8573-5256B1A7DA99}"/>
    <hyperlink ref="D91" r:id="rId179" display="http://ts4.travian.com/position_details.php?x=-12&amp;y=-49" xr:uid="{BD74F8A8-5480-46C7-BC65-6B67DDABB10B}"/>
    <hyperlink ref="K91" r:id="rId180" display="http://ts4.travian.com/allianz.php?aid=0" xr:uid="{7659F1C8-8ED1-4179-B506-2662A80A527D}"/>
    <hyperlink ref="D92" r:id="rId181" display="http://ts4.travian.com/position_details.php?x=-34&amp;y=-32" xr:uid="{8E6F1525-6C68-421C-AD35-EAB4A05C4E8C}"/>
    <hyperlink ref="K92" r:id="rId182" display="http://ts4.travian.com/allianz.php?aid=0" xr:uid="{1436694C-9239-4FDE-A0F8-89ADA2BDB0A1}"/>
    <hyperlink ref="D93" r:id="rId183" display="http://ts4.travian.com/position_details.php?x=-48&amp;y=-42" xr:uid="{AA9C9B26-FEF3-4454-9998-FB0125FDA156}"/>
    <hyperlink ref="D94" r:id="rId184" display="http://ts4.travian.com/position_details.php?x=-28&amp;y=-70" xr:uid="{CE9D7340-A391-4283-8E03-48AE47C1AB96}"/>
    <hyperlink ref="J94" r:id="rId185" display="http://ts4.travian.com/spieler.php?uid=1" xr:uid="{3EAE7DAF-57DE-40F2-A97F-1172533401F3}"/>
    <hyperlink ref="K94" r:id="rId186" display="http://ts4.travian.com/allianz.php?aid=0" xr:uid="{11A55F76-AD45-4E2A-A1C8-E8066696D3D7}"/>
    <hyperlink ref="D95" r:id="rId187" display="http://ts4.travian.com/position_details.php?x=-22&amp;y=-68" xr:uid="{7994E499-D364-4E3B-8D3A-B1DF91B87411}"/>
    <hyperlink ref="K95" r:id="rId188" display="http://ts4.travian.com/allianz.php?aid=0" xr:uid="{3D7B412D-2DE6-42BB-9004-EA0379EAC980}"/>
    <hyperlink ref="D96" r:id="rId189" display="http://ts4.travian.com/position_details.php?x=-27&amp;y=-32" xr:uid="{F2BDB0DD-B032-4823-90D5-CB1475F0726E}"/>
    <hyperlink ref="K96" r:id="rId190" display="http://ts4.travian.com/allianz.php?aid=0" xr:uid="{79BCE5ED-979E-4BB7-81CD-6DBCBD6717D2}"/>
    <hyperlink ref="D97" r:id="rId191" display="http://ts4.travian.com/position_details.php?x=-12&amp;y=-46" xr:uid="{E670398F-4FD8-4E58-9057-FC8AA82D6B7D}"/>
    <hyperlink ref="J97" r:id="rId192" display="http://ts4.travian.com/spieler.php?uid=1" xr:uid="{C47E795F-FDE2-4640-AFD3-2584C70232B8}"/>
    <hyperlink ref="K97" r:id="rId193" display="http://ts4.travian.com/allianz.php?aid=0" xr:uid="{B074C56B-863C-4599-95A3-6A7FA72FB541}"/>
    <hyperlink ref="D98" r:id="rId194" display="http://ts4.travian.com/position_details.php?x=-30&amp;y=-31" xr:uid="{A46C8D88-554A-4E95-8117-BEFADADD0C60}"/>
    <hyperlink ref="K98" r:id="rId195" display="http://ts4.travian.com/allianz.php?aid=0" xr:uid="{BC5DE278-2419-4F18-BC9B-C587942855B4}"/>
    <hyperlink ref="D99" r:id="rId196" display="http://ts4.travian.com/position_details.php?x=-33&amp;y=-71" xr:uid="{E809BB8D-2604-4351-8F45-A4D7E9978004}"/>
    <hyperlink ref="J99" r:id="rId197" display="http://ts4.travian.com/spieler.php?uid=1" xr:uid="{CBB469A7-A122-48E8-ACEA-5746B47F164D}"/>
    <hyperlink ref="K99" r:id="rId198" display="http://ts4.travian.com/allianz.php?aid=0" xr:uid="{8711761D-1446-4CA0-907B-CFB413AD0292}"/>
    <hyperlink ref="D100" r:id="rId199" display="http://ts4.travian.com/position_details.php?x=-13&amp;y=-60" xr:uid="{E2BBCED8-DB7B-4AA3-B32E-4596D7F01F27}"/>
    <hyperlink ref="J100" r:id="rId200" display="http://ts4.travian.com/spieler.php?uid=1" xr:uid="{0A09980D-7465-4C68-AE81-2E5C75FC1EB3}"/>
    <hyperlink ref="K100" r:id="rId201" display="http://ts4.travian.com/allianz.php?aid=0" xr:uid="{E3CC181C-6BC4-4787-94AA-E1E8D676334C}"/>
    <hyperlink ref="D101" r:id="rId202" display="http://ts4.travian.com/position_details.php?x=-51&amp;y=-48" xr:uid="{DF715AF8-958C-461C-9649-4566596FE0B4}"/>
    <hyperlink ref="J101" r:id="rId203" display="http://ts4.travian.com/spieler.php?uid=1" xr:uid="{9E807663-D20C-4530-83D3-DBECD692D010}"/>
  </hyperlinks>
  <pageMargins left="0.7" right="0.7" top="0.75" bottom="0.75" header="0.3" footer="0.3"/>
  <pageSetup orientation="portrait" r:id="rId2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38"/>
  <sheetViews>
    <sheetView topLeftCell="A10" workbookViewId="0">
      <selection activeCell="E38" sqref="E38"/>
    </sheetView>
  </sheetViews>
  <sheetFormatPr defaultColWidth="11.5546875" defaultRowHeight="14.4" x14ac:dyDescent="0.3"/>
  <sheetData>
    <row r="2" spans="4:8" ht="15" thickBot="1" x14ac:dyDescent="0.35"/>
    <row r="3" spans="4:8" ht="17.399999999999999" thickBot="1" x14ac:dyDescent="0.35">
      <c r="D3" s="39" t="s">
        <v>213</v>
      </c>
      <c r="E3" s="39" t="s">
        <v>214</v>
      </c>
      <c r="F3" s="39" t="s">
        <v>215</v>
      </c>
      <c r="G3" s="39" t="s">
        <v>216</v>
      </c>
      <c r="H3" s="39" t="s">
        <v>217</v>
      </c>
    </row>
    <row r="4" spans="4:8" ht="17.399999999999999" thickBot="1" x14ac:dyDescent="0.35">
      <c r="D4" s="40" t="s">
        <v>218</v>
      </c>
      <c r="E4" s="40">
        <v>10</v>
      </c>
      <c r="F4" s="40">
        <v>25</v>
      </c>
      <c r="G4" s="40">
        <v>20</v>
      </c>
      <c r="H4" s="40">
        <v>20</v>
      </c>
    </row>
    <row r="5" spans="4:8" ht="17.399999999999999" thickBot="1" x14ac:dyDescent="0.35">
      <c r="D5" s="40" t="s">
        <v>219</v>
      </c>
      <c r="E5" s="40">
        <v>20</v>
      </c>
      <c r="F5" s="40">
        <v>35</v>
      </c>
      <c r="G5" s="40">
        <v>40</v>
      </c>
      <c r="H5" s="40">
        <v>20</v>
      </c>
    </row>
    <row r="6" spans="4:8" ht="17.399999999999999" thickBot="1" x14ac:dyDescent="0.35">
      <c r="D6" s="40" t="s">
        <v>220</v>
      </c>
      <c r="E6" s="40">
        <v>60</v>
      </c>
      <c r="F6" s="40">
        <v>40</v>
      </c>
      <c r="G6" s="40">
        <v>60</v>
      </c>
      <c r="H6" s="40">
        <v>20</v>
      </c>
    </row>
    <row r="7" spans="4:8" ht="17.399999999999999" thickBot="1" x14ac:dyDescent="0.35">
      <c r="D7" s="40" t="s">
        <v>221</v>
      </c>
      <c r="E7" s="40">
        <v>80</v>
      </c>
      <c r="F7" s="40">
        <v>66</v>
      </c>
      <c r="G7" s="40">
        <v>50</v>
      </c>
      <c r="H7" s="40">
        <v>20</v>
      </c>
    </row>
    <row r="8" spans="4:8" ht="17.399999999999999" thickBot="1" x14ac:dyDescent="0.35">
      <c r="D8" s="40" t="s">
        <v>222</v>
      </c>
      <c r="E8" s="40">
        <v>50</v>
      </c>
      <c r="F8" s="40">
        <v>70</v>
      </c>
      <c r="G8" s="40">
        <v>33</v>
      </c>
      <c r="H8" s="40">
        <v>20</v>
      </c>
    </row>
    <row r="9" spans="4:8" ht="17.399999999999999" thickBot="1" x14ac:dyDescent="0.35">
      <c r="D9" s="40" t="s">
        <v>223</v>
      </c>
      <c r="E9" s="40">
        <v>100</v>
      </c>
      <c r="F9" s="40">
        <v>80</v>
      </c>
      <c r="G9" s="40">
        <v>70</v>
      </c>
      <c r="H9" s="40">
        <v>20</v>
      </c>
    </row>
    <row r="10" spans="4:8" ht="17.399999999999999" thickBot="1" x14ac:dyDescent="0.35">
      <c r="D10" s="40" t="s">
        <v>224</v>
      </c>
      <c r="E10" s="40">
        <v>250</v>
      </c>
      <c r="F10" s="40">
        <v>140</v>
      </c>
      <c r="G10" s="40">
        <v>200</v>
      </c>
      <c r="H10" s="40">
        <v>20</v>
      </c>
    </row>
    <row r="11" spans="4:8" ht="17.399999999999999" thickBot="1" x14ac:dyDescent="0.35">
      <c r="D11" s="40" t="s">
        <v>225</v>
      </c>
      <c r="E11" s="40">
        <v>450</v>
      </c>
      <c r="F11" s="40">
        <v>380</v>
      </c>
      <c r="G11" s="40">
        <v>240</v>
      </c>
      <c r="H11" s="40">
        <v>20</v>
      </c>
    </row>
    <row r="12" spans="4:8" ht="17.399999999999999" thickBot="1" x14ac:dyDescent="0.35">
      <c r="D12" s="41" t="s">
        <v>226</v>
      </c>
      <c r="E12" s="40">
        <v>200</v>
      </c>
      <c r="F12" s="40">
        <v>170</v>
      </c>
      <c r="G12" s="40">
        <v>250</v>
      </c>
      <c r="H12" s="40">
        <v>20</v>
      </c>
    </row>
    <row r="13" spans="4:8" ht="17.399999999999999" thickBot="1" x14ac:dyDescent="0.35">
      <c r="D13" s="39" t="s">
        <v>227</v>
      </c>
      <c r="E13" s="39">
        <v>600</v>
      </c>
      <c r="F13" s="39">
        <v>440</v>
      </c>
      <c r="G13" s="39">
        <v>520</v>
      </c>
      <c r="H13" s="39">
        <v>20</v>
      </c>
    </row>
    <row r="15" spans="4:8" ht="15" thickBot="1" x14ac:dyDescent="0.35">
      <c r="F15">
        <v>2</v>
      </c>
      <c r="G15">
        <v>3</v>
      </c>
      <c r="H15">
        <v>4</v>
      </c>
    </row>
    <row r="16" spans="4:8" ht="17.399999999999999" thickBot="1" x14ac:dyDescent="0.35">
      <c r="D16" s="39"/>
      <c r="E16" s="39" t="s">
        <v>228</v>
      </c>
      <c r="F16" s="39" t="s">
        <v>214</v>
      </c>
      <c r="G16" s="39" t="s">
        <v>215</v>
      </c>
      <c r="H16" s="39" t="s">
        <v>216</v>
      </c>
    </row>
    <row r="17" spans="4:8" ht="17.399999999999999" thickBot="1" x14ac:dyDescent="0.35">
      <c r="D17" s="39" t="s">
        <v>218</v>
      </c>
      <c r="E17" s="39">
        <f>5+4</f>
        <v>9</v>
      </c>
      <c r="F17" s="39">
        <f t="shared" ref="F17:H20" si="0">VLOOKUP($D17,Animals,F$15,FALSE)*$E17</f>
        <v>90</v>
      </c>
      <c r="G17" s="39">
        <f t="shared" si="0"/>
        <v>225</v>
      </c>
      <c r="H17" s="39">
        <f t="shared" si="0"/>
        <v>180</v>
      </c>
    </row>
    <row r="18" spans="4:8" ht="17.399999999999999" thickBot="1" x14ac:dyDescent="0.35">
      <c r="D18" s="39" t="s">
        <v>219</v>
      </c>
      <c r="E18" s="39">
        <f>5+4</f>
        <v>9</v>
      </c>
      <c r="F18" s="39">
        <f t="shared" si="0"/>
        <v>180</v>
      </c>
      <c r="G18" s="39">
        <f t="shared" si="0"/>
        <v>315</v>
      </c>
      <c r="H18" s="39">
        <f t="shared" si="0"/>
        <v>360</v>
      </c>
    </row>
    <row r="19" spans="4:8" ht="17.399999999999999" thickBot="1" x14ac:dyDescent="0.35">
      <c r="D19" s="39" t="s">
        <v>221</v>
      </c>
      <c r="E19" s="39">
        <v>5</v>
      </c>
      <c r="F19" s="39">
        <f t="shared" si="0"/>
        <v>400</v>
      </c>
      <c r="G19" s="39">
        <f t="shared" si="0"/>
        <v>330</v>
      </c>
      <c r="H19" s="39">
        <f t="shared" si="0"/>
        <v>250</v>
      </c>
    </row>
    <row r="20" spans="4:8" ht="17.399999999999999" thickBot="1" x14ac:dyDescent="0.35">
      <c r="D20" s="39" t="s">
        <v>227</v>
      </c>
      <c r="E20" s="39">
        <f>5+4</f>
        <v>9</v>
      </c>
      <c r="F20" s="39">
        <f t="shared" si="0"/>
        <v>5400</v>
      </c>
      <c r="G20" s="39">
        <f t="shared" si="0"/>
        <v>3960</v>
      </c>
      <c r="H20" s="39">
        <f t="shared" si="0"/>
        <v>4680</v>
      </c>
    </row>
    <row r="21" spans="4:8" ht="17.399999999999999" thickBot="1" x14ac:dyDescent="0.35">
      <c r="D21" s="39"/>
      <c r="E21" s="42">
        <f>SUM(E17:E20)</f>
        <v>32</v>
      </c>
      <c r="F21" s="42">
        <f t="shared" ref="F21:H21" si="1">SUM(F17:F20)</f>
        <v>6070</v>
      </c>
      <c r="G21" s="42">
        <f t="shared" si="1"/>
        <v>4830</v>
      </c>
      <c r="H21" s="42">
        <f t="shared" si="1"/>
        <v>5470</v>
      </c>
    </row>
    <row r="22" spans="4:8" ht="17.399999999999999" thickBot="1" x14ac:dyDescent="0.35">
      <c r="D22" s="39"/>
      <c r="E22" s="39"/>
      <c r="F22" s="39"/>
      <c r="G22" s="39"/>
      <c r="H22" s="39"/>
    </row>
    <row r="23" spans="4:8" ht="17.399999999999999" thickBot="1" x14ac:dyDescent="0.35">
      <c r="D23" s="39" t="s">
        <v>222</v>
      </c>
      <c r="E23" s="39">
        <v>11</v>
      </c>
      <c r="F23" s="39">
        <f t="shared" ref="F23:H25" si="2">VLOOKUP($D23,Animals,F$15,FALSE)*$E23</f>
        <v>550</v>
      </c>
      <c r="G23" s="39">
        <f t="shared" si="2"/>
        <v>770</v>
      </c>
      <c r="H23" s="39">
        <f t="shared" si="2"/>
        <v>363</v>
      </c>
    </row>
    <row r="24" spans="4:8" ht="17.399999999999999" thickBot="1" x14ac:dyDescent="0.35">
      <c r="D24" s="39" t="s">
        <v>223</v>
      </c>
      <c r="E24" s="39">
        <v>11</v>
      </c>
      <c r="F24" s="39">
        <f t="shared" si="2"/>
        <v>1100</v>
      </c>
      <c r="G24" s="39">
        <f t="shared" si="2"/>
        <v>880</v>
      </c>
      <c r="H24" s="39">
        <f t="shared" si="2"/>
        <v>770</v>
      </c>
    </row>
    <row r="25" spans="4:8" ht="17.399999999999999" thickBot="1" x14ac:dyDescent="0.35">
      <c r="D25" s="39" t="s">
        <v>224</v>
      </c>
      <c r="E25" s="39">
        <v>10</v>
      </c>
      <c r="F25" s="39">
        <f t="shared" si="2"/>
        <v>2500</v>
      </c>
      <c r="G25" s="39">
        <f t="shared" si="2"/>
        <v>1400</v>
      </c>
      <c r="H25" s="39">
        <f t="shared" si="2"/>
        <v>2000</v>
      </c>
    </row>
    <row r="26" spans="4:8" ht="17.399999999999999" thickBot="1" x14ac:dyDescent="0.35">
      <c r="D26" s="39"/>
      <c r="E26" s="42">
        <f>SUM(E23:E25)</f>
        <v>32</v>
      </c>
      <c r="F26" s="42">
        <f t="shared" ref="F26:H26" si="3">SUM(F22:F25)</f>
        <v>4150</v>
      </c>
      <c r="G26" s="42">
        <f t="shared" si="3"/>
        <v>3050</v>
      </c>
      <c r="H26" s="42">
        <f t="shared" si="3"/>
        <v>3133</v>
      </c>
    </row>
    <row r="28" spans="4:8" ht="15" thickBot="1" x14ac:dyDescent="0.35"/>
    <row r="29" spans="4:8" ht="17.399999999999999" thickBot="1" x14ac:dyDescent="0.35">
      <c r="D29" s="39"/>
      <c r="E29" s="39" t="s">
        <v>228</v>
      </c>
      <c r="F29" s="39" t="s">
        <v>214</v>
      </c>
      <c r="G29" s="39" t="s">
        <v>215</v>
      </c>
      <c r="H29" s="39" t="s">
        <v>216</v>
      </c>
    </row>
    <row r="30" spans="4:8" ht="17.399999999999999" thickBot="1" x14ac:dyDescent="0.35">
      <c r="D30" s="40" t="s">
        <v>222</v>
      </c>
      <c r="E30" s="39">
        <v>4</v>
      </c>
      <c r="F30" s="39">
        <f t="shared" ref="F30:H33" si="4">VLOOKUP($D30,Animals,F$15,FALSE)*$E30</f>
        <v>200</v>
      </c>
      <c r="G30" s="39">
        <f t="shared" si="4"/>
        <v>280</v>
      </c>
      <c r="H30" s="39">
        <f t="shared" si="4"/>
        <v>132</v>
      </c>
    </row>
    <row r="31" spans="4:8" ht="17.399999999999999" thickBot="1" x14ac:dyDescent="0.35">
      <c r="D31" s="40" t="s">
        <v>223</v>
      </c>
      <c r="E31" s="39">
        <v>3</v>
      </c>
      <c r="F31" s="39">
        <f t="shared" si="4"/>
        <v>300</v>
      </c>
      <c r="G31" s="39">
        <f t="shared" si="4"/>
        <v>240</v>
      </c>
      <c r="H31" s="39">
        <f t="shared" si="4"/>
        <v>210</v>
      </c>
    </row>
    <row r="32" spans="4:8" ht="17.399999999999999" thickBot="1" x14ac:dyDescent="0.35">
      <c r="D32" s="40" t="s">
        <v>224</v>
      </c>
      <c r="E32" s="39">
        <v>3</v>
      </c>
      <c r="F32" s="39">
        <f t="shared" si="4"/>
        <v>750</v>
      </c>
      <c r="G32" s="39">
        <f t="shared" si="4"/>
        <v>420</v>
      </c>
      <c r="H32" s="39">
        <f t="shared" si="4"/>
        <v>600</v>
      </c>
    </row>
    <row r="33" spans="4:8" ht="17.399999999999999" thickBot="1" x14ac:dyDescent="0.35">
      <c r="D33" s="40" t="s">
        <v>225</v>
      </c>
      <c r="E33" s="39">
        <v>15</v>
      </c>
      <c r="F33" s="39">
        <f t="shared" si="4"/>
        <v>6750</v>
      </c>
      <c r="G33" s="39">
        <f t="shared" si="4"/>
        <v>5700</v>
      </c>
      <c r="H33" s="39">
        <f t="shared" si="4"/>
        <v>3600</v>
      </c>
    </row>
    <row r="34" spans="4:8" ht="17.399999999999999" thickBot="1" x14ac:dyDescent="0.35">
      <c r="D34" s="39"/>
      <c r="E34" s="42">
        <f>SUM(E30:E33)</f>
        <v>25</v>
      </c>
      <c r="F34" s="42">
        <f t="shared" ref="F34:H34" si="5">SUM(F30:F33)</f>
        <v>8000</v>
      </c>
      <c r="G34" s="42">
        <f t="shared" si="5"/>
        <v>6640</v>
      </c>
      <c r="H34" s="42">
        <f t="shared" si="5"/>
        <v>4542</v>
      </c>
    </row>
    <row r="36" spans="4:8" ht="15" thickBot="1" x14ac:dyDescent="0.35"/>
    <row r="37" spans="4:8" ht="17.399999999999999" thickBot="1" x14ac:dyDescent="0.35">
      <c r="D37" s="40" t="s">
        <v>224</v>
      </c>
      <c r="E37" s="39">
        <v>9</v>
      </c>
      <c r="F37" s="39">
        <f t="shared" ref="F37:H37" si="6">VLOOKUP($D37,Animals,F$15,FALSE)*$E37</f>
        <v>2250</v>
      </c>
      <c r="G37" s="39">
        <f t="shared" si="6"/>
        <v>1260</v>
      </c>
      <c r="H37" s="39">
        <f t="shared" si="6"/>
        <v>1800</v>
      </c>
    </row>
    <row r="38" spans="4:8" ht="17.399999999999999" thickBot="1" x14ac:dyDescent="0.35">
      <c r="D38" s="39"/>
      <c r="E38" s="42">
        <f>SUM(E35:E37)</f>
        <v>9</v>
      </c>
      <c r="F38" s="42">
        <f>SUM(F35:F37)</f>
        <v>2250</v>
      </c>
      <c r="G38" s="42">
        <f>SUM(G35:G37)</f>
        <v>1260</v>
      </c>
      <c r="H38" s="42">
        <f>SUM(H35:H37)</f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NewVill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Anillo</cp:lastModifiedBy>
  <dcterms:created xsi:type="dcterms:W3CDTF">2019-04-29T23:59:05Z</dcterms:created>
  <dcterms:modified xsi:type="dcterms:W3CDTF">2019-05-26T20:03:44Z</dcterms:modified>
</cp:coreProperties>
</file>