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ots\Travian\"/>
    </mc:Choice>
  </mc:AlternateContent>
  <xr:revisionPtr revIDLastSave="0" documentId="13_ncr:1_{5CC0C878-C554-483B-B08B-B82CB086DEA6}" xr6:coauthVersionLast="36" xr6:coauthVersionMax="36" xr10:uidLastSave="{00000000-0000-0000-0000-000000000000}"/>
  <bookViews>
    <workbookView xWindow="0" yWindow="0" windowWidth="28800" windowHeight="12225" activeTab="4" xr2:uid="{705390CF-FC32-4C9B-ABF1-7644E5C5C3AB}"/>
  </bookViews>
  <sheets>
    <sheet name="Oasis" sheetId="1" r:id="rId1"/>
    <sheet name="OldVillages" sheetId="2" r:id="rId2"/>
    <sheet name="Feuil1" sheetId="3" r:id="rId3"/>
    <sheet name="Feuil2" sheetId="4" r:id="rId4"/>
    <sheet name="AnimalsCalc" sheetId="5" r:id="rId5"/>
  </sheets>
  <definedNames>
    <definedName name="Animals">AnimalsCalc!$D$4:$H$13</definedName>
    <definedName name="ToRaid">OldVillages!$B$5:$E$216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8" i="5" l="1"/>
  <c r="H37" i="5"/>
  <c r="H38" i="5" s="1"/>
  <c r="G37" i="5"/>
  <c r="G38" i="5" s="1"/>
  <c r="F37" i="5"/>
  <c r="F38" i="5" s="1"/>
  <c r="F64" i="2" l="1"/>
  <c r="F63" i="2"/>
  <c r="A62" i="2"/>
  <c r="G33" i="5" l="1"/>
  <c r="H32" i="5"/>
  <c r="G32" i="5"/>
  <c r="F32" i="5"/>
  <c r="H31" i="5"/>
  <c r="E34" i="5"/>
  <c r="E17" i="5"/>
  <c r="E18" i="5"/>
  <c r="E20" i="5"/>
  <c r="F30" i="5" l="1"/>
  <c r="G30" i="5"/>
  <c r="F33" i="5"/>
  <c r="G31" i="5"/>
  <c r="H33" i="5"/>
  <c r="H30" i="5"/>
  <c r="F31" i="5"/>
  <c r="E21" i="5"/>
  <c r="H17" i="5"/>
  <c r="H25" i="5"/>
  <c r="G25" i="5"/>
  <c r="F25" i="5"/>
  <c r="H24" i="5"/>
  <c r="G24" i="5"/>
  <c r="G26" i="5" s="1"/>
  <c r="F24" i="5"/>
  <c r="H23" i="5"/>
  <c r="G23" i="5"/>
  <c r="F23" i="5"/>
  <c r="H20" i="5"/>
  <c r="G20" i="5"/>
  <c r="F20" i="5"/>
  <c r="H19" i="5"/>
  <c r="G19" i="5"/>
  <c r="F19" i="5"/>
  <c r="H18" i="5"/>
  <c r="G18" i="5"/>
  <c r="F18" i="5"/>
  <c r="G17" i="5"/>
  <c r="F17" i="5"/>
  <c r="H34" i="5" l="1"/>
  <c r="G34" i="5"/>
  <c r="F34" i="5"/>
  <c r="G21" i="5"/>
  <c r="F21" i="5"/>
  <c r="H21" i="5"/>
  <c r="H26" i="5"/>
  <c r="F26" i="5"/>
  <c r="E26" i="5"/>
  <c r="Q8" i="3" l="1"/>
  <c r="Q4" i="3" s="1"/>
  <c r="T4" i="3" s="1"/>
  <c r="T5" i="3"/>
  <c r="Q3" i="3"/>
  <c r="T7" i="3"/>
  <c r="T3" i="3"/>
  <c r="T6" i="3"/>
  <c r="F62" i="2" l="1"/>
  <c r="F61" i="2"/>
  <c r="F60" i="2"/>
  <c r="F59" i="2"/>
  <c r="F58" i="2"/>
  <c r="F57" i="2"/>
  <c r="F56" i="2"/>
  <c r="F55" i="2"/>
  <c r="F54" i="2"/>
  <c r="L124" i="2" l="1"/>
  <c r="L125" i="2"/>
  <c r="L126" i="2"/>
  <c r="L127" i="2"/>
  <c r="T4" i="2"/>
  <c r="U4" i="2"/>
  <c r="S4" i="2"/>
  <c r="F32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1" i="2"/>
  <c r="A60" i="2"/>
  <c r="A59" i="2"/>
  <c r="A58" i="2"/>
  <c r="A57" i="2"/>
  <c r="A56" i="2"/>
  <c r="A55" i="2"/>
  <c r="A54" i="2"/>
  <c r="A53" i="2"/>
  <c r="F53" i="2"/>
  <c r="A52" i="2"/>
  <c r="F52" i="2"/>
  <c r="A51" i="2"/>
  <c r="F51" i="2"/>
  <c r="A50" i="2"/>
  <c r="F50" i="2"/>
  <c r="A49" i="2"/>
  <c r="F49" i="2"/>
  <c r="A48" i="2"/>
  <c r="F48" i="2"/>
  <c r="A47" i="2"/>
  <c r="F47" i="2"/>
  <c r="A46" i="2"/>
  <c r="F46" i="2"/>
  <c r="A45" i="2"/>
  <c r="F45" i="2"/>
  <c r="A44" i="2"/>
  <c r="F44" i="2"/>
  <c r="A43" i="2"/>
  <c r="F43" i="2"/>
  <c r="A42" i="2"/>
  <c r="F42" i="2"/>
  <c r="A41" i="2"/>
  <c r="F41" i="2"/>
  <c r="A40" i="2"/>
  <c r="F40" i="2"/>
  <c r="A39" i="2"/>
  <c r="F39" i="2"/>
  <c r="A38" i="2"/>
  <c r="F38" i="2"/>
  <c r="A37" i="2"/>
  <c r="F37" i="2"/>
  <c r="A36" i="2"/>
  <c r="F36" i="2"/>
  <c r="A35" i="2"/>
  <c r="F35" i="2"/>
  <c r="A34" i="2"/>
  <c r="F34" i="2"/>
  <c r="A33" i="2"/>
  <c r="F33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L360" i="2"/>
  <c r="L359" i="2"/>
  <c r="L401" i="2"/>
  <c r="R4" i="2" l="1"/>
  <c r="L358" i="2"/>
  <c r="L361" i="2"/>
  <c r="I355" i="2" l="1"/>
  <c r="I361" i="2" s="1"/>
  <c r="I354" i="2"/>
  <c r="L354" i="2" s="1"/>
  <c r="O354" i="2" s="1"/>
  <c r="I353" i="2"/>
  <c r="I352" i="2"/>
  <c r="I228" i="2"/>
  <c r="I234" i="2" s="1"/>
  <c r="I227" i="2"/>
  <c r="I233" i="2" s="1"/>
  <c r="I226" i="2"/>
  <c r="L226" i="2" s="1"/>
  <c r="O226" i="2" s="1"/>
  <c r="I223" i="2"/>
  <c r="L223" i="2" s="1"/>
  <c r="O223" i="2" s="1"/>
  <c r="L222" i="2"/>
  <c r="O222" i="2" s="1"/>
  <c r="I222" i="2"/>
  <c r="L221" i="2"/>
  <c r="O221" i="2" s="1"/>
  <c r="I221" i="2"/>
  <c r="L220" i="2"/>
  <c r="O220" i="2" s="1"/>
  <c r="I220" i="2"/>
  <c r="F23" i="2"/>
  <c r="I358" i="2" l="1"/>
  <c r="L352" i="2"/>
  <c r="O352" i="2" s="1"/>
  <c r="I359" i="2"/>
  <c r="L353" i="2"/>
  <c r="O353" i="2" s="1"/>
  <c r="O361" i="2"/>
  <c r="I367" i="2"/>
  <c r="L355" i="2"/>
  <c r="O355" i="2" s="1"/>
  <c r="I360" i="2"/>
  <c r="L233" i="2"/>
  <c r="O233" i="2" s="1"/>
  <c r="I239" i="2"/>
  <c r="I240" i="2"/>
  <c r="L234" i="2"/>
  <c r="O234" i="2" s="1"/>
  <c r="L227" i="2"/>
  <c r="O227" i="2" s="1"/>
  <c r="I232" i="2"/>
  <c r="L228" i="2"/>
  <c r="O228" i="2" s="1"/>
  <c r="I229" i="2"/>
  <c r="F21" i="2"/>
  <c r="F20" i="2"/>
  <c r="F14" i="2"/>
  <c r="F16" i="2"/>
  <c r="F22" i="2"/>
  <c r="F17" i="2"/>
  <c r="F8" i="2"/>
  <c r="I130" i="2"/>
  <c r="I136" i="2" s="1"/>
  <c r="I124" i="2"/>
  <c r="I121" i="2"/>
  <c r="L121" i="2" s="1"/>
  <c r="I120" i="2"/>
  <c r="L120" i="2" s="1"/>
  <c r="I119" i="2"/>
  <c r="L119" i="2" s="1"/>
  <c r="I118" i="2"/>
  <c r="L118" i="2" s="1"/>
  <c r="I366" i="2" l="1"/>
  <c r="O360" i="2"/>
  <c r="I373" i="2"/>
  <c r="L367" i="2"/>
  <c r="O367" i="2" s="1"/>
  <c r="O359" i="2"/>
  <c r="I365" i="2"/>
  <c r="O358" i="2"/>
  <c r="I364" i="2"/>
  <c r="L229" i="2"/>
  <c r="O229" i="2" s="1"/>
  <c r="I235" i="2"/>
  <c r="I238" i="2"/>
  <c r="L232" i="2"/>
  <c r="O232" i="2" s="1"/>
  <c r="I246" i="2"/>
  <c r="L240" i="2"/>
  <c r="O240" i="2" s="1"/>
  <c r="I245" i="2"/>
  <c r="L239" i="2"/>
  <c r="O239" i="2" s="1"/>
  <c r="L136" i="2"/>
  <c r="I142" i="2"/>
  <c r="L130" i="2"/>
  <c r="I127" i="2"/>
  <c r="I125" i="2"/>
  <c r="I1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5" i="2"/>
  <c r="I371" i="2" l="1"/>
  <c r="L365" i="2"/>
  <c r="O365" i="2" s="1"/>
  <c r="I370" i="2"/>
  <c r="L364" i="2"/>
  <c r="O364" i="2" s="1"/>
  <c r="L373" i="2"/>
  <c r="O373" i="2" s="1"/>
  <c r="I379" i="2"/>
  <c r="L366" i="2"/>
  <c r="O366" i="2" s="1"/>
  <c r="I372" i="2"/>
  <c r="I252" i="2"/>
  <c r="L246" i="2"/>
  <c r="O246" i="2" s="1"/>
  <c r="L238" i="2"/>
  <c r="O238" i="2" s="1"/>
  <c r="I244" i="2"/>
  <c r="L245" i="2"/>
  <c r="O245" i="2" s="1"/>
  <c r="I251" i="2"/>
  <c r="I241" i="2"/>
  <c r="L235" i="2"/>
  <c r="O235" i="2" s="1"/>
  <c r="I132" i="2"/>
  <c r="I133" i="2"/>
  <c r="L142" i="2"/>
  <c r="I148" i="2"/>
  <c r="I131" i="2"/>
  <c r="L115" i="2"/>
  <c r="L114" i="2"/>
  <c r="L113" i="2"/>
  <c r="L112" i="2"/>
  <c r="F15" i="2"/>
  <c r="F24" i="2"/>
  <c r="F13" i="2"/>
  <c r="F12" i="2"/>
  <c r="F9" i="2"/>
  <c r="F6" i="2"/>
  <c r="F18" i="2"/>
  <c r="F11" i="2"/>
  <c r="F5" i="2"/>
  <c r="F7" i="2"/>
  <c r="F10" i="2"/>
  <c r="I378" i="2" l="1"/>
  <c r="L372" i="2"/>
  <c r="O372" i="2" s="1"/>
  <c r="I385" i="2"/>
  <c r="L379" i="2"/>
  <c r="O379" i="2" s="1"/>
  <c r="L370" i="2"/>
  <c r="O370" i="2" s="1"/>
  <c r="I376" i="2"/>
  <c r="L371" i="2"/>
  <c r="O371" i="2" s="1"/>
  <c r="I377" i="2"/>
  <c r="L241" i="2"/>
  <c r="O241" i="2" s="1"/>
  <c r="I247" i="2"/>
  <c r="I257" i="2"/>
  <c r="L251" i="2"/>
  <c r="O251" i="2" s="1"/>
  <c r="I250" i="2"/>
  <c r="L244" i="2"/>
  <c r="O244" i="2" s="1"/>
  <c r="I258" i="2"/>
  <c r="L252" i="2"/>
  <c r="O252" i="2" s="1"/>
  <c r="L131" i="2"/>
  <c r="I137" i="2"/>
  <c r="I139" i="2"/>
  <c r="L133" i="2"/>
  <c r="L132" i="2"/>
  <c r="I138" i="2"/>
  <c r="L148" i="2"/>
  <c r="I154" i="2"/>
  <c r="F19" i="2"/>
  <c r="L109" i="2"/>
  <c r="L108" i="2"/>
  <c r="L107" i="2"/>
  <c r="L106" i="2"/>
  <c r="L103" i="2"/>
  <c r="L102" i="2"/>
  <c r="L101" i="2"/>
  <c r="L100" i="2"/>
  <c r="L97" i="2"/>
  <c r="L96" i="2"/>
  <c r="L95" i="2"/>
  <c r="L94" i="2"/>
  <c r="L91" i="2"/>
  <c r="L90" i="2"/>
  <c r="L89" i="2"/>
  <c r="L88" i="2"/>
  <c r="L85" i="2"/>
  <c r="L84" i="2"/>
  <c r="L83" i="2"/>
  <c r="L82" i="2"/>
  <c r="L79" i="2"/>
  <c r="L78" i="2"/>
  <c r="L77" i="2"/>
  <c r="L76" i="2"/>
  <c r="I383" i="2" l="1"/>
  <c r="L377" i="2"/>
  <c r="O377" i="2" s="1"/>
  <c r="I382" i="2"/>
  <c r="L376" i="2"/>
  <c r="O376" i="2" s="1"/>
  <c r="L385" i="2"/>
  <c r="O385" i="2" s="1"/>
  <c r="I391" i="2"/>
  <c r="L378" i="2"/>
  <c r="O378" i="2" s="1"/>
  <c r="I384" i="2"/>
  <c r="L250" i="2"/>
  <c r="O250" i="2" s="1"/>
  <c r="I256" i="2"/>
  <c r="L257" i="2"/>
  <c r="O257" i="2" s="1"/>
  <c r="I263" i="2"/>
  <c r="I264" i="2"/>
  <c r="L258" i="2"/>
  <c r="O258" i="2" s="1"/>
  <c r="I253" i="2"/>
  <c r="L247" i="2"/>
  <c r="O247" i="2" s="1"/>
  <c r="L154" i="2"/>
  <c r="I160" i="2"/>
  <c r="L138" i="2"/>
  <c r="O138" i="2" s="1"/>
  <c r="I144" i="2"/>
  <c r="L139" i="2"/>
  <c r="O139" i="2" s="1"/>
  <c r="I145" i="2"/>
  <c r="L137" i="2"/>
  <c r="O137" i="2" s="1"/>
  <c r="I143" i="2"/>
  <c r="O154" i="2"/>
  <c r="O148" i="2"/>
  <c r="O142" i="2"/>
  <c r="O136" i="2"/>
  <c r="O133" i="2"/>
  <c r="O132" i="2"/>
  <c r="O131" i="2"/>
  <c r="O130" i="2"/>
  <c r="O127" i="2"/>
  <c r="O126" i="2"/>
  <c r="O125" i="2"/>
  <c r="O124" i="2"/>
  <c r="O121" i="2"/>
  <c r="O120" i="2"/>
  <c r="O119" i="2"/>
  <c r="O118" i="2"/>
  <c r="O115" i="2"/>
  <c r="O114" i="2"/>
  <c r="O113" i="2"/>
  <c r="O112" i="2"/>
  <c r="O109" i="2"/>
  <c r="O108" i="2"/>
  <c r="O107" i="2"/>
  <c r="O106" i="2"/>
  <c r="O103" i="2"/>
  <c r="O102" i="2"/>
  <c r="O101" i="2"/>
  <c r="O100" i="2"/>
  <c r="O97" i="2"/>
  <c r="O96" i="2"/>
  <c r="O95" i="2"/>
  <c r="O94" i="2"/>
  <c r="O91" i="2"/>
  <c r="O90" i="2"/>
  <c r="O89" i="2"/>
  <c r="O88" i="2"/>
  <c r="O85" i="2"/>
  <c r="O84" i="2"/>
  <c r="O83" i="2"/>
  <c r="O82" i="2"/>
  <c r="O79" i="2"/>
  <c r="O78" i="2"/>
  <c r="O77" i="2"/>
  <c r="O76" i="2"/>
  <c r="L73" i="2"/>
  <c r="O73" i="2" s="1"/>
  <c r="L72" i="2"/>
  <c r="O72" i="2" s="1"/>
  <c r="L71" i="2"/>
  <c r="O71" i="2" s="1"/>
  <c r="L70" i="2"/>
  <c r="O70" i="2" s="1"/>
  <c r="L67" i="2"/>
  <c r="O67" i="2" s="1"/>
  <c r="L66" i="2"/>
  <c r="O66" i="2" s="1"/>
  <c r="L65" i="2"/>
  <c r="O65" i="2" s="1"/>
  <c r="L64" i="2"/>
  <c r="O64" i="2" s="1"/>
  <c r="L61" i="2"/>
  <c r="O61" i="2" s="1"/>
  <c r="L60" i="2"/>
  <c r="O60" i="2" s="1"/>
  <c r="L59" i="2"/>
  <c r="O59" i="2" s="1"/>
  <c r="L58" i="2"/>
  <c r="O58" i="2" s="1"/>
  <c r="L55" i="2"/>
  <c r="O55" i="2" s="1"/>
  <c r="L54" i="2"/>
  <c r="O54" i="2" s="1"/>
  <c r="L53" i="2"/>
  <c r="O53" i="2" s="1"/>
  <c r="L52" i="2"/>
  <c r="O52" i="2" s="1"/>
  <c r="L49" i="2"/>
  <c r="O49" i="2" s="1"/>
  <c r="L48" i="2"/>
  <c r="O48" i="2" s="1"/>
  <c r="L47" i="2"/>
  <c r="O47" i="2" s="1"/>
  <c r="L46" i="2"/>
  <c r="O46" i="2" s="1"/>
  <c r="L43" i="2"/>
  <c r="O43" i="2" s="1"/>
  <c r="L42" i="2"/>
  <c r="O42" i="2" s="1"/>
  <c r="L41" i="2"/>
  <c r="O41" i="2" s="1"/>
  <c r="L40" i="2"/>
  <c r="O40" i="2" s="1"/>
  <c r="L37" i="2"/>
  <c r="O37" i="2" s="1"/>
  <c r="L36" i="2"/>
  <c r="O36" i="2" s="1"/>
  <c r="L35" i="2"/>
  <c r="O35" i="2" s="1"/>
  <c r="L34" i="2"/>
  <c r="O34" i="2" s="1"/>
  <c r="L31" i="2"/>
  <c r="O31" i="2" s="1"/>
  <c r="L30" i="2"/>
  <c r="O30" i="2" s="1"/>
  <c r="L29" i="2"/>
  <c r="O29" i="2" s="1"/>
  <c r="L28" i="2"/>
  <c r="O28" i="2" s="1"/>
  <c r="L25" i="2"/>
  <c r="O25" i="2" s="1"/>
  <c r="L24" i="2"/>
  <c r="O24" i="2" s="1"/>
  <c r="L23" i="2"/>
  <c r="O23" i="2" s="1"/>
  <c r="L22" i="2"/>
  <c r="O22" i="2" s="1"/>
  <c r="L19" i="2"/>
  <c r="O19" i="2" s="1"/>
  <c r="L18" i="2"/>
  <c r="O18" i="2" s="1"/>
  <c r="L17" i="2"/>
  <c r="O17" i="2" s="1"/>
  <c r="L16" i="2"/>
  <c r="O16" i="2" s="1"/>
  <c r="L13" i="2"/>
  <c r="O13" i="2" s="1"/>
  <c r="L12" i="2"/>
  <c r="O12" i="2" s="1"/>
  <c r="L11" i="2"/>
  <c r="O11" i="2" s="1"/>
  <c r="L10" i="2"/>
  <c r="O10" i="2" s="1"/>
  <c r="L5" i="2"/>
  <c r="O5" i="2" s="1"/>
  <c r="L6" i="2"/>
  <c r="O6" i="2" s="1"/>
  <c r="L7" i="2"/>
  <c r="O7" i="2" s="1"/>
  <c r="L4" i="2"/>
  <c r="O4" i="2" s="1"/>
  <c r="I109" i="2"/>
  <c r="I115" i="2" s="1"/>
  <c r="I108" i="2"/>
  <c r="I114" i="2" s="1"/>
  <c r="I107" i="2"/>
  <c r="I113" i="2" s="1"/>
  <c r="I106" i="2"/>
  <c r="I112" i="2" s="1"/>
  <c r="I103" i="2"/>
  <c r="I102" i="2"/>
  <c r="I101" i="2"/>
  <c r="I100" i="2"/>
  <c r="I79" i="2"/>
  <c r="I85" i="2" s="1"/>
  <c r="I91" i="2" s="1"/>
  <c r="I97" i="2" s="1"/>
  <c r="I78" i="2"/>
  <c r="I84" i="2" s="1"/>
  <c r="I90" i="2" s="1"/>
  <c r="I96" i="2" s="1"/>
  <c r="I77" i="2"/>
  <c r="I83" i="2" s="1"/>
  <c r="I89" i="2" s="1"/>
  <c r="I95" i="2" s="1"/>
  <c r="I76" i="2"/>
  <c r="I82" i="2" s="1"/>
  <c r="I88" i="2" s="1"/>
  <c r="I94" i="2" s="1"/>
  <c r="I73" i="2"/>
  <c r="I72" i="2"/>
  <c r="I71" i="2"/>
  <c r="I70" i="2"/>
  <c r="I49" i="2"/>
  <c r="I55" i="2" s="1"/>
  <c r="I61" i="2" s="1"/>
  <c r="I67" i="2" s="1"/>
  <c r="I48" i="2"/>
  <c r="I54" i="2" s="1"/>
  <c r="I60" i="2" s="1"/>
  <c r="I66" i="2" s="1"/>
  <c r="I47" i="2"/>
  <c r="I53" i="2" s="1"/>
  <c r="I59" i="2" s="1"/>
  <c r="I65" i="2" s="1"/>
  <c r="I46" i="2"/>
  <c r="I52" i="2" s="1"/>
  <c r="I58" i="2" s="1"/>
  <c r="I64" i="2" s="1"/>
  <c r="I43" i="2"/>
  <c r="I42" i="2"/>
  <c r="I41" i="2"/>
  <c r="I40" i="2"/>
  <c r="I37" i="2"/>
  <c r="I36" i="2"/>
  <c r="I35" i="2"/>
  <c r="I34" i="2"/>
  <c r="I31" i="2"/>
  <c r="I30" i="2"/>
  <c r="I29" i="2"/>
  <c r="I28" i="2"/>
  <c r="I25" i="2"/>
  <c r="I24" i="2"/>
  <c r="I23" i="2"/>
  <c r="I22" i="2"/>
  <c r="I19" i="2"/>
  <c r="I18" i="2"/>
  <c r="I17" i="2"/>
  <c r="I16" i="2"/>
  <c r="I13" i="2"/>
  <c r="I12" i="2"/>
  <c r="I11" i="2"/>
  <c r="I10" i="2"/>
  <c r="I397" i="2" l="1"/>
  <c r="L391" i="2"/>
  <c r="O391" i="2" s="1"/>
  <c r="I390" i="2"/>
  <c r="L384" i="2"/>
  <c r="O384" i="2" s="1"/>
  <c r="L382" i="2"/>
  <c r="O382" i="2" s="1"/>
  <c r="I388" i="2"/>
  <c r="I389" i="2"/>
  <c r="L383" i="2"/>
  <c r="O383" i="2" s="1"/>
  <c r="L253" i="2"/>
  <c r="O253" i="2" s="1"/>
  <c r="I259" i="2"/>
  <c r="I270" i="2"/>
  <c r="L264" i="2"/>
  <c r="O264" i="2" s="1"/>
  <c r="I269" i="2"/>
  <c r="L263" i="2"/>
  <c r="O263" i="2" s="1"/>
  <c r="L256" i="2"/>
  <c r="O256" i="2" s="1"/>
  <c r="I262" i="2"/>
  <c r="L143" i="2"/>
  <c r="O143" i="2" s="1"/>
  <c r="I149" i="2"/>
  <c r="I151" i="2"/>
  <c r="L145" i="2"/>
  <c r="O145" i="2" s="1"/>
  <c r="L144" i="2"/>
  <c r="O144" i="2" s="1"/>
  <c r="I150" i="2"/>
  <c r="L160" i="2"/>
  <c r="O160" i="2" s="1"/>
  <c r="I166" i="2"/>
  <c r="G161" i="1"/>
  <c r="G160" i="1"/>
  <c r="G156" i="1"/>
  <c r="G155" i="1"/>
  <c r="G151" i="1"/>
  <c r="G150" i="1"/>
  <c r="G146" i="1"/>
  <c r="G145" i="1"/>
  <c r="G141" i="1"/>
  <c r="G140" i="1"/>
  <c r="G136" i="1"/>
  <c r="G135" i="1"/>
  <c r="G131" i="1"/>
  <c r="G130" i="1"/>
  <c r="G126" i="1"/>
  <c r="G125" i="1"/>
  <c r="G121" i="1"/>
  <c r="G120" i="1"/>
  <c r="G116" i="1"/>
  <c r="G115" i="1"/>
  <c r="G111" i="1"/>
  <c r="G110" i="1"/>
  <c r="G106" i="1"/>
  <c r="G105" i="1"/>
  <c r="G101" i="1"/>
  <c r="G100" i="1"/>
  <c r="G96" i="1"/>
  <c r="G95" i="1"/>
  <c r="G91" i="1"/>
  <c r="G90" i="1"/>
  <c r="G86" i="1"/>
  <c r="G85" i="1"/>
  <c r="G81" i="1"/>
  <c r="G80" i="1"/>
  <c r="G76" i="1"/>
  <c r="G75" i="1"/>
  <c r="G71" i="1"/>
  <c r="G70" i="1"/>
  <c r="G66" i="1"/>
  <c r="G65" i="1"/>
  <c r="G61" i="1"/>
  <c r="G60" i="1"/>
  <c r="G56" i="1"/>
  <c r="G55" i="1"/>
  <c r="G51" i="1"/>
  <c r="G50" i="1"/>
  <c r="G46" i="1"/>
  <c r="G45" i="1"/>
  <c r="G41" i="1"/>
  <c r="G40" i="1"/>
  <c r="G36" i="1"/>
  <c r="G35" i="1"/>
  <c r="G31" i="1"/>
  <c r="G30" i="1"/>
  <c r="G26" i="1"/>
  <c r="G25" i="1"/>
  <c r="G24" i="1"/>
  <c r="G21" i="1"/>
  <c r="G20" i="1"/>
  <c r="G19" i="1"/>
  <c r="G16" i="1"/>
  <c r="G15" i="1"/>
  <c r="G14" i="1"/>
  <c r="G11" i="1"/>
  <c r="G10" i="1"/>
  <c r="G9" i="1"/>
  <c r="G4" i="1"/>
  <c r="G6" i="1"/>
  <c r="D34" i="1"/>
  <c r="G34" i="1" s="1"/>
  <c r="D29" i="1"/>
  <c r="G29" i="1" s="1"/>
  <c r="G5" i="1"/>
  <c r="I395" i="2" l="1"/>
  <c r="L389" i="2"/>
  <c r="O389" i="2" s="1"/>
  <c r="I394" i="2"/>
  <c r="L388" i="2"/>
  <c r="O388" i="2" s="1"/>
  <c r="L390" i="2"/>
  <c r="O390" i="2" s="1"/>
  <c r="I396" i="2"/>
  <c r="L397" i="2"/>
  <c r="O397" i="2" s="1"/>
  <c r="I403" i="2"/>
  <c r="L262" i="2"/>
  <c r="O262" i="2" s="1"/>
  <c r="I268" i="2"/>
  <c r="L269" i="2"/>
  <c r="O269" i="2" s="1"/>
  <c r="I275" i="2"/>
  <c r="I276" i="2"/>
  <c r="L270" i="2"/>
  <c r="O270" i="2" s="1"/>
  <c r="I265" i="2"/>
  <c r="L259" i="2"/>
  <c r="O259" i="2" s="1"/>
  <c r="L166" i="2"/>
  <c r="O166" i="2" s="1"/>
  <c r="I172" i="2"/>
  <c r="L150" i="2"/>
  <c r="O150" i="2" s="1"/>
  <c r="I156" i="2"/>
  <c r="L151" i="2"/>
  <c r="O151" i="2" s="1"/>
  <c r="I157" i="2"/>
  <c r="L149" i="2"/>
  <c r="O149" i="2" s="1"/>
  <c r="I155" i="2"/>
  <c r="D39" i="1"/>
  <c r="D44" i="1" s="1"/>
  <c r="D49" i="1" s="1"/>
  <c r="D54" i="1"/>
  <c r="G49" i="1"/>
  <c r="G39" i="1"/>
  <c r="G44" i="1"/>
  <c r="I409" i="2" l="1"/>
  <c r="L403" i="2"/>
  <c r="O403" i="2" s="1"/>
  <c r="I402" i="2"/>
  <c r="L396" i="2"/>
  <c r="O396" i="2" s="1"/>
  <c r="L394" i="2"/>
  <c r="O394" i="2" s="1"/>
  <c r="I400" i="2"/>
  <c r="I401" i="2"/>
  <c r="L395" i="2"/>
  <c r="O395" i="2" s="1"/>
  <c r="L265" i="2"/>
  <c r="O265" i="2" s="1"/>
  <c r="I271" i="2"/>
  <c r="I282" i="2"/>
  <c r="L276" i="2"/>
  <c r="O276" i="2" s="1"/>
  <c r="I281" i="2"/>
  <c r="L275" i="2"/>
  <c r="O275" i="2" s="1"/>
  <c r="L268" i="2"/>
  <c r="O268" i="2" s="1"/>
  <c r="I274" i="2"/>
  <c r="L155" i="2"/>
  <c r="O155" i="2" s="1"/>
  <c r="I161" i="2"/>
  <c r="L157" i="2"/>
  <c r="O157" i="2" s="1"/>
  <c r="I163" i="2"/>
  <c r="L156" i="2"/>
  <c r="O156" i="2" s="1"/>
  <c r="I162" i="2"/>
  <c r="L172" i="2"/>
  <c r="O172" i="2" s="1"/>
  <c r="I178" i="2"/>
  <c r="D59" i="1"/>
  <c r="G54" i="1"/>
  <c r="I407" i="2" l="1"/>
  <c r="O401" i="2"/>
  <c r="I406" i="2"/>
  <c r="L400" i="2"/>
  <c r="O400" i="2" s="1"/>
  <c r="L402" i="2"/>
  <c r="O402" i="2" s="1"/>
  <c r="I408" i="2"/>
  <c r="L409" i="2"/>
  <c r="O409" i="2" s="1"/>
  <c r="I415" i="2"/>
  <c r="L274" i="2"/>
  <c r="O274" i="2" s="1"/>
  <c r="I280" i="2"/>
  <c r="L281" i="2"/>
  <c r="O281" i="2" s="1"/>
  <c r="I287" i="2"/>
  <c r="I288" i="2"/>
  <c r="L282" i="2"/>
  <c r="O282" i="2" s="1"/>
  <c r="I277" i="2"/>
  <c r="L271" i="2"/>
  <c r="O271" i="2" s="1"/>
  <c r="L178" i="2"/>
  <c r="O178" i="2" s="1"/>
  <c r="I184" i="2"/>
  <c r="L162" i="2"/>
  <c r="O162" i="2" s="1"/>
  <c r="I168" i="2"/>
  <c r="L163" i="2"/>
  <c r="O163" i="2" s="1"/>
  <c r="I169" i="2"/>
  <c r="L161" i="2"/>
  <c r="O161" i="2" s="1"/>
  <c r="I167" i="2"/>
  <c r="D64" i="1"/>
  <c r="G59" i="1"/>
  <c r="I421" i="2" l="1"/>
  <c r="L415" i="2"/>
  <c r="O415" i="2" s="1"/>
  <c r="I414" i="2"/>
  <c r="L408" i="2"/>
  <c r="O408" i="2" s="1"/>
  <c r="L406" i="2"/>
  <c r="O406" i="2" s="1"/>
  <c r="I412" i="2"/>
  <c r="I413" i="2"/>
  <c r="L407" i="2"/>
  <c r="O407" i="2" s="1"/>
  <c r="L277" i="2"/>
  <c r="O277" i="2" s="1"/>
  <c r="I283" i="2"/>
  <c r="I294" i="2"/>
  <c r="L288" i="2"/>
  <c r="O288" i="2" s="1"/>
  <c r="I293" i="2"/>
  <c r="L287" i="2"/>
  <c r="O287" i="2" s="1"/>
  <c r="L280" i="2"/>
  <c r="O280" i="2" s="1"/>
  <c r="I286" i="2"/>
  <c r="L167" i="2"/>
  <c r="O167" i="2" s="1"/>
  <c r="I173" i="2"/>
  <c r="I175" i="2"/>
  <c r="L169" i="2"/>
  <c r="O169" i="2" s="1"/>
  <c r="L168" i="2"/>
  <c r="O168" i="2" s="1"/>
  <c r="I174" i="2"/>
  <c r="L184" i="2"/>
  <c r="O184" i="2" s="1"/>
  <c r="I190" i="2"/>
  <c r="G64" i="1"/>
  <c r="D69" i="1"/>
  <c r="I419" i="2" l="1"/>
  <c r="L413" i="2"/>
  <c r="O413" i="2" s="1"/>
  <c r="I418" i="2"/>
  <c r="L412" i="2"/>
  <c r="O412" i="2" s="1"/>
  <c r="L414" i="2"/>
  <c r="O414" i="2" s="1"/>
  <c r="I420" i="2"/>
  <c r="L421" i="2"/>
  <c r="O421" i="2" s="1"/>
  <c r="I427" i="2"/>
  <c r="L286" i="2"/>
  <c r="O286" i="2" s="1"/>
  <c r="I292" i="2"/>
  <c r="L293" i="2"/>
  <c r="O293" i="2" s="1"/>
  <c r="I299" i="2"/>
  <c r="I300" i="2"/>
  <c r="L294" i="2"/>
  <c r="O294" i="2" s="1"/>
  <c r="I289" i="2"/>
  <c r="L283" i="2"/>
  <c r="O283" i="2" s="1"/>
  <c r="L174" i="2"/>
  <c r="O174" i="2" s="1"/>
  <c r="I180" i="2"/>
  <c r="I181" i="2"/>
  <c r="L175" i="2"/>
  <c r="O175" i="2" s="1"/>
  <c r="L173" i="2"/>
  <c r="O173" i="2" s="1"/>
  <c r="I179" i="2"/>
  <c r="L190" i="2"/>
  <c r="O190" i="2" s="1"/>
  <c r="I196" i="2"/>
  <c r="D74" i="1"/>
  <c r="G69" i="1"/>
  <c r="I426" i="2" l="1"/>
  <c r="L420" i="2"/>
  <c r="O420" i="2" s="1"/>
  <c r="I433" i="2"/>
  <c r="L427" i="2"/>
  <c r="O427" i="2" s="1"/>
  <c r="L418" i="2"/>
  <c r="O418" i="2" s="1"/>
  <c r="I424" i="2"/>
  <c r="I425" i="2"/>
  <c r="L419" i="2"/>
  <c r="O419" i="2" s="1"/>
  <c r="L289" i="2"/>
  <c r="O289" i="2" s="1"/>
  <c r="I295" i="2"/>
  <c r="I306" i="2"/>
  <c r="L300" i="2"/>
  <c r="O300" i="2" s="1"/>
  <c r="I305" i="2"/>
  <c r="L299" i="2"/>
  <c r="O299" i="2" s="1"/>
  <c r="L292" i="2"/>
  <c r="O292" i="2" s="1"/>
  <c r="I298" i="2"/>
  <c r="L196" i="2"/>
  <c r="O196" i="2" s="1"/>
  <c r="I202" i="2"/>
  <c r="L179" i="2"/>
  <c r="O179" i="2" s="1"/>
  <c r="I185" i="2"/>
  <c r="I187" i="2"/>
  <c r="L181" i="2"/>
  <c r="O181" i="2" s="1"/>
  <c r="L180" i="2"/>
  <c r="O180" i="2" s="1"/>
  <c r="I186" i="2"/>
  <c r="D79" i="1"/>
  <c r="G74" i="1"/>
  <c r="I431" i="2" l="1"/>
  <c r="L425" i="2"/>
  <c r="O425" i="2" s="1"/>
  <c r="I430" i="2"/>
  <c r="L424" i="2"/>
  <c r="O424" i="2" s="1"/>
  <c r="L433" i="2"/>
  <c r="O433" i="2" s="1"/>
  <c r="I439" i="2"/>
  <c r="L426" i="2"/>
  <c r="O426" i="2" s="1"/>
  <c r="I432" i="2"/>
  <c r="L298" i="2"/>
  <c r="O298" i="2" s="1"/>
  <c r="I304" i="2"/>
  <c r="L305" i="2"/>
  <c r="O305" i="2" s="1"/>
  <c r="I311" i="2"/>
  <c r="I312" i="2"/>
  <c r="L306" i="2"/>
  <c r="O306" i="2" s="1"/>
  <c r="I301" i="2"/>
  <c r="L295" i="2"/>
  <c r="O295" i="2" s="1"/>
  <c r="L186" i="2"/>
  <c r="O186" i="2" s="1"/>
  <c r="I192" i="2"/>
  <c r="L185" i="2"/>
  <c r="O185" i="2" s="1"/>
  <c r="I191" i="2"/>
  <c r="L202" i="2"/>
  <c r="O202" i="2" s="1"/>
  <c r="I208" i="2"/>
  <c r="L187" i="2"/>
  <c r="O187" i="2" s="1"/>
  <c r="I193" i="2"/>
  <c r="D84" i="1"/>
  <c r="G79" i="1"/>
  <c r="I438" i="2" l="1"/>
  <c r="L432" i="2"/>
  <c r="O432" i="2" s="1"/>
  <c r="I445" i="2"/>
  <c r="L439" i="2"/>
  <c r="O439" i="2" s="1"/>
  <c r="L430" i="2"/>
  <c r="O430" i="2" s="1"/>
  <c r="I436" i="2"/>
  <c r="I437" i="2"/>
  <c r="L431" i="2"/>
  <c r="O431" i="2" s="1"/>
  <c r="I318" i="2"/>
  <c r="L312" i="2"/>
  <c r="O312" i="2" s="1"/>
  <c r="L301" i="2"/>
  <c r="O301" i="2" s="1"/>
  <c r="I307" i="2"/>
  <c r="I317" i="2"/>
  <c r="L311" i="2"/>
  <c r="O311" i="2" s="1"/>
  <c r="I310" i="2"/>
  <c r="L304" i="2"/>
  <c r="O304" i="2" s="1"/>
  <c r="L193" i="2"/>
  <c r="O193" i="2" s="1"/>
  <c r="I199" i="2"/>
  <c r="L208" i="2"/>
  <c r="O208" i="2" s="1"/>
  <c r="I214" i="2"/>
  <c r="L191" i="2"/>
  <c r="O191" i="2" s="1"/>
  <c r="I197" i="2"/>
  <c r="L192" i="2"/>
  <c r="O192" i="2" s="1"/>
  <c r="I198" i="2"/>
  <c r="G84" i="1"/>
  <c r="D89" i="1"/>
  <c r="I443" i="2" l="1"/>
  <c r="L437" i="2"/>
  <c r="O437" i="2" s="1"/>
  <c r="I442" i="2"/>
  <c r="L436" i="2"/>
  <c r="O436" i="2" s="1"/>
  <c r="L445" i="2"/>
  <c r="O445" i="2" s="1"/>
  <c r="I451" i="2"/>
  <c r="L438" i="2"/>
  <c r="O438" i="2" s="1"/>
  <c r="I444" i="2"/>
  <c r="L310" i="2"/>
  <c r="O310" i="2" s="1"/>
  <c r="I316" i="2"/>
  <c r="L317" i="2"/>
  <c r="O317" i="2" s="1"/>
  <c r="I323" i="2"/>
  <c r="L307" i="2"/>
  <c r="O307" i="2" s="1"/>
  <c r="I313" i="2"/>
  <c r="I324" i="2"/>
  <c r="L318" i="2"/>
  <c r="O318" i="2" s="1"/>
  <c r="L197" i="2"/>
  <c r="O197" i="2" s="1"/>
  <c r="I203" i="2"/>
  <c r="L214" i="2"/>
  <c r="O214" i="2" s="1"/>
  <c r="L199" i="2"/>
  <c r="O199" i="2" s="1"/>
  <c r="I205" i="2"/>
  <c r="L198" i="2"/>
  <c r="O198" i="2" s="1"/>
  <c r="I204" i="2"/>
  <c r="D94" i="1"/>
  <c r="G89" i="1"/>
  <c r="I457" i="2" l="1"/>
  <c r="L451" i="2"/>
  <c r="O451" i="2" s="1"/>
  <c r="I450" i="2"/>
  <c r="L444" i="2"/>
  <c r="O444" i="2" s="1"/>
  <c r="L442" i="2"/>
  <c r="O442" i="2" s="1"/>
  <c r="I448" i="2"/>
  <c r="I449" i="2"/>
  <c r="L443" i="2"/>
  <c r="O443" i="2" s="1"/>
  <c r="I330" i="2"/>
  <c r="L324" i="2"/>
  <c r="O324" i="2" s="1"/>
  <c r="L313" i="2"/>
  <c r="O313" i="2" s="1"/>
  <c r="I319" i="2"/>
  <c r="I329" i="2"/>
  <c r="L323" i="2"/>
  <c r="O323" i="2" s="1"/>
  <c r="L316" i="2"/>
  <c r="O316" i="2" s="1"/>
  <c r="I322" i="2"/>
  <c r="L203" i="2"/>
  <c r="O203" i="2" s="1"/>
  <c r="I209" i="2"/>
  <c r="L204" i="2"/>
  <c r="O204" i="2" s="1"/>
  <c r="I210" i="2"/>
  <c r="L205" i="2"/>
  <c r="O205" i="2" s="1"/>
  <c r="I211" i="2"/>
  <c r="D99" i="1"/>
  <c r="G94" i="1"/>
  <c r="I455" i="2" l="1"/>
  <c r="L449" i="2"/>
  <c r="O449" i="2" s="1"/>
  <c r="I454" i="2"/>
  <c r="L448" i="2"/>
  <c r="O448" i="2" s="1"/>
  <c r="L450" i="2"/>
  <c r="O450" i="2" s="1"/>
  <c r="I456" i="2"/>
  <c r="L457" i="2"/>
  <c r="O457" i="2" s="1"/>
  <c r="I463" i="2"/>
  <c r="L322" i="2"/>
  <c r="O322" i="2" s="1"/>
  <c r="I328" i="2"/>
  <c r="L329" i="2"/>
  <c r="O329" i="2" s="1"/>
  <c r="I335" i="2"/>
  <c r="I325" i="2"/>
  <c r="L319" i="2"/>
  <c r="O319" i="2" s="1"/>
  <c r="I336" i="2"/>
  <c r="L330" i="2"/>
  <c r="O330" i="2" s="1"/>
  <c r="I217" i="2"/>
  <c r="L211" i="2"/>
  <c r="O211" i="2" s="1"/>
  <c r="L210" i="2"/>
  <c r="O210" i="2" s="1"/>
  <c r="I216" i="2"/>
  <c r="L209" i="2"/>
  <c r="O209" i="2" s="1"/>
  <c r="I215" i="2"/>
  <c r="D104" i="1"/>
  <c r="G99" i="1"/>
  <c r="I469" i="2" l="1"/>
  <c r="L463" i="2"/>
  <c r="O463" i="2" s="1"/>
  <c r="I462" i="2"/>
  <c r="L456" i="2"/>
  <c r="O456" i="2" s="1"/>
  <c r="L454" i="2"/>
  <c r="O454" i="2" s="1"/>
  <c r="I460" i="2"/>
  <c r="I461" i="2"/>
  <c r="L455" i="2"/>
  <c r="O455" i="2" s="1"/>
  <c r="I342" i="2"/>
  <c r="L336" i="2"/>
  <c r="O336" i="2" s="1"/>
  <c r="L325" i="2"/>
  <c r="O325" i="2" s="1"/>
  <c r="I331" i="2"/>
  <c r="I341" i="2"/>
  <c r="L335" i="2"/>
  <c r="O335" i="2" s="1"/>
  <c r="I334" i="2"/>
  <c r="L328" i="2"/>
  <c r="O328" i="2" s="1"/>
  <c r="L215" i="2"/>
  <c r="O215" i="2" s="1"/>
  <c r="L216" i="2"/>
  <c r="O216" i="2" s="1"/>
  <c r="L217" i="2"/>
  <c r="O217" i="2" s="1"/>
  <c r="G104" i="1"/>
  <c r="D109" i="1"/>
  <c r="I466" i="2" l="1"/>
  <c r="L460" i="2"/>
  <c r="O460" i="2" s="1"/>
  <c r="I467" i="2"/>
  <c r="L461" i="2"/>
  <c r="O461" i="2" s="1"/>
  <c r="L462" i="2"/>
  <c r="O462" i="2" s="1"/>
  <c r="I468" i="2"/>
  <c r="L469" i="2"/>
  <c r="O469" i="2" s="1"/>
  <c r="I475" i="2"/>
  <c r="L334" i="2"/>
  <c r="O334" i="2" s="1"/>
  <c r="I340" i="2"/>
  <c r="I337" i="2"/>
  <c r="L331" i="2"/>
  <c r="O331" i="2" s="1"/>
  <c r="L341" i="2"/>
  <c r="O341" i="2" s="1"/>
  <c r="I347" i="2"/>
  <c r="L347" i="2" s="1"/>
  <c r="O347" i="2" s="1"/>
  <c r="I348" i="2"/>
  <c r="L348" i="2" s="1"/>
  <c r="O348" i="2" s="1"/>
  <c r="L342" i="2"/>
  <c r="O342" i="2" s="1"/>
  <c r="D114" i="1"/>
  <c r="G109" i="1"/>
  <c r="I474" i="2" l="1"/>
  <c r="L468" i="2"/>
  <c r="O468" i="2" s="1"/>
  <c r="I481" i="2"/>
  <c r="L481" i="2" s="1"/>
  <c r="O481" i="2" s="1"/>
  <c r="L475" i="2"/>
  <c r="O475" i="2" s="1"/>
  <c r="I473" i="2"/>
  <c r="L467" i="2"/>
  <c r="O467" i="2" s="1"/>
  <c r="L466" i="2"/>
  <c r="O466" i="2" s="1"/>
  <c r="I472" i="2"/>
  <c r="L337" i="2"/>
  <c r="O337" i="2" s="1"/>
  <c r="I343" i="2"/>
  <c r="L340" i="2"/>
  <c r="O340" i="2" s="1"/>
  <c r="I346" i="2"/>
  <c r="L346" i="2" s="1"/>
  <c r="O346" i="2" s="1"/>
  <c r="D119" i="1"/>
  <c r="G114" i="1"/>
  <c r="I478" i="2" l="1"/>
  <c r="L478" i="2" s="1"/>
  <c r="O478" i="2" s="1"/>
  <c r="L472" i="2"/>
  <c r="O472" i="2" s="1"/>
  <c r="I479" i="2"/>
  <c r="L479" i="2" s="1"/>
  <c r="O479" i="2" s="1"/>
  <c r="L473" i="2"/>
  <c r="O473" i="2" s="1"/>
  <c r="L474" i="2"/>
  <c r="O474" i="2" s="1"/>
  <c r="I480" i="2"/>
  <c r="L480" i="2" s="1"/>
  <c r="O480" i="2" s="1"/>
  <c r="I349" i="2"/>
  <c r="L349" i="2" s="1"/>
  <c r="O349" i="2" s="1"/>
  <c r="L343" i="2"/>
  <c r="O343" i="2" s="1"/>
  <c r="D124" i="1"/>
  <c r="G119" i="1"/>
  <c r="G124" i="1" l="1"/>
  <c r="D129" i="1"/>
  <c r="D134" i="1" l="1"/>
  <c r="G129" i="1"/>
  <c r="D139" i="1" l="1"/>
  <c r="G134" i="1"/>
  <c r="D144" i="1" l="1"/>
  <c r="G139" i="1"/>
  <c r="G144" i="1" l="1"/>
  <c r="D149" i="1"/>
  <c r="D154" i="1" l="1"/>
  <c r="G149" i="1"/>
  <c r="D159" i="1" l="1"/>
  <c r="G154" i="1"/>
  <c r="D164" i="1" l="1"/>
  <c r="D169" i="1" s="1"/>
  <c r="D174" i="1" s="1"/>
  <c r="D179" i="1" s="1"/>
  <c r="D184" i="1" s="1"/>
  <c r="G159" i="1"/>
</calcChain>
</file>

<file path=xl/sharedStrings.xml><?xml version="1.0" encoding="utf-8"?>
<sst xmlns="http://schemas.openxmlformats.org/spreadsheetml/2006/main" count="1307" uniqueCount="368">
  <si>
    <t>Oases</t>
  </si>
  <si>
    <t>{</t>
  </si>
  <si>
    <t>Id</t>
  </si>
  <si>
    <t>X</t>
  </si>
  <si>
    <t>Y</t>
  </si>
  <si>
    <t>},</t>
  </si>
  <si>
    <t>s</t>
  </si>
  <si>
    <t>Villages</t>
  </si>
  <si>
    <t>ID</t>
  </si>
  <si>
    <t>Distance</t>
  </si>
  <si>
    <t>CanRaid</t>
  </si>
  <si>
    <t>true</t>
  </si>
  <si>
    <t>false</t>
  </si>
  <si>
    <t>Points</t>
  </si>
  <si>
    <t>https://ts4.travian.com/position_details.php?x=</t>
  </si>
  <si>
    <t>actif</t>
  </si>
  <si>
    <t>banned</t>
  </si>
  <si>
    <t>semi actif</t>
  </si>
  <si>
    <t>actif - purge</t>
  </si>
  <si>
    <t>inactive ?</t>
  </si>
  <si>
    <t>(-32|-52)</t>
  </si>
  <si>
    <t>Stop raiding me fagg</t>
  </si>
  <si>
    <t>(-32|-50)</t>
  </si>
  <si>
    <t>Anixlia`s village</t>
  </si>
  <si>
    <t>(-32|-54)</t>
  </si>
  <si>
    <t>00.Borderlands</t>
  </si>
  <si>
    <t>(-30|-54)</t>
  </si>
  <si>
    <t>coussa</t>
  </si>
  <si>
    <t>(-35|-53)</t>
  </si>
  <si>
    <t>JavaScript</t>
  </si>
  <si>
    <t>(-30|-56)</t>
  </si>
  <si>
    <t>Natars -30|-56</t>
  </si>
  <si>
    <t>Natars</t>
  </si>
  <si>
    <t>(-33|-46)</t>
  </si>
  <si>
    <t>ruben666`s village</t>
  </si>
  <si>
    <t>(-26|-48)</t>
  </si>
  <si>
    <t>ken5503`s village</t>
  </si>
  <si>
    <t>(-36|-54)</t>
  </si>
  <si>
    <t>BiBi - Israeli king</t>
  </si>
  <si>
    <t>(-37|-50)</t>
  </si>
  <si>
    <t>Mdina</t>
  </si>
  <si>
    <t>(-26|-55)</t>
  </si>
  <si>
    <t>Natars -26|-55</t>
  </si>
  <si>
    <t>(-28|-45)</t>
  </si>
  <si>
    <t>KingLion`s village</t>
  </si>
  <si>
    <t>(-32|-58)</t>
  </si>
  <si>
    <t>nima`s village</t>
  </si>
  <si>
    <t>(-35|-45)</t>
  </si>
  <si>
    <t>my house</t>
  </si>
  <si>
    <t>(-25|-46)</t>
  </si>
  <si>
    <t>Kosou`s village</t>
  </si>
  <si>
    <t>(-24|-55)</t>
  </si>
  <si>
    <t>wongsui`s village</t>
  </si>
  <si>
    <t>(-28|-59)</t>
  </si>
  <si>
    <t>Who`s village</t>
  </si>
  <si>
    <t>(-27|-43)</t>
  </si>
  <si>
    <t>Lebengt`s village</t>
  </si>
  <si>
    <t>(-30|-60)</t>
  </si>
  <si>
    <t>Ace</t>
  </si>
  <si>
    <t>(-28|-42)</t>
  </si>
  <si>
    <t>nassaji`s village</t>
  </si>
  <si>
    <t>(-41|-52)</t>
  </si>
  <si>
    <t>(-21|-52)</t>
  </si>
  <si>
    <t>(-21|-47)</t>
  </si>
  <si>
    <t>mohammadap`s village</t>
  </si>
  <si>
    <t>(-34|-62)</t>
  </si>
  <si>
    <t>OtacDante`s village</t>
  </si>
  <si>
    <t>(-42|-54)</t>
  </si>
  <si>
    <t>Jav13`s village</t>
  </si>
  <si>
    <t>(-22|-58)</t>
  </si>
  <si>
    <t>fpttan`s village</t>
  </si>
  <si>
    <t>(-31|-63)</t>
  </si>
  <si>
    <t>F01</t>
  </si>
  <si>
    <t>(-38|-61)</t>
  </si>
  <si>
    <t>(-27|-39)</t>
  </si>
  <si>
    <t>Natars -27|-39</t>
  </si>
  <si>
    <t>(-39|-41)</t>
  </si>
  <si>
    <t>village</t>
  </si>
  <si>
    <t>(-44|-51)</t>
  </si>
  <si>
    <t>winterfell</t>
  </si>
  <si>
    <t>(-43|-46)</t>
  </si>
  <si>
    <t>(-38|-40)</t>
  </si>
  <si>
    <t>gagaga`s village</t>
  </si>
  <si>
    <t>(-37|-39)</t>
  </si>
  <si>
    <t>TRIS`s village</t>
  </si>
  <si>
    <t>(-20|-59)</t>
  </si>
  <si>
    <t>Sunwind`s village</t>
  </si>
  <si>
    <t>(-23|-62)</t>
  </si>
  <si>
    <t>Weaseldwarf`s village</t>
  </si>
  <si>
    <t>(-39|-62)</t>
  </si>
  <si>
    <t>Amityville</t>
  </si>
  <si>
    <t>(-24|-63)</t>
  </si>
  <si>
    <t>pudge`s village</t>
  </si>
  <si>
    <t>(-24|-39)</t>
  </si>
  <si>
    <t>Natars -24|-39</t>
  </si>
  <si>
    <t>(-17|-49)</t>
  </si>
  <si>
    <t>Borneo Village</t>
  </si>
  <si>
    <r>
      <t>kokwei2004</t>
    </r>
    <r>
      <rPr>
        <sz val="11"/>
        <color rgb="FF474747"/>
        <rFont val="Arial"/>
        <family val="2"/>
      </rPr>
      <t> </t>
    </r>
  </si>
  <si>
    <t>(-17|-53)</t>
  </si>
  <si>
    <t>paramon</t>
  </si>
  <si>
    <t>(-33|-37)</t>
  </si>
  <si>
    <t>Bloody sword`s village</t>
  </si>
  <si>
    <t>(-28|-65)</t>
  </si>
  <si>
    <t>hek`s village</t>
  </si>
  <si>
    <r>
      <t>hek</t>
    </r>
    <r>
      <rPr>
        <sz val="11"/>
        <color rgb="FF474747"/>
        <rFont val="Arial"/>
        <family val="2"/>
      </rPr>
      <t> </t>
    </r>
  </si>
  <si>
    <t>(-21|-40)</t>
  </si>
  <si>
    <t>(-19|-60)</t>
  </si>
  <si>
    <t>Birka</t>
  </si>
  <si>
    <r>
      <t>Taspats</t>
    </r>
    <r>
      <rPr>
        <sz val="11"/>
        <color rgb="FF474747"/>
        <rFont val="Arial"/>
        <family val="2"/>
      </rPr>
      <t> </t>
    </r>
  </si>
  <si>
    <t>(-37|-65)</t>
  </si>
  <si>
    <t>Madness</t>
  </si>
  <si>
    <r>
      <t>Madness</t>
    </r>
    <r>
      <rPr>
        <sz val="11"/>
        <color rgb="FF474747"/>
        <rFont val="Arial"/>
        <family val="2"/>
      </rPr>
      <t> </t>
    </r>
  </si>
  <si>
    <t>troops inside…</t>
  </si>
  <si>
    <t>DISTANCE</t>
  </si>
  <si>
    <t>VILLAGE</t>
  </si>
  <si>
    <t>PLAYER</t>
  </si>
  <si>
    <t>ALLIANCE</t>
  </si>
  <si>
    <r>
      <t>Anixlia</t>
    </r>
    <r>
      <rPr>
        <sz val="11"/>
        <color rgb="FF474747"/>
        <rFont val="Calibri"/>
        <family val="2"/>
        <scheme val="minor"/>
      </rPr>
      <t> </t>
    </r>
  </si>
  <si>
    <r>
      <t>vinsk</t>
    </r>
    <r>
      <rPr>
        <sz val="11"/>
        <color rgb="FF474747"/>
        <rFont val="Calibri"/>
        <family val="2"/>
        <scheme val="minor"/>
      </rPr>
      <t> </t>
    </r>
  </si>
  <si>
    <r>
      <t>Crixus</t>
    </r>
    <r>
      <rPr>
        <sz val="11"/>
        <color rgb="FF474747"/>
        <rFont val="Calibri"/>
        <family val="2"/>
        <scheme val="minor"/>
      </rPr>
      <t> </t>
    </r>
  </si>
  <si>
    <r>
      <t>coussa</t>
    </r>
    <r>
      <rPr>
        <sz val="11"/>
        <color rgb="FF474747"/>
        <rFont val="Calibri"/>
        <family val="2"/>
        <scheme val="minor"/>
      </rPr>
      <t> </t>
    </r>
  </si>
  <si>
    <r>
      <t>DevOps</t>
    </r>
    <r>
      <rPr>
        <sz val="11"/>
        <color rgb="FF474747"/>
        <rFont val="Calibri"/>
        <family val="2"/>
        <scheme val="minor"/>
      </rPr>
      <t> </t>
    </r>
  </si>
  <si>
    <t>(-36|-49)</t>
  </si>
  <si>
    <t>Alcohol</t>
  </si>
  <si>
    <r>
      <t>Brembo</t>
    </r>
    <r>
      <rPr>
        <sz val="11"/>
        <color rgb="FF474747"/>
        <rFont val="Calibri"/>
        <family val="2"/>
        <scheme val="minor"/>
      </rPr>
      <t> </t>
    </r>
  </si>
  <si>
    <r>
      <t>ruben666</t>
    </r>
    <r>
      <rPr>
        <sz val="11"/>
        <color rgb="FF474747"/>
        <rFont val="Calibri"/>
        <family val="2"/>
        <scheme val="minor"/>
      </rPr>
      <t> </t>
    </r>
  </si>
  <si>
    <r>
      <t>ken5503</t>
    </r>
    <r>
      <rPr>
        <sz val="11"/>
        <color rgb="FF474747"/>
        <rFont val="Calibri"/>
        <family val="2"/>
        <scheme val="minor"/>
      </rPr>
      <t> </t>
    </r>
  </si>
  <si>
    <r>
      <t>Yaniv Fargoon</t>
    </r>
    <r>
      <rPr>
        <sz val="11"/>
        <color rgb="FF474747"/>
        <rFont val="Calibri"/>
        <family val="2"/>
        <scheme val="minor"/>
      </rPr>
      <t> </t>
    </r>
  </si>
  <si>
    <r>
      <t>robos</t>
    </r>
    <r>
      <rPr>
        <sz val="11"/>
        <color rgb="FF474747"/>
        <rFont val="Calibri"/>
        <family val="2"/>
        <scheme val="minor"/>
      </rPr>
      <t> </t>
    </r>
  </si>
  <si>
    <t>(-33|-57)</t>
  </si>
  <si>
    <t>The Green Dragon</t>
  </si>
  <si>
    <r>
      <t>Porazka zyciowa</t>
    </r>
    <r>
      <rPr>
        <sz val="11"/>
        <color rgb="FF474747"/>
        <rFont val="Calibri"/>
        <family val="2"/>
        <scheme val="minor"/>
      </rPr>
      <t> </t>
    </r>
  </si>
  <si>
    <r>
      <t>KingLion</t>
    </r>
    <r>
      <rPr>
        <sz val="11"/>
        <color rgb="FF474747"/>
        <rFont val="Calibri"/>
        <family val="2"/>
        <scheme val="minor"/>
      </rPr>
      <t> </t>
    </r>
  </si>
  <si>
    <r>
      <t>nima</t>
    </r>
    <r>
      <rPr>
        <sz val="11"/>
        <color rgb="FF474747"/>
        <rFont val="Calibri"/>
        <family val="2"/>
        <scheme val="minor"/>
      </rPr>
      <t> </t>
    </r>
  </si>
  <si>
    <r>
      <t>235 </t>
    </r>
    <r>
      <rPr>
        <sz val="9"/>
        <color rgb="FFFFFFFF"/>
        <rFont val="Calibri"/>
        <family val="2"/>
        <scheme val="minor"/>
      </rPr>
      <t>+6</t>
    </r>
  </si>
  <si>
    <r>
      <t>229 </t>
    </r>
    <r>
      <rPr>
        <sz val="9"/>
        <color rgb="FFFFFFFF"/>
        <rFont val="Calibri"/>
        <family val="2"/>
        <scheme val="minor"/>
      </rPr>
      <t>+12</t>
    </r>
  </si>
  <si>
    <r>
      <t>217 </t>
    </r>
    <r>
      <rPr>
        <sz val="9"/>
        <color rgb="FFFFFFFF"/>
        <rFont val="Calibri"/>
        <family val="2"/>
        <scheme val="minor"/>
      </rPr>
      <t>+8</t>
    </r>
  </si>
  <si>
    <r>
      <t>arxel90</t>
    </r>
    <r>
      <rPr>
        <sz val="11"/>
        <color rgb="FF474747"/>
        <rFont val="Calibri"/>
        <family val="2"/>
        <scheme val="minor"/>
      </rPr>
      <t> </t>
    </r>
  </si>
  <si>
    <r>
      <t>Kosou</t>
    </r>
    <r>
      <rPr>
        <sz val="11"/>
        <color rgb="FF474747"/>
        <rFont val="Calibri"/>
        <family val="2"/>
        <scheme val="minor"/>
      </rPr>
      <t> </t>
    </r>
  </si>
  <si>
    <r>
      <t>wongsui</t>
    </r>
    <r>
      <rPr>
        <sz val="11"/>
        <color rgb="FF474747"/>
        <rFont val="Calibri"/>
        <family val="2"/>
        <scheme val="minor"/>
      </rPr>
      <t> </t>
    </r>
  </si>
  <si>
    <r>
      <t>Who</t>
    </r>
    <r>
      <rPr>
        <sz val="11"/>
        <color rgb="FF474747"/>
        <rFont val="Calibri"/>
        <family val="2"/>
        <scheme val="minor"/>
      </rPr>
      <t> </t>
    </r>
  </si>
  <si>
    <r>
      <t>Lebengt</t>
    </r>
    <r>
      <rPr>
        <sz val="11"/>
        <color rgb="FF474747"/>
        <rFont val="Calibri"/>
        <family val="2"/>
        <scheme val="minor"/>
      </rPr>
      <t> </t>
    </r>
  </si>
  <si>
    <t>(-40|-51)</t>
  </si>
  <si>
    <t>Desperado</t>
  </si>
  <si>
    <r>
      <t>209 </t>
    </r>
    <r>
      <rPr>
        <sz val="9"/>
        <color rgb="FFFFFFFF"/>
        <rFont val="Calibri"/>
        <family val="2"/>
        <scheme val="minor"/>
      </rPr>
      <t>+10</t>
    </r>
  </si>
  <si>
    <r>
      <t>199 </t>
    </r>
    <r>
      <rPr>
        <sz val="9"/>
        <color rgb="FFFFFFFF"/>
        <rFont val="Calibri"/>
        <family val="2"/>
        <scheme val="minor"/>
      </rPr>
      <t>+5</t>
    </r>
  </si>
  <si>
    <r>
      <t>Cool</t>
    </r>
    <r>
      <rPr>
        <sz val="11"/>
        <color rgb="FF474747"/>
        <rFont val="Calibri"/>
        <family val="2"/>
        <scheme val="minor"/>
      </rPr>
      <t> </t>
    </r>
  </si>
  <si>
    <r>
      <t>ACES</t>
    </r>
    <r>
      <rPr>
        <sz val="11"/>
        <color rgb="FF474747"/>
        <rFont val="Calibri"/>
        <family val="2"/>
        <scheme val="minor"/>
      </rPr>
      <t> </t>
    </r>
  </si>
  <si>
    <r>
      <t>nassaji</t>
    </r>
    <r>
      <rPr>
        <sz val="11"/>
        <color rgb="FF474747"/>
        <rFont val="Calibri"/>
        <family val="2"/>
        <scheme val="minor"/>
      </rPr>
      <t> </t>
    </r>
  </si>
  <si>
    <r>
      <t>carpaciu</t>
    </r>
    <r>
      <rPr>
        <sz val="11"/>
        <color rgb="FF474747"/>
        <rFont val="Calibri"/>
        <family val="2"/>
        <scheme val="minor"/>
      </rPr>
      <t> </t>
    </r>
  </si>
  <si>
    <t>Natars -41|-52</t>
  </si>
  <si>
    <t>(-36|-60)</t>
  </si>
  <si>
    <t>LM</t>
  </si>
  <si>
    <r>
      <t>191 </t>
    </r>
    <r>
      <rPr>
        <sz val="9"/>
        <color rgb="FFFFFFFF"/>
        <rFont val="Calibri"/>
        <family val="2"/>
        <scheme val="minor"/>
      </rPr>
      <t>+4</t>
    </r>
  </si>
  <si>
    <r>
      <t>aniger</t>
    </r>
    <r>
      <rPr>
        <sz val="11"/>
        <color rgb="FF474747"/>
        <rFont val="Calibri"/>
        <family val="2"/>
        <scheme val="minor"/>
      </rPr>
      <t> </t>
    </r>
  </si>
  <si>
    <r>
      <t>IR.COB 3</t>
    </r>
    <r>
      <rPr>
        <sz val="11"/>
        <color rgb="FF474747"/>
        <rFont val="Calibri"/>
        <family val="2"/>
        <scheme val="minor"/>
      </rPr>
      <t> </t>
    </r>
  </si>
  <si>
    <r>
      <t>mohammadap</t>
    </r>
    <r>
      <rPr>
        <sz val="11"/>
        <color rgb="FF474747"/>
        <rFont val="Calibri"/>
        <family val="2"/>
        <scheme val="minor"/>
      </rPr>
      <t> </t>
    </r>
  </si>
  <si>
    <r>
      <t>fpttan</t>
    </r>
    <r>
      <rPr>
        <sz val="11"/>
        <color rgb="FF474747"/>
        <rFont val="Calibri"/>
        <family val="2"/>
        <scheme val="minor"/>
      </rPr>
      <t> </t>
    </r>
  </si>
  <si>
    <r>
      <t>Jav13</t>
    </r>
    <r>
      <rPr>
        <sz val="11"/>
        <color rgb="FF474747"/>
        <rFont val="Calibri"/>
        <family val="2"/>
        <scheme val="minor"/>
      </rPr>
      <t> </t>
    </r>
  </si>
  <si>
    <r>
      <t>OtacDante</t>
    </r>
    <r>
      <rPr>
        <sz val="11"/>
        <color rgb="FF474747"/>
        <rFont val="Calibri"/>
        <family val="2"/>
        <scheme val="minor"/>
      </rPr>
      <t> </t>
    </r>
  </si>
  <si>
    <r>
      <t>Lonelytiger</t>
    </r>
    <r>
      <rPr>
        <sz val="11"/>
        <color rgb="FF474747"/>
        <rFont val="Calibri"/>
        <family val="2"/>
        <scheme val="minor"/>
      </rPr>
      <t> </t>
    </r>
  </si>
  <si>
    <t>(-42|-56)</t>
  </si>
  <si>
    <t>.</t>
  </si>
  <si>
    <r>
      <t>Odenathus</t>
    </r>
    <r>
      <rPr>
        <sz val="11"/>
        <color rgb="FF474747"/>
        <rFont val="Calibri"/>
        <family val="2"/>
        <scheme val="minor"/>
      </rPr>
      <t> </t>
    </r>
  </si>
  <si>
    <r>
      <t>44 </t>
    </r>
    <r>
      <rPr>
        <sz val="9"/>
        <color rgb="FFFFFFFF"/>
        <rFont val="Calibri"/>
        <family val="2"/>
        <scheme val="minor"/>
      </rPr>
      <t>+2</t>
    </r>
  </si>
  <si>
    <r>
      <t>42 </t>
    </r>
    <r>
      <rPr>
        <sz val="9"/>
        <color rgb="FFFFFFFF"/>
        <rFont val="Calibri"/>
        <family val="2"/>
        <scheme val="minor"/>
      </rPr>
      <t>+4</t>
    </r>
  </si>
  <si>
    <r>
      <t>Desireaux</t>
    </r>
    <r>
      <rPr>
        <sz val="11"/>
        <color rgb="FF474747"/>
        <rFont val="Calibri"/>
        <family val="2"/>
        <scheme val="minor"/>
      </rPr>
      <t> </t>
    </r>
  </si>
  <si>
    <t>(-35|-39)</t>
  </si>
  <si>
    <t>The farm</t>
  </si>
  <si>
    <r>
      <t>131 </t>
    </r>
    <r>
      <rPr>
        <sz val="9"/>
        <color rgb="FFFFFFFF"/>
        <rFont val="Calibri"/>
        <family val="2"/>
        <scheme val="minor"/>
      </rPr>
      <t>+2</t>
    </r>
  </si>
  <si>
    <r>
      <t>129 </t>
    </r>
    <r>
      <rPr>
        <sz val="9"/>
        <color rgb="FFFFFFFF"/>
        <rFont val="Calibri"/>
        <family val="2"/>
        <scheme val="minor"/>
      </rPr>
      <t>+2</t>
    </r>
  </si>
  <si>
    <r>
      <t>Ned Stark</t>
    </r>
    <r>
      <rPr>
        <sz val="11"/>
        <color rgb="FF474747"/>
        <rFont val="Calibri"/>
        <family val="2"/>
        <scheme val="minor"/>
      </rPr>
      <t> </t>
    </r>
  </si>
  <si>
    <t>(-40|-60)</t>
  </si>
  <si>
    <t>02 Moderdonia</t>
  </si>
  <si>
    <r>
      <t>324 </t>
    </r>
    <r>
      <rPr>
        <sz val="9"/>
        <color rgb="FFFFFFFF"/>
        <rFont val="Calibri"/>
        <family val="2"/>
        <scheme val="minor"/>
      </rPr>
      <t>+23</t>
    </r>
  </si>
  <si>
    <r>
      <t>301 </t>
    </r>
    <r>
      <rPr>
        <sz val="9"/>
        <color rgb="FFFFFFFF"/>
        <rFont val="Calibri"/>
        <family val="2"/>
        <scheme val="minor"/>
      </rPr>
      <t>+43</t>
    </r>
  </si>
  <si>
    <r>
      <t>258 </t>
    </r>
    <r>
      <rPr>
        <sz val="9"/>
        <color rgb="FFFFFFFF"/>
        <rFont val="Calibri"/>
        <family val="2"/>
        <scheme val="minor"/>
      </rPr>
      <t>+55</t>
    </r>
  </si>
  <si>
    <r>
      <t>Wepwawet</t>
    </r>
    <r>
      <rPr>
        <sz val="11"/>
        <color rgb="FF474747"/>
        <rFont val="Calibri"/>
        <family val="2"/>
        <scheme val="minor"/>
      </rPr>
      <t> </t>
    </r>
  </si>
  <si>
    <r>
      <t>Troll</t>
    </r>
    <r>
      <rPr>
        <sz val="11"/>
        <color rgb="FF474747"/>
        <rFont val="Calibri"/>
        <family val="2"/>
        <scheme val="minor"/>
      </rPr>
      <t> </t>
    </r>
  </si>
  <si>
    <t>Natars -43|-46</t>
  </si>
  <si>
    <r>
      <t>sepehrgp</t>
    </r>
    <r>
      <rPr>
        <sz val="11"/>
        <color rgb="FF474747"/>
        <rFont val="Calibri"/>
        <family val="2"/>
        <scheme val="minor"/>
      </rPr>
      <t> </t>
    </r>
  </si>
  <si>
    <r>
      <t>gagaga</t>
    </r>
    <r>
      <rPr>
        <sz val="11"/>
        <color rgb="FF474747"/>
        <rFont val="Calibri"/>
        <family val="2"/>
        <scheme val="minor"/>
      </rPr>
      <t> </t>
    </r>
  </si>
  <si>
    <r>
      <t>Hahaha</t>
    </r>
    <r>
      <rPr>
        <sz val="11"/>
        <color rgb="FF474747"/>
        <rFont val="Calibri"/>
        <family val="2"/>
        <scheme val="minor"/>
      </rPr>
      <t> </t>
    </r>
  </si>
  <si>
    <t>(-44|-48)</t>
  </si>
  <si>
    <t>jampec s villa</t>
  </si>
  <si>
    <r>
      <t>253 </t>
    </r>
    <r>
      <rPr>
        <sz val="9"/>
        <color rgb="FFFFFFFF"/>
        <rFont val="Calibri"/>
        <family val="2"/>
        <scheme val="minor"/>
      </rPr>
      <t>+14</t>
    </r>
  </si>
  <si>
    <r>
      <t>239 </t>
    </r>
    <r>
      <rPr>
        <sz val="9"/>
        <color rgb="FFFFFFFF"/>
        <rFont val="Calibri"/>
        <family val="2"/>
        <scheme val="minor"/>
      </rPr>
      <t>+13</t>
    </r>
  </si>
  <si>
    <r>
      <t>226 </t>
    </r>
    <r>
      <rPr>
        <sz val="9"/>
        <color rgb="FFFFFFFF"/>
        <rFont val="Calibri"/>
        <family val="2"/>
        <scheme val="minor"/>
      </rPr>
      <t>+19</t>
    </r>
  </si>
  <si>
    <r>
      <t>jampec</t>
    </r>
    <r>
      <rPr>
        <sz val="11"/>
        <color rgb="FF474747"/>
        <rFont val="Calibri"/>
        <family val="2"/>
        <scheme val="minor"/>
      </rPr>
      <t> </t>
    </r>
  </si>
  <si>
    <r>
      <t>TRIS</t>
    </r>
    <r>
      <rPr>
        <sz val="11"/>
        <color rgb="FF474747"/>
        <rFont val="Calibri"/>
        <family val="2"/>
        <scheme val="minor"/>
      </rPr>
      <t> </t>
    </r>
  </si>
  <si>
    <r>
      <t>Runbaby</t>
    </r>
    <r>
      <rPr>
        <sz val="11"/>
        <color rgb="FF474747"/>
        <rFont val="Calibri"/>
        <family val="2"/>
        <scheme val="minor"/>
      </rPr>
      <t> </t>
    </r>
  </si>
  <si>
    <r>
      <t>Weaseldwarf</t>
    </r>
    <r>
      <rPr>
        <sz val="11"/>
        <color rgb="FF474747"/>
        <rFont val="Calibri"/>
        <family val="2"/>
        <scheme val="minor"/>
      </rPr>
      <t> </t>
    </r>
  </si>
  <si>
    <r>
      <t>Sunwind</t>
    </r>
    <r>
      <rPr>
        <sz val="11"/>
        <color rgb="FF474747"/>
        <rFont val="Calibri"/>
        <family val="2"/>
        <scheme val="minor"/>
      </rPr>
      <t> </t>
    </r>
  </si>
  <si>
    <r>
      <t>pudge</t>
    </r>
    <r>
      <rPr>
        <sz val="11"/>
        <color rgb="FF474747"/>
        <rFont val="Calibri"/>
        <family val="2"/>
        <scheme val="minor"/>
      </rPr>
      <t> </t>
    </r>
  </si>
  <si>
    <r>
      <t>Bloody sword</t>
    </r>
    <r>
      <rPr>
        <sz val="11"/>
        <color rgb="FF474747"/>
        <rFont val="Calibri"/>
        <family val="2"/>
        <scheme val="minor"/>
      </rPr>
      <t> </t>
    </r>
  </si>
  <si>
    <r>
      <t>paramon</t>
    </r>
    <r>
      <rPr>
        <sz val="11"/>
        <color rgb="FF474747"/>
        <rFont val="Calibri"/>
        <family val="2"/>
        <scheme val="minor"/>
      </rPr>
      <t> </t>
    </r>
  </si>
  <si>
    <t>Natars -21|-40</t>
  </si>
  <si>
    <t>(-25|-37)</t>
  </si>
  <si>
    <t>Plenki`s village</t>
  </si>
  <si>
    <r>
      <t>Plenki</t>
    </r>
    <r>
      <rPr>
        <sz val="11"/>
        <color rgb="FF474747"/>
        <rFont val="Arial"/>
        <family val="2"/>
      </rPr>
      <t> </t>
    </r>
  </si>
  <si>
    <t>(-23|-38)</t>
  </si>
  <si>
    <t>bbtong</t>
  </si>
  <si>
    <r>
      <t>FellVisage</t>
    </r>
    <r>
      <rPr>
        <sz val="11"/>
        <color rgb="FF474747"/>
        <rFont val="Arial"/>
        <family val="2"/>
      </rPr>
      <t> </t>
    </r>
  </si>
  <si>
    <t>(-34|-36)</t>
  </si>
  <si>
    <t>Murder`s village</t>
  </si>
  <si>
    <r>
      <t>Murder</t>
    </r>
    <r>
      <rPr>
        <sz val="11"/>
        <color rgb="FF474747"/>
        <rFont val="Arial"/>
        <family val="2"/>
      </rPr>
      <t> </t>
    </r>
  </si>
  <si>
    <t>(-35|-66)</t>
  </si>
  <si>
    <t>Natars -35|-66</t>
  </si>
  <si>
    <t>(-17|-44)</t>
  </si>
  <si>
    <r>
      <t>WcM</t>
    </r>
    <r>
      <rPr>
        <sz val="11"/>
        <color rgb="FF474747"/>
        <rFont val="Arial"/>
        <family val="2"/>
      </rPr>
      <t> </t>
    </r>
  </si>
  <si>
    <t>(-22|-64)</t>
  </si>
  <si>
    <t>Abdullah`s village</t>
  </si>
  <si>
    <r>
      <t>Abdullah</t>
    </r>
    <r>
      <rPr>
        <sz val="11"/>
        <color rgb="FF474747"/>
        <rFont val="Arial"/>
        <family val="2"/>
      </rPr>
      <t> </t>
    </r>
  </si>
  <si>
    <t>(-16|-46)</t>
  </si>
  <si>
    <t>WC-Ente`s village</t>
  </si>
  <si>
    <r>
      <t>WC-Ente</t>
    </r>
    <r>
      <rPr>
        <sz val="11"/>
        <color rgb="FF474747"/>
        <rFont val="Arial"/>
        <family val="2"/>
      </rPr>
      <t> </t>
    </r>
  </si>
  <si>
    <t>(-36|-36)</t>
  </si>
  <si>
    <t>ROME</t>
  </si>
  <si>
    <r>
      <t>linus</t>
    </r>
    <r>
      <rPr>
        <sz val="11"/>
        <color rgb="FF474747"/>
        <rFont val="Arial"/>
        <family val="2"/>
      </rPr>
      <t> </t>
    </r>
  </si>
  <si>
    <t>(-45|-59)</t>
  </si>
  <si>
    <t>Natars -45|-59</t>
  </si>
  <si>
    <t>(-46|-45)</t>
  </si>
  <si>
    <t>infaboat`s village</t>
  </si>
  <si>
    <r>
      <t>infaboat</t>
    </r>
    <r>
      <rPr>
        <sz val="11"/>
        <color rgb="FF474747"/>
        <rFont val="Arial"/>
        <family val="2"/>
      </rPr>
      <t> </t>
    </r>
  </si>
  <si>
    <t>(-28|-67)</t>
  </si>
  <si>
    <t>MrCool`s village</t>
  </si>
  <si>
    <r>
      <t>MrCool</t>
    </r>
    <r>
      <rPr>
        <sz val="11"/>
        <color rgb="FF474747"/>
        <rFont val="Arial"/>
        <family val="2"/>
      </rPr>
      <t> </t>
    </r>
  </si>
  <si>
    <t>(-21|-38)</t>
  </si>
  <si>
    <t>blade`s village</t>
  </si>
  <si>
    <r>
      <t>blade</t>
    </r>
    <r>
      <rPr>
        <sz val="11"/>
        <color rgb="FF474747"/>
        <rFont val="Arial"/>
        <family val="2"/>
      </rPr>
      <t> </t>
    </r>
  </si>
  <si>
    <t>(-17|-60)</t>
  </si>
  <si>
    <t>Sperzie`s village</t>
  </si>
  <si>
    <r>
      <t>Sperzie</t>
    </r>
    <r>
      <rPr>
        <sz val="11"/>
        <color rgb="FF474747"/>
        <rFont val="Arial"/>
        <family val="2"/>
      </rPr>
      <t> </t>
    </r>
  </si>
  <si>
    <t>(-36|-67)</t>
  </si>
  <si>
    <t>Moew-kun</t>
  </si>
  <si>
    <r>
      <t>68 </t>
    </r>
    <r>
      <rPr>
        <sz val="9"/>
        <color rgb="FFFFFFFF"/>
        <rFont val="Arial"/>
        <family val="2"/>
      </rPr>
      <t>+2</t>
    </r>
  </si>
  <si>
    <r>
      <t>Alita</t>
    </r>
    <r>
      <rPr>
        <sz val="11"/>
        <color rgb="FF474747"/>
        <rFont val="Arial"/>
        <family val="2"/>
      </rPr>
      <t> </t>
    </r>
  </si>
  <si>
    <t>(-19|-63)</t>
  </si>
  <si>
    <t>1.☻Minas Morgulus☻</t>
  </si>
  <si>
    <r>
      <t>Ministeris</t>
    </r>
    <r>
      <rPr>
        <sz val="11"/>
        <color rgb="FF474747"/>
        <rFont val="Arial"/>
        <family val="2"/>
      </rPr>
      <t> </t>
    </r>
  </si>
  <si>
    <t>(-48|-51)</t>
  </si>
  <si>
    <t>1st Homer Simpson</t>
  </si>
  <si>
    <r>
      <t>236 </t>
    </r>
    <r>
      <rPr>
        <sz val="9"/>
        <color rgb="FFFFFFFF"/>
        <rFont val="Arial"/>
        <family val="2"/>
      </rPr>
      <t>+9</t>
    </r>
  </si>
  <si>
    <r>
      <t>227 </t>
    </r>
    <r>
      <rPr>
        <sz val="9"/>
        <color rgb="FFFFFFFF"/>
        <rFont val="Arial"/>
        <family val="2"/>
      </rPr>
      <t>+12</t>
    </r>
  </si>
  <si>
    <r>
      <t>215 </t>
    </r>
    <r>
      <rPr>
        <sz val="9"/>
        <color rgb="FFFFFFFF"/>
        <rFont val="Arial"/>
        <family val="2"/>
      </rPr>
      <t>+8</t>
    </r>
  </si>
  <si>
    <r>
      <t>Mr.Hex!</t>
    </r>
    <r>
      <rPr>
        <sz val="11"/>
        <color rgb="FF474747"/>
        <rFont val="Arial"/>
        <family val="2"/>
      </rPr>
      <t> </t>
    </r>
  </si>
  <si>
    <r>
      <t>HUNTERS</t>
    </r>
    <r>
      <rPr>
        <sz val="11"/>
        <color rgb="FF474747"/>
        <rFont val="Arial"/>
        <family val="2"/>
      </rPr>
      <t> </t>
    </r>
  </si>
  <si>
    <t>(-16|-43)</t>
  </si>
  <si>
    <t>isovito`s village</t>
  </si>
  <si>
    <r>
      <t>isovito</t>
    </r>
    <r>
      <rPr>
        <sz val="11"/>
        <color rgb="FF474747"/>
        <rFont val="Arial"/>
        <family val="2"/>
      </rPr>
      <t> </t>
    </r>
  </si>
  <si>
    <t>(-46|-43)</t>
  </si>
  <si>
    <t>benny the boke`s village</t>
  </si>
  <si>
    <r>
      <t>benny the boke</t>
    </r>
    <r>
      <rPr>
        <sz val="11"/>
        <color rgb="FF474747"/>
        <rFont val="Arial"/>
        <family val="2"/>
      </rPr>
      <t> </t>
    </r>
  </si>
  <si>
    <t>(-32|-68)</t>
  </si>
  <si>
    <t>Miguelb20015`s village</t>
  </si>
  <si>
    <r>
      <t>Miguelb20015</t>
    </r>
    <r>
      <rPr>
        <sz val="11"/>
        <color rgb="FF474747"/>
        <rFont val="Arial"/>
        <family val="2"/>
      </rPr>
      <t> </t>
    </r>
  </si>
  <si>
    <t>(-42|-64)</t>
  </si>
  <si>
    <t>Züri West</t>
  </si>
  <si>
    <r>
      <t>Topple</t>
    </r>
    <r>
      <rPr>
        <sz val="11"/>
        <color rgb="FF474747"/>
        <rFont val="Arial"/>
        <family val="2"/>
      </rPr>
      <t> </t>
    </r>
  </si>
  <si>
    <t>(-20|-64)</t>
  </si>
  <si>
    <t>BLACK HOLE</t>
  </si>
  <si>
    <r>
      <t>PLAYER NO.7</t>
    </r>
    <r>
      <rPr>
        <sz val="11"/>
        <color rgb="FF474747"/>
        <rFont val="Arial"/>
        <family val="2"/>
      </rPr>
      <t> </t>
    </r>
  </si>
  <si>
    <t>(-15|-44)</t>
  </si>
  <si>
    <t>Dead Waste</t>
  </si>
  <si>
    <r>
      <t>Arthorious</t>
    </r>
    <r>
      <rPr>
        <sz val="11"/>
        <color rgb="FF474747"/>
        <rFont val="Arial"/>
        <family val="2"/>
      </rPr>
      <t> </t>
    </r>
  </si>
  <si>
    <t>(-40|-36)</t>
  </si>
  <si>
    <t>kroen</t>
  </si>
  <si>
    <r>
      <t>215 </t>
    </r>
    <r>
      <rPr>
        <sz val="9"/>
        <color rgb="FFFFFFFF"/>
        <rFont val="Arial"/>
        <family val="2"/>
      </rPr>
      <t>+2</t>
    </r>
  </si>
  <si>
    <r>
      <t>213 </t>
    </r>
    <r>
      <rPr>
        <sz val="9"/>
        <color rgb="FFFFFFFF"/>
        <rFont val="Arial"/>
        <family val="2"/>
      </rPr>
      <t>+1</t>
    </r>
  </si>
  <si>
    <r>
      <t>smeden</t>
    </r>
    <r>
      <rPr>
        <sz val="11"/>
        <color rgb="FF474747"/>
        <rFont val="Arial"/>
        <family val="2"/>
      </rPr>
      <t> </t>
    </r>
  </si>
  <si>
    <t>(-22|-66)</t>
  </si>
  <si>
    <t>storm0</t>
  </si>
  <si>
    <r>
      <t>storm771</t>
    </r>
    <r>
      <rPr>
        <sz val="11"/>
        <color rgb="FF474747"/>
        <rFont val="Arial"/>
        <family val="2"/>
      </rPr>
      <t> </t>
    </r>
  </si>
  <si>
    <t>(-48|-46)</t>
  </si>
  <si>
    <t>G-0azZa</t>
  </si>
  <si>
    <r>
      <t>Sooner</t>
    </r>
    <r>
      <rPr>
        <sz val="11"/>
        <color rgb="FF474747"/>
        <rFont val="Arial"/>
        <family val="2"/>
      </rPr>
      <t> </t>
    </r>
  </si>
  <si>
    <t>(-47|-59)</t>
  </si>
  <si>
    <t>the Wall</t>
  </si>
  <si>
    <r>
      <t>Zurhkaf</t>
    </r>
    <r>
      <rPr>
        <sz val="11"/>
        <color rgb="FF474747"/>
        <rFont val="Arial"/>
        <family val="2"/>
      </rPr>
      <t> </t>
    </r>
  </si>
  <si>
    <t>(-23|-35)</t>
  </si>
  <si>
    <t>Killer</t>
  </si>
  <si>
    <r>
      <t>Killer</t>
    </r>
    <r>
      <rPr>
        <sz val="11"/>
        <color rgb="FF474747"/>
        <rFont val="Arial"/>
        <family val="2"/>
      </rPr>
      <t> </t>
    </r>
  </si>
  <si>
    <t>(-49|-51)</t>
  </si>
  <si>
    <t>2nd Bart Simpson</t>
  </si>
  <si>
    <r>
      <t>48 </t>
    </r>
    <r>
      <rPr>
        <sz val="9"/>
        <color rgb="FFFFFFFF"/>
        <rFont val="Arial"/>
        <family val="2"/>
      </rPr>
      <t>+16</t>
    </r>
  </si>
  <si>
    <r>
      <t>32 </t>
    </r>
    <r>
      <rPr>
        <sz val="9"/>
        <color rgb="FFFFFFFF"/>
        <rFont val="Arial"/>
        <family val="2"/>
      </rPr>
      <t>+32</t>
    </r>
  </si>
  <si>
    <t>(-13|-51)</t>
  </si>
  <si>
    <t>what</t>
  </si>
  <si>
    <r>
      <t>280 </t>
    </r>
    <r>
      <rPr>
        <sz val="9"/>
        <color rgb="FFFFFFFF"/>
        <rFont val="Arial"/>
        <family val="2"/>
      </rPr>
      <t>+14</t>
    </r>
  </si>
  <si>
    <r>
      <t>266 </t>
    </r>
    <r>
      <rPr>
        <sz val="9"/>
        <color rgb="FFFFFFFF"/>
        <rFont val="Arial"/>
        <family val="2"/>
      </rPr>
      <t>+6</t>
    </r>
  </si>
  <si>
    <r>
      <t>MareX</t>
    </r>
    <r>
      <rPr>
        <sz val="11"/>
        <color rgb="FF474747"/>
        <rFont val="Arial"/>
        <family val="2"/>
      </rPr>
      <t> </t>
    </r>
  </si>
  <si>
    <t>(-36|-33)</t>
  </si>
  <si>
    <t>#01 FRSTSTRK</t>
  </si>
  <si>
    <r>
      <t>TBR</t>
    </r>
    <r>
      <rPr>
        <sz val="11"/>
        <color rgb="FF474747"/>
        <rFont val="Arial"/>
        <family val="2"/>
      </rPr>
      <t> </t>
    </r>
  </si>
  <si>
    <t>(-41|-35)</t>
  </si>
  <si>
    <t>bigshaq`s village</t>
  </si>
  <si>
    <r>
      <t>bigshaq</t>
    </r>
    <r>
      <rPr>
        <sz val="11"/>
        <color rgb="FF474747"/>
        <rFont val="Arial"/>
        <family val="2"/>
      </rPr>
      <t> </t>
    </r>
  </si>
  <si>
    <t>(-47|-41)</t>
  </si>
  <si>
    <t>Shebileck`s village</t>
  </si>
  <si>
    <r>
      <t>Shebileck</t>
    </r>
    <r>
      <rPr>
        <sz val="11"/>
        <color rgb="FF474747"/>
        <rFont val="Arial"/>
        <family val="2"/>
      </rPr>
      <t> </t>
    </r>
  </si>
  <si>
    <t>(-50|-51)</t>
  </si>
  <si>
    <t>Zippo</t>
  </si>
  <si>
    <r>
      <t>Zip</t>
    </r>
    <r>
      <rPr>
        <sz val="11"/>
        <color rgb="FF474747"/>
        <rFont val="Arial"/>
        <family val="2"/>
      </rPr>
      <t> </t>
    </r>
  </si>
  <si>
    <t>(-32|-70)</t>
  </si>
  <si>
    <t>giu21`s village</t>
  </si>
  <si>
    <r>
      <t>giu21</t>
    </r>
    <r>
      <rPr>
        <sz val="11"/>
        <color rgb="FF474747"/>
        <rFont val="Arial"/>
        <family val="2"/>
      </rPr>
      <t> </t>
    </r>
  </si>
  <si>
    <t>(-17|-38)</t>
  </si>
  <si>
    <r>
      <t>sly</t>
    </r>
    <r>
      <rPr>
        <sz val="11"/>
        <color rgb="FF474747"/>
        <rFont val="Arial"/>
        <family val="2"/>
      </rPr>
      <t> </t>
    </r>
  </si>
  <si>
    <t>(-12|-49)</t>
  </si>
  <si>
    <t>twelve imam`s village</t>
  </si>
  <si>
    <r>
      <t>twelve imam</t>
    </r>
    <r>
      <rPr>
        <sz val="11"/>
        <color rgb="FF474747"/>
        <rFont val="Arial"/>
        <family val="2"/>
      </rPr>
      <t> </t>
    </r>
  </si>
  <si>
    <t>(-18|-37)</t>
  </si>
  <si>
    <t>shahi123`s village</t>
  </si>
  <si>
    <r>
      <t>shahi123</t>
    </r>
    <r>
      <rPr>
        <sz val="11"/>
        <color rgb="FF474747"/>
        <rFont val="Arial"/>
        <family val="2"/>
      </rPr>
      <t> </t>
    </r>
  </si>
  <si>
    <t>(-22|-68)</t>
  </si>
  <si>
    <t>Mehrad</t>
  </si>
  <si>
    <r>
      <t>Mehrad</t>
    </r>
    <r>
      <rPr>
        <sz val="11"/>
        <color rgb="FF474747"/>
        <rFont val="Arial"/>
        <family val="2"/>
      </rPr>
      <t> </t>
    </r>
  </si>
  <si>
    <t>(-34|-32)</t>
  </si>
  <si>
    <t>Tarekelzahy`s castle</t>
  </si>
  <si>
    <r>
      <t>Tarekelzahy</t>
    </r>
    <r>
      <rPr>
        <sz val="11"/>
        <color rgb="FF474747"/>
        <rFont val="Arial"/>
        <family val="2"/>
      </rPr>
      <t> </t>
    </r>
  </si>
  <si>
    <t>(-28|-70)</t>
  </si>
  <si>
    <t>Natars -28|-70</t>
  </si>
  <si>
    <t>(-15|-62)</t>
  </si>
  <si>
    <t>guals`s village</t>
  </si>
  <si>
    <r>
      <t>guals</t>
    </r>
    <r>
      <rPr>
        <sz val="11"/>
        <color rgb="FF474747"/>
        <rFont val="Arial"/>
        <family val="2"/>
      </rPr>
      <t> </t>
    </r>
  </si>
  <si>
    <t>(-27|-32)</t>
  </si>
  <si>
    <t>arcsas`s village</t>
  </si>
  <si>
    <r>
      <t>arcsas</t>
    </r>
    <r>
      <rPr>
        <sz val="11"/>
        <color rgb="FF474747"/>
        <rFont val="Arial"/>
        <family val="2"/>
      </rPr>
      <t> </t>
    </r>
  </si>
  <si>
    <t>(-12|-46)</t>
  </si>
  <si>
    <t>Land Of Neion</t>
  </si>
  <si>
    <r>
      <t>197 </t>
    </r>
    <r>
      <rPr>
        <sz val="9"/>
        <color rgb="FFFFFFFF"/>
        <rFont val="Arial"/>
        <family val="2"/>
      </rPr>
      <t>+2</t>
    </r>
  </si>
  <si>
    <r>
      <t>Neion034</t>
    </r>
    <r>
      <rPr>
        <sz val="11"/>
        <color rgb="FF474747"/>
        <rFont val="Arial"/>
        <family val="2"/>
      </rPr>
      <t> </t>
    </r>
  </si>
  <si>
    <t>(-30|-31)</t>
  </si>
  <si>
    <t>sword`s village</t>
  </si>
  <si>
    <r>
      <t>sword</t>
    </r>
    <r>
      <rPr>
        <sz val="11"/>
        <color rgb="FF474747"/>
        <rFont val="Arial"/>
        <family val="2"/>
      </rPr>
      <t> </t>
    </r>
  </si>
  <si>
    <t>(-33|-71)</t>
  </si>
  <si>
    <t>Chris47`s village</t>
  </si>
  <si>
    <r>
      <t>Chris47</t>
    </r>
    <r>
      <rPr>
        <sz val="11"/>
        <color rgb="FF474747"/>
        <rFont val="Arial"/>
        <family val="2"/>
      </rPr>
      <t> </t>
    </r>
  </si>
  <si>
    <t>05-Nov</t>
  </si>
  <si>
    <t>05-Oct</t>
  </si>
  <si>
    <t>05-Sep</t>
  </si>
  <si>
    <t>05-Aug</t>
  </si>
  <si>
    <t>05-Jul</t>
  </si>
  <si>
    <t>Coordonnées</t>
  </si>
  <si>
    <t>TroopToSendMultiplier</t>
  </si>
  <si>
    <t>Multiplier</t>
  </si>
  <si>
    <t>Coords</t>
  </si>
  <si>
    <t>Description</t>
  </si>
  <si>
    <t>Worth ?</t>
  </si>
  <si>
    <t>Banned</t>
  </si>
  <si>
    <t>Too many troops</t>
  </si>
  <si>
    <t>Active</t>
  </si>
  <si>
    <t>name</t>
  </si>
  <si>
    <t>ATT</t>
  </si>
  <si>
    <t>DEF SW</t>
  </si>
  <si>
    <t>DEF CAV</t>
  </si>
  <si>
    <t>SPEED</t>
  </si>
  <si>
    <t>Rat</t>
  </si>
  <si>
    <t>Spider</t>
  </si>
  <si>
    <t>Snake</t>
  </si>
  <si>
    <t>Bat</t>
  </si>
  <si>
    <t>Wild Boar</t>
  </si>
  <si>
    <t>Wolf</t>
  </si>
  <si>
    <t>Bear</t>
  </si>
  <si>
    <t>Crocodile</t>
  </si>
  <si>
    <t>Tiger</t>
  </si>
  <si>
    <t>Elephant</t>
  </si>
  <si>
    <t>QT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</si>
</sst>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.2"/>
      <color rgb="FF474747"/>
      <name val="Arial"/>
      <family val="2"/>
    </font>
    <font>
      <sz val="11"/>
      <color rgb="FF474747"/>
      <name val="Arial"/>
      <family val="2"/>
    </font>
    <font>
      <sz val="9"/>
      <color rgb="FF777777"/>
      <name val="Arial"/>
      <family val="2"/>
    </font>
    <font>
      <sz val="11"/>
      <color rgb="FFCA5A29"/>
      <name val="Arial"/>
      <family val="2"/>
    </font>
    <font>
      <sz val="9"/>
      <color rgb="FFFFFFFF"/>
      <name val="Arial"/>
      <family val="2"/>
    </font>
    <font>
      <sz val="13.2"/>
      <color rgb="FF474747"/>
      <name val="Calibri"/>
      <family val="2"/>
      <scheme val="minor"/>
    </font>
    <font>
      <sz val="11"/>
      <color rgb="FF474747"/>
      <name val="Calibri"/>
      <family val="2"/>
      <scheme val="minor"/>
    </font>
    <font>
      <sz val="9"/>
      <color rgb="FF777777"/>
      <name val="Calibri"/>
      <family val="2"/>
      <scheme val="minor"/>
    </font>
    <font>
      <sz val="11"/>
      <color rgb="FFCA5A29"/>
      <name val="Calibri"/>
      <family val="2"/>
      <scheme val="minor"/>
    </font>
    <font>
      <sz val="9"/>
      <color rgb="FFFFFFFF"/>
      <name val="Calibri"/>
      <family val="2"/>
      <scheme val="minor"/>
    </font>
    <font>
      <b/>
      <sz val="11"/>
      <color rgb="FF888888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E5"/>
        <bgColor indexed="64"/>
      </patternFill>
    </fill>
    <fill>
      <patternFill patternType="solid">
        <fgColor rgb="FFFFFBD5"/>
        <bgColor indexed="64"/>
      </patternFill>
    </fill>
    <fill>
      <patternFill patternType="solid">
        <fgColor rgb="FFE8E1C2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CCCC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888888"/>
      </top>
      <bottom/>
      <diagonal/>
    </border>
    <border>
      <left/>
      <right/>
      <top/>
      <bottom style="thick">
        <color rgb="FF888888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ck">
        <color rgb="FF888888"/>
      </bottom>
      <diagonal/>
    </border>
    <border>
      <left style="thin">
        <color theme="9"/>
      </left>
      <right style="thin">
        <color theme="9"/>
      </right>
      <top style="medium">
        <color rgb="FF888888"/>
      </top>
      <bottom style="thin">
        <color theme="9"/>
      </bottom>
      <diagonal/>
    </border>
    <border>
      <left style="medium">
        <color rgb="FFC0C0C0"/>
      </left>
      <right/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0" fillId="2" borderId="0" xfId="0" applyFill="1"/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2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2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0" fillId="0" borderId="0" xfId="0" applyFill="1"/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1" fillId="5" borderId="0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left" vertical="center" wrapText="1"/>
    </xf>
    <xf numFmtId="16" fontId="13" fillId="0" borderId="2" xfId="0" applyNumberFormat="1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7" borderId="6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2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medium">
          <color rgb="FF888888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CA5A29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ill>
        <patternFill patternType="solid">
          <fgColor indexed="64"/>
          <bgColor rgb="FFFFF3E5"/>
        </patternFill>
      </fill>
      <alignment horizontal="left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77777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8888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74747"/>
        <name val="Arial"/>
        <family val="2"/>
        <scheme val="none"/>
      </font>
      <fill>
        <patternFill patternType="solid">
          <fgColor indexed="64"/>
          <bgColor rgb="FFFFF3E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rgb="FF888888"/>
        </bottom>
      </border>
    </dxf>
    <dxf>
      <font>
        <strike val="0"/>
        <outline val="0"/>
        <shadow val="0"/>
        <u val="none"/>
        <vertAlign val="baseline"/>
        <sz val="11"/>
        <color rgb="FF888888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9525</xdr:colOff>
      <xdr:row>2</xdr:row>
      <xdr:rowOff>9525</xdr:rowOff>
    </xdr:to>
    <xdr:pic>
      <xdr:nvPicPr>
        <xdr:cNvPr id="2" name="Image 1" descr="offense">
          <a:extLst>
            <a:ext uri="{FF2B5EF4-FFF2-40B4-BE49-F238E27FC236}">
              <a16:creationId xmlns:a16="http://schemas.microsoft.com/office/drawing/2014/main" id="{46DEC6AF-665D-4903-B90F-C66B43039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5</xdr:col>
      <xdr:colOff>9525</xdr:colOff>
      <xdr:row>2</xdr:row>
      <xdr:rowOff>9525</xdr:rowOff>
    </xdr:to>
    <xdr:pic>
      <xdr:nvPicPr>
        <xdr:cNvPr id="3" name="Image 2" descr="Defense value against infantry">
          <a:extLst>
            <a:ext uri="{FF2B5EF4-FFF2-40B4-BE49-F238E27FC236}">
              <a16:creationId xmlns:a16="http://schemas.microsoft.com/office/drawing/2014/main" id="{A2F70384-4ADE-4E6F-A917-F5BF185A7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9525</xdr:colOff>
      <xdr:row>2</xdr:row>
      <xdr:rowOff>9525</xdr:rowOff>
    </xdr:to>
    <xdr:pic>
      <xdr:nvPicPr>
        <xdr:cNvPr id="4" name="Image 3" descr="Defense value against cavalry">
          <a:extLst>
            <a:ext uri="{FF2B5EF4-FFF2-40B4-BE49-F238E27FC236}">
              <a16:creationId xmlns:a16="http://schemas.microsoft.com/office/drawing/2014/main" id="{20120C10-715D-4C8D-85F8-5545B871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9525</xdr:colOff>
      <xdr:row>2</xdr:row>
      <xdr:rowOff>9525</xdr:rowOff>
    </xdr:to>
    <xdr:pic>
      <xdr:nvPicPr>
        <xdr:cNvPr id="5" name="Image 4" descr="Speed">
          <a:extLst>
            <a:ext uri="{FF2B5EF4-FFF2-40B4-BE49-F238E27FC236}">
              <a16:creationId xmlns:a16="http://schemas.microsoft.com/office/drawing/2014/main" id="{599B7209-F46F-4303-B405-E7D46CB3B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6" name="Image 5" descr="Capacity">
          <a:extLst>
            <a:ext uri="{FF2B5EF4-FFF2-40B4-BE49-F238E27FC236}">
              <a16:creationId xmlns:a16="http://schemas.microsoft.com/office/drawing/2014/main" id="{5A7B4A63-1B1D-4008-8D95-6DE8A12B9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7" name="Image 6" descr="Lumber">
          <a:extLst>
            <a:ext uri="{FF2B5EF4-FFF2-40B4-BE49-F238E27FC236}">
              <a16:creationId xmlns:a16="http://schemas.microsoft.com/office/drawing/2014/main" id="{EF01F4B5-23C6-4CF8-9EF9-798A01D6C7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8" name="Image 7" descr="Clay">
          <a:extLst>
            <a:ext uri="{FF2B5EF4-FFF2-40B4-BE49-F238E27FC236}">
              <a16:creationId xmlns:a16="http://schemas.microsoft.com/office/drawing/2014/main" id="{E2933520-B186-4ED9-B63A-05FAE680E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9" name="Image 8" descr="Iron">
          <a:extLst>
            <a:ext uri="{FF2B5EF4-FFF2-40B4-BE49-F238E27FC236}">
              <a16:creationId xmlns:a16="http://schemas.microsoft.com/office/drawing/2014/main" id="{73D5BDC4-A91A-493B-9952-8EA0D3B68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0" name="Image 9" descr="Crop">
          <a:extLst>
            <a:ext uri="{FF2B5EF4-FFF2-40B4-BE49-F238E27FC236}">
              <a16:creationId xmlns:a16="http://schemas.microsoft.com/office/drawing/2014/main" id="{AC3D4F8F-EE1F-43DB-A4A9-F64756936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1" name="Image 10" descr="Total cost">
          <a:extLst>
            <a:ext uri="{FF2B5EF4-FFF2-40B4-BE49-F238E27FC236}">
              <a16:creationId xmlns:a16="http://schemas.microsoft.com/office/drawing/2014/main" id="{2BF2F029-AA6B-47E2-8B55-7664F4445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2" name="Image 11" descr="upkeep">
          <a:extLst>
            <a:ext uri="{FF2B5EF4-FFF2-40B4-BE49-F238E27FC236}">
              <a16:creationId xmlns:a16="http://schemas.microsoft.com/office/drawing/2014/main" id="{6588DF3C-7602-4468-B0EB-7D52E1BCF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9525</xdr:colOff>
      <xdr:row>2</xdr:row>
      <xdr:rowOff>9525</xdr:rowOff>
    </xdr:to>
    <xdr:pic>
      <xdr:nvPicPr>
        <xdr:cNvPr id="13" name="Image 12" descr="Time">
          <a:extLst>
            <a:ext uri="{FF2B5EF4-FFF2-40B4-BE49-F238E27FC236}">
              <a16:creationId xmlns:a16="http://schemas.microsoft.com/office/drawing/2014/main" id="{1C72528A-3809-4C4E-8D7C-384103766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2</xdr:row>
      <xdr:rowOff>0</xdr:rowOff>
    </xdr:from>
    <xdr:ext cx="9525" cy="9525"/>
    <xdr:pic>
      <xdr:nvPicPr>
        <xdr:cNvPr id="14" name="Image 13" descr="offense">
          <a:extLst>
            <a:ext uri="{FF2B5EF4-FFF2-40B4-BE49-F238E27FC236}">
              <a16:creationId xmlns:a16="http://schemas.microsoft.com/office/drawing/2014/main" id="{C32E6378-C276-44B5-805B-8FC6DC23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581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5" name="Image 14" descr="offense">
          <a:extLst>
            <a:ext uri="{FF2B5EF4-FFF2-40B4-BE49-F238E27FC236}">
              <a16:creationId xmlns:a16="http://schemas.microsoft.com/office/drawing/2014/main" id="{16B76F7B-80A5-4322-960E-C13AB3F3C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15</xdr:row>
      <xdr:rowOff>0</xdr:rowOff>
    </xdr:from>
    <xdr:ext cx="9525" cy="9525"/>
    <xdr:pic>
      <xdr:nvPicPr>
        <xdr:cNvPr id="16" name="Image 15" descr="offense">
          <a:extLst>
            <a:ext uri="{FF2B5EF4-FFF2-40B4-BE49-F238E27FC236}">
              <a16:creationId xmlns:a16="http://schemas.microsoft.com/office/drawing/2014/main" id="{4CEB3BEF-DCEB-4F7A-830B-A780FAA7C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15</xdr:row>
      <xdr:rowOff>0</xdr:rowOff>
    </xdr:from>
    <xdr:ext cx="9525" cy="9525"/>
    <xdr:pic>
      <xdr:nvPicPr>
        <xdr:cNvPr id="17" name="Image 16" descr="Defense value against infantry">
          <a:extLst>
            <a:ext uri="{FF2B5EF4-FFF2-40B4-BE49-F238E27FC236}">
              <a16:creationId xmlns:a16="http://schemas.microsoft.com/office/drawing/2014/main" id="{5B54C4C9-F644-4B2D-AA53-3E2A9131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15</xdr:row>
      <xdr:rowOff>0</xdr:rowOff>
    </xdr:from>
    <xdr:ext cx="9525" cy="9525"/>
    <xdr:pic>
      <xdr:nvPicPr>
        <xdr:cNvPr id="18" name="Image 17" descr="Defense value against cavalry">
          <a:extLst>
            <a:ext uri="{FF2B5EF4-FFF2-40B4-BE49-F238E27FC236}">
              <a16:creationId xmlns:a16="http://schemas.microsoft.com/office/drawing/2014/main" id="{933E7326-EF40-40DF-AEAA-FAA4E1128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33813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19" name="Image 18" descr="offense">
          <a:extLst>
            <a:ext uri="{FF2B5EF4-FFF2-40B4-BE49-F238E27FC236}">
              <a16:creationId xmlns:a16="http://schemas.microsoft.com/office/drawing/2014/main" id="{DE9DE0EA-DE63-48F6-8E1C-75ACD1FD8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28</xdr:row>
      <xdr:rowOff>0</xdr:rowOff>
    </xdr:from>
    <xdr:ext cx="9525" cy="9525"/>
    <xdr:pic>
      <xdr:nvPicPr>
        <xdr:cNvPr id="20" name="Image 19" descr="offense">
          <a:extLst>
            <a:ext uri="{FF2B5EF4-FFF2-40B4-BE49-F238E27FC236}">
              <a16:creationId xmlns:a16="http://schemas.microsoft.com/office/drawing/2014/main" id="{82374088-3C20-4C4D-8E98-5B450170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28</xdr:row>
      <xdr:rowOff>0</xdr:rowOff>
    </xdr:from>
    <xdr:ext cx="9525" cy="9525"/>
    <xdr:pic>
      <xdr:nvPicPr>
        <xdr:cNvPr id="21" name="Image 20" descr="Defense value against infantry">
          <a:extLst>
            <a:ext uri="{FF2B5EF4-FFF2-40B4-BE49-F238E27FC236}">
              <a16:creationId xmlns:a16="http://schemas.microsoft.com/office/drawing/2014/main" id="{9057935E-9ED3-4A77-8267-9E44A15A2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0</xdr:colOff>
      <xdr:row>28</xdr:row>
      <xdr:rowOff>0</xdr:rowOff>
    </xdr:from>
    <xdr:ext cx="9525" cy="9525"/>
    <xdr:pic>
      <xdr:nvPicPr>
        <xdr:cNvPr id="22" name="Image 21" descr="Defense value against cavalry">
          <a:extLst>
            <a:ext uri="{FF2B5EF4-FFF2-40B4-BE49-F238E27FC236}">
              <a16:creationId xmlns:a16="http://schemas.microsoft.com/office/drawing/2014/main" id="{F07521A4-0C2A-4963-B087-07BB3D07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31908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98737D-84E8-4AF2-9755-E371DDB732E0}" name="Villages" displayName="Villages" ref="B2:N101" totalsRowShown="0" headerRowDxfId="23" dataDxfId="21" headerRowBorderDxfId="22">
  <autoFilter ref="B2:N101" xr:uid="{E70DD6E8-3F17-4193-A463-6610E91B20F1}"/>
  <tableColumns count="13">
    <tableColumn id="1" xr3:uid="{AB7CF577-6E61-4CFC-983E-F11DF8A411DF}" name="DISTANCE" dataDxfId="20"/>
    <tableColumn id="2" xr3:uid="{67E804B9-B263-4B93-AAFC-1AF426B10D97}" name="Coordonnées" dataDxfId="19"/>
    <tableColumn id="3" xr3:uid="{4EB015F9-B075-46D8-A92C-E76B154F7036}" name="VILLAGE" dataDxfId="18" dataCellStyle="Lien hypertexte"/>
    <tableColumn id="6" xr3:uid="{D1B93C3D-8B1C-41F4-A38D-86D9ACFF5212}" name="05-Nov" dataDxfId="17"/>
    <tableColumn id="7" xr3:uid="{D97E1C3B-E675-4299-AE6A-39DD65CACA91}" name="05-Oct" dataDxfId="16"/>
    <tableColumn id="8" xr3:uid="{FC5861E7-9881-4EBA-9B7F-D420A82E646D}" name="05-Sep" dataDxfId="15"/>
    <tableColumn id="9" xr3:uid="{B2988A59-B3DD-46C4-8E82-01290A037CC9}" name="05-Aug" dataDxfId="14"/>
    <tableColumn id="10" xr3:uid="{F2F77203-A5C1-4FFA-83D6-7D73C31B2F24}" name="05-Jul" dataDxfId="13"/>
    <tableColumn id="12" xr3:uid="{9CA2C2F1-C625-46F8-835F-9E3038A1CCE8}" name="PLAYER" dataDxfId="12"/>
    <tableColumn id="14" xr3:uid="{29675D41-1007-44D9-AD6B-9AE176573730}" name="CanRaid" dataDxfId="11"/>
    <tableColumn id="15" xr3:uid="{0DDD18EB-CEB8-4230-ABBF-D8CBC0AAFB84}" name="TroopToSendMultiplier" dataDxfId="10"/>
    <tableColumn id="13" xr3:uid="{4BDF327F-65C5-4954-B61B-BF6CB7399E2A}" name="ALLIANCE" dataDxfId="9" dataCellStyle="Lien hypertexte"/>
    <tableColumn id="17" xr3:uid="{E412D31A-3BF4-4F4E-8539-669B4D8A22EA}" name="Description" dataDxfId="8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s4.travian.com/position_details.php?x=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ts4.travian.com/position_details.php?x=-22&amp;y=-58" TargetMode="External"/><Relationship Id="rId117" Type="http://schemas.openxmlformats.org/officeDocument/2006/relationships/hyperlink" Target="http://ts4.travian.com/allianz.php?aid=0" TargetMode="External"/><Relationship Id="rId21" Type="http://schemas.openxmlformats.org/officeDocument/2006/relationships/hyperlink" Target="http://ts4.travian.com/position_details.php?x=-38&amp;y=-61" TargetMode="External"/><Relationship Id="rId42" Type="http://schemas.openxmlformats.org/officeDocument/2006/relationships/hyperlink" Target="http://ts4.travian.com/position_details.php?x=-33&amp;y=-57" TargetMode="External"/><Relationship Id="rId47" Type="http://schemas.openxmlformats.org/officeDocument/2006/relationships/hyperlink" Target="http://ts4.travian.com/position_details.php?x=-36&amp;y=-49" TargetMode="External"/><Relationship Id="rId63" Type="http://schemas.openxmlformats.org/officeDocument/2006/relationships/hyperlink" Target="http://ts4.travian.com/spieler.php?uid=1" TargetMode="External"/><Relationship Id="rId68" Type="http://schemas.openxmlformats.org/officeDocument/2006/relationships/hyperlink" Target="http://ts4.travian.com/position_details.php?x=-45&amp;y=-59" TargetMode="External"/><Relationship Id="rId84" Type="http://schemas.openxmlformats.org/officeDocument/2006/relationships/hyperlink" Target="http://ts4.travian.com/position_details.php?x=-22&amp;y=-66" TargetMode="External"/><Relationship Id="rId89" Type="http://schemas.openxmlformats.org/officeDocument/2006/relationships/hyperlink" Target="http://ts4.travian.com/position_details.php?x=-13&amp;y=-51" TargetMode="External"/><Relationship Id="rId112" Type="http://schemas.openxmlformats.org/officeDocument/2006/relationships/hyperlink" Target="http://ts4.travian.com/allianz.php?aid=0" TargetMode="External"/><Relationship Id="rId133" Type="http://schemas.openxmlformats.org/officeDocument/2006/relationships/hyperlink" Target="http://ts4.travian.com/allianz.php?aid=0" TargetMode="External"/><Relationship Id="rId138" Type="http://schemas.openxmlformats.org/officeDocument/2006/relationships/hyperlink" Target="http://ts4.travian.com/allianz.php?aid=0" TargetMode="External"/><Relationship Id="rId154" Type="http://schemas.openxmlformats.org/officeDocument/2006/relationships/hyperlink" Target="http://ts4.travian.com/allianz.php?aid=0" TargetMode="External"/><Relationship Id="rId159" Type="http://schemas.openxmlformats.org/officeDocument/2006/relationships/hyperlink" Target="http://ts4.travian.com/allianz.php?aid=0" TargetMode="External"/><Relationship Id="rId175" Type="http://schemas.openxmlformats.org/officeDocument/2006/relationships/table" Target="../tables/table1.xml"/><Relationship Id="rId170" Type="http://schemas.openxmlformats.org/officeDocument/2006/relationships/hyperlink" Target="http://ts4.travian.com/allianz.php?aid=0" TargetMode="External"/><Relationship Id="rId16" Type="http://schemas.openxmlformats.org/officeDocument/2006/relationships/hyperlink" Target="http://ts4.travian.com/position_details.php?x=-39&amp;y=-41" TargetMode="External"/><Relationship Id="rId107" Type="http://schemas.openxmlformats.org/officeDocument/2006/relationships/hyperlink" Target="http://ts4.travian.com/allianz.php?aid=0" TargetMode="External"/><Relationship Id="rId11" Type="http://schemas.openxmlformats.org/officeDocument/2006/relationships/hyperlink" Target="http://ts4.travian.com/position_details.php?x=-44&amp;y=-48" TargetMode="External"/><Relationship Id="rId32" Type="http://schemas.openxmlformats.org/officeDocument/2006/relationships/hyperlink" Target="http://ts4.travian.com/position_details.php?x=-30&amp;y=-60" TargetMode="External"/><Relationship Id="rId37" Type="http://schemas.openxmlformats.org/officeDocument/2006/relationships/hyperlink" Target="http://ts4.travian.com/position_details.php?x=-25&amp;y=-46" TargetMode="External"/><Relationship Id="rId53" Type="http://schemas.openxmlformats.org/officeDocument/2006/relationships/hyperlink" Target="http://ts4.travian.com/position_details.php?x=-32&amp;y=-50" TargetMode="External"/><Relationship Id="rId58" Type="http://schemas.openxmlformats.org/officeDocument/2006/relationships/hyperlink" Target="http://ts4.travian.com/position_details.php?x=-37&amp;y=-65" TargetMode="External"/><Relationship Id="rId74" Type="http://schemas.openxmlformats.org/officeDocument/2006/relationships/hyperlink" Target="http://ts4.travian.com/position_details.php?x=-36&amp;y=-67" TargetMode="External"/><Relationship Id="rId79" Type="http://schemas.openxmlformats.org/officeDocument/2006/relationships/hyperlink" Target="http://ts4.travian.com/position_details.php?x=-32&amp;y=-68" TargetMode="External"/><Relationship Id="rId102" Type="http://schemas.openxmlformats.org/officeDocument/2006/relationships/hyperlink" Target="http://ts4.travian.com/position_details.php?x=-15&amp;y=-62" TargetMode="External"/><Relationship Id="rId123" Type="http://schemas.openxmlformats.org/officeDocument/2006/relationships/hyperlink" Target="http://ts4.travian.com/allianz.php?aid=0" TargetMode="External"/><Relationship Id="rId128" Type="http://schemas.openxmlformats.org/officeDocument/2006/relationships/hyperlink" Target="http://ts4.travian.com/allianz.php?aid=0" TargetMode="External"/><Relationship Id="rId144" Type="http://schemas.openxmlformats.org/officeDocument/2006/relationships/hyperlink" Target="http://ts4.travian.com/allianz.php?aid=0" TargetMode="External"/><Relationship Id="rId149" Type="http://schemas.openxmlformats.org/officeDocument/2006/relationships/hyperlink" Target="http://ts4.travian.com/allianz.php?aid=0" TargetMode="External"/><Relationship Id="rId5" Type="http://schemas.openxmlformats.org/officeDocument/2006/relationships/hyperlink" Target="http://ts4.travian.com/position_details.php?x=-24&amp;y=-39" TargetMode="External"/><Relationship Id="rId90" Type="http://schemas.openxmlformats.org/officeDocument/2006/relationships/hyperlink" Target="http://ts4.travian.com/position_details.php?x=-36&amp;y=-33" TargetMode="External"/><Relationship Id="rId95" Type="http://schemas.openxmlformats.org/officeDocument/2006/relationships/hyperlink" Target="http://ts4.travian.com/position_details.php?x=-17&amp;y=-38" TargetMode="External"/><Relationship Id="rId160" Type="http://schemas.openxmlformats.org/officeDocument/2006/relationships/hyperlink" Target="http://ts4.travian.com/allianz.php?aid=0" TargetMode="External"/><Relationship Id="rId165" Type="http://schemas.openxmlformats.org/officeDocument/2006/relationships/hyperlink" Target="http://ts4.travian.com/allianz.php?aid=0" TargetMode="External"/><Relationship Id="rId22" Type="http://schemas.openxmlformats.org/officeDocument/2006/relationships/hyperlink" Target="http://ts4.travian.com/position_details.php?x=-42&amp;y=-56" TargetMode="External"/><Relationship Id="rId27" Type="http://schemas.openxmlformats.org/officeDocument/2006/relationships/hyperlink" Target="http://ts4.travian.com/position_details.php?x=-21&amp;y=-47" TargetMode="External"/><Relationship Id="rId43" Type="http://schemas.openxmlformats.org/officeDocument/2006/relationships/hyperlink" Target="http://ts4.travian.com/position_details.php?x=-37&amp;y=-50" TargetMode="External"/><Relationship Id="rId48" Type="http://schemas.openxmlformats.org/officeDocument/2006/relationships/hyperlink" Target="http://ts4.travian.com/position_details.php?x=-30&amp;y=-56" TargetMode="External"/><Relationship Id="rId64" Type="http://schemas.openxmlformats.org/officeDocument/2006/relationships/hyperlink" Target="http://ts4.travian.com/position_details.php?x=-17&amp;y=-44" TargetMode="External"/><Relationship Id="rId69" Type="http://schemas.openxmlformats.org/officeDocument/2006/relationships/hyperlink" Target="http://ts4.travian.com/spieler.php?uid=1" TargetMode="External"/><Relationship Id="rId113" Type="http://schemas.openxmlformats.org/officeDocument/2006/relationships/hyperlink" Target="http://ts4.travian.com/allianz.php?aid=0" TargetMode="External"/><Relationship Id="rId118" Type="http://schemas.openxmlformats.org/officeDocument/2006/relationships/hyperlink" Target="http://ts4.travian.com/allianz.php?aid=0" TargetMode="External"/><Relationship Id="rId134" Type="http://schemas.openxmlformats.org/officeDocument/2006/relationships/hyperlink" Target="http://ts4.travian.com/allianz.php?aid=0" TargetMode="External"/><Relationship Id="rId139" Type="http://schemas.openxmlformats.org/officeDocument/2006/relationships/hyperlink" Target="http://ts4.travian.com/allianz.php?aid=0" TargetMode="External"/><Relationship Id="rId80" Type="http://schemas.openxmlformats.org/officeDocument/2006/relationships/hyperlink" Target="http://ts4.travian.com/position_details.php?x=-42&amp;y=-64" TargetMode="External"/><Relationship Id="rId85" Type="http://schemas.openxmlformats.org/officeDocument/2006/relationships/hyperlink" Target="http://ts4.travian.com/position_details.php?x=-48&amp;y=-46" TargetMode="External"/><Relationship Id="rId150" Type="http://schemas.openxmlformats.org/officeDocument/2006/relationships/hyperlink" Target="http://ts4.travian.com/allianz.php?aid=0" TargetMode="External"/><Relationship Id="rId155" Type="http://schemas.openxmlformats.org/officeDocument/2006/relationships/hyperlink" Target="http://ts4.travian.com/allianz.php?aid=0" TargetMode="External"/><Relationship Id="rId171" Type="http://schemas.openxmlformats.org/officeDocument/2006/relationships/hyperlink" Target="http://ts4.travian.com/allianz.php?aid=0" TargetMode="External"/><Relationship Id="rId12" Type="http://schemas.openxmlformats.org/officeDocument/2006/relationships/hyperlink" Target="http://ts4.travian.com/position_details.php?x=-38&amp;y=-40" TargetMode="External"/><Relationship Id="rId17" Type="http://schemas.openxmlformats.org/officeDocument/2006/relationships/hyperlink" Target="http://ts4.travian.com/position_details.php?x=-40&amp;y=-60" TargetMode="External"/><Relationship Id="rId33" Type="http://schemas.openxmlformats.org/officeDocument/2006/relationships/hyperlink" Target="http://ts4.travian.com/position_details.php?x=-40&amp;y=-51" TargetMode="External"/><Relationship Id="rId38" Type="http://schemas.openxmlformats.org/officeDocument/2006/relationships/hyperlink" Target="http://ts4.travian.com/position_details.php?x=-35&amp;y=-45" TargetMode="External"/><Relationship Id="rId59" Type="http://schemas.openxmlformats.org/officeDocument/2006/relationships/hyperlink" Target="http://ts4.travian.com/position_details.php?x=-25&amp;y=-37" TargetMode="External"/><Relationship Id="rId103" Type="http://schemas.openxmlformats.org/officeDocument/2006/relationships/hyperlink" Target="http://ts4.travian.com/position_details.php?x=-27&amp;y=-32" TargetMode="External"/><Relationship Id="rId108" Type="http://schemas.openxmlformats.org/officeDocument/2006/relationships/hyperlink" Target="http://ts4.travian.com/allianz.php?aid=0" TargetMode="External"/><Relationship Id="rId124" Type="http://schemas.openxmlformats.org/officeDocument/2006/relationships/hyperlink" Target="http://ts4.travian.com/allianz.php?aid=0" TargetMode="External"/><Relationship Id="rId129" Type="http://schemas.openxmlformats.org/officeDocument/2006/relationships/hyperlink" Target="http://ts4.travian.com/allianz.php?aid=0" TargetMode="External"/><Relationship Id="rId54" Type="http://schemas.openxmlformats.org/officeDocument/2006/relationships/hyperlink" Target="http://ts4.travian.com/position_details.php?x=-28&amp;y=-65" TargetMode="External"/><Relationship Id="rId70" Type="http://schemas.openxmlformats.org/officeDocument/2006/relationships/hyperlink" Target="http://ts4.travian.com/position_details.php?x=-46&amp;y=-45" TargetMode="External"/><Relationship Id="rId75" Type="http://schemas.openxmlformats.org/officeDocument/2006/relationships/hyperlink" Target="http://ts4.travian.com/position_details.php?x=-19&amp;y=-63" TargetMode="External"/><Relationship Id="rId91" Type="http://schemas.openxmlformats.org/officeDocument/2006/relationships/hyperlink" Target="http://ts4.travian.com/position_details.php?x=-41&amp;y=-35" TargetMode="External"/><Relationship Id="rId96" Type="http://schemas.openxmlformats.org/officeDocument/2006/relationships/hyperlink" Target="http://ts4.travian.com/position_details.php?x=-12&amp;y=-49" TargetMode="External"/><Relationship Id="rId140" Type="http://schemas.openxmlformats.org/officeDocument/2006/relationships/hyperlink" Target="http://ts4.travian.com/allianz.php?aid=0" TargetMode="External"/><Relationship Id="rId145" Type="http://schemas.openxmlformats.org/officeDocument/2006/relationships/hyperlink" Target="http://ts4.travian.com/allianz.php?aid=0" TargetMode="External"/><Relationship Id="rId161" Type="http://schemas.openxmlformats.org/officeDocument/2006/relationships/hyperlink" Target="http://ts4.travian.com/allianz.php?aid=0" TargetMode="External"/><Relationship Id="rId166" Type="http://schemas.openxmlformats.org/officeDocument/2006/relationships/hyperlink" Target="http://ts4.travian.com/allianz.php?aid=0" TargetMode="External"/><Relationship Id="rId1" Type="http://schemas.openxmlformats.org/officeDocument/2006/relationships/hyperlink" Target="http://ts4.travian.com/position_details.php?x=-17&amp;y=-49" TargetMode="External"/><Relationship Id="rId6" Type="http://schemas.openxmlformats.org/officeDocument/2006/relationships/hyperlink" Target="http://ts4.travian.com/position_details.php?x=-24&amp;y=-63" TargetMode="External"/><Relationship Id="rId23" Type="http://schemas.openxmlformats.org/officeDocument/2006/relationships/hyperlink" Target="http://ts4.travian.com/position_details.php?x=-31&amp;y=-63" TargetMode="External"/><Relationship Id="rId28" Type="http://schemas.openxmlformats.org/officeDocument/2006/relationships/hyperlink" Target="http://ts4.travian.com/position_details.php?x=-36&amp;y=-60" TargetMode="External"/><Relationship Id="rId49" Type="http://schemas.openxmlformats.org/officeDocument/2006/relationships/hyperlink" Target="http://ts4.travian.com/position_details.php?x=-35&amp;y=-53" TargetMode="External"/><Relationship Id="rId114" Type="http://schemas.openxmlformats.org/officeDocument/2006/relationships/hyperlink" Target="http://ts4.travian.com/allianz.php?aid=0" TargetMode="External"/><Relationship Id="rId119" Type="http://schemas.openxmlformats.org/officeDocument/2006/relationships/hyperlink" Target="http://ts4.travian.com/allianz.php?aid=0" TargetMode="External"/><Relationship Id="rId10" Type="http://schemas.openxmlformats.org/officeDocument/2006/relationships/hyperlink" Target="http://ts4.travian.com/position_details.php?x=-37&amp;y=-39" TargetMode="External"/><Relationship Id="rId31" Type="http://schemas.openxmlformats.org/officeDocument/2006/relationships/hyperlink" Target="http://ts4.travian.com/position_details.php?x=-28&amp;y=-42" TargetMode="External"/><Relationship Id="rId44" Type="http://schemas.openxmlformats.org/officeDocument/2006/relationships/hyperlink" Target="http://ts4.travian.com/position_details.php?x=-36&amp;y=-54" TargetMode="External"/><Relationship Id="rId52" Type="http://schemas.openxmlformats.org/officeDocument/2006/relationships/hyperlink" Target="http://ts4.travian.com/position_details.php?x=-32&amp;y=-52" TargetMode="External"/><Relationship Id="rId60" Type="http://schemas.openxmlformats.org/officeDocument/2006/relationships/hyperlink" Target="http://ts4.travian.com/position_details.php?x=-23&amp;y=-38" TargetMode="External"/><Relationship Id="rId65" Type="http://schemas.openxmlformats.org/officeDocument/2006/relationships/hyperlink" Target="http://ts4.travian.com/position_details.php?x=-22&amp;y=-64" TargetMode="External"/><Relationship Id="rId73" Type="http://schemas.openxmlformats.org/officeDocument/2006/relationships/hyperlink" Target="http://ts4.travian.com/position_details.php?x=-17&amp;y=-60" TargetMode="External"/><Relationship Id="rId78" Type="http://schemas.openxmlformats.org/officeDocument/2006/relationships/hyperlink" Target="http://ts4.travian.com/position_details.php?x=-46&amp;y=-43" TargetMode="External"/><Relationship Id="rId81" Type="http://schemas.openxmlformats.org/officeDocument/2006/relationships/hyperlink" Target="http://ts4.travian.com/position_details.php?x=-20&amp;y=-64" TargetMode="External"/><Relationship Id="rId86" Type="http://schemas.openxmlformats.org/officeDocument/2006/relationships/hyperlink" Target="http://ts4.travian.com/position_details.php?x=-47&amp;y=-59" TargetMode="External"/><Relationship Id="rId94" Type="http://schemas.openxmlformats.org/officeDocument/2006/relationships/hyperlink" Target="http://ts4.travian.com/position_details.php?x=-32&amp;y=-70" TargetMode="External"/><Relationship Id="rId99" Type="http://schemas.openxmlformats.org/officeDocument/2006/relationships/hyperlink" Target="http://ts4.travian.com/position_details.php?x=-34&amp;y=-32" TargetMode="External"/><Relationship Id="rId101" Type="http://schemas.openxmlformats.org/officeDocument/2006/relationships/hyperlink" Target="http://ts4.travian.com/spieler.php?uid=1" TargetMode="External"/><Relationship Id="rId122" Type="http://schemas.openxmlformats.org/officeDocument/2006/relationships/hyperlink" Target="http://ts4.travian.com/allianz.php?aid=0" TargetMode="External"/><Relationship Id="rId130" Type="http://schemas.openxmlformats.org/officeDocument/2006/relationships/hyperlink" Target="http://ts4.travian.com/allianz.php?aid=0" TargetMode="External"/><Relationship Id="rId135" Type="http://schemas.openxmlformats.org/officeDocument/2006/relationships/hyperlink" Target="http://ts4.travian.com/allianz.php?aid=0" TargetMode="External"/><Relationship Id="rId143" Type="http://schemas.openxmlformats.org/officeDocument/2006/relationships/hyperlink" Target="http://ts4.travian.com/allianz.php?aid=0" TargetMode="External"/><Relationship Id="rId148" Type="http://schemas.openxmlformats.org/officeDocument/2006/relationships/hyperlink" Target="http://ts4.travian.com/allianz.php?aid=0" TargetMode="External"/><Relationship Id="rId151" Type="http://schemas.openxmlformats.org/officeDocument/2006/relationships/hyperlink" Target="http://ts4.travian.com/allianz.php?aid=0" TargetMode="External"/><Relationship Id="rId156" Type="http://schemas.openxmlformats.org/officeDocument/2006/relationships/hyperlink" Target="http://ts4.travian.com/allianz.php?aid=0" TargetMode="External"/><Relationship Id="rId164" Type="http://schemas.openxmlformats.org/officeDocument/2006/relationships/hyperlink" Target="http://ts4.travian.com/allianz.php?aid=0" TargetMode="External"/><Relationship Id="rId169" Type="http://schemas.openxmlformats.org/officeDocument/2006/relationships/hyperlink" Target="http://ts4.travian.com/allianz.php?aid=0" TargetMode="External"/><Relationship Id="rId4" Type="http://schemas.openxmlformats.org/officeDocument/2006/relationships/hyperlink" Target="http://ts4.travian.com/spieler.php?uid=1" TargetMode="External"/><Relationship Id="rId9" Type="http://schemas.openxmlformats.org/officeDocument/2006/relationships/hyperlink" Target="http://ts4.travian.com/position_details.php?x=-39&amp;y=-62" TargetMode="External"/><Relationship Id="rId172" Type="http://schemas.openxmlformats.org/officeDocument/2006/relationships/hyperlink" Target="http://ts4.travian.com/allianz.php?aid=0" TargetMode="External"/><Relationship Id="rId13" Type="http://schemas.openxmlformats.org/officeDocument/2006/relationships/hyperlink" Target="http://ts4.travian.com/position_details.php?x=-44&amp;y=-51" TargetMode="External"/><Relationship Id="rId18" Type="http://schemas.openxmlformats.org/officeDocument/2006/relationships/hyperlink" Target="http://ts4.travian.com/spieler.php?uid=1" TargetMode="External"/><Relationship Id="rId39" Type="http://schemas.openxmlformats.org/officeDocument/2006/relationships/hyperlink" Target="http://ts4.travian.com/position_details.php?x=-32&amp;y=-58" TargetMode="External"/><Relationship Id="rId109" Type="http://schemas.openxmlformats.org/officeDocument/2006/relationships/hyperlink" Target="http://ts4.travian.com/allianz.php?aid=0" TargetMode="External"/><Relationship Id="rId34" Type="http://schemas.openxmlformats.org/officeDocument/2006/relationships/hyperlink" Target="http://ts4.travian.com/position_details.php?x=-27&amp;y=-43" TargetMode="External"/><Relationship Id="rId50" Type="http://schemas.openxmlformats.org/officeDocument/2006/relationships/hyperlink" Target="http://ts4.travian.com/position_details.php?x=-30&amp;y=-54" TargetMode="External"/><Relationship Id="rId55" Type="http://schemas.openxmlformats.org/officeDocument/2006/relationships/hyperlink" Target="http://ts4.travian.com/position_details.php?x=-21&amp;y=-40" TargetMode="External"/><Relationship Id="rId76" Type="http://schemas.openxmlformats.org/officeDocument/2006/relationships/hyperlink" Target="http://ts4.travian.com/position_details.php?x=-48&amp;y=-51" TargetMode="External"/><Relationship Id="rId97" Type="http://schemas.openxmlformats.org/officeDocument/2006/relationships/hyperlink" Target="http://ts4.travian.com/position_details.php?x=-18&amp;y=-37" TargetMode="External"/><Relationship Id="rId104" Type="http://schemas.openxmlformats.org/officeDocument/2006/relationships/hyperlink" Target="http://ts4.travian.com/position_details.php?x=-12&amp;y=-46" TargetMode="External"/><Relationship Id="rId120" Type="http://schemas.openxmlformats.org/officeDocument/2006/relationships/hyperlink" Target="http://ts4.travian.com/allianz.php?aid=0" TargetMode="External"/><Relationship Id="rId125" Type="http://schemas.openxmlformats.org/officeDocument/2006/relationships/hyperlink" Target="http://ts4.travian.com/allianz.php?aid=0" TargetMode="External"/><Relationship Id="rId141" Type="http://schemas.openxmlformats.org/officeDocument/2006/relationships/hyperlink" Target="http://ts4.travian.com/allianz.php?aid=0" TargetMode="External"/><Relationship Id="rId146" Type="http://schemas.openxmlformats.org/officeDocument/2006/relationships/hyperlink" Target="http://ts4.travian.com/allianz.php?aid=0" TargetMode="External"/><Relationship Id="rId167" Type="http://schemas.openxmlformats.org/officeDocument/2006/relationships/hyperlink" Target="http://ts4.travian.com/allianz.php?aid=0" TargetMode="External"/><Relationship Id="rId7" Type="http://schemas.openxmlformats.org/officeDocument/2006/relationships/hyperlink" Target="http://ts4.travian.com/position_details.php?x=-20&amp;y=-59" TargetMode="External"/><Relationship Id="rId71" Type="http://schemas.openxmlformats.org/officeDocument/2006/relationships/hyperlink" Target="http://ts4.travian.com/position_details.php?x=-28&amp;y=-67" TargetMode="External"/><Relationship Id="rId92" Type="http://schemas.openxmlformats.org/officeDocument/2006/relationships/hyperlink" Target="http://ts4.travian.com/position_details.php?x=-47&amp;y=-41" TargetMode="External"/><Relationship Id="rId162" Type="http://schemas.openxmlformats.org/officeDocument/2006/relationships/hyperlink" Target="http://ts4.travian.com/allianz.php?aid=0" TargetMode="External"/><Relationship Id="rId2" Type="http://schemas.openxmlformats.org/officeDocument/2006/relationships/hyperlink" Target="http://ts4.travian.com/position_details.php?x=-17&amp;y=-53" TargetMode="External"/><Relationship Id="rId29" Type="http://schemas.openxmlformats.org/officeDocument/2006/relationships/hyperlink" Target="http://ts4.travian.com/position_details.php?x=-41&amp;y=-52" TargetMode="External"/><Relationship Id="rId24" Type="http://schemas.openxmlformats.org/officeDocument/2006/relationships/hyperlink" Target="http://ts4.travian.com/position_details.php?x=-34&amp;y=-62" TargetMode="External"/><Relationship Id="rId40" Type="http://schemas.openxmlformats.org/officeDocument/2006/relationships/hyperlink" Target="http://ts4.travian.com/position_details.php?x=-28&amp;y=-45" TargetMode="External"/><Relationship Id="rId45" Type="http://schemas.openxmlformats.org/officeDocument/2006/relationships/hyperlink" Target="http://ts4.travian.com/position_details.php?x=-26&amp;y=-48" TargetMode="External"/><Relationship Id="rId66" Type="http://schemas.openxmlformats.org/officeDocument/2006/relationships/hyperlink" Target="http://ts4.travian.com/position_details.php?x=-16&amp;y=-46" TargetMode="External"/><Relationship Id="rId87" Type="http://schemas.openxmlformats.org/officeDocument/2006/relationships/hyperlink" Target="http://ts4.travian.com/position_details.php?x=-23&amp;y=-35" TargetMode="External"/><Relationship Id="rId110" Type="http://schemas.openxmlformats.org/officeDocument/2006/relationships/hyperlink" Target="http://ts4.travian.com/allianz.php?aid=0" TargetMode="External"/><Relationship Id="rId115" Type="http://schemas.openxmlformats.org/officeDocument/2006/relationships/hyperlink" Target="http://ts4.travian.com/allianz.php?aid=0" TargetMode="External"/><Relationship Id="rId131" Type="http://schemas.openxmlformats.org/officeDocument/2006/relationships/hyperlink" Target="http://ts4.travian.com/allianz.php?aid=0" TargetMode="External"/><Relationship Id="rId136" Type="http://schemas.openxmlformats.org/officeDocument/2006/relationships/hyperlink" Target="http://ts4.travian.com/allianz.php?aid=0" TargetMode="External"/><Relationship Id="rId157" Type="http://schemas.openxmlformats.org/officeDocument/2006/relationships/hyperlink" Target="http://ts4.travian.com/allianz.php?aid=0" TargetMode="External"/><Relationship Id="rId61" Type="http://schemas.openxmlformats.org/officeDocument/2006/relationships/hyperlink" Target="http://ts4.travian.com/position_details.php?x=-34&amp;y=-36" TargetMode="External"/><Relationship Id="rId82" Type="http://schemas.openxmlformats.org/officeDocument/2006/relationships/hyperlink" Target="http://ts4.travian.com/position_details.php?x=-15&amp;y=-44" TargetMode="External"/><Relationship Id="rId152" Type="http://schemas.openxmlformats.org/officeDocument/2006/relationships/hyperlink" Target="http://ts4.travian.com/allianz.php?aid=0" TargetMode="External"/><Relationship Id="rId173" Type="http://schemas.openxmlformats.org/officeDocument/2006/relationships/hyperlink" Target="http://ts4.travian.com/allianz.php?aid=0" TargetMode="External"/><Relationship Id="rId19" Type="http://schemas.openxmlformats.org/officeDocument/2006/relationships/hyperlink" Target="http://ts4.travian.com/position_details.php?x=-27&amp;y=-39" TargetMode="External"/><Relationship Id="rId14" Type="http://schemas.openxmlformats.org/officeDocument/2006/relationships/hyperlink" Target="http://ts4.travian.com/spieler.php?uid=1" TargetMode="External"/><Relationship Id="rId30" Type="http://schemas.openxmlformats.org/officeDocument/2006/relationships/hyperlink" Target="http://ts4.travian.com/position_details.php?x=-21&amp;y=-52" TargetMode="External"/><Relationship Id="rId35" Type="http://schemas.openxmlformats.org/officeDocument/2006/relationships/hyperlink" Target="http://ts4.travian.com/position_details.php?x=-28&amp;y=-59" TargetMode="External"/><Relationship Id="rId56" Type="http://schemas.openxmlformats.org/officeDocument/2006/relationships/hyperlink" Target="http://ts4.travian.com/spieler.php?uid=1" TargetMode="External"/><Relationship Id="rId77" Type="http://schemas.openxmlformats.org/officeDocument/2006/relationships/hyperlink" Target="http://ts4.travian.com/position_details.php?x=-16&amp;y=-43" TargetMode="External"/><Relationship Id="rId100" Type="http://schemas.openxmlformats.org/officeDocument/2006/relationships/hyperlink" Target="http://ts4.travian.com/position_details.php?x=-28&amp;y=-70" TargetMode="External"/><Relationship Id="rId105" Type="http://schemas.openxmlformats.org/officeDocument/2006/relationships/hyperlink" Target="http://ts4.travian.com/position_details.php?x=-30&amp;y=-31" TargetMode="External"/><Relationship Id="rId126" Type="http://schemas.openxmlformats.org/officeDocument/2006/relationships/hyperlink" Target="http://ts4.travian.com/allianz.php?aid=0" TargetMode="External"/><Relationship Id="rId147" Type="http://schemas.openxmlformats.org/officeDocument/2006/relationships/hyperlink" Target="http://ts4.travian.com/allianz.php?aid=0" TargetMode="External"/><Relationship Id="rId168" Type="http://schemas.openxmlformats.org/officeDocument/2006/relationships/hyperlink" Target="http://ts4.travian.com/allianz.php?aid=0" TargetMode="External"/><Relationship Id="rId8" Type="http://schemas.openxmlformats.org/officeDocument/2006/relationships/hyperlink" Target="http://ts4.travian.com/position_details.php?x=-23&amp;y=-62" TargetMode="External"/><Relationship Id="rId51" Type="http://schemas.openxmlformats.org/officeDocument/2006/relationships/hyperlink" Target="http://ts4.travian.com/position_details.php?x=-32&amp;y=-54" TargetMode="External"/><Relationship Id="rId72" Type="http://schemas.openxmlformats.org/officeDocument/2006/relationships/hyperlink" Target="http://ts4.travian.com/position_details.php?x=-21&amp;y=-38" TargetMode="External"/><Relationship Id="rId93" Type="http://schemas.openxmlformats.org/officeDocument/2006/relationships/hyperlink" Target="http://ts4.travian.com/position_details.php?x=-50&amp;y=-51" TargetMode="External"/><Relationship Id="rId98" Type="http://schemas.openxmlformats.org/officeDocument/2006/relationships/hyperlink" Target="http://ts4.travian.com/position_details.php?x=-22&amp;y=-68" TargetMode="External"/><Relationship Id="rId121" Type="http://schemas.openxmlformats.org/officeDocument/2006/relationships/hyperlink" Target="http://ts4.travian.com/allianz.php?aid=0" TargetMode="External"/><Relationship Id="rId142" Type="http://schemas.openxmlformats.org/officeDocument/2006/relationships/hyperlink" Target="http://ts4.travian.com/allianz.php?aid=0" TargetMode="External"/><Relationship Id="rId163" Type="http://schemas.openxmlformats.org/officeDocument/2006/relationships/hyperlink" Target="http://ts4.travian.com/allianz.php?aid=0" TargetMode="External"/><Relationship Id="rId3" Type="http://schemas.openxmlformats.org/officeDocument/2006/relationships/hyperlink" Target="http://ts4.travian.com/position_details.php?x=-33&amp;y=-37" TargetMode="External"/><Relationship Id="rId25" Type="http://schemas.openxmlformats.org/officeDocument/2006/relationships/hyperlink" Target="http://ts4.travian.com/position_details.php?x=-42&amp;y=-54" TargetMode="External"/><Relationship Id="rId46" Type="http://schemas.openxmlformats.org/officeDocument/2006/relationships/hyperlink" Target="http://ts4.travian.com/position_details.php?x=-33&amp;y=-46" TargetMode="External"/><Relationship Id="rId67" Type="http://schemas.openxmlformats.org/officeDocument/2006/relationships/hyperlink" Target="http://ts4.travian.com/position_details.php?x=-36&amp;y=-36" TargetMode="External"/><Relationship Id="rId116" Type="http://schemas.openxmlformats.org/officeDocument/2006/relationships/hyperlink" Target="http://ts4.travian.com/allianz.php?aid=0" TargetMode="External"/><Relationship Id="rId137" Type="http://schemas.openxmlformats.org/officeDocument/2006/relationships/hyperlink" Target="http://ts4.travian.com/allianz.php?aid=0" TargetMode="External"/><Relationship Id="rId158" Type="http://schemas.openxmlformats.org/officeDocument/2006/relationships/hyperlink" Target="http://ts4.travian.com/allianz.php?aid=0" TargetMode="External"/><Relationship Id="rId20" Type="http://schemas.openxmlformats.org/officeDocument/2006/relationships/hyperlink" Target="http://ts4.travian.com/position_details.php?x=-35&amp;y=-39" TargetMode="External"/><Relationship Id="rId41" Type="http://schemas.openxmlformats.org/officeDocument/2006/relationships/hyperlink" Target="http://ts4.travian.com/position_details.php?x=-26&amp;y=-55" TargetMode="External"/><Relationship Id="rId62" Type="http://schemas.openxmlformats.org/officeDocument/2006/relationships/hyperlink" Target="http://ts4.travian.com/position_details.php?x=-35&amp;y=-66" TargetMode="External"/><Relationship Id="rId83" Type="http://schemas.openxmlformats.org/officeDocument/2006/relationships/hyperlink" Target="http://ts4.travian.com/position_details.php?x=-40&amp;y=-36" TargetMode="External"/><Relationship Id="rId88" Type="http://schemas.openxmlformats.org/officeDocument/2006/relationships/hyperlink" Target="http://ts4.travian.com/position_details.php?x=-49&amp;y=-51" TargetMode="External"/><Relationship Id="rId111" Type="http://schemas.openxmlformats.org/officeDocument/2006/relationships/hyperlink" Target="http://ts4.travian.com/allianz.php?aid=0" TargetMode="External"/><Relationship Id="rId132" Type="http://schemas.openxmlformats.org/officeDocument/2006/relationships/hyperlink" Target="http://ts4.travian.com/allianz.php?aid=0" TargetMode="External"/><Relationship Id="rId153" Type="http://schemas.openxmlformats.org/officeDocument/2006/relationships/hyperlink" Target="http://ts4.travian.com/allianz.php?aid=0" TargetMode="External"/><Relationship Id="rId174" Type="http://schemas.openxmlformats.org/officeDocument/2006/relationships/printerSettings" Target="../printerSettings/printerSettings3.bin"/><Relationship Id="rId15" Type="http://schemas.openxmlformats.org/officeDocument/2006/relationships/hyperlink" Target="http://ts4.travian.com/position_details.php?x=-43&amp;y=-46" TargetMode="External"/><Relationship Id="rId36" Type="http://schemas.openxmlformats.org/officeDocument/2006/relationships/hyperlink" Target="http://ts4.travian.com/position_details.php?x=-24&amp;y=-55" TargetMode="External"/><Relationship Id="rId57" Type="http://schemas.openxmlformats.org/officeDocument/2006/relationships/hyperlink" Target="http://ts4.travian.com/position_details.php?x=-19&amp;y=-60" TargetMode="External"/><Relationship Id="rId106" Type="http://schemas.openxmlformats.org/officeDocument/2006/relationships/hyperlink" Target="http://ts4.travian.com/position_details.php?x=-33&amp;y=-71" TargetMode="External"/><Relationship Id="rId127" Type="http://schemas.openxmlformats.org/officeDocument/2006/relationships/hyperlink" Target="http://ts4.travian.com/allianz.php?aid=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AA777-D8F2-4A42-944D-C6924262F82E}">
  <dimension ref="C2:G186"/>
  <sheetViews>
    <sheetView workbookViewId="0">
      <selection activeCell="L16" sqref="L16"/>
    </sheetView>
  </sheetViews>
  <sheetFormatPr baseColWidth="10" defaultColWidth="11.5703125" defaultRowHeight="15" x14ac:dyDescent="0.25"/>
  <sheetData>
    <row r="2" spans="3:7" x14ac:dyDescent="0.25">
      <c r="C2" s="1" t="s">
        <v>0</v>
      </c>
    </row>
    <row r="3" spans="3:7" x14ac:dyDescent="0.25">
      <c r="G3" t="s">
        <v>1</v>
      </c>
    </row>
    <row r="4" spans="3:7" x14ac:dyDescent="0.25">
      <c r="C4" t="s">
        <v>2</v>
      </c>
      <c r="D4">
        <v>0</v>
      </c>
      <c r="G4" t="str">
        <f>CHAR(34)&amp;C4&amp;CHAR(34)&amp;": "&amp;D4&amp;","</f>
        <v>"Id": 0,</v>
      </c>
    </row>
    <row r="5" spans="3:7" x14ac:dyDescent="0.25">
      <c r="C5" t="s">
        <v>3</v>
      </c>
      <c r="D5">
        <v>-32</v>
      </c>
      <c r="G5" t="str">
        <f>CHAR(34)&amp;C5&amp;CHAR(34)&amp;": "&amp;D5&amp;","</f>
        <v>"X": -32,</v>
      </c>
    </row>
    <row r="6" spans="3:7" x14ac:dyDescent="0.25">
      <c r="C6" t="s">
        <v>4</v>
      </c>
      <c r="D6">
        <v>-51</v>
      </c>
      <c r="G6" t="str">
        <f>CHAR(34)&amp;C6&amp;CHAR(34)&amp;": "&amp;D6</f>
        <v>"Y": -51</v>
      </c>
    </row>
    <row r="7" spans="3:7" x14ac:dyDescent="0.25">
      <c r="G7" t="s">
        <v>5</v>
      </c>
    </row>
    <row r="8" spans="3:7" x14ac:dyDescent="0.25">
      <c r="G8" t="s">
        <v>1</v>
      </c>
    </row>
    <row r="9" spans="3:7" x14ac:dyDescent="0.25">
      <c r="C9" t="s">
        <v>2</v>
      </c>
      <c r="D9">
        <v>1</v>
      </c>
      <c r="G9" t="str">
        <f>CHAR(34)&amp;C9&amp;CHAR(34)&amp;": "&amp;D9&amp;","</f>
        <v>"Id": 1,</v>
      </c>
    </row>
    <row r="10" spans="3:7" x14ac:dyDescent="0.25">
      <c r="C10" t="s">
        <v>3</v>
      </c>
      <c r="D10">
        <v>-30</v>
      </c>
      <c r="G10" t="str">
        <f>CHAR(34)&amp;C10&amp;CHAR(34)&amp;": "&amp;D10&amp;","</f>
        <v>"X": -30,</v>
      </c>
    </row>
    <row r="11" spans="3:7" x14ac:dyDescent="0.25">
      <c r="C11" t="s">
        <v>4</v>
      </c>
      <c r="D11">
        <v>-51</v>
      </c>
      <c r="G11" t="str">
        <f>CHAR(34)&amp;C11&amp;CHAR(34)&amp;": "&amp;D11</f>
        <v>"Y": -51</v>
      </c>
    </row>
    <row r="12" spans="3:7" x14ac:dyDescent="0.25">
      <c r="G12" t="s">
        <v>5</v>
      </c>
    </row>
    <row r="13" spans="3:7" x14ac:dyDescent="0.25">
      <c r="G13" t="s">
        <v>1</v>
      </c>
    </row>
    <row r="14" spans="3:7" x14ac:dyDescent="0.25">
      <c r="C14" t="s">
        <v>2</v>
      </c>
      <c r="D14">
        <v>2</v>
      </c>
      <c r="G14" t="str">
        <f>CHAR(34)&amp;C14&amp;CHAR(34)&amp;": "&amp;D14&amp;","</f>
        <v>"Id": 2,</v>
      </c>
    </row>
    <row r="15" spans="3:7" x14ac:dyDescent="0.25">
      <c r="C15" t="s">
        <v>3</v>
      </c>
      <c r="D15">
        <v>-33</v>
      </c>
      <c r="G15" t="str">
        <f>CHAR(34)&amp;C15&amp;CHAR(34)&amp;": "&amp;D15&amp;","</f>
        <v>"X": -33,</v>
      </c>
    </row>
    <row r="16" spans="3:7" x14ac:dyDescent="0.25">
      <c r="C16" t="s">
        <v>4</v>
      </c>
      <c r="D16">
        <v>-49</v>
      </c>
      <c r="G16" t="str">
        <f>CHAR(34)&amp;C16&amp;CHAR(34)&amp;": "&amp;D16</f>
        <v>"Y": -49</v>
      </c>
    </row>
    <row r="17" spans="3:7" x14ac:dyDescent="0.25">
      <c r="G17" t="s">
        <v>5</v>
      </c>
    </row>
    <row r="18" spans="3:7" x14ac:dyDescent="0.25">
      <c r="G18" t="s">
        <v>1</v>
      </c>
    </row>
    <row r="19" spans="3:7" x14ac:dyDescent="0.25">
      <c r="C19" t="s">
        <v>2</v>
      </c>
      <c r="D19">
        <v>3</v>
      </c>
      <c r="G19" t="str">
        <f>CHAR(34)&amp;C19&amp;CHAR(34)&amp;": "&amp;D19&amp;","</f>
        <v>"Id": 3,</v>
      </c>
    </row>
    <row r="20" spans="3:7" x14ac:dyDescent="0.25">
      <c r="C20" t="s">
        <v>3</v>
      </c>
      <c r="D20">
        <v>-29</v>
      </c>
      <c r="G20" t="str">
        <f>CHAR(34)&amp;C20&amp;CHAR(34)&amp;": "&amp;D20&amp;","</f>
        <v>"X": -29,</v>
      </c>
    </row>
    <row r="21" spans="3:7" x14ac:dyDescent="0.25">
      <c r="C21" t="s">
        <v>4</v>
      </c>
      <c r="D21">
        <v>-49</v>
      </c>
      <c r="G21" t="str">
        <f>CHAR(34)&amp;C21&amp;CHAR(34)&amp;": "&amp;D21</f>
        <v>"Y": -49</v>
      </c>
    </row>
    <row r="22" spans="3:7" x14ac:dyDescent="0.25">
      <c r="G22" t="s">
        <v>5</v>
      </c>
    </row>
    <row r="23" spans="3:7" x14ac:dyDescent="0.25">
      <c r="G23" t="s">
        <v>1</v>
      </c>
    </row>
    <row r="24" spans="3:7" x14ac:dyDescent="0.25">
      <c r="C24" t="s">
        <v>2</v>
      </c>
      <c r="D24">
        <v>4</v>
      </c>
      <c r="G24" t="str">
        <f>CHAR(34)&amp;C24&amp;CHAR(34)&amp;": "&amp;D24&amp;","</f>
        <v>"Id": 4,</v>
      </c>
    </row>
    <row r="25" spans="3:7" x14ac:dyDescent="0.25">
      <c r="C25" t="s">
        <v>3</v>
      </c>
      <c r="D25">
        <v>-29</v>
      </c>
      <c r="G25" t="str">
        <f>CHAR(34)&amp;C25&amp;CHAR(34)&amp;": "&amp;D25&amp;","</f>
        <v>"X": -29,</v>
      </c>
    </row>
    <row r="26" spans="3:7" x14ac:dyDescent="0.25">
      <c r="C26" t="s">
        <v>4</v>
      </c>
      <c r="D26">
        <v>-52</v>
      </c>
      <c r="G26" t="str">
        <f>CHAR(34)&amp;C26&amp;CHAR(34)&amp;": "&amp;D26</f>
        <v>"Y": -52</v>
      </c>
    </row>
    <row r="27" spans="3:7" x14ac:dyDescent="0.25">
      <c r="G27" t="s">
        <v>5</v>
      </c>
    </row>
    <row r="28" spans="3:7" x14ac:dyDescent="0.25">
      <c r="G28" t="s">
        <v>1</v>
      </c>
    </row>
    <row r="29" spans="3:7" x14ac:dyDescent="0.25">
      <c r="C29" t="s">
        <v>2</v>
      </c>
      <c r="D29">
        <f>D24+1</f>
        <v>5</v>
      </c>
      <c r="G29" t="str">
        <f>CHAR(34)&amp;C29&amp;CHAR(34)&amp;": "&amp;D29&amp;","</f>
        <v>"Id": 5,</v>
      </c>
    </row>
    <row r="30" spans="3:7" x14ac:dyDescent="0.25">
      <c r="C30" t="s">
        <v>3</v>
      </c>
      <c r="D30">
        <v>-33</v>
      </c>
      <c r="G30" t="str">
        <f>CHAR(34)&amp;C30&amp;CHAR(34)&amp;": "&amp;D30&amp;","</f>
        <v>"X": -33,</v>
      </c>
    </row>
    <row r="31" spans="3:7" x14ac:dyDescent="0.25">
      <c r="C31" t="s">
        <v>4</v>
      </c>
      <c r="D31">
        <v>-54</v>
      </c>
      <c r="G31" t="str">
        <f>CHAR(34)&amp;C31&amp;CHAR(34)&amp;": "&amp;D31</f>
        <v>"Y": -54</v>
      </c>
    </row>
    <row r="32" spans="3:7" x14ac:dyDescent="0.25">
      <c r="G32" t="s">
        <v>5</v>
      </c>
    </row>
    <row r="33" spans="3:7" x14ac:dyDescent="0.25">
      <c r="G33" t="s">
        <v>1</v>
      </c>
    </row>
    <row r="34" spans="3:7" x14ac:dyDescent="0.25">
      <c r="C34" t="s">
        <v>2</v>
      </c>
      <c r="D34">
        <f>D29+1</f>
        <v>6</v>
      </c>
      <c r="G34" t="str">
        <f>CHAR(34)&amp;C34&amp;CHAR(34)&amp;": "&amp;D34&amp;","</f>
        <v>"Id": 6,</v>
      </c>
    </row>
    <row r="35" spans="3:7" x14ac:dyDescent="0.25">
      <c r="C35" t="s">
        <v>3</v>
      </c>
      <c r="D35">
        <v>-37</v>
      </c>
      <c r="G35" t="str">
        <f>CHAR(34)&amp;C35&amp;CHAR(34)&amp;": "&amp;D35&amp;","</f>
        <v>"X": -37,</v>
      </c>
    </row>
    <row r="36" spans="3:7" x14ac:dyDescent="0.25">
      <c r="C36" t="s">
        <v>4</v>
      </c>
      <c r="D36">
        <v>-53</v>
      </c>
      <c r="G36" t="str">
        <f>CHAR(34)&amp;C36&amp;CHAR(34)&amp;": "&amp;D36</f>
        <v>"Y": -53</v>
      </c>
    </row>
    <row r="37" spans="3:7" x14ac:dyDescent="0.25">
      <c r="G37" t="s">
        <v>5</v>
      </c>
    </row>
    <row r="38" spans="3:7" x14ac:dyDescent="0.25">
      <c r="G38" t="s">
        <v>1</v>
      </c>
    </row>
    <row r="39" spans="3:7" x14ac:dyDescent="0.25">
      <c r="C39" t="s">
        <v>2</v>
      </c>
      <c r="D39">
        <f>D34+1</f>
        <v>7</v>
      </c>
      <c r="G39" t="str">
        <f>CHAR(34)&amp;C39&amp;CHAR(34)&amp;": "&amp;D39&amp;","</f>
        <v>"Id": 7,</v>
      </c>
    </row>
    <row r="40" spans="3:7" x14ac:dyDescent="0.25">
      <c r="C40" t="s">
        <v>3</v>
      </c>
      <c r="D40">
        <v>-38</v>
      </c>
      <c r="G40" t="str">
        <f>CHAR(34)&amp;C40&amp;CHAR(34)&amp;": "&amp;D40&amp;","</f>
        <v>"X": -38,</v>
      </c>
    </row>
    <row r="41" spans="3:7" x14ac:dyDescent="0.25">
      <c r="C41" t="s">
        <v>4</v>
      </c>
      <c r="D41">
        <v>-53</v>
      </c>
      <c r="G41" t="str">
        <f>CHAR(34)&amp;C41&amp;CHAR(34)&amp;": "&amp;D41</f>
        <v>"Y": -53</v>
      </c>
    </row>
    <row r="42" spans="3:7" x14ac:dyDescent="0.25">
      <c r="G42" t="s">
        <v>5</v>
      </c>
    </row>
    <row r="43" spans="3:7" x14ac:dyDescent="0.25">
      <c r="G43" t="s">
        <v>1</v>
      </c>
    </row>
    <row r="44" spans="3:7" x14ac:dyDescent="0.25">
      <c r="C44" t="s">
        <v>2</v>
      </c>
      <c r="D44">
        <f>D39+1</f>
        <v>8</v>
      </c>
      <c r="G44" t="str">
        <f>CHAR(34)&amp;C44&amp;CHAR(34)&amp;": "&amp;D44&amp;","</f>
        <v>"Id": 8,</v>
      </c>
    </row>
    <row r="45" spans="3:7" x14ac:dyDescent="0.25">
      <c r="C45" t="s">
        <v>3</v>
      </c>
      <c r="D45">
        <v>-27</v>
      </c>
      <c r="G45" t="str">
        <f>CHAR(34)&amp;C45&amp;CHAR(34)&amp;": "&amp;D45&amp;","</f>
        <v>"X": -27,</v>
      </c>
    </row>
    <row r="46" spans="3:7" x14ac:dyDescent="0.25">
      <c r="C46" t="s">
        <v>4</v>
      </c>
      <c r="D46">
        <v>-56</v>
      </c>
      <c r="G46" t="str">
        <f>CHAR(34)&amp;C46&amp;CHAR(34)&amp;": "&amp;D46</f>
        <v>"Y": -56</v>
      </c>
    </row>
    <row r="47" spans="3:7" x14ac:dyDescent="0.25">
      <c r="G47" t="s">
        <v>5</v>
      </c>
    </row>
    <row r="48" spans="3:7" x14ac:dyDescent="0.25">
      <c r="G48" t="s">
        <v>1</v>
      </c>
    </row>
    <row r="49" spans="3:7" x14ac:dyDescent="0.25">
      <c r="C49" t="s">
        <v>2</v>
      </c>
      <c r="D49">
        <f>D44+1</f>
        <v>9</v>
      </c>
      <c r="G49" t="str">
        <f>CHAR(34)&amp;C49&amp;CHAR(34)&amp;": "&amp;D49&amp;","</f>
        <v>"Id": 9,</v>
      </c>
    </row>
    <row r="50" spans="3:7" x14ac:dyDescent="0.25">
      <c r="C50" t="s">
        <v>3</v>
      </c>
      <c r="D50">
        <v>-23</v>
      </c>
      <c r="G50" t="str">
        <f>CHAR(34)&amp;C50&amp;CHAR(34)&amp;": "&amp;D50&amp;","</f>
        <v>"X": -23,</v>
      </c>
    </row>
    <row r="51" spans="3:7" x14ac:dyDescent="0.25">
      <c r="C51" t="s">
        <v>4</v>
      </c>
      <c r="D51">
        <v>-44</v>
      </c>
      <c r="G51" t="str">
        <f>CHAR(34)&amp;C51&amp;CHAR(34)&amp;": "&amp;D51</f>
        <v>"Y": -44</v>
      </c>
    </row>
    <row r="52" spans="3:7" x14ac:dyDescent="0.25">
      <c r="G52" t="s">
        <v>5</v>
      </c>
    </row>
    <row r="53" spans="3:7" x14ac:dyDescent="0.25">
      <c r="G53" t="s">
        <v>1</v>
      </c>
    </row>
    <row r="54" spans="3:7" x14ac:dyDescent="0.25">
      <c r="C54" t="s">
        <v>2</v>
      </c>
      <c r="D54">
        <f>D49+1</f>
        <v>10</v>
      </c>
      <c r="G54" t="str">
        <f>CHAR(34)&amp;C54&amp;CHAR(34)&amp;": "&amp;D54&amp;","</f>
        <v>"Id": 10,</v>
      </c>
    </row>
    <row r="55" spans="3:7" x14ac:dyDescent="0.25">
      <c r="C55" t="s">
        <v>3</v>
      </c>
      <c r="D55">
        <v>-29</v>
      </c>
      <c r="G55" t="str">
        <f>CHAR(34)&amp;C55&amp;CHAR(34)&amp;": "&amp;D55&amp;","</f>
        <v>"X": -29,</v>
      </c>
    </row>
    <row r="56" spans="3:7" x14ac:dyDescent="0.25">
      <c r="C56" t="s">
        <v>4</v>
      </c>
      <c r="D56">
        <v>-47</v>
      </c>
      <c r="G56" t="str">
        <f>CHAR(34)&amp;C56&amp;CHAR(34)&amp;": "&amp;D56</f>
        <v>"Y": -47</v>
      </c>
    </row>
    <row r="57" spans="3:7" x14ac:dyDescent="0.25">
      <c r="G57" t="s">
        <v>5</v>
      </c>
    </row>
    <row r="58" spans="3:7" x14ac:dyDescent="0.25">
      <c r="G58" t="s">
        <v>1</v>
      </c>
    </row>
    <row r="59" spans="3:7" x14ac:dyDescent="0.25">
      <c r="C59" t="s">
        <v>2</v>
      </c>
      <c r="D59">
        <f>D54+1</f>
        <v>11</v>
      </c>
      <c r="G59" t="str">
        <f>CHAR(34)&amp;C59&amp;CHAR(34)&amp;": "&amp;D59&amp;","</f>
        <v>"Id": 11,</v>
      </c>
    </row>
    <row r="60" spans="3:7" x14ac:dyDescent="0.25">
      <c r="C60" t="s">
        <v>3</v>
      </c>
      <c r="D60">
        <v>-29</v>
      </c>
      <c r="G60" t="str">
        <f>CHAR(34)&amp;C60&amp;CHAR(34)&amp;": "&amp;D60&amp;","</f>
        <v>"X": -29,</v>
      </c>
    </row>
    <row r="61" spans="3:7" x14ac:dyDescent="0.25">
      <c r="C61" t="s">
        <v>4</v>
      </c>
      <c r="D61">
        <v>-48</v>
      </c>
      <c r="G61" t="str">
        <f>CHAR(34)&amp;C61&amp;CHAR(34)&amp;": "&amp;D61</f>
        <v>"Y": -48</v>
      </c>
    </row>
    <row r="62" spans="3:7" x14ac:dyDescent="0.25">
      <c r="G62" t="s">
        <v>5</v>
      </c>
    </row>
    <row r="63" spans="3:7" x14ac:dyDescent="0.25">
      <c r="G63" t="s">
        <v>1</v>
      </c>
    </row>
    <row r="64" spans="3:7" x14ac:dyDescent="0.25">
      <c r="C64" t="s">
        <v>2</v>
      </c>
      <c r="D64">
        <f>D59+1</f>
        <v>12</v>
      </c>
      <c r="G64" t="str">
        <f>CHAR(34)&amp;C64&amp;CHAR(34)&amp;": "&amp;D64&amp;","</f>
        <v>"Id": 12,</v>
      </c>
    </row>
    <row r="65" spans="3:7" x14ac:dyDescent="0.25">
      <c r="C65" t="s">
        <v>3</v>
      </c>
      <c r="D65">
        <v>-30</v>
      </c>
      <c r="G65" t="str">
        <f>CHAR(34)&amp;C65&amp;CHAR(34)&amp;": "&amp;D65&amp;","</f>
        <v>"X": -30,</v>
      </c>
    </row>
    <row r="66" spans="3:7" x14ac:dyDescent="0.25">
      <c r="C66" t="s">
        <v>4</v>
      </c>
      <c r="D66">
        <v>-47</v>
      </c>
      <c r="G66" t="str">
        <f>CHAR(34)&amp;C66&amp;CHAR(34)&amp;": "&amp;D66</f>
        <v>"Y": -47</v>
      </c>
    </row>
    <row r="67" spans="3:7" x14ac:dyDescent="0.25">
      <c r="G67" t="s">
        <v>5</v>
      </c>
    </row>
    <row r="68" spans="3:7" x14ac:dyDescent="0.25">
      <c r="G68" t="s">
        <v>1</v>
      </c>
    </row>
    <row r="69" spans="3:7" x14ac:dyDescent="0.25">
      <c r="C69" t="s">
        <v>2</v>
      </c>
      <c r="D69">
        <f>D64+1</f>
        <v>13</v>
      </c>
      <c r="G69" t="str">
        <f>CHAR(34)&amp;C69&amp;CHAR(34)&amp;": "&amp;D69&amp;","</f>
        <v>"Id": 13,</v>
      </c>
    </row>
    <row r="70" spans="3:7" x14ac:dyDescent="0.25">
      <c r="C70" t="s">
        <v>3</v>
      </c>
      <c r="D70">
        <v>-35</v>
      </c>
      <c r="G70" t="str">
        <f>CHAR(34)&amp;C70&amp;CHAR(34)&amp;": "&amp;D70&amp;","</f>
        <v>"X": -35,</v>
      </c>
    </row>
    <row r="71" spans="3:7" x14ac:dyDescent="0.25">
      <c r="C71" t="s">
        <v>4</v>
      </c>
      <c r="D71">
        <v>-44</v>
      </c>
      <c r="G71" t="str">
        <f>CHAR(34)&amp;C71&amp;CHAR(34)&amp;": "&amp;D71</f>
        <v>"Y": -44</v>
      </c>
    </row>
    <row r="72" spans="3:7" x14ac:dyDescent="0.25">
      <c r="G72" t="s">
        <v>5</v>
      </c>
    </row>
    <row r="73" spans="3:7" x14ac:dyDescent="0.25">
      <c r="G73" t="s">
        <v>1</v>
      </c>
    </row>
    <row r="74" spans="3:7" x14ac:dyDescent="0.25">
      <c r="C74" t="s">
        <v>2</v>
      </c>
      <c r="D74">
        <f>D69+1</f>
        <v>14</v>
      </c>
      <c r="G74" t="str">
        <f>CHAR(34)&amp;C74&amp;CHAR(34)&amp;": "&amp;D74&amp;","</f>
        <v>"Id": 14,</v>
      </c>
    </row>
    <row r="75" spans="3:7" x14ac:dyDescent="0.25">
      <c r="C75" t="s">
        <v>3</v>
      </c>
      <c r="D75">
        <v>-38</v>
      </c>
      <c r="G75" t="str">
        <f>CHAR(34)&amp;C75&amp;CHAR(34)&amp;": "&amp;D75&amp;","</f>
        <v>"X": -38,</v>
      </c>
    </row>
    <row r="76" spans="3:7" x14ac:dyDescent="0.25">
      <c r="C76" t="s">
        <v>4</v>
      </c>
      <c r="D76">
        <v>-44</v>
      </c>
      <c r="G76" t="str">
        <f>CHAR(34)&amp;C76&amp;CHAR(34)&amp;": "&amp;D76</f>
        <v>"Y": -44</v>
      </c>
    </row>
    <row r="77" spans="3:7" x14ac:dyDescent="0.25">
      <c r="G77" t="s">
        <v>5</v>
      </c>
    </row>
    <row r="78" spans="3:7" x14ac:dyDescent="0.25">
      <c r="G78" t="s">
        <v>1</v>
      </c>
    </row>
    <row r="79" spans="3:7" x14ac:dyDescent="0.25">
      <c r="C79" t="s">
        <v>2</v>
      </c>
      <c r="D79">
        <f>D74+1</f>
        <v>15</v>
      </c>
      <c r="G79" t="str">
        <f>CHAR(34)&amp;C79&amp;CHAR(34)&amp;": "&amp;D79&amp;","</f>
        <v>"Id": 15,</v>
      </c>
    </row>
    <row r="80" spans="3:7" x14ac:dyDescent="0.25">
      <c r="C80" t="s">
        <v>3</v>
      </c>
      <c r="D80">
        <v>-38</v>
      </c>
      <c r="G80" t="str">
        <f>CHAR(34)&amp;C80&amp;CHAR(34)&amp;": "&amp;D80&amp;","</f>
        <v>"X": -38,</v>
      </c>
    </row>
    <row r="81" spans="3:7" x14ac:dyDescent="0.25">
      <c r="C81" t="s">
        <v>4</v>
      </c>
      <c r="D81">
        <v>-45</v>
      </c>
      <c r="G81" t="str">
        <f>CHAR(34)&amp;C81&amp;CHAR(34)&amp;": "&amp;D81</f>
        <v>"Y": -45</v>
      </c>
    </row>
    <row r="82" spans="3:7" x14ac:dyDescent="0.25">
      <c r="D82" t="s">
        <v>6</v>
      </c>
      <c r="G82" t="s">
        <v>5</v>
      </c>
    </row>
    <row r="83" spans="3:7" x14ac:dyDescent="0.25">
      <c r="G83" t="s">
        <v>1</v>
      </c>
    </row>
    <row r="84" spans="3:7" x14ac:dyDescent="0.25">
      <c r="C84" t="s">
        <v>2</v>
      </c>
      <c r="D84">
        <f>D79+1</f>
        <v>16</v>
      </c>
      <c r="G84" t="str">
        <f>CHAR(34)&amp;C84&amp;CHAR(34)&amp;": "&amp;D84&amp;","</f>
        <v>"Id": 16,</v>
      </c>
    </row>
    <row r="85" spans="3:7" x14ac:dyDescent="0.25">
      <c r="C85" t="s">
        <v>3</v>
      </c>
      <c r="D85">
        <v>-20</v>
      </c>
      <c r="G85" t="str">
        <f>CHAR(34)&amp;C85&amp;CHAR(34)&amp;": "&amp;D85&amp;","</f>
        <v>"X": -20,</v>
      </c>
    </row>
    <row r="86" spans="3:7" x14ac:dyDescent="0.25">
      <c r="C86" t="s">
        <v>4</v>
      </c>
      <c r="D86">
        <v>-46</v>
      </c>
      <c r="G86" t="str">
        <f>CHAR(34)&amp;C86&amp;CHAR(34)&amp;": "&amp;D86</f>
        <v>"Y": -46</v>
      </c>
    </row>
    <row r="87" spans="3:7" x14ac:dyDescent="0.25">
      <c r="G87" t="s">
        <v>5</v>
      </c>
    </row>
    <row r="88" spans="3:7" x14ac:dyDescent="0.25">
      <c r="G88" t="s">
        <v>1</v>
      </c>
    </row>
    <row r="89" spans="3:7" x14ac:dyDescent="0.25">
      <c r="C89" t="s">
        <v>2</v>
      </c>
      <c r="D89">
        <f>D84+1</f>
        <v>17</v>
      </c>
      <c r="G89" t="str">
        <f>CHAR(34)&amp;C89&amp;CHAR(34)&amp;": "&amp;D89&amp;","</f>
        <v>"Id": 17,</v>
      </c>
    </row>
    <row r="90" spans="3:7" x14ac:dyDescent="0.25">
      <c r="C90" t="s">
        <v>3</v>
      </c>
      <c r="D90">
        <v>-19</v>
      </c>
      <c r="G90" t="str">
        <f>CHAR(34)&amp;C90&amp;CHAR(34)&amp;": "&amp;D90&amp;","</f>
        <v>"X": -19,</v>
      </c>
    </row>
    <row r="91" spans="3:7" x14ac:dyDescent="0.25">
      <c r="C91" t="s">
        <v>4</v>
      </c>
      <c r="D91">
        <v>-46</v>
      </c>
      <c r="G91" t="str">
        <f>CHAR(34)&amp;C91&amp;CHAR(34)&amp;": "&amp;D91</f>
        <v>"Y": -46</v>
      </c>
    </row>
    <row r="92" spans="3:7" x14ac:dyDescent="0.25">
      <c r="G92" t="s">
        <v>5</v>
      </c>
    </row>
    <row r="93" spans="3:7" x14ac:dyDescent="0.25">
      <c r="G93" t="s">
        <v>1</v>
      </c>
    </row>
    <row r="94" spans="3:7" x14ac:dyDescent="0.25">
      <c r="C94" t="s">
        <v>2</v>
      </c>
      <c r="D94">
        <f>D89+1</f>
        <v>18</v>
      </c>
      <c r="G94" t="str">
        <f>CHAR(34)&amp;C94&amp;CHAR(34)&amp;": "&amp;D94&amp;","</f>
        <v>"Id": 18,</v>
      </c>
    </row>
    <row r="95" spans="3:7" x14ac:dyDescent="0.25">
      <c r="C95" t="s">
        <v>3</v>
      </c>
      <c r="D95">
        <v>-20</v>
      </c>
      <c r="G95" t="str">
        <f>CHAR(34)&amp;C95&amp;CHAR(34)&amp;": "&amp;D95&amp;","</f>
        <v>"X": -20,</v>
      </c>
    </row>
    <row r="96" spans="3:7" x14ac:dyDescent="0.25">
      <c r="C96" t="s">
        <v>4</v>
      </c>
      <c r="D96">
        <v>-47</v>
      </c>
      <c r="G96" t="str">
        <f>CHAR(34)&amp;C96&amp;CHAR(34)&amp;": "&amp;D96</f>
        <v>"Y": -47</v>
      </c>
    </row>
    <row r="97" spans="3:7" x14ac:dyDescent="0.25">
      <c r="G97" t="s">
        <v>5</v>
      </c>
    </row>
    <row r="98" spans="3:7" x14ac:dyDescent="0.25">
      <c r="G98" t="s">
        <v>1</v>
      </c>
    </row>
    <row r="99" spans="3:7" x14ac:dyDescent="0.25">
      <c r="C99" t="s">
        <v>2</v>
      </c>
      <c r="D99">
        <f>D94+1</f>
        <v>19</v>
      </c>
      <c r="G99" t="str">
        <f>CHAR(34)&amp;C99&amp;CHAR(34)&amp;": "&amp;D99&amp;","</f>
        <v>"Id": 19,</v>
      </c>
    </row>
    <row r="100" spans="3:7" x14ac:dyDescent="0.25">
      <c r="C100" t="s">
        <v>3</v>
      </c>
      <c r="D100">
        <v>-19</v>
      </c>
      <c r="G100" t="str">
        <f>CHAR(34)&amp;C100&amp;CHAR(34)&amp;": "&amp;D100&amp;","</f>
        <v>"X": -19,</v>
      </c>
    </row>
    <row r="101" spans="3:7" x14ac:dyDescent="0.25">
      <c r="C101" t="s">
        <v>4</v>
      </c>
      <c r="D101">
        <v>-47</v>
      </c>
      <c r="G101" t="str">
        <f>CHAR(34)&amp;C101&amp;CHAR(34)&amp;": "&amp;D101</f>
        <v>"Y": -47</v>
      </c>
    </row>
    <row r="102" spans="3:7" x14ac:dyDescent="0.25">
      <c r="G102" t="s">
        <v>5</v>
      </c>
    </row>
    <row r="103" spans="3:7" x14ac:dyDescent="0.25">
      <c r="G103" t="s">
        <v>1</v>
      </c>
    </row>
    <row r="104" spans="3:7" x14ac:dyDescent="0.25">
      <c r="C104" t="s">
        <v>2</v>
      </c>
      <c r="D104">
        <f>D99+1</f>
        <v>20</v>
      </c>
      <c r="G104" t="str">
        <f>CHAR(34)&amp;C104&amp;CHAR(34)&amp;": "&amp;D104&amp;","</f>
        <v>"Id": 20,</v>
      </c>
    </row>
    <row r="105" spans="3:7" x14ac:dyDescent="0.25">
      <c r="C105" t="s">
        <v>3</v>
      </c>
      <c r="D105">
        <v>-18</v>
      </c>
      <c r="G105" t="str">
        <f>CHAR(34)&amp;C105&amp;CHAR(34)&amp;": "&amp;D105&amp;","</f>
        <v>"X": -18,</v>
      </c>
    </row>
    <row r="106" spans="3:7" x14ac:dyDescent="0.25">
      <c r="C106" t="s">
        <v>4</v>
      </c>
      <c r="D106">
        <v>-47</v>
      </c>
      <c r="G106" t="str">
        <f>CHAR(34)&amp;C106&amp;CHAR(34)&amp;": "&amp;D106</f>
        <v>"Y": -47</v>
      </c>
    </row>
    <row r="107" spans="3:7" x14ac:dyDescent="0.25">
      <c r="G107" t="s">
        <v>5</v>
      </c>
    </row>
    <row r="108" spans="3:7" x14ac:dyDescent="0.25">
      <c r="G108" t="s">
        <v>1</v>
      </c>
    </row>
    <row r="109" spans="3:7" x14ac:dyDescent="0.25">
      <c r="C109" t="s">
        <v>2</v>
      </c>
      <c r="D109">
        <f>D104+1</f>
        <v>21</v>
      </c>
      <c r="G109" t="str">
        <f>CHAR(34)&amp;C109&amp;CHAR(34)&amp;": "&amp;D109&amp;","</f>
        <v>"Id": 21,</v>
      </c>
    </row>
    <row r="110" spans="3:7" x14ac:dyDescent="0.25">
      <c r="C110" t="s">
        <v>3</v>
      </c>
      <c r="D110">
        <v>-19</v>
      </c>
      <c r="G110" t="str">
        <f>CHAR(34)&amp;C110&amp;CHAR(34)&amp;": "&amp;D110&amp;","</f>
        <v>"X": -19,</v>
      </c>
    </row>
    <row r="111" spans="3:7" x14ac:dyDescent="0.25">
      <c r="C111" t="s">
        <v>4</v>
      </c>
      <c r="D111">
        <v>-48</v>
      </c>
      <c r="G111" t="str">
        <f>CHAR(34)&amp;C111&amp;CHAR(34)&amp;": "&amp;D111</f>
        <v>"Y": -48</v>
      </c>
    </row>
    <row r="112" spans="3:7" x14ac:dyDescent="0.25">
      <c r="G112" t="s">
        <v>5</v>
      </c>
    </row>
    <row r="113" spans="3:7" x14ac:dyDescent="0.25">
      <c r="G113" t="s">
        <v>1</v>
      </c>
    </row>
    <row r="114" spans="3:7" x14ac:dyDescent="0.25">
      <c r="C114" t="s">
        <v>2</v>
      </c>
      <c r="D114">
        <f>D109+1</f>
        <v>22</v>
      </c>
      <c r="G114" t="str">
        <f>CHAR(34)&amp;C114&amp;CHAR(34)&amp;": "&amp;D114&amp;","</f>
        <v>"Id": 22,</v>
      </c>
    </row>
    <row r="115" spans="3:7" x14ac:dyDescent="0.25">
      <c r="C115" t="s">
        <v>3</v>
      </c>
      <c r="D115">
        <v>-18</v>
      </c>
      <c r="G115" t="str">
        <f>CHAR(34)&amp;C115&amp;CHAR(34)&amp;": "&amp;D115&amp;","</f>
        <v>"X": -18,</v>
      </c>
    </row>
    <row r="116" spans="3:7" x14ac:dyDescent="0.25">
      <c r="C116" t="s">
        <v>4</v>
      </c>
      <c r="D116">
        <v>-50</v>
      </c>
      <c r="G116" t="str">
        <f>CHAR(34)&amp;C116&amp;CHAR(34)&amp;": "&amp;D116</f>
        <v>"Y": -50</v>
      </c>
    </row>
    <row r="117" spans="3:7" x14ac:dyDescent="0.25">
      <c r="G117" t="s">
        <v>5</v>
      </c>
    </row>
    <row r="118" spans="3:7" x14ac:dyDescent="0.25">
      <c r="G118" t="s">
        <v>1</v>
      </c>
    </row>
    <row r="119" spans="3:7" x14ac:dyDescent="0.25">
      <c r="C119" t="s">
        <v>2</v>
      </c>
      <c r="D119">
        <f>D114+1</f>
        <v>23</v>
      </c>
      <c r="G119" t="str">
        <f>CHAR(34)&amp;C119&amp;CHAR(34)&amp;": "&amp;D119&amp;","</f>
        <v>"Id": 23,</v>
      </c>
    </row>
    <row r="120" spans="3:7" x14ac:dyDescent="0.25">
      <c r="C120" t="s">
        <v>3</v>
      </c>
      <c r="D120">
        <v>-17</v>
      </c>
      <c r="G120" t="str">
        <f>CHAR(34)&amp;C120&amp;CHAR(34)&amp;": "&amp;D120&amp;","</f>
        <v>"X": -17,</v>
      </c>
    </row>
    <row r="121" spans="3:7" x14ac:dyDescent="0.25">
      <c r="C121" t="s">
        <v>4</v>
      </c>
      <c r="D121">
        <v>-50</v>
      </c>
      <c r="G121" t="str">
        <f>CHAR(34)&amp;C121&amp;CHAR(34)&amp;": "&amp;D121</f>
        <v>"Y": -50</v>
      </c>
    </row>
    <row r="122" spans="3:7" x14ac:dyDescent="0.25">
      <c r="G122" t="s">
        <v>5</v>
      </c>
    </row>
    <row r="123" spans="3:7" x14ac:dyDescent="0.25">
      <c r="G123" t="s">
        <v>1</v>
      </c>
    </row>
    <row r="124" spans="3:7" x14ac:dyDescent="0.25">
      <c r="C124" t="s">
        <v>2</v>
      </c>
      <c r="D124">
        <f>D119+1</f>
        <v>24</v>
      </c>
      <c r="G124" t="str">
        <f>CHAR(34)&amp;C124&amp;CHAR(34)&amp;": "&amp;D124&amp;","</f>
        <v>"Id": 24,</v>
      </c>
    </row>
    <row r="125" spans="3:7" x14ac:dyDescent="0.25">
      <c r="C125" t="s">
        <v>3</v>
      </c>
      <c r="D125">
        <v>-18</v>
      </c>
      <c r="G125" t="str">
        <f>CHAR(34)&amp;C125&amp;CHAR(34)&amp;": "&amp;D125&amp;","</f>
        <v>"X": -18,</v>
      </c>
    </row>
    <row r="126" spans="3:7" x14ac:dyDescent="0.25">
      <c r="C126" t="s">
        <v>4</v>
      </c>
      <c r="D126">
        <v>-52</v>
      </c>
      <c r="G126" t="str">
        <f>CHAR(34)&amp;C126&amp;CHAR(34)&amp;": "&amp;D126</f>
        <v>"Y": -52</v>
      </c>
    </row>
    <row r="127" spans="3:7" x14ac:dyDescent="0.25">
      <c r="G127" t="s">
        <v>5</v>
      </c>
    </row>
    <row r="128" spans="3:7" x14ac:dyDescent="0.25">
      <c r="G128" t="s">
        <v>1</v>
      </c>
    </row>
    <row r="129" spans="3:7" x14ac:dyDescent="0.25">
      <c r="C129" t="s">
        <v>2</v>
      </c>
      <c r="D129">
        <f>D124+1</f>
        <v>25</v>
      </c>
      <c r="G129" t="str">
        <f>CHAR(34)&amp;C129&amp;CHAR(34)&amp;": "&amp;D129&amp;","</f>
        <v>"Id": 25,</v>
      </c>
    </row>
    <row r="130" spans="3:7" x14ac:dyDescent="0.25">
      <c r="C130" t="s">
        <v>3</v>
      </c>
      <c r="G130" t="str">
        <f>CHAR(34)&amp;C130&amp;CHAR(34)&amp;": "&amp;D130&amp;","</f>
        <v>"X": ,</v>
      </c>
    </row>
    <row r="131" spans="3:7" x14ac:dyDescent="0.25">
      <c r="C131" t="s">
        <v>4</v>
      </c>
      <c r="G131" t="str">
        <f>CHAR(34)&amp;C131&amp;CHAR(34)&amp;": "&amp;D131</f>
        <v xml:space="preserve">"Y": </v>
      </c>
    </row>
    <row r="132" spans="3:7" x14ac:dyDescent="0.25">
      <c r="G132" t="s">
        <v>5</v>
      </c>
    </row>
    <row r="133" spans="3:7" x14ac:dyDescent="0.25">
      <c r="G133" t="s">
        <v>1</v>
      </c>
    </row>
    <row r="134" spans="3:7" x14ac:dyDescent="0.25">
      <c r="C134" t="s">
        <v>2</v>
      </c>
      <c r="D134">
        <f>D129+1</f>
        <v>26</v>
      </c>
      <c r="G134" t="str">
        <f>CHAR(34)&amp;C134&amp;CHAR(34)&amp;": "&amp;D134&amp;","</f>
        <v>"Id": 26,</v>
      </c>
    </row>
    <row r="135" spans="3:7" x14ac:dyDescent="0.25">
      <c r="C135" t="s">
        <v>3</v>
      </c>
      <c r="G135" t="str">
        <f>CHAR(34)&amp;C135&amp;CHAR(34)&amp;": "&amp;D135&amp;","</f>
        <v>"X": ,</v>
      </c>
    </row>
    <row r="136" spans="3:7" x14ac:dyDescent="0.25">
      <c r="C136" t="s">
        <v>4</v>
      </c>
      <c r="G136" t="str">
        <f>CHAR(34)&amp;C136&amp;CHAR(34)&amp;": "&amp;D136</f>
        <v xml:space="preserve">"Y": </v>
      </c>
    </row>
    <row r="137" spans="3:7" x14ac:dyDescent="0.25">
      <c r="G137" t="s">
        <v>5</v>
      </c>
    </row>
    <row r="138" spans="3:7" x14ac:dyDescent="0.25">
      <c r="G138" t="s">
        <v>1</v>
      </c>
    </row>
    <row r="139" spans="3:7" x14ac:dyDescent="0.25">
      <c r="C139" t="s">
        <v>2</v>
      </c>
      <c r="D139">
        <f>D134+1</f>
        <v>27</v>
      </c>
      <c r="G139" t="str">
        <f>CHAR(34)&amp;C139&amp;CHAR(34)&amp;": "&amp;D139&amp;","</f>
        <v>"Id": 27,</v>
      </c>
    </row>
    <row r="140" spans="3:7" x14ac:dyDescent="0.25">
      <c r="C140" t="s">
        <v>3</v>
      </c>
      <c r="G140" t="str">
        <f>CHAR(34)&amp;C140&amp;CHAR(34)&amp;": "&amp;D140&amp;","</f>
        <v>"X": ,</v>
      </c>
    </row>
    <row r="141" spans="3:7" x14ac:dyDescent="0.25">
      <c r="C141" t="s">
        <v>4</v>
      </c>
      <c r="G141" t="str">
        <f>CHAR(34)&amp;C141&amp;CHAR(34)&amp;": "&amp;D141</f>
        <v xml:space="preserve">"Y": </v>
      </c>
    </row>
    <row r="142" spans="3:7" x14ac:dyDescent="0.25">
      <c r="G142" t="s">
        <v>5</v>
      </c>
    </row>
    <row r="143" spans="3:7" x14ac:dyDescent="0.25">
      <c r="G143" t="s">
        <v>1</v>
      </c>
    </row>
    <row r="144" spans="3:7" x14ac:dyDescent="0.25">
      <c r="C144" t="s">
        <v>2</v>
      </c>
      <c r="D144">
        <f>D139+1</f>
        <v>28</v>
      </c>
      <c r="G144" t="str">
        <f>CHAR(34)&amp;C144&amp;CHAR(34)&amp;": "&amp;D144&amp;","</f>
        <v>"Id": 28,</v>
      </c>
    </row>
    <row r="145" spans="3:7" x14ac:dyDescent="0.25">
      <c r="C145" t="s">
        <v>3</v>
      </c>
      <c r="G145" t="str">
        <f>CHAR(34)&amp;C145&amp;CHAR(34)&amp;": "&amp;D145&amp;","</f>
        <v>"X": ,</v>
      </c>
    </row>
    <row r="146" spans="3:7" x14ac:dyDescent="0.25">
      <c r="C146" t="s">
        <v>4</v>
      </c>
      <c r="G146" t="str">
        <f>CHAR(34)&amp;C146&amp;CHAR(34)&amp;": "&amp;D146</f>
        <v xml:space="preserve">"Y": </v>
      </c>
    </row>
    <row r="147" spans="3:7" x14ac:dyDescent="0.25">
      <c r="G147" t="s">
        <v>5</v>
      </c>
    </row>
    <row r="148" spans="3:7" x14ac:dyDescent="0.25">
      <c r="G148" t="s">
        <v>1</v>
      </c>
    </row>
    <row r="149" spans="3:7" x14ac:dyDescent="0.25">
      <c r="C149" t="s">
        <v>2</v>
      </c>
      <c r="D149">
        <f>D144+1</f>
        <v>29</v>
      </c>
      <c r="G149" t="str">
        <f>CHAR(34)&amp;C149&amp;CHAR(34)&amp;": "&amp;D149&amp;","</f>
        <v>"Id": 29,</v>
      </c>
    </row>
    <row r="150" spans="3:7" x14ac:dyDescent="0.25">
      <c r="C150" t="s">
        <v>3</v>
      </c>
      <c r="G150" t="str">
        <f>CHAR(34)&amp;C150&amp;CHAR(34)&amp;": "&amp;D150&amp;","</f>
        <v>"X": ,</v>
      </c>
    </row>
    <row r="151" spans="3:7" x14ac:dyDescent="0.25">
      <c r="C151" t="s">
        <v>4</v>
      </c>
      <c r="G151" t="str">
        <f>CHAR(34)&amp;C151&amp;CHAR(34)&amp;": "&amp;D151</f>
        <v xml:space="preserve">"Y": </v>
      </c>
    </row>
    <row r="152" spans="3:7" x14ac:dyDescent="0.25">
      <c r="G152" t="s">
        <v>5</v>
      </c>
    </row>
    <row r="153" spans="3:7" x14ac:dyDescent="0.25">
      <c r="G153" t="s">
        <v>1</v>
      </c>
    </row>
    <row r="154" spans="3:7" x14ac:dyDescent="0.25">
      <c r="C154" t="s">
        <v>2</v>
      </c>
      <c r="D154">
        <f>D149+1</f>
        <v>30</v>
      </c>
      <c r="G154" t="str">
        <f>CHAR(34)&amp;C154&amp;CHAR(34)&amp;": "&amp;D154&amp;","</f>
        <v>"Id": 30,</v>
      </c>
    </row>
    <row r="155" spans="3:7" x14ac:dyDescent="0.25">
      <c r="C155" t="s">
        <v>3</v>
      </c>
      <c r="G155" t="str">
        <f>CHAR(34)&amp;C155&amp;CHAR(34)&amp;": "&amp;D155&amp;","</f>
        <v>"X": ,</v>
      </c>
    </row>
    <row r="156" spans="3:7" x14ac:dyDescent="0.25">
      <c r="C156" t="s">
        <v>4</v>
      </c>
      <c r="G156" t="str">
        <f>CHAR(34)&amp;C156&amp;CHAR(34)&amp;": "&amp;D156</f>
        <v xml:space="preserve">"Y": </v>
      </c>
    </row>
    <row r="157" spans="3:7" x14ac:dyDescent="0.25">
      <c r="G157" t="s">
        <v>5</v>
      </c>
    </row>
    <row r="158" spans="3:7" x14ac:dyDescent="0.25">
      <c r="G158" t="s">
        <v>1</v>
      </c>
    </row>
    <row r="159" spans="3:7" x14ac:dyDescent="0.25">
      <c r="C159" t="s">
        <v>2</v>
      </c>
      <c r="D159">
        <f>D154+1</f>
        <v>31</v>
      </c>
      <c r="G159" t="str">
        <f>CHAR(34)&amp;C159&amp;CHAR(34)&amp;": "&amp;D159&amp;","</f>
        <v>"Id": 31,</v>
      </c>
    </row>
    <row r="160" spans="3:7" x14ac:dyDescent="0.25">
      <c r="C160" t="s">
        <v>3</v>
      </c>
      <c r="G160" t="str">
        <f>CHAR(34)&amp;C160&amp;CHAR(34)&amp;": "&amp;D160&amp;","</f>
        <v>"X": ,</v>
      </c>
    </row>
    <row r="161" spans="3:7" x14ac:dyDescent="0.25">
      <c r="C161" t="s">
        <v>4</v>
      </c>
      <c r="G161" t="str">
        <f>CHAR(34)&amp;C161&amp;CHAR(34)&amp;": "&amp;D161</f>
        <v xml:space="preserve">"Y": </v>
      </c>
    </row>
    <row r="162" spans="3:7" x14ac:dyDescent="0.25">
      <c r="G162" t="s">
        <v>5</v>
      </c>
    </row>
    <row r="164" spans="3:7" x14ac:dyDescent="0.25">
      <c r="C164" t="s">
        <v>2</v>
      </c>
      <c r="D164">
        <f>D159+1</f>
        <v>32</v>
      </c>
    </row>
    <row r="165" spans="3:7" x14ac:dyDescent="0.25">
      <c r="C165" t="s">
        <v>3</v>
      </c>
    </row>
    <row r="166" spans="3:7" x14ac:dyDescent="0.25">
      <c r="C166" t="s">
        <v>4</v>
      </c>
    </row>
    <row r="169" spans="3:7" x14ac:dyDescent="0.25">
      <c r="C169" t="s">
        <v>2</v>
      </c>
      <c r="D169">
        <f>D164+1</f>
        <v>33</v>
      </c>
    </row>
    <row r="170" spans="3:7" x14ac:dyDescent="0.25">
      <c r="C170" t="s">
        <v>3</v>
      </c>
    </row>
    <row r="171" spans="3:7" x14ac:dyDescent="0.25">
      <c r="C171" t="s">
        <v>4</v>
      </c>
    </row>
    <row r="174" spans="3:7" x14ac:dyDescent="0.25">
      <c r="C174" t="s">
        <v>2</v>
      </c>
      <c r="D174">
        <f>D169+1</f>
        <v>34</v>
      </c>
    </row>
    <row r="175" spans="3:7" x14ac:dyDescent="0.25">
      <c r="C175" t="s">
        <v>3</v>
      </c>
    </row>
    <row r="176" spans="3:7" x14ac:dyDescent="0.25">
      <c r="C176" t="s">
        <v>4</v>
      </c>
    </row>
    <row r="179" spans="3:4" x14ac:dyDescent="0.25">
      <c r="C179" t="s">
        <v>2</v>
      </c>
      <c r="D179">
        <f>D174+1</f>
        <v>35</v>
      </c>
    </row>
    <row r="180" spans="3:4" x14ac:dyDescent="0.25">
      <c r="C180" t="s">
        <v>3</v>
      </c>
    </row>
    <row r="181" spans="3:4" x14ac:dyDescent="0.25">
      <c r="C181" t="s">
        <v>4</v>
      </c>
    </row>
    <row r="184" spans="3:4" x14ac:dyDescent="0.25">
      <c r="C184" t="s">
        <v>2</v>
      </c>
      <c r="D184">
        <f>D179+1</f>
        <v>36</v>
      </c>
    </row>
    <row r="185" spans="3:4" x14ac:dyDescent="0.25">
      <c r="C185" t="s">
        <v>3</v>
      </c>
    </row>
    <row r="186" spans="3:4" x14ac:dyDescent="0.25">
      <c r="C186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8A261-BA65-422E-B26D-412D101A8365}">
  <dimension ref="A1:V481"/>
  <sheetViews>
    <sheetView topLeftCell="A335" workbookViewId="0">
      <selection activeCell="I348" sqref="I348"/>
    </sheetView>
  </sheetViews>
  <sheetFormatPr baseColWidth="10" defaultColWidth="11.5703125" defaultRowHeight="15" x14ac:dyDescent="0.25"/>
  <cols>
    <col min="6" max="6" width="12.7109375" bestFit="1" customWidth="1"/>
  </cols>
  <sheetData>
    <row r="1" spans="1:22" x14ac:dyDescent="0.25">
      <c r="A1" s="4" t="s">
        <v>14</v>
      </c>
      <c r="C1">
        <v>-31</v>
      </c>
      <c r="D1">
        <v>-51</v>
      </c>
    </row>
    <row r="2" spans="1:22" x14ac:dyDescent="0.25">
      <c r="K2" s="1" t="s">
        <v>7</v>
      </c>
    </row>
    <row r="3" spans="1:22" x14ac:dyDescent="0.25">
      <c r="O3" t="s">
        <v>1</v>
      </c>
      <c r="T3">
        <v>1</v>
      </c>
      <c r="U3">
        <v>0</v>
      </c>
    </row>
    <row r="4" spans="1:22" x14ac:dyDescent="0.25">
      <c r="B4" s="3" t="s">
        <v>8</v>
      </c>
      <c r="C4" s="3" t="s">
        <v>3</v>
      </c>
      <c r="D4" s="3" t="s">
        <v>4</v>
      </c>
      <c r="E4" s="3" t="s">
        <v>10</v>
      </c>
      <c r="F4" s="3" t="s">
        <v>9</v>
      </c>
      <c r="G4" s="3" t="s">
        <v>13</v>
      </c>
      <c r="H4" s="3"/>
      <c r="I4">
        <v>1</v>
      </c>
      <c r="J4">
        <v>1</v>
      </c>
      <c r="K4" t="s">
        <v>2</v>
      </c>
      <c r="L4">
        <f>VLOOKUP(I4,ToRaid,J4,FALSE)</f>
        <v>1</v>
      </c>
      <c r="O4" t="str">
        <f>CHAR(34)&amp;K4&amp;CHAR(34)&amp;": "&amp;L4&amp;","</f>
        <v>"Id": 1,</v>
      </c>
      <c r="R4">
        <f>SUM(S4:U4)</f>
        <v>60000</v>
      </c>
      <c r="S4" s="2">
        <f>S3*60*60*1000</f>
        <v>0</v>
      </c>
      <c r="T4" s="2">
        <f>T3*60*1000</f>
        <v>60000</v>
      </c>
      <c r="U4" s="2">
        <f>U3*1000</f>
        <v>0</v>
      </c>
      <c r="V4" s="2"/>
    </row>
    <row r="5" spans="1:22" x14ac:dyDescent="0.25">
      <c r="A5" t="str">
        <f>$A$1&amp;C5&amp;"&amp;y="&amp;D5</f>
        <v>https://ts4.travian.com/position_details.php?x=-32&amp;y=-52</v>
      </c>
      <c r="B5" s="2">
        <v>1</v>
      </c>
      <c r="C5" s="2">
        <v>-32</v>
      </c>
      <c r="D5" s="2">
        <v>-52</v>
      </c>
      <c r="E5" s="2" t="s">
        <v>11</v>
      </c>
      <c r="F5">
        <f t="shared" ref="F5:F36" si="0">ROUND(SQRT((C5-$C$1)^2+(D5-$D$1)^2),2)</f>
        <v>1.41</v>
      </c>
      <c r="G5" s="2">
        <v>57</v>
      </c>
      <c r="H5" s="2"/>
      <c r="I5">
        <v>1</v>
      </c>
      <c r="J5">
        <v>2</v>
      </c>
      <c r="K5" t="s">
        <v>3</v>
      </c>
      <c r="L5">
        <f>VLOOKUP(I5,ToRaid,J5,FALSE)</f>
        <v>-32</v>
      </c>
      <c r="O5" t="str">
        <f>CHAR(34)&amp;K5&amp;CHAR(34)&amp;": "&amp;L5&amp;","</f>
        <v>"X": -32,</v>
      </c>
      <c r="S5" s="2"/>
      <c r="T5" s="2"/>
      <c r="U5" s="2"/>
      <c r="V5" s="2"/>
    </row>
    <row r="6" spans="1:22" x14ac:dyDescent="0.25">
      <c r="A6" t="str">
        <f t="shared" ref="A6:A24" si="1">$A$1&amp;C6&amp;"&amp;y="&amp;D6</f>
        <v>https://ts4.travian.com/position_details.php?x=-32&amp;y=-50</v>
      </c>
      <c r="B6" s="2">
        <v>2</v>
      </c>
      <c r="C6" s="2">
        <v>-32</v>
      </c>
      <c r="D6" s="2">
        <v>-50</v>
      </c>
      <c r="E6" s="2" t="s">
        <v>11</v>
      </c>
      <c r="F6">
        <f t="shared" si="0"/>
        <v>1.41</v>
      </c>
      <c r="G6" s="2">
        <v>10</v>
      </c>
      <c r="I6">
        <v>1</v>
      </c>
      <c r="J6">
        <v>3</v>
      </c>
      <c r="K6" t="s">
        <v>4</v>
      </c>
      <c r="L6">
        <f>VLOOKUP(I6,ToRaid,J6,FALSE)</f>
        <v>-52</v>
      </c>
      <c r="O6" t="str">
        <f>CHAR(34)&amp;K6&amp;CHAR(34)&amp;": "&amp;L6</f>
        <v>"Y": -52</v>
      </c>
      <c r="S6" s="2"/>
      <c r="T6" s="2"/>
      <c r="U6" s="2"/>
      <c r="V6" s="2"/>
    </row>
    <row r="7" spans="1:22" x14ac:dyDescent="0.25">
      <c r="A7" t="str">
        <f t="shared" si="1"/>
        <v>https://ts4.travian.com/position_details.php?x=-32&amp;y=-54</v>
      </c>
      <c r="B7" s="2">
        <v>3</v>
      </c>
      <c r="C7" s="2">
        <v>-32</v>
      </c>
      <c r="D7" s="2">
        <v>-54</v>
      </c>
      <c r="E7" s="2" t="s">
        <v>11</v>
      </c>
      <c r="F7">
        <f t="shared" si="0"/>
        <v>3.16</v>
      </c>
      <c r="G7" s="2">
        <v>20</v>
      </c>
      <c r="I7">
        <v>1</v>
      </c>
      <c r="J7">
        <v>4</v>
      </c>
      <c r="K7" t="s">
        <v>10</v>
      </c>
      <c r="L7" t="str">
        <f>VLOOKUP(I7,ToRaid,J7,FALSE)</f>
        <v>true</v>
      </c>
      <c r="O7" t="str">
        <f>CHAR(34)&amp;K7&amp;CHAR(34)&amp;": "&amp;CHAR(34)&amp;L7&amp;CHAR(34)</f>
        <v>"CanRaid": "true"</v>
      </c>
      <c r="S7" s="2"/>
      <c r="T7" s="2"/>
      <c r="U7" s="2"/>
      <c r="V7" s="2"/>
    </row>
    <row r="8" spans="1:22" x14ac:dyDescent="0.25">
      <c r="A8" t="str">
        <f t="shared" si="1"/>
        <v>https://ts4.travian.com/position_details.php?x=-30&amp;y=-54</v>
      </c>
      <c r="B8" s="2">
        <v>4</v>
      </c>
      <c r="C8" s="2">
        <v>-30</v>
      </c>
      <c r="D8" s="2">
        <v>-54</v>
      </c>
      <c r="E8" s="2" t="s">
        <v>11</v>
      </c>
      <c r="F8">
        <f t="shared" si="0"/>
        <v>3.16</v>
      </c>
      <c r="G8" s="2">
        <v>31</v>
      </c>
      <c r="O8" t="s">
        <v>5</v>
      </c>
      <c r="S8" s="2"/>
      <c r="T8" s="2"/>
      <c r="U8" s="2"/>
      <c r="V8" s="2"/>
    </row>
    <row r="9" spans="1:22" x14ac:dyDescent="0.25">
      <c r="A9" t="str">
        <f t="shared" si="1"/>
        <v>https://ts4.travian.com/position_details.php?x=-35&amp;y=-53</v>
      </c>
      <c r="B9" s="2">
        <v>5</v>
      </c>
      <c r="C9" s="2">
        <v>-35</v>
      </c>
      <c r="D9" s="2">
        <v>-53</v>
      </c>
      <c r="E9" s="2" t="s">
        <v>11</v>
      </c>
      <c r="F9">
        <f t="shared" si="0"/>
        <v>4.47</v>
      </c>
      <c r="G9" s="2">
        <v>21</v>
      </c>
      <c r="H9" s="2"/>
      <c r="O9" t="s">
        <v>1</v>
      </c>
      <c r="S9" s="2"/>
      <c r="T9" s="2"/>
      <c r="U9" s="2"/>
      <c r="V9" s="2"/>
    </row>
    <row r="10" spans="1:22" x14ac:dyDescent="0.25">
      <c r="A10" t="str">
        <f t="shared" si="1"/>
        <v>https://ts4.travian.com/position_details.php?x=-31&amp;y=-46</v>
      </c>
      <c r="B10" s="2">
        <v>6</v>
      </c>
      <c r="C10" s="2">
        <v>-31</v>
      </c>
      <c r="D10" s="2">
        <v>-46</v>
      </c>
      <c r="E10" s="2" t="s">
        <v>12</v>
      </c>
      <c r="F10">
        <f t="shared" si="0"/>
        <v>5</v>
      </c>
      <c r="G10" s="2">
        <v>196</v>
      </c>
      <c r="H10" s="2"/>
      <c r="I10">
        <f>I4+1</f>
        <v>2</v>
      </c>
      <c r="J10">
        <v>1</v>
      </c>
      <c r="K10" t="s">
        <v>2</v>
      </c>
      <c r="L10">
        <f>VLOOKUP(I10,ToRaid,J10,FALSE)</f>
        <v>2</v>
      </c>
      <c r="O10" t="str">
        <f>CHAR(34)&amp;K10&amp;CHAR(34)&amp;": "&amp;L10&amp;","</f>
        <v>"Id": 2,</v>
      </c>
      <c r="S10" s="2"/>
      <c r="T10" s="2"/>
      <c r="U10" s="2"/>
      <c r="V10" s="2"/>
    </row>
    <row r="11" spans="1:22" x14ac:dyDescent="0.25">
      <c r="A11" t="str">
        <f t="shared" si="1"/>
        <v>https://ts4.travian.com/position_details.php?x=-30&amp;y=-56</v>
      </c>
      <c r="B11" s="2">
        <v>7</v>
      </c>
      <c r="C11" s="2">
        <v>-30</v>
      </c>
      <c r="D11" s="2">
        <v>-56</v>
      </c>
      <c r="E11" s="2" t="s">
        <v>11</v>
      </c>
      <c r="F11">
        <f t="shared" si="0"/>
        <v>5.0999999999999996</v>
      </c>
      <c r="G11" s="2">
        <v>20</v>
      </c>
      <c r="I11">
        <f t="shared" ref="I11:I13" si="2">I5+1</f>
        <v>2</v>
      </c>
      <c r="J11">
        <v>2</v>
      </c>
      <c r="K11" t="s">
        <v>3</v>
      </c>
      <c r="L11">
        <f>VLOOKUP(I11,ToRaid,J11,FALSE)</f>
        <v>-32</v>
      </c>
      <c r="O11" t="str">
        <f>CHAR(34)&amp;K11&amp;CHAR(34)&amp;": "&amp;L11&amp;","</f>
        <v>"X": -32,</v>
      </c>
      <c r="S11" s="2"/>
      <c r="T11" s="2"/>
      <c r="U11" s="2"/>
      <c r="V11" s="2"/>
    </row>
    <row r="12" spans="1:22" x14ac:dyDescent="0.25">
      <c r="A12" t="str">
        <f t="shared" si="1"/>
        <v>https://ts4.travian.com/position_details.php?x=-33&amp;y=-46</v>
      </c>
      <c r="B12" s="2">
        <v>8</v>
      </c>
      <c r="C12" s="2">
        <v>-33</v>
      </c>
      <c r="D12" s="2">
        <v>-46</v>
      </c>
      <c r="E12" s="2" t="s">
        <v>11</v>
      </c>
      <c r="F12">
        <f t="shared" si="0"/>
        <v>5.39</v>
      </c>
      <c r="G12" s="2">
        <v>14</v>
      </c>
      <c r="H12" s="2"/>
      <c r="I12">
        <f t="shared" si="2"/>
        <v>2</v>
      </c>
      <c r="J12">
        <v>3</v>
      </c>
      <c r="K12" t="s">
        <v>4</v>
      </c>
      <c r="L12">
        <f>VLOOKUP(I12,ToRaid,J12,FALSE)</f>
        <v>-50</v>
      </c>
      <c r="O12" t="str">
        <f>CHAR(34)&amp;K12&amp;CHAR(34)&amp;": "&amp;L12</f>
        <v>"Y": -50</v>
      </c>
      <c r="S12" s="2"/>
      <c r="T12" s="2"/>
      <c r="U12" s="2"/>
      <c r="V12" s="2"/>
    </row>
    <row r="13" spans="1:22" x14ac:dyDescent="0.25">
      <c r="A13" t="str">
        <f t="shared" si="1"/>
        <v>https://ts4.travian.com/position_details.php?x=-36&amp;y=-54</v>
      </c>
      <c r="B13" s="2">
        <v>9</v>
      </c>
      <c r="C13" s="2">
        <v>-36</v>
      </c>
      <c r="D13" s="2">
        <v>-54</v>
      </c>
      <c r="E13" s="2" t="s">
        <v>11</v>
      </c>
      <c r="F13">
        <f t="shared" si="0"/>
        <v>5.83</v>
      </c>
      <c r="G13" s="2">
        <v>22</v>
      </c>
      <c r="I13">
        <f t="shared" si="2"/>
        <v>2</v>
      </c>
      <c r="J13">
        <v>4</v>
      </c>
      <c r="K13" t="s">
        <v>10</v>
      </c>
      <c r="L13" t="str">
        <f>VLOOKUP(I13,ToRaid,J13,FALSE)</f>
        <v>true</v>
      </c>
      <c r="O13" t="str">
        <f>CHAR(34)&amp;K13&amp;CHAR(34)&amp;": "&amp;CHAR(34)&amp;L13&amp;CHAR(34)</f>
        <v>"CanRaid": "true"</v>
      </c>
      <c r="S13" s="2"/>
      <c r="T13" s="2"/>
      <c r="U13" s="2"/>
      <c r="V13" s="2"/>
    </row>
    <row r="14" spans="1:22" x14ac:dyDescent="0.25">
      <c r="A14" t="str">
        <f t="shared" si="1"/>
        <v>https://ts4.travian.com/position_details.php?x=-26&amp;y=-48</v>
      </c>
      <c r="B14" s="2">
        <v>10</v>
      </c>
      <c r="C14" s="2">
        <v>-26</v>
      </c>
      <c r="D14" s="2">
        <v>-48</v>
      </c>
      <c r="E14" s="2" t="s">
        <v>11</v>
      </c>
      <c r="F14">
        <f t="shared" si="0"/>
        <v>5.83</v>
      </c>
      <c r="G14" s="2">
        <v>15</v>
      </c>
      <c r="O14" t="s">
        <v>5</v>
      </c>
      <c r="S14" s="2"/>
      <c r="T14" s="2"/>
      <c r="U14" s="2"/>
      <c r="V14" s="2"/>
    </row>
    <row r="15" spans="1:22" x14ac:dyDescent="0.25">
      <c r="A15" t="str">
        <f t="shared" si="1"/>
        <v>https://ts4.travian.com/position_details.php?x=-37&amp;y=-50</v>
      </c>
      <c r="B15" s="2">
        <v>11</v>
      </c>
      <c r="C15" s="2">
        <v>-37</v>
      </c>
      <c r="D15" s="2">
        <v>-50</v>
      </c>
      <c r="E15" s="2" t="s">
        <v>11</v>
      </c>
      <c r="F15">
        <f t="shared" si="0"/>
        <v>6.08</v>
      </c>
      <c r="G15" s="2">
        <v>45</v>
      </c>
      <c r="O15" t="s">
        <v>1</v>
      </c>
      <c r="S15" s="2"/>
      <c r="T15" s="2"/>
      <c r="U15" s="2"/>
      <c r="V15" s="2"/>
    </row>
    <row r="16" spans="1:22" x14ac:dyDescent="0.25">
      <c r="A16" t="str">
        <f t="shared" si="1"/>
        <v>https://ts4.travian.com/position_details.php?x=-26&amp;y=-55</v>
      </c>
      <c r="B16" s="2">
        <v>12</v>
      </c>
      <c r="C16" s="2">
        <v>-26</v>
      </c>
      <c r="D16" s="2">
        <v>-55</v>
      </c>
      <c r="E16" s="2" t="s">
        <v>11</v>
      </c>
      <c r="F16">
        <f t="shared" si="0"/>
        <v>6.4</v>
      </c>
      <c r="G16" s="2">
        <v>2</v>
      </c>
      <c r="H16" s="2"/>
      <c r="I16">
        <f>I10+1</f>
        <v>3</v>
      </c>
      <c r="J16">
        <v>1</v>
      </c>
      <c r="K16" t="s">
        <v>2</v>
      </c>
      <c r="L16">
        <f>VLOOKUP(I16,ToRaid,J16,FALSE)</f>
        <v>3</v>
      </c>
      <c r="O16" t="str">
        <f>CHAR(34)&amp;K16&amp;CHAR(34)&amp;": "&amp;L16&amp;","</f>
        <v>"Id": 3,</v>
      </c>
      <c r="S16" s="2"/>
      <c r="T16" s="2"/>
      <c r="U16" s="2"/>
      <c r="V16" s="2"/>
    </row>
    <row r="17" spans="1:22" x14ac:dyDescent="0.25">
      <c r="A17" t="str">
        <f t="shared" si="1"/>
        <v>https://ts4.travian.com/position_details.php?x=-28&amp;y=-45</v>
      </c>
      <c r="B17" s="2">
        <v>13</v>
      </c>
      <c r="C17" s="2">
        <v>-28</v>
      </c>
      <c r="D17" s="2">
        <v>-45</v>
      </c>
      <c r="E17" s="2" t="s">
        <v>11</v>
      </c>
      <c r="F17">
        <f t="shared" si="0"/>
        <v>6.71</v>
      </c>
      <c r="G17" s="2">
        <v>21</v>
      </c>
      <c r="I17">
        <f t="shared" ref="I17:I19" si="3">I11+1</f>
        <v>3</v>
      </c>
      <c r="J17">
        <v>2</v>
      </c>
      <c r="K17" t="s">
        <v>3</v>
      </c>
      <c r="L17">
        <f>VLOOKUP(I17,ToRaid,J17,FALSE)</f>
        <v>-32</v>
      </c>
      <c r="O17" t="str">
        <f>CHAR(34)&amp;K17&amp;CHAR(34)&amp;": "&amp;L17&amp;","</f>
        <v>"X": -32,</v>
      </c>
      <c r="S17" s="2"/>
      <c r="T17" s="2"/>
      <c r="U17" s="2"/>
      <c r="V17" s="2"/>
    </row>
    <row r="18" spans="1:22" x14ac:dyDescent="0.25">
      <c r="A18" t="str">
        <f t="shared" si="1"/>
        <v>https://ts4.travian.com/position_details.php?x=-32&amp;y=-58</v>
      </c>
      <c r="B18" s="2">
        <v>14</v>
      </c>
      <c r="C18" s="2">
        <v>-32</v>
      </c>
      <c r="D18" s="2">
        <v>-58</v>
      </c>
      <c r="E18" s="2" t="s">
        <v>11</v>
      </c>
      <c r="F18">
        <f t="shared" si="0"/>
        <v>7.07</v>
      </c>
      <c r="G18" s="2">
        <v>14</v>
      </c>
      <c r="H18" s="2"/>
      <c r="I18">
        <f t="shared" si="3"/>
        <v>3</v>
      </c>
      <c r="J18">
        <v>3</v>
      </c>
      <c r="K18" t="s">
        <v>4</v>
      </c>
      <c r="L18">
        <f>VLOOKUP(I18,ToRaid,J18,FALSE)</f>
        <v>-54</v>
      </c>
      <c r="O18" t="str">
        <f>CHAR(34)&amp;K18&amp;CHAR(34)&amp;": "&amp;L18</f>
        <v>"Y": -54</v>
      </c>
      <c r="S18" s="2"/>
      <c r="T18" s="2"/>
      <c r="U18" s="2"/>
      <c r="V18" s="2"/>
    </row>
    <row r="19" spans="1:22" x14ac:dyDescent="0.25">
      <c r="A19" t="str">
        <f t="shared" si="1"/>
        <v>https://ts4.travian.com/position_details.php?x=-35&amp;y=-45</v>
      </c>
      <c r="B19" s="2">
        <v>15</v>
      </c>
      <c r="C19" s="2">
        <v>-35</v>
      </c>
      <c r="D19" s="2">
        <v>-45</v>
      </c>
      <c r="E19" s="2" t="s">
        <v>12</v>
      </c>
      <c r="F19">
        <f t="shared" si="0"/>
        <v>7.21</v>
      </c>
      <c r="G19" s="2">
        <v>209</v>
      </c>
      <c r="H19" s="2" t="s">
        <v>19</v>
      </c>
      <c r="I19">
        <f t="shared" si="3"/>
        <v>3</v>
      </c>
      <c r="J19">
        <v>4</v>
      </c>
      <c r="K19" t="s">
        <v>10</v>
      </c>
      <c r="L19" t="str">
        <f>VLOOKUP(I19,ToRaid,J19,FALSE)</f>
        <v>true</v>
      </c>
      <c r="O19" t="str">
        <f>CHAR(34)&amp;K19&amp;CHAR(34)&amp;": "&amp;CHAR(34)&amp;L19&amp;CHAR(34)</f>
        <v>"CanRaid": "true"</v>
      </c>
      <c r="S19" s="2"/>
      <c r="T19" s="2"/>
      <c r="U19" s="2"/>
      <c r="V19" s="2"/>
    </row>
    <row r="20" spans="1:22" x14ac:dyDescent="0.25">
      <c r="A20" t="str">
        <f t="shared" si="1"/>
        <v>https://ts4.travian.com/position_details.php?x=-25&amp;y=-46</v>
      </c>
      <c r="B20" s="2">
        <v>16</v>
      </c>
      <c r="C20" s="2">
        <v>-25</v>
      </c>
      <c r="D20" s="2">
        <v>-46</v>
      </c>
      <c r="E20" s="2" t="s">
        <v>11</v>
      </c>
      <c r="F20">
        <f t="shared" si="0"/>
        <v>7.81</v>
      </c>
      <c r="G20" s="2">
        <v>11</v>
      </c>
      <c r="O20" t="s">
        <v>5</v>
      </c>
      <c r="S20" s="2"/>
      <c r="T20" s="2"/>
      <c r="U20" s="2"/>
      <c r="V20" s="2"/>
    </row>
    <row r="21" spans="1:22" x14ac:dyDescent="0.25">
      <c r="A21" t="str">
        <f t="shared" si="1"/>
        <v>https://ts4.travian.com/position_details.php?x=-24&amp;y=-55</v>
      </c>
      <c r="B21" s="2">
        <v>17</v>
      </c>
      <c r="C21" s="2">
        <v>-24</v>
      </c>
      <c r="D21" s="2">
        <v>-55</v>
      </c>
      <c r="E21" s="2" t="s">
        <v>11</v>
      </c>
      <c r="F21">
        <f t="shared" si="0"/>
        <v>8.06</v>
      </c>
      <c r="G21" s="2">
        <v>10</v>
      </c>
      <c r="O21" t="s">
        <v>1</v>
      </c>
      <c r="S21" s="2"/>
      <c r="T21" s="2"/>
      <c r="U21" s="2"/>
      <c r="V21" s="2"/>
    </row>
    <row r="22" spans="1:22" x14ac:dyDescent="0.25">
      <c r="A22" t="str">
        <f t="shared" si="1"/>
        <v>https://ts4.travian.com/position_details.php?x=-26&amp;y=-58</v>
      </c>
      <c r="B22" s="2">
        <v>18</v>
      </c>
      <c r="C22" s="2">
        <v>-26</v>
      </c>
      <c r="D22" s="2">
        <v>-58</v>
      </c>
      <c r="E22" s="2" t="s">
        <v>12</v>
      </c>
      <c r="F22">
        <f t="shared" si="0"/>
        <v>8.6</v>
      </c>
      <c r="G22" s="2">
        <v>88</v>
      </c>
      <c r="H22" s="2" t="s">
        <v>15</v>
      </c>
      <c r="I22">
        <f>I16+1</f>
        <v>4</v>
      </c>
      <c r="J22">
        <v>1</v>
      </c>
      <c r="K22" t="s">
        <v>2</v>
      </c>
      <c r="L22">
        <f>VLOOKUP(I22,ToRaid,J22,FALSE)</f>
        <v>4</v>
      </c>
      <c r="O22" t="str">
        <f>CHAR(34)&amp;K22&amp;CHAR(34)&amp;": "&amp;L22&amp;","</f>
        <v>"Id": 4,</v>
      </c>
      <c r="S22" s="2"/>
      <c r="T22" s="2"/>
      <c r="U22" s="2"/>
      <c r="V22" s="2"/>
    </row>
    <row r="23" spans="1:22" x14ac:dyDescent="0.25">
      <c r="A23" t="str">
        <f t="shared" si="1"/>
        <v>https://ts4.travian.com/position_details.php?x=-27&amp;y=-43</v>
      </c>
      <c r="B23" s="2">
        <v>19</v>
      </c>
      <c r="C23" s="2">
        <v>-27</v>
      </c>
      <c r="D23" s="2">
        <v>-43</v>
      </c>
      <c r="E23" s="2" t="s">
        <v>11</v>
      </c>
      <c r="F23">
        <f t="shared" si="0"/>
        <v>8.94</v>
      </c>
      <c r="G23" s="2">
        <v>30</v>
      </c>
      <c r="I23">
        <f t="shared" ref="I23:I25" si="4">I17+1</f>
        <v>4</v>
      </c>
      <c r="J23">
        <v>2</v>
      </c>
      <c r="K23" t="s">
        <v>3</v>
      </c>
      <c r="L23">
        <f>VLOOKUP(I23,ToRaid,J23,FALSE)</f>
        <v>-30</v>
      </c>
      <c r="O23" t="str">
        <f>CHAR(34)&amp;K23&amp;CHAR(34)&amp;": "&amp;L23&amp;","</f>
        <v>"X": -30,</v>
      </c>
      <c r="S23" s="2"/>
      <c r="T23" s="2"/>
      <c r="U23" s="2"/>
      <c r="V23" s="2"/>
    </row>
    <row r="24" spans="1:22" x14ac:dyDescent="0.25">
      <c r="A24" t="str">
        <f t="shared" si="1"/>
        <v>https://ts4.travian.com/position_details.php?x=-40&amp;y=-51</v>
      </c>
      <c r="B24" s="2">
        <v>20</v>
      </c>
      <c r="C24" s="2">
        <v>-40</v>
      </c>
      <c r="D24" s="2">
        <v>-51</v>
      </c>
      <c r="E24" s="2" t="s">
        <v>12</v>
      </c>
      <c r="F24">
        <f t="shared" si="0"/>
        <v>9</v>
      </c>
      <c r="G24" s="2">
        <v>190</v>
      </c>
      <c r="H24" t="s">
        <v>17</v>
      </c>
      <c r="I24">
        <f t="shared" si="4"/>
        <v>4</v>
      </c>
      <c r="J24">
        <v>3</v>
      </c>
      <c r="K24" t="s">
        <v>4</v>
      </c>
      <c r="L24">
        <f>VLOOKUP(I24,ToRaid,J24,FALSE)</f>
        <v>-54</v>
      </c>
      <c r="O24" t="str">
        <f>CHAR(34)&amp;K24&amp;CHAR(34)&amp;": "&amp;L24</f>
        <v>"Y": -54</v>
      </c>
      <c r="S24" s="2"/>
      <c r="T24" s="2"/>
      <c r="U24" s="2"/>
      <c r="V24" s="2"/>
    </row>
    <row r="25" spans="1:22" x14ac:dyDescent="0.25">
      <c r="A25" t="str">
        <f t="shared" ref="A25:A88" si="5">$A$1&amp;C25&amp;"&amp;y="&amp;D25</f>
        <v>https://ts4.travian.com/position_details.php?x=-40&amp;y=-54</v>
      </c>
      <c r="B25" s="2">
        <v>21</v>
      </c>
      <c r="C25" s="2">
        <v>-40</v>
      </c>
      <c r="D25" s="2">
        <v>-54</v>
      </c>
      <c r="E25" s="2" t="s">
        <v>12</v>
      </c>
      <c r="F25">
        <f t="shared" si="0"/>
        <v>9.49</v>
      </c>
      <c r="G25" s="2">
        <v>173</v>
      </c>
      <c r="H25" t="s">
        <v>15</v>
      </c>
      <c r="I25">
        <f t="shared" si="4"/>
        <v>4</v>
      </c>
      <c r="J25">
        <v>4</v>
      </c>
      <c r="K25" t="s">
        <v>10</v>
      </c>
      <c r="L25" t="str">
        <f>VLOOKUP(I25,ToRaid,J25,FALSE)</f>
        <v>true</v>
      </c>
      <c r="O25" t="str">
        <f>CHAR(34)&amp;K25&amp;CHAR(34)&amp;": "&amp;CHAR(34)&amp;L25&amp;CHAR(34)</f>
        <v>"CanRaid": "true"</v>
      </c>
      <c r="S25" s="2"/>
      <c r="T25" s="2"/>
      <c r="U25" s="2"/>
      <c r="V25" s="2"/>
    </row>
    <row r="26" spans="1:22" x14ac:dyDescent="0.25">
      <c r="A26" t="str">
        <f t="shared" si="5"/>
        <v>https://ts4.travian.com/position_details.php?x=-28&amp;y=-42</v>
      </c>
      <c r="B26" s="2">
        <v>22</v>
      </c>
      <c r="C26" s="2">
        <v>-28</v>
      </c>
      <c r="D26" s="2">
        <v>-42</v>
      </c>
      <c r="E26" s="2" t="s">
        <v>11</v>
      </c>
      <c r="F26">
        <f t="shared" si="0"/>
        <v>9.49</v>
      </c>
      <c r="G26" s="2">
        <v>11</v>
      </c>
      <c r="O26" t="s">
        <v>5</v>
      </c>
      <c r="S26" s="2"/>
      <c r="T26" s="2"/>
      <c r="U26" s="2"/>
      <c r="V26" s="2"/>
    </row>
    <row r="27" spans="1:22" x14ac:dyDescent="0.25">
      <c r="A27" t="str">
        <f t="shared" si="5"/>
        <v>https://ts4.travian.com/position_details.php?x=-41&amp;y=-52</v>
      </c>
      <c r="B27" s="2">
        <v>23</v>
      </c>
      <c r="C27" s="2">
        <v>-41</v>
      </c>
      <c r="D27" s="2">
        <v>-52</v>
      </c>
      <c r="E27" s="2" t="s">
        <v>11</v>
      </c>
      <c r="F27">
        <f t="shared" si="0"/>
        <v>10.050000000000001</v>
      </c>
      <c r="G27" s="2">
        <v>2</v>
      </c>
      <c r="O27" t="s">
        <v>1</v>
      </c>
      <c r="S27" s="2"/>
      <c r="T27" s="2"/>
      <c r="U27" s="2"/>
      <c r="V27" s="2"/>
    </row>
    <row r="28" spans="1:22" x14ac:dyDescent="0.25">
      <c r="A28" t="str">
        <f t="shared" si="5"/>
        <v>https://ts4.travian.com/position_details.php?x=-21&amp;y=-52</v>
      </c>
      <c r="B28" s="2">
        <v>24</v>
      </c>
      <c r="C28" s="2">
        <v>-21</v>
      </c>
      <c r="D28" s="2">
        <v>-52</v>
      </c>
      <c r="E28" s="2" t="s">
        <v>12</v>
      </c>
      <c r="F28">
        <f t="shared" si="0"/>
        <v>10.050000000000001</v>
      </c>
      <c r="G28" s="2">
        <v>70</v>
      </c>
      <c r="I28">
        <f>I22+1</f>
        <v>5</v>
      </c>
      <c r="J28">
        <v>1</v>
      </c>
      <c r="K28" t="s">
        <v>2</v>
      </c>
      <c r="L28">
        <f>VLOOKUP(I28,ToRaid,J28,FALSE)</f>
        <v>5</v>
      </c>
      <c r="O28" t="str">
        <f>CHAR(34)&amp;K28&amp;CHAR(34)&amp;": "&amp;L28&amp;","</f>
        <v>"Id": 5,</v>
      </c>
      <c r="S28" s="2"/>
      <c r="T28" s="2"/>
      <c r="U28" s="2"/>
      <c r="V28" s="2"/>
    </row>
    <row r="29" spans="1:22" x14ac:dyDescent="0.25">
      <c r="A29" t="str">
        <f t="shared" si="5"/>
        <v>https://ts4.travian.com/position_details.php?x=-21&amp;y=-47</v>
      </c>
      <c r="B29" s="2">
        <v>25</v>
      </c>
      <c r="C29" s="2">
        <v>-21</v>
      </c>
      <c r="D29" s="2">
        <v>-47</v>
      </c>
      <c r="E29" s="2" t="s">
        <v>11</v>
      </c>
      <c r="F29">
        <f t="shared" si="0"/>
        <v>10.77</v>
      </c>
      <c r="G29" s="2">
        <v>10</v>
      </c>
      <c r="I29">
        <f t="shared" ref="I29:I31" si="6">I23+1</f>
        <v>5</v>
      </c>
      <c r="J29">
        <v>2</v>
      </c>
      <c r="K29" t="s">
        <v>3</v>
      </c>
      <c r="L29">
        <f>VLOOKUP(I29,ToRaid,J29,FALSE)</f>
        <v>-35</v>
      </c>
      <c r="O29" t="str">
        <f>CHAR(34)&amp;K29&amp;CHAR(34)&amp;": "&amp;L29&amp;","</f>
        <v>"X": -35,</v>
      </c>
      <c r="S29" s="2"/>
      <c r="T29" s="2"/>
      <c r="U29" s="2"/>
      <c r="V29" s="2"/>
    </row>
    <row r="30" spans="1:22" x14ac:dyDescent="0.25">
      <c r="A30" t="str">
        <f t="shared" si="5"/>
        <v>https://ts4.travian.com/position_details.php?x=-42&amp;y=-54</v>
      </c>
      <c r="B30" s="2">
        <v>26</v>
      </c>
      <c r="C30" s="2">
        <v>-42</v>
      </c>
      <c r="D30" s="2">
        <v>-54</v>
      </c>
      <c r="E30" s="2" t="s">
        <v>11</v>
      </c>
      <c r="F30">
        <f t="shared" si="0"/>
        <v>11.4</v>
      </c>
      <c r="G30" s="2">
        <v>7</v>
      </c>
      <c r="I30">
        <f t="shared" si="6"/>
        <v>5</v>
      </c>
      <c r="J30">
        <v>3</v>
      </c>
      <c r="K30" t="s">
        <v>4</v>
      </c>
      <c r="L30">
        <f>VLOOKUP(I30,ToRaid,J30,FALSE)</f>
        <v>-53</v>
      </c>
      <c r="O30" t="str">
        <f>CHAR(34)&amp;K30&amp;CHAR(34)&amp;": "&amp;L30</f>
        <v>"Y": -53</v>
      </c>
      <c r="S30" s="2"/>
      <c r="T30" s="2"/>
      <c r="U30" s="2"/>
      <c r="V30" s="2"/>
    </row>
    <row r="31" spans="1:22" x14ac:dyDescent="0.25">
      <c r="A31" t="str">
        <f t="shared" si="5"/>
        <v>https://ts4.travian.com/position_details.php?x=-22&amp;y=-58</v>
      </c>
      <c r="B31" s="2">
        <v>27</v>
      </c>
      <c r="C31" s="2">
        <v>-22</v>
      </c>
      <c r="D31" s="2">
        <v>-58</v>
      </c>
      <c r="E31" s="2" t="s">
        <v>12</v>
      </c>
      <c r="F31">
        <f t="shared" si="0"/>
        <v>11.4</v>
      </c>
      <c r="G31" s="2">
        <v>16</v>
      </c>
      <c r="H31" t="s">
        <v>112</v>
      </c>
      <c r="I31">
        <f t="shared" si="6"/>
        <v>5</v>
      </c>
      <c r="J31">
        <v>4</v>
      </c>
      <c r="K31" t="s">
        <v>10</v>
      </c>
      <c r="L31" t="str">
        <f>VLOOKUP(I31,ToRaid,J31,FALSE)</f>
        <v>true</v>
      </c>
      <c r="O31" t="str">
        <f>CHAR(34)&amp;K31&amp;CHAR(34)&amp;": "&amp;CHAR(34)&amp;L31&amp;CHAR(34)</f>
        <v>"CanRaid": "true"</v>
      </c>
      <c r="S31" s="2"/>
      <c r="T31" s="2"/>
      <c r="U31" s="2"/>
      <c r="V31" s="2"/>
    </row>
    <row r="32" spans="1:22" x14ac:dyDescent="0.25">
      <c r="A32" t="str">
        <f t="shared" si="5"/>
        <v>https://ts4.travian.com/position_details.php?x=-31&amp;y=-63</v>
      </c>
      <c r="B32" s="2">
        <v>28</v>
      </c>
      <c r="C32" s="2">
        <v>-31</v>
      </c>
      <c r="D32" s="2">
        <v>-63</v>
      </c>
      <c r="E32" s="2" t="s">
        <v>12</v>
      </c>
      <c r="F32">
        <f t="shared" si="0"/>
        <v>12</v>
      </c>
      <c r="G32" s="2">
        <v>107</v>
      </c>
      <c r="O32" t="s">
        <v>5</v>
      </c>
      <c r="S32" s="2"/>
      <c r="T32" s="2"/>
      <c r="U32" s="2"/>
      <c r="V32" s="2"/>
    </row>
    <row r="33" spans="1:22" x14ac:dyDescent="0.25">
      <c r="A33" t="str">
        <f t="shared" si="5"/>
        <v>https://ts4.travian.com/position_details.php?x=-42&amp;y=-56</v>
      </c>
      <c r="B33" s="2">
        <v>29</v>
      </c>
      <c r="C33" s="2">
        <v>-42</v>
      </c>
      <c r="D33" s="2">
        <v>-56</v>
      </c>
      <c r="E33" s="2" t="s">
        <v>12</v>
      </c>
      <c r="F33">
        <f t="shared" si="0"/>
        <v>12.08</v>
      </c>
      <c r="G33" s="2">
        <v>199</v>
      </c>
      <c r="H33" t="s">
        <v>15</v>
      </c>
      <c r="O33" t="s">
        <v>1</v>
      </c>
      <c r="S33" s="2"/>
      <c r="T33" s="2"/>
      <c r="U33" s="2"/>
      <c r="V33" s="2"/>
    </row>
    <row r="34" spans="1:22" x14ac:dyDescent="0.25">
      <c r="A34" t="str">
        <f t="shared" si="5"/>
        <v>https://ts4.travian.com/position_details.php?x=-43&amp;y=-53</v>
      </c>
      <c r="B34" s="2">
        <v>30</v>
      </c>
      <c r="C34" s="2">
        <v>-43</v>
      </c>
      <c r="D34" s="2">
        <v>-53</v>
      </c>
      <c r="E34" s="2" t="s">
        <v>12</v>
      </c>
      <c r="F34">
        <f t="shared" si="0"/>
        <v>12.17</v>
      </c>
      <c r="G34" s="2">
        <v>210</v>
      </c>
      <c r="H34" t="s">
        <v>15</v>
      </c>
      <c r="I34">
        <f>I28+1</f>
        <v>6</v>
      </c>
      <c r="J34">
        <v>1</v>
      </c>
      <c r="K34" t="s">
        <v>2</v>
      </c>
      <c r="L34">
        <f>VLOOKUP(I34,ToRaid,J34,FALSE)</f>
        <v>6</v>
      </c>
      <c r="O34" t="str">
        <f>CHAR(34)&amp;K34&amp;CHAR(34)&amp;": "&amp;L34&amp;","</f>
        <v>"Id": 6,</v>
      </c>
      <c r="S34" s="2"/>
      <c r="T34" s="2"/>
      <c r="U34" s="2"/>
      <c r="V34" s="2"/>
    </row>
    <row r="35" spans="1:22" x14ac:dyDescent="0.25">
      <c r="A35" t="str">
        <f t="shared" si="5"/>
        <v>https://ts4.travian.com/position_details.php?x=-43&amp;y=-55</v>
      </c>
      <c r="B35" s="2">
        <v>31</v>
      </c>
      <c r="C35" s="2">
        <v>-43</v>
      </c>
      <c r="D35" s="2">
        <v>-55</v>
      </c>
      <c r="E35" s="2" t="s">
        <v>12</v>
      </c>
      <c r="F35">
        <f t="shared" si="0"/>
        <v>12.65</v>
      </c>
      <c r="G35" s="2">
        <v>192</v>
      </c>
      <c r="H35" t="s">
        <v>18</v>
      </c>
      <c r="I35">
        <f t="shared" ref="I35:I37" si="7">I29+1</f>
        <v>6</v>
      </c>
      <c r="J35">
        <v>2</v>
      </c>
      <c r="K35" t="s">
        <v>3</v>
      </c>
      <c r="L35">
        <f>VLOOKUP(I35,ToRaid,J35,FALSE)</f>
        <v>-31</v>
      </c>
      <c r="O35" t="str">
        <f>CHAR(34)&amp;K35&amp;CHAR(34)&amp;": "&amp;L35&amp;","</f>
        <v>"X": -31,</v>
      </c>
      <c r="S35" s="2"/>
      <c r="T35" s="2"/>
      <c r="U35" s="2"/>
      <c r="V35" s="2"/>
    </row>
    <row r="36" spans="1:22" x14ac:dyDescent="0.25">
      <c r="A36" t="str">
        <f t="shared" si="5"/>
        <v>https://ts4.travian.com/position_details.php?x=-35&amp;y=-39</v>
      </c>
      <c r="B36" s="2">
        <v>32</v>
      </c>
      <c r="C36" s="2">
        <v>-35</v>
      </c>
      <c r="D36" s="2">
        <v>-39</v>
      </c>
      <c r="E36" s="2" t="s">
        <v>12</v>
      </c>
      <c r="F36">
        <f t="shared" si="0"/>
        <v>12.65</v>
      </c>
      <c r="G36" s="2">
        <v>127</v>
      </c>
      <c r="I36">
        <f t="shared" si="7"/>
        <v>6</v>
      </c>
      <c r="J36">
        <v>3</v>
      </c>
      <c r="K36" t="s">
        <v>4</v>
      </c>
      <c r="L36">
        <f>VLOOKUP(I36,ToRaid,J36,FALSE)</f>
        <v>-46</v>
      </c>
      <c r="O36" t="str">
        <f>CHAR(34)&amp;K36&amp;CHAR(34)&amp;": "&amp;L36</f>
        <v>"Y": -46</v>
      </c>
      <c r="S36" s="2"/>
      <c r="T36" s="2"/>
      <c r="U36" s="2"/>
      <c r="V36" s="2"/>
    </row>
    <row r="37" spans="1:22" x14ac:dyDescent="0.25">
      <c r="A37" t="str">
        <f t="shared" si="5"/>
        <v>https://ts4.travian.com/position_details.php?x=-27&amp;y=-39</v>
      </c>
      <c r="B37" s="2">
        <v>33</v>
      </c>
      <c r="C37" s="2">
        <v>-27</v>
      </c>
      <c r="D37" s="2">
        <v>-39</v>
      </c>
      <c r="E37" s="2" t="s">
        <v>11</v>
      </c>
      <c r="F37">
        <f t="shared" ref="F37:F53" si="8">ROUND(SQRT((C37-$C$1)^2+(D37-$D$1)^2),2)</f>
        <v>12.65</v>
      </c>
      <c r="G37" s="2">
        <v>63</v>
      </c>
      <c r="I37">
        <f t="shared" si="7"/>
        <v>6</v>
      </c>
      <c r="J37">
        <v>4</v>
      </c>
      <c r="K37" t="s">
        <v>10</v>
      </c>
      <c r="L37" t="str">
        <f>VLOOKUP(I37,ToRaid,J37,FALSE)</f>
        <v>false</v>
      </c>
      <c r="O37" t="str">
        <f>CHAR(34)&amp;K37&amp;CHAR(34)&amp;": "&amp;CHAR(34)&amp;L37&amp;CHAR(34)</f>
        <v>"CanRaid": "false"</v>
      </c>
    </row>
    <row r="38" spans="1:22" x14ac:dyDescent="0.25">
      <c r="A38" t="str">
        <f t="shared" si="5"/>
        <v>https://ts4.travian.com/position_details.php?x=-39&amp;y=-41</v>
      </c>
      <c r="B38" s="2">
        <v>34</v>
      </c>
      <c r="C38" s="2">
        <v>-39</v>
      </c>
      <c r="D38" s="2">
        <v>-41</v>
      </c>
      <c r="E38" s="2" t="s">
        <v>11</v>
      </c>
      <c r="F38">
        <f t="shared" si="8"/>
        <v>12.81</v>
      </c>
      <c r="G38" s="2">
        <v>50</v>
      </c>
      <c r="O38" t="s">
        <v>5</v>
      </c>
    </row>
    <row r="39" spans="1:22" x14ac:dyDescent="0.25">
      <c r="A39" t="str">
        <f t="shared" si="5"/>
        <v>https://ts4.travian.com/position_details.php?x=-44&amp;y=-51</v>
      </c>
      <c r="B39" s="2">
        <v>35</v>
      </c>
      <c r="C39" s="2">
        <v>-44</v>
      </c>
      <c r="D39" s="2">
        <v>-51</v>
      </c>
      <c r="E39" s="2" t="s">
        <v>12</v>
      </c>
      <c r="F39">
        <f t="shared" si="8"/>
        <v>13</v>
      </c>
      <c r="G39" s="2">
        <v>114</v>
      </c>
      <c r="O39" t="s">
        <v>1</v>
      </c>
    </row>
    <row r="40" spans="1:22" x14ac:dyDescent="0.25">
      <c r="A40" t="str">
        <f t="shared" si="5"/>
        <v>https://ts4.travian.com/position_details.php?x=-43&amp;y=-46</v>
      </c>
      <c r="B40" s="2">
        <v>36</v>
      </c>
      <c r="C40" s="2">
        <v>-43</v>
      </c>
      <c r="D40" s="2">
        <v>-46</v>
      </c>
      <c r="E40" s="2" t="s">
        <v>11</v>
      </c>
      <c r="F40">
        <f t="shared" si="8"/>
        <v>13</v>
      </c>
      <c r="G40" s="2">
        <v>2</v>
      </c>
      <c r="I40">
        <f>I34+1</f>
        <v>7</v>
      </c>
      <c r="J40">
        <v>1</v>
      </c>
      <c r="K40" t="s">
        <v>2</v>
      </c>
      <c r="L40">
        <f>VLOOKUP(I40,ToRaid,J40,FALSE)</f>
        <v>7</v>
      </c>
      <c r="O40" t="str">
        <f>CHAR(34)&amp;K40&amp;CHAR(34)&amp;": "&amp;L40&amp;","</f>
        <v>"Id": 7,</v>
      </c>
    </row>
    <row r="41" spans="1:22" x14ac:dyDescent="0.25">
      <c r="A41" t="str">
        <f t="shared" si="5"/>
        <v>https://ts4.travian.com/position_details.php?x=-38&amp;y=-40</v>
      </c>
      <c r="B41" s="2">
        <v>37</v>
      </c>
      <c r="C41" s="2">
        <v>-38</v>
      </c>
      <c r="D41" s="2">
        <v>-40</v>
      </c>
      <c r="E41" s="2" t="s">
        <v>11</v>
      </c>
      <c r="F41">
        <f t="shared" si="8"/>
        <v>13.04</v>
      </c>
      <c r="G41" s="2">
        <v>15</v>
      </c>
      <c r="I41">
        <f t="shared" ref="I41:I43" si="9">I35+1</f>
        <v>7</v>
      </c>
      <c r="J41">
        <v>2</v>
      </c>
      <c r="K41" t="s">
        <v>3</v>
      </c>
      <c r="L41">
        <f>VLOOKUP(I41,ToRaid,J41,FALSE)</f>
        <v>-30</v>
      </c>
      <c r="O41" t="str">
        <f>CHAR(34)&amp;K41&amp;CHAR(34)&amp;": "&amp;L41&amp;","</f>
        <v>"X": -30,</v>
      </c>
    </row>
    <row r="42" spans="1:22" x14ac:dyDescent="0.25">
      <c r="A42" t="str">
        <f t="shared" si="5"/>
        <v>https://ts4.travian.com/position_details.php?x=-44&amp;y=-48</v>
      </c>
      <c r="B42" s="2">
        <v>38</v>
      </c>
      <c r="C42" s="2">
        <v>-44</v>
      </c>
      <c r="D42" s="2">
        <v>-48</v>
      </c>
      <c r="E42" s="2" t="s">
        <v>12</v>
      </c>
      <c r="F42">
        <f t="shared" si="8"/>
        <v>13.34</v>
      </c>
      <c r="G42" s="2">
        <v>200</v>
      </c>
      <c r="H42" t="s">
        <v>15</v>
      </c>
      <c r="I42">
        <f t="shared" si="9"/>
        <v>7</v>
      </c>
      <c r="J42">
        <v>3</v>
      </c>
      <c r="K42" t="s">
        <v>4</v>
      </c>
      <c r="L42">
        <f>VLOOKUP(I42,ToRaid,J42,FALSE)</f>
        <v>-56</v>
      </c>
      <c r="O42" t="str">
        <f>CHAR(34)&amp;K42&amp;CHAR(34)&amp;": "&amp;L42</f>
        <v>"Y": -56</v>
      </c>
    </row>
    <row r="43" spans="1:22" x14ac:dyDescent="0.25">
      <c r="A43" t="str">
        <f t="shared" si="5"/>
        <v>https://ts4.travian.com/position_details.php?x=-37&amp;y=-39</v>
      </c>
      <c r="B43" s="2">
        <v>39</v>
      </c>
      <c r="C43" s="2">
        <v>-37</v>
      </c>
      <c r="D43" s="2">
        <v>-39</v>
      </c>
      <c r="E43" s="2" t="s">
        <v>11</v>
      </c>
      <c r="F43">
        <f t="shared" si="8"/>
        <v>13.42</v>
      </c>
      <c r="G43" s="2">
        <v>8</v>
      </c>
      <c r="I43">
        <f t="shared" si="9"/>
        <v>7</v>
      </c>
      <c r="J43">
        <v>4</v>
      </c>
      <c r="K43" t="s">
        <v>10</v>
      </c>
      <c r="L43" t="str">
        <f>VLOOKUP(I43,ToRaid,J43,FALSE)</f>
        <v>true</v>
      </c>
      <c r="O43" t="str">
        <f>CHAR(34)&amp;K43&amp;CHAR(34)&amp;": "&amp;CHAR(34)&amp;L43&amp;CHAR(34)</f>
        <v>"CanRaid": "true"</v>
      </c>
    </row>
    <row r="44" spans="1:22" x14ac:dyDescent="0.25">
      <c r="A44" t="str">
        <f t="shared" si="5"/>
        <v>https://ts4.travian.com/position_details.php?x=-43&amp;y=-44</v>
      </c>
      <c r="B44" s="2">
        <v>40</v>
      </c>
      <c r="C44" s="2">
        <v>-43</v>
      </c>
      <c r="D44" s="2">
        <v>-44</v>
      </c>
      <c r="E44" s="2" t="s">
        <v>11</v>
      </c>
      <c r="F44">
        <f t="shared" si="8"/>
        <v>13.89</v>
      </c>
      <c r="G44" s="2">
        <v>2</v>
      </c>
      <c r="O44" t="s">
        <v>5</v>
      </c>
    </row>
    <row r="45" spans="1:22" x14ac:dyDescent="0.25">
      <c r="A45" t="str">
        <f t="shared" si="5"/>
        <v>https://ts4.travian.com/position_details.php?x=-24&amp;y=-39</v>
      </c>
      <c r="B45" s="2">
        <v>41</v>
      </c>
      <c r="C45" s="2">
        <v>-24</v>
      </c>
      <c r="D45" s="2">
        <v>-39</v>
      </c>
      <c r="E45" s="2" t="s">
        <v>11</v>
      </c>
      <c r="F45">
        <f t="shared" si="8"/>
        <v>13.89</v>
      </c>
      <c r="G45" s="2">
        <v>23</v>
      </c>
      <c r="O45" t="s">
        <v>1</v>
      </c>
    </row>
    <row r="46" spans="1:22" x14ac:dyDescent="0.25">
      <c r="A46" t="str">
        <f t="shared" si="5"/>
        <v>https://ts4.travian.com/position_details.php?x=-43&amp;y=-44</v>
      </c>
      <c r="B46" s="2">
        <v>42</v>
      </c>
      <c r="C46" s="2">
        <v>-43</v>
      </c>
      <c r="D46" s="2">
        <v>-44</v>
      </c>
      <c r="E46" s="2" t="s">
        <v>11</v>
      </c>
      <c r="F46">
        <f t="shared" si="8"/>
        <v>13.89</v>
      </c>
      <c r="G46" s="2">
        <v>2</v>
      </c>
      <c r="I46">
        <f>I40+1</f>
        <v>8</v>
      </c>
      <c r="J46">
        <v>1</v>
      </c>
      <c r="K46" t="s">
        <v>2</v>
      </c>
      <c r="L46">
        <f>VLOOKUP(I46,ToRaid,J46,FALSE)</f>
        <v>8</v>
      </c>
      <c r="O46" t="str">
        <f>CHAR(34)&amp;K46&amp;CHAR(34)&amp;": "&amp;L46&amp;","</f>
        <v>"Id": 8,</v>
      </c>
    </row>
    <row r="47" spans="1:22" x14ac:dyDescent="0.25">
      <c r="A47" t="str">
        <f t="shared" si="5"/>
        <v>https://ts4.travian.com/position_details.php?x=-17&amp;y=-53</v>
      </c>
      <c r="B47" s="2">
        <v>43</v>
      </c>
      <c r="C47" s="2">
        <v>-17</v>
      </c>
      <c r="D47" s="2">
        <v>-53</v>
      </c>
      <c r="E47" s="2" t="s">
        <v>11</v>
      </c>
      <c r="F47">
        <f t="shared" si="8"/>
        <v>14.14</v>
      </c>
      <c r="G47" s="2">
        <v>10</v>
      </c>
      <c r="I47">
        <f t="shared" ref="I47:I49" si="10">I41+1</f>
        <v>8</v>
      </c>
      <c r="J47">
        <v>2</v>
      </c>
      <c r="K47" t="s">
        <v>3</v>
      </c>
      <c r="L47">
        <f>VLOOKUP(I47,ToRaid,J47,FALSE)</f>
        <v>-33</v>
      </c>
      <c r="O47" t="str">
        <f>CHAR(34)&amp;K47&amp;CHAR(34)&amp;": "&amp;L47&amp;","</f>
        <v>"X": -33,</v>
      </c>
    </row>
    <row r="48" spans="1:22" x14ac:dyDescent="0.25">
      <c r="A48" t="str">
        <f t="shared" si="5"/>
        <v>https://ts4.travian.com/position_details.php?x=-17&amp;y=-49</v>
      </c>
      <c r="B48" s="2">
        <v>44</v>
      </c>
      <c r="C48" s="2">
        <v>-17</v>
      </c>
      <c r="D48" s="2">
        <v>-49</v>
      </c>
      <c r="E48" s="2" t="s">
        <v>11</v>
      </c>
      <c r="F48">
        <f t="shared" si="8"/>
        <v>14.14</v>
      </c>
      <c r="G48" s="2">
        <v>34</v>
      </c>
      <c r="I48">
        <f t="shared" si="10"/>
        <v>8</v>
      </c>
      <c r="J48">
        <v>3</v>
      </c>
      <c r="K48" t="s">
        <v>4</v>
      </c>
      <c r="L48">
        <f>VLOOKUP(I48,ToRaid,J48,FALSE)</f>
        <v>-46</v>
      </c>
      <c r="O48" t="str">
        <f>CHAR(34)&amp;K48&amp;CHAR(34)&amp;": "&amp;L48</f>
        <v>"Y": -46</v>
      </c>
    </row>
    <row r="49" spans="1:15" x14ac:dyDescent="0.25">
      <c r="A49" t="str">
        <f t="shared" si="5"/>
        <v>https://ts4.travian.com/position_details.php?x=-33&amp;y=-37</v>
      </c>
      <c r="B49" s="2">
        <v>45</v>
      </c>
      <c r="C49" s="2">
        <v>-33</v>
      </c>
      <c r="D49" s="2">
        <v>-37</v>
      </c>
      <c r="E49" s="2" t="s">
        <v>12</v>
      </c>
      <c r="F49">
        <f t="shared" si="8"/>
        <v>14.14</v>
      </c>
      <c r="G49" s="2">
        <v>14</v>
      </c>
      <c r="I49">
        <f t="shared" si="10"/>
        <v>8</v>
      </c>
      <c r="J49">
        <v>4</v>
      </c>
      <c r="K49" t="s">
        <v>10</v>
      </c>
      <c r="L49" t="str">
        <f>VLOOKUP(I49,ToRaid,J49,FALSE)</f>
        <v>true</v>
      </c>
      <c r="O49" t="str">
        <f>CHAR(34)&amp;K49&amp;CHAR(34)&amp;": "&amp;CHAR(34)&amp;L49&amp;CHAR(34)</f>
        <v>"CanRaid": "true"</v>
      </c>
    </row>
    <row r="50" spans="1:15" x14ac:dyDescent="0.25">
      <c r="A50" t="str">
        <f t="shared" si="5"/>
        <v>https://ts4.travian.com/position_details.php?x=-21&amp;y=-40</v>
      </c>
      <c r="B50" s="2">
        <v>46</v>
      </c>
      <c r="C50" s="2">
        <v>-21</v>
      </c>
      <c r="D50" s="2">
        <v>-40</v>
      </c>
      <c r="E50" s="2" t="s">
        <v>12</v>
      </c>
      <c r="F50">
        <f t="shared" si="8"/>
        <v>14.87</v>
      </c>
      <c r="G50" s="2">
        <v>41</v>
      </c>
      <c r="H50" t="s">
        <v>16</v>
      </c>
      <c r="O50" t="s">
        <v>5</v>
      </c>
    </row>
    <row r="51" spans="1:15" x14ac:dyDescent="0.25">
      <c r="A51" t="str">
        <f t="shared" si="5"/>
        <v>https://ts4.travian.com/position_details.php?x=-45&amp;y=-57</v>
      </c>
      <c r="B51" s="2">
        <v>47</v>
      </c>
      <c r="C51" s="2">
        <v>-45</v>
      </c>
      <c r="D51" s="2">
        <v>-57</v>
      </c>
      <c r="E51" s="2" t="s">
        <v>12</v>
      </c>
      <c r="F51">
        <f t="shared" si="8"/>
        <v>15.23</v>
      </c>
      <c r="G51" s="2">
        <v>181</v>
      </c>
      <c r="O51" t="s">
        <v>1</v>
      </c>
    </row>
    <row r="52" spans="1:15" x14ac:dyDescent="0.25">
      <c r="A52" t="str">
        <f t="shared" si="5"/>
        <v>https://ts4.travian.com/position_details.php?x=-25&amp;y=-37</v>
      </c>
      <c r="B52" s="2">
        <v>48</v>
      </c>
      <c r="C52" s="2">
        <v>-25</v>
      </c>
      <c r="D52" s="2">
        <v>-37</v>
      </c>
      <c r="E52" s="2" t="s">
        <v>11</v>
      </c>
      <c r="F52">
        <f t="shared" si="8"/>
        <v>15.23</v>
      </c>
      <c r="G52" s="2">
        <v>6</v>
      </c>
      <c r="I52">
        <f>I46+1</f>
        <v>9</v>
      </c>
      <c r="J52">
        <v>1</v>
      </c>
      <c r="K52" t="s">
        <v>2</v>
      </c>
      <c r="L52">
        <f>VLOOKUP(I52,ToRaid,J52,FALSE)</f>
        <v>9</v>
      </c>
      <c r="O52" t="str">
        <f>CHAR(34)&amp;K52&amp;CHAR(34)&amp;": "&amp;L52&amp;","</f>
        <v>"Id": 9,</v>
      </c>
    </row>
    <row r="53" spans="1:15" x14ac:dyDescent="0.25">
      <c r="A53" t="str">
        <f t="shared" si="5"/>
        <v>https://ts4.travian.com/position_details.php?x=-23&amp;y=-38</v>
      </c>
      <c r="B53" s="2">
        <v>49</v>
      </c>
      <c r="C53" s="2">
        <v>-23</v>
      </c>
      <c r="D53" s="2">
        <v>-38</v>
      </c>
      <c r="E53" s="2" t="s">
        <v>11</v>
      </c>
      <c r="F53">
        <f t="shared" si="8"/>
        <v>15.26</v>
      </c>
      <c r="G53" s="2">
        <v>82</v>
      </c>
      <c r="I53">
        <f t="shared" ref="I53:I55" si="11">I47+1</f>
        <v>9</v>
      </c>
      <c r="J53">
        <v>2</v>
      </c>
      <c r="K53" t="s">
        <v>3</v>
      </c>
      <c r="L53">
        <f>VLOOKUP(I53,ToRaid,J53,FALSE)</f>
        <v>-36</v>
      </c>
      <c r="O53" t="str">
        <f>CHAR(34)&amp;K53&amp;CHAR(34)&amp;": "&amp;L53&amp;","</f>
        <v>"X": -36,</v>
      </c>
    </row>
    <row r="54" spans="1:15" x14ac:dyDescent="0.25">
      <c r="A54" t="str">
        <f t="shared" si="5"/>
        <v>https://ts4.travian.com/position_details.php?x=-17&amp;y=-44</v>
      </c>
      <c r="B54" s="2">
        <v>50</v>
      </c>
      <c r="C54" s="2">
        <v>-17</v>
      </c>
      <c r="D54" s="2">
        <v>-44</v>
      </c>
      <c r="E54" s="2" t="s">
        <v>11</v>
      </c>
      <c r="F54">
        <f t="shared" ref="F54:F64" si="12">ROUND(SQRT((C54-$C$1)^2+(D54-$D$1)^2),2)</f>
        <v>15.65</v>
      </c>
      <c r="G54" s="2">
        <v>24</v>
      </c>
      <c r="I54">
        <f t="shared" si="11"/>
        <v>9</v>
      </c>
      <c r="J54">
        <v>3</v>
      </c>
      <c r="K54" t="s">
        <v>4</v>
      </c>
      <c r="L54">
        <f>VLOOKUP(I54,ToRaid,J54,FALSE)</f>
        <v>-54</v>
      </c>
      <c r="O54" t="str">
        <f>CHAR(34)&amp;K54&amp;CHAR(34)&amp;": "&amp;L54</f>
        <v>"Y": -54</v>
      </c>
    </row>
    <row r="55" spans="1:15" x14ac:dyDescent="0.25">
      <c r="A55" t="str">
        <f t="shared" si="5"/>
        <v>https://ts4.travian.com/position_details.php?x=-16&amp;y=-46</v>
      </c>
      <c r="B55" s="2">
        <v>51</v>
      </c>
      <c r="C55" s="2">
        <v>-16</v>
      </c>
      <c r="D55" s="2">
        <v>-46</v>
      </c>
      <c r="E55" s="2" t="s">
        <v>11</v>
      </c>
      <c r="F55">
        <f t="shared" si="12"/>
        <v>15.81</v>
      </c>
      <c r="G55" s="2">
        <v>7</v>
      </c>
      <c r="I55">
        <f t="shared" si="11"/>
        <v>9</v>
      </c>
      <c r="J55">
        <v>4</v>
      </c>
      <c r="K55" t="s">
        <v>10</v>
      </c>
      <c r="L55" t="str">
        <f>VLOOKUP(I55,ToRaid,J55,FALSE)</f>
        <v>true</v>
      </c>
      <c r="O55" t="str">
        <f>CHAR(34)&amp;K55&amp;CHAR(34)&amp;": "&amp;CHAR(34)&amp;L55&amp;CHAR(34)</f>
        <v>"CanRaid": "true"</v>
      </c>
    </row>
    <row r="56" spans="1:15" x14ac:dyDescent="0.25">
      <c r="A56" t="str">
        <f t="shared" si="5"/>
        <v>https://ts4.travian.com/position_details.php?x=-46&amp;y=-45</v>
      </c>
      <c r="B56" s="2">
        <v>52</v>
      </c>
      <c r="C56" s="2">
        <v>-46</v>
      </c>
      <c r="D56" s="2">
        <v>-45</v>
      </c>
      <c r="E56" s="2" t="s">
        <v>11</v>
      </c>
      <c r="F56">
        <f t="shared" si="12"/>
        <v>16.16</v>
      </c>
      <c r="G56" s="2">
        <v>4</v>
      </c>
      <c r="O56" t="s">
        <v>5</v>
      </c>
    </row>
    <row r="57" spans="1:15" x14ac:dyDescent="0.25">
      <c r="A57" t="str">
        <f t="shared" si="5"/>
        <v>https://ts4.travian.com/position_details.php?x=-21&amp;y=-38</v>
      </c>
      <c r="B57" s="2">
        <v>53</v>
      </c>
      <c r="C57" s="2">
        <v>-21</v>
      </c>
      <c r="D57" s="2">
        <v>-38</v>
      </c>
      <c r="E57" s="2" t="s">
        <v>11</v>
      </c>
      <c r="F57">
        <f t="shared" si="12"/>
        <v>16.399999999999999</v>
      </c>
      <c r="G57" s="2">
        <v>32</v>
      </c>
      <c r="O57" t="s">
        <v>1</v>
      </c>
    </row>
    <row r="58" spans="1:15" x14ac:dyDescent="0.25">
      <c r="A58" t="str">
        <f t="shared" si="5"/>
        <v>https://ts4.travian.com/position_details.php?x=-46&amp;y=-43</v>
      </c>
      <c r="B58" s="2">
        <v>54</v>
      </c>
      <c r="C58" s="2">
        <v>-46</v>
      </c>
      <c r="D58" s="2">
        <v>-43</v>
      </c>
      <c r="E58" s="2" t="s">
        <v>11</v>
      </c>
      <c r="F58">
        <f t="shared" si="12"/>
        <v>17</v>
      </c>
      <c r="G58" s="2">
        <v>7</v>
      </c>
      <c r="I58">
        <f>I52+1</f>
        <v>10</v>
      </c>
      <c r="J58">
        <v>1</v>
      </c>
      <c r="K58" t="s">
        <v>2</v>
      </c>
      <c r="L58">
        <f>VLOOKUP(I58,ToRaid,J58,FALSE)</f>
        <v>10</v>
      </c>
      <c r="O58" t="str">
        <f>CHAR(34)&amp;K58&amp;CHAR(34)&amp;": "&amp;L58&amp;","</f>
        <v>"Id": 10,</v>
      </c>
    </row>
    <row r="59" spans="1:15" x14ac:dyDescent="0.25">
      <c r="A59" t="str">
        <f t="shared" si="5"/>
        <v>https://ts4.travian.com/position_details.php?x=-16&amp;y=-43</v>
      </c>
      <c r="B59" s="2">
        <v>55</v>
      </c>
      <c r="C59" s="2">
        <v>-16</v>
      </c>
      <c r="D59" s="2">
        <v>-43</v>
      </c>
      <c r="E59" s="2" t="s">
        <v>11</v>
      </c>
      <c r="F59">
        <f t="shared" si="12"/>
        <v>17</v>
      </c>
      <c r="G59" s="2">
        <v>15</v>
      </c>
      <c r="I59">
        <f t="shared" ref="I59:I61" si="13">I53+1</f>
        <v>10</v>
      </c>
      <c r="J59">
        <v>2</v>
      </c>
      <c r="K59" t="s">
        <v>3</v>
      </c>
      <c r="L59">
        <f>VLOOKUP(I59,ToRaid,J59,FALSE)</f>
        <v>-26</v>
      </c>
      <c r="O59" t="str">
        <f>CHAR(34)&amp;K59&amp;CHAR(34)&amp;": "&amp;L59&amp;","</f>
        <v>"X": -26,</v>
      </c>
    </row>
    <row r="60" spans="1:15" x14ac:dyDescent="0.25">
      <c r="A60" t="str">
        <f t="shared" si="5"/>
        <v>https://ts4.travian.com/position_details.php?x=-18&amp;y=-37</v>
      </c>
      <c r="B60" s="2">
        <v>56</v>
      </c>
      <c r="C60" s="2">
        <v>-18</v>
      </c>
      <c r="D60" s="2">
        <v>-37</v>
      </c>
      <c r="E60" s="2" t="s">
        <v>11</v>
      </c>
      <c r="F60">
        <f t="shared" si="12"/>
        <v>19.100000000000001</v>
      </c>
      <c r="G60" s="2">
        <v>14</v>
      </c>
      <c r="I60">
        <f t="shared" si="13"/>
        <v>10</v>
      </c>
      <c r="J60">
        <v>3</v>
      </c>
      <c r="K60" t="s">
        <v>4</v>
      </c>
      <c r="L60">
        <f>VLOOKUP(I60,ToRaid,J60,FALSE)</f>
        <v>-48</v>
      </c>
      <c r="O60" t="str">
        <f>CHAR(34)&amp;K60&amp;CHAR(34)&amp;": "&amp;L60</f>
        <v>"Y": -48</v>
      </c>
    </row>
    <row r="61" spans="1:15" x14ac:dyDescent="0.25">
      <c r="A61" t="str">
        <f t="shared" si="5"/>
        <v>https://ts4.travian.com/position_details.php?x=-17&amp;y=-38</v>
      </c>
      <c r="B61" s="2">
        <v>57</v>
      </c>
      <c r="C61" s="2">
        <v>-17</v>
      </c>
      <c r="D61" s="2">
        <v>-38</v>
      </c>
      <c r="E61" s="2" t="s">
        <v>11</v>
      </c>
      <c r="F61">
        <f t="shared" si="12"/>
        <v>19.100000000000001</v>
      </c>
      <c r="G61" s="2">
        <v>26</v>
      </c>
      <c r="I61">
        <f t="shared" si="13"/>
        <v>10</v>
      </c>
      <c r="J61">
        <v>4</v>
      </c>
      <c r="K61" t="s">
        <v>10</v>
      </c>
      <c r="L61" t="str">
        <f>VLOOKUP(I61,ToRaid,J61,FALSE)</f>
        <v>true</v>
      </c>
      <c r="O61" t="str">
        <f>CHAR(34)&amp;K61&amp;CHAR(34)&amp;": "&amp;CHAR(34)&amp;L61&amp;CHAR(34)</f>
        <v>"CanRaid": "true"</v>
      </c>
    </row>
    <row r="62" spans="1:15" x14ac:dyDescent="0.25">
      <c r="A62" t="str">
        <f>$A$1&amp;C62&amp;"&amp;y="&amp;D62</f>
        <v>https://ts4.travian.com/position_details.php?x=-46&amp;y=-38</v>
      </c>
      <c r="B62" s="2">
        <v>58</v>
      </c>
      <c r="C62" s="2">
        <v>-46</v>
      </c>
      <c r="D62" s="2">
        <v>-38</v>
      </c>
      <c r="E62" s="2" t="s">
        <v>12</v>
      </c>
      <c r="F62">
        <f t="shared" si="12"/>
        <v>19.850000000000001</v>
      </c>
      <c r="G62" s="2">
        <v>129</v>
      </c>
      <c r="H62" t="s">
        <v>15</v>
      </c>
      <c r="O62" t="s">
        <v>5</v>
      </c>
    </row>
    <row r="63" spans="1:15" x14ac:dyDescent="0.25">
      <c r="A63" t="str">
        <f t="shared" si="5"/>
        <v>https://ts4.travian.com/position_details.php?x=-30&amp;y=-60</v>
      </c>
      <c r="B63" s="2">
        <v>59</v>
      </c>
      <c r="C63" s="2">
        <v>-30</v>
      </c>
      <c r="D63" s="2">
        <v>-60</v>
      </c>
      <c r="E63" s="2" t="s">
        <v>11</v>
      </c>
      <c r="F63">
        <f t="shared" si="12"/>
        <v>9.06</v>
      </c>
      <c r="G63" s="2">
        <v>25</v>
      </c>
      <c r="O63" t="s">
        <v>1</v>
      </c>
    </row>
    <row r="64" spans="1:15" x14ac:dyDescent="0.25">
      <c r="A64" t="str">
        <f t="shared" si="5"/>
        <v>https://ts4.travian.com/position_details.php?x=-36&amp;y=-62</v>
      </c>
      <c r="B64" s="2">
        <v>60</v>
      </c>
      <c r="C64" s="2">
        <v>-36</v>
      </c>
      <c r="D64" s="2">
        <v>-62</v>
      </c>
      <c r="E64" s="2" t="s">
        <v>11</v>
      </c>
      <c r="F64">
        <f t="shared" si="12"/>
        <v>12.08</v>
      </c>
      <c r="I64">
        <f>I58+1</f>
        <v>11</v>
      </c>
      <c r="J64">
        <v>1</v>
      </c>
      <c r="K64" t="s">
        <v>2</v>
      </c>
      <c r="L64">
        <f>VLOOKUP(I64,ToRaid,J64,FALSE)</f>
        <v>11</v>
      </c>
      <c r="O64" t="str">
        <f>CHAR(34)&amp;K64&amp;CHAR(34)&amp;": "&amp;L64&amp;","</f>
        <v>"Id": 11,</v>
      </c>
    </row>
    <row r="65" spans="1:15" x14ac:dyDescent="0.25">
      <c r="A65" t="str">
        <f t="shared" si="5"/>
        <v>https://ts4.travian.com/position_details.php?x=&amp;y=</v>
      </c>
      <c r="B65" s="2">
        <v>61</v>
      </c>
      <c r="I65">
        <f t="shared" ref="I65:I67" si="14">I59+1</f>
        <v>11</v>
      </c>
      <c r="J65">
        <v>2</v>
      </c>
      <c r="K65" t="s">
        <v>3</v>
      </c>
      <c r="L65">
        <f>VLOOKUP(I65,ToRaid,J65,FALSE)</f>
        <v>-37</v>
      </c>
      <c r="O65" t="str">
        <f>CHAR(34)&amp;K65&amp;CHAR(34)&amp;": "&amp;L65&amp;","</f>
        <v>"X": -37,</v>
      </c>
    </row>
    <row r="66" spans="1:15" x14ac:dyDescent="0.25">
      <c r="A66" t="str">
        <f t="shared" si="5"/>
        <v>https://ts4.travian.com/position_details.php?x=&amp;y=</v>
      </c>
      <c r="B66" s="2">
        <v>62</v>
      </c>
      <c r="I66">
        <f t="shared" si="14"/>
        <v>11</v>
      </c>
      <c r="J66">
        <v>3</v>
      </c>
      <c r="K66" t="s">
        <v>4</v>
      </c>
      <c r="L66">
        <f>VLOOKUP(I66,ToRaid,J66,FALSE)</f>
        <v>-50</v>
      </c>
      <c r="O66" t="str">
        <f>CHAR(34)&amp;K66&amp;CHAR(34)&amp;": "&amp;L66</f>
        <v>"Y": -50</v>
      </c>
    </row>
    <row r="67" spans="1:15" x14ac:dyDescent="0.25">
      <c r="A67" t="str">
        <f t="shared" si="5"/>
        <v>https://ts4.travian.com/position_details.php?x=&amp;y=</v>
      </c>
      <c r="B67" s="2">
        <v>63</v>
      </c>
      <c r="I67">
        <f t="shared" si="14"/>
        <v>11</v>
      </c>
      <c r="J67">
        <v>4</v>
      </c>
      <c r="K67" t="s">
        <v>10</v>
      </c>
      <c r="L67" t="str">
        <f>VLOOKUP(I67,ToRaid,J67,FALSE)</f>
        <v>true</v>
      </c>
      <c r="O67" t="str">
        <f>CHAR(34)&amp;K67&amp;CHAR(34)&amp;": "&amp;CHAR(34)&amp;L67&amp;CHAR(34)</f>
        <v>"CanRaid": "true"</v>
      </c>
    </row>
    <row r="68" spans="1:15" x14ac:dyDescent="0.25">
      <c r="A68" t="str">
        <f t="shared" si="5"/>
        <v>https://ts4.travian.com/position_details.php?x=&amp;y=</v>
      </c>
      <c r="B68" s="2">
        <v>64</v>
      </c>
      <c r="O68" t="s">
        <v>5</v>
      </c>
    </row>
    <row r="69" spans="1:15" x14ac:dyDescent="0.25">
      <c r="A69" t="str">
        <f t="shared" si="5"/>
        <v>https://ts4.travian.com/position_details.php?x=&amp;y=</v>
      </c>
      <c r="B69" s="2">
        <v>65</v>
      </c>
      <c r="O69" t="s">
        <v>1</v>
      </c>
    </row>
    <row r="70" spans="1:15" x14ac:dyDescent="0.25">
      <c r="A70" t="str">
        <f t="shared" si="5"/>
        <v>https://ts4.travian.com/position_details.php?x=&amp;y=</v>
      </c>
      <c r="B70" s="2">
        <v>66</v>
      </c>
      <c r="I70">
        <f>I64+1</f>
        <v>12</v>
      </c>
      <c r="J70">
        <v>1</v>
      </c>
      <c r="K70" t="s">
        <v>2</v>
      </c>
      <c r="L70">
        <f>VLOOKUP(I70,ToRaid,J70,FALSE)</f>
        <v>12</v>
      </c>
      <c r="O70" t="str">
        <f>CHAR(34)&amp;K70&amp;CHAR(34)&amp;": "&amp;L70&amp;","</f>
        <v>"Id": 12,</v>
      </c>
    </row>
    <row r="71" spans="1:15" x14ac:dyDescent="0.25">
      <c r="A71" t="str">
        <f t="shared" si="5"/>
        <v>https://ts4.travian.com/position_details.php?x=&amp;y=</v>
      </c>
      <c r="B71" s="2">
        <v>67</v>
      </c>
      <c r="I71">
        <f t="shared" ref="I71:I73" si="15">I65+1</f>
        <v>12</v>
      </c>
      <c r="J71">
        <v>2</v>
      </c>
      <c r="K71" t="s">
        <v>3</v>
      </c>
      <c r="L71">
        <f>VLOOKUP(I71,ToRaid,J71,FALSE)</f>
        <v>-26</v>
      </c>
      <c r="O71" t="str">
        <f>CHAR(34)&amp;K71&amp;CHAR(34)&amp;": "&amp;L71&amp;","</f>
        <v>"X": -26,</v>
      </c>
    </row>
    <row r="72" spans="1:15" x14ac:dyDescent="0.25">
      <c r="A72" t="str">
        <f t="shared" si="5"/>
        <v>https://ts4.travian.com/position_details.php?x=&amp;y=</v>
      </c>
      <c r="B72" s="2">
        <v>68</v>
      </c>
      <c r="I72">
        <f t="shared" si="15"/>
        <v>12</v>
      </c>
      <c r="J72">
        <v>3</v>
      </c>
      <c r="K72" t="s">
        <v>4</v>
      </c>
      <c r="L72">
        <f>VLOOKUP(I72,ToRaid,J72,FALSE)</f>
        <v>-55</v>
      </c>
      <c r="O72" t="str">
        <f>CHAR(34)&amp;K72&amp;CHAR(34)&amp;": "&amp;L72</f>
        <v>"Y": -55</v>
      </c>
    </row>
    <row r="73" spans="1:15" x14ac:dyDescent="0.25">
      <c r="A73" t="str">
        <f t="shared" si="5"/>
        <v>https://ts4.travian.com/position_details.php?x=&amp;y=</v>
      </c>
      <c r="B73" s="2">
        <v>69</v>
      </c>
      <c r="I73">
        <f t="shared" si="15"/>
        <v>12</v>
      </c>
      <c r="J73">
        <v>4</v>
      </c>
      <c r="K73" t="s">
        <v>10</v>
      </c>
      <c r="L73" t="str">
        <f>VLOOKUP(I73,ToRaid,J73,FALSE)</f>
        <v>true</v>
      </c>
      <c r="O73" t="str">
        <f>CHAR(34)&amp;K73&amp;CHAR(34)&amp;": "&amp;CHAR(34)&amp;L73&amp;CHAR(34)</f>
        <v>"CanRaid": "true"</v>
      </c>
    </row>
    <row r="74" spans="1:15" x14ac:dyDescent="0.25">
      <c r="A74" t="str">
        <f t="shared" si="5"/>
        <v>https://ts4.travian.com/position_details.php?x=&amp;y=</v>
      </c>
      <c r="B74" s="2">
        <v>70</v>
      </c>
      <c r="O74" t="s">
        <v>5</v>
      </c>
    </row>
    <row r="75" spans="1:15" x14ac:dyDescent="0.25">
      <c r="A75" t="str">
        <f t="shared" si="5"/>
        <v>https://ts4.travian.com/position_details.php?x=&amp;y=</v>
      </c>
      <c r="B75" s="2">
        <v>71</v>
      </c>
      <c r="O75" t="s">
        <v>1</v>
      </c>
    </row>
    <row r="76" spans="1:15" x14ac:dyDescent="0.25">
      <c r="A76" t="str">
        <f t="shared" si="5"/>
        <v>https://ts4.travian.com/position_details.php?x=&amp;y=</v>
      </c>
      <c r="B76" s="2">
        <v>72</v>
      </c>
      <c r="I76">
        <f>I70+1</f>
        <v>13</v>
      </c>
      <c r="J76">
        <v>1</v>
      </c>
      <c r="K76" t="s">
        <v>2</v>
      </c>
      <c r="L76">
        <f>VLOOKUP(I76,ToRaid,J76,FALSE)</f>
        <v>13</v>
      </c>
      <c r="O76" t="str">
        <f>CHAR(34)&amp;K76&amp;CHAR(34)&amp;": "&amp;L76&amp;","</f>
        <v>"Id": 13,</v>
      </c>
    </row>
    <row r="77" spans="1:15" x14ac:dyDescent="0.25">
      <c r="A77" t="str">
        <f t="shared" si="5"/>
        <v>https://ts4.travian.com/position_details.php?x=&amp;y=</v>
      </c>
      <c r="B77" s="2">
        <v>73</v>
      </c>
      <c r="I77">
        <f t="shared" ref="I77:I79" si="16">I71+1</f>
        <v>13</v>
      </c>
      <c r="J77">
        <v>2</v>
      </c>
      <c r="K77" t="s">
        <v>3</v>
      </c>
      <c r="L77">
        <f>VLOOKUP(I77,ToRaid,J77,FALSE)</f>
        <v>-28</v>
      </c>
      <c r="O77" t="str">
        <f>CHAR(34)&amp;K77&amp;CHAR(34)&amp;": "&amp;L77&amp;","</f>
        <v>"X": -28,</v>
      </c>
    </row>
    <row r="78" spans="1:15" x14ac:dyDescent="0.25">
      <c r="A78" t="str">
        <f t="shared" si="5"/>
        <v>https://ts4.travian.com/position_details.php?x=&amp;y=</v>
      </c>
      <c r="B78" s="2">
        <v>74</v>
      </c>
      <c r="I78">
        <f t="shared" si="16"/>
        <v>13</v>
      </c>
      <c r="J78">
        <v>3</v>
      </c>
      <c r="K78" t="s">
        <v>4</v>
      </c>
      <c r="L78">
        <f>VLOOKUP(I78,ToRaid,J78,FALSE)</f>
        <v>-45</v>
      </c>
      <c r="O78" t="str">
        <f>CHAR(34)&amp;K78&amp;CHAR(34)&amp;": "&amp;L78</f>
        <v>"Y": -45</v>
      </c>
    </row>
    <row r="79" spans="1:15" x14ac:dyDescent="0.25">
      <c r="A79" t="str">
        <f t="shared" si="5"/>
        <v>https://ts4.travian.com/position_details.php?x=&amp;y=</v>
      </c>
      <c r="B79" s="2">
        <v>75</v>
      </c>
      <c r="I79">
        <f t="shared" si="16"/>
        <v>13</v>
      </c>
      <c r="J79">
        <v>4</v>
      </c>
      <c r="K79" t="s">
        <v>10</v>
      </c>
      <c r="L79" t="str">
        <f>VLOOKUP(I79,ToRaid,J79,FALSE)</f>
        <v>true</v>
      </c>
      <c r="O79" t="str">
        <f>CHAR(34)&amp;K79&amp;CHAR(34)&amp;": "&amp;CHAR(34)&amp;L79&amp;CHAR(34)</f>
        <v>"CanRaid": "true"</v>
      </c>
    </row>
    <row r="80" spans="1:15" x14ac:dyDescent="0.25">
      <c r="A80" t="str">
        <f t="shared" si="5"/>
        <v>https://ts4.travian.com/position_details.php?x=&amp;y=</v>
      </c>
      <c r="B80" s="2">
        <v>76</v>
      </c>
      <c r="O80" t="s">
        <v>5</v>
      </c>
    </row>
    <row r="81" spans="1:15" x14ac:dyDescent="0.25">
      <c r="A81" t="str">
        <f t="shared" si="5"/>
        <v>https://ts4.travian.com/position_details.php?x=&amp;y=</v>
      </c>
      <c r="B81" s="2">
        <v>77</v>
      </c>
      <c r="O81" t="s">
        <v>1</v>
      </c>
    </row>
    <row r="82" spans="1:15" x14ac:dyDescent="0.25">
      <c r="A82" t="str">
        <f t="shared" si="5"/>
        <v>https://ts4.travian.com/position_details.php?x=&amp;y=</v>
      </c>
      <c r="B82" s="2">
        <v>78</v>
      </c>
      <c r="I82">
        <f>I76+1</f>
        <v>14</v>
      </c>
      <c r="J82">
        <v>1</v>
      </c>
      <c r="K82" t="s">
        <v>2</v>
      </c>
      <c r="L82">
        <f>VLOOKUP(I82,ToRaid,J82,FALSE)</f>
        <v>14</v>
      </c>
      <c r="O82" t="str">
        <f>CHAR(34)&amp;K82&amp;CHAR(34)&amp;": "&amp;L82&amp;","</f>
        <v>"Id": 14,</v>
      </c>
    </row>
    <row r="83" spans="1:15" x14ac:dyDescent="0.25">
      <c r="A83" t="str">
        <f t="shared" si="5"/>
        <v>https://ts4.travian.com/position_details.php?x=&amp;y=</v>
      </c>
      <c r="B83" s="2">
        <v>79</v>
      </c>
      <c r="I83">
        <f t="shared" ref="I83:I85" si="17">I77+1</f>
        <v>14</v>
      </c>
      <c r="J83">
        <v>2</v>
      </c>
      <c r="K83" t="s">
        <v>3</v>
      </c>
      <c r="L83">
        <f>VLOOKUP(I83,ToRaid,J83,FALSE)</f>
        <v>-32</v>
      </c>
      <c r="O83" t="str">
        <f>CHAR(34)&amp;K83&amp;CHAR(34)&amp;": "&amp;L83&amp;","</f>
        <v>"X": -32,</v>
      </c>
    </row>
    <row r="84" spans="1:15" x14ac:dyDescent="0.25">
      <c r="A84" t="str">
        <f t="shared" si="5"/>
        <v>https://ts4.travian.com/position_details.php?x=&amp;y=</v>
      </c>
      <c r="B84" s="2">
        <v>80</v>
      </c>
      <c r="I84">
        <f t="shared" si="17"/>
        <v>14</v>
      </c>
      <c r="J84">
        <v>3</v>
      </c>
      <c r="K84" t="s">
        <v>4</v>
      </c>
      <c r="L84">
        <f>VLOOKUP(I84,ToRaid,J84,FALSE)</f>
        <v>-58</v>
      </c>
      <c r="O84" t="str">
        <f>CHAR(34)&amp;K84&amp;CHAR(34)&amp;": "&amp;L84</f>
        <v>"Y": -58</v>
      </c>
    </row>
    <row r="85" spans="1:15" x14ac:dyDescent="0.25">
      <c r="A85" t="str">
        <f t="shared" si="5"/>
        <v>https://ts4.travian.com/position_details.php?x=&amp;y=</v>
      </c>
      <c r="B85" s="2">
        <v>81</v>
      </c>
      <c r="I85">
        <f t="shared" si="17"/>
        <v>14</v>
      </c>
      <c r="J85">
        <v>4</v>
      </c>
      <c r="K85" t="s">
        <v>10</v>
      </c>
      <c r="L85" t="str">
        <f>VLOOKUP(I85,ToRaid,J85,FALSE)</f>
        <v>true</v>
      </c>
      <c r="O85" t="str">
        <f>CHAR(34)&amp;K85&amp;CHAR(34)&amp;": "&amp;CHAR(34)&amp;L85&amp;CHAR(34)</f>
        <v>"CanRaid": "true"</v>
      </c>
    </row>
    <row r="86" spans="1:15" x14ac:dyDescent="0.25">
      <c r="A86" t="str">
        <f t="shared" si="5"/>
        <v>https://ts4.travian.com/position_details.php?x=&amp;y=</v>
      </c>
      <c r="B86" s="2">
        <v>82</v>
      </c>
      <c r="O86" t="s">
        <v>5</v>
      </c>
    </row>
    <row r="87" spans="1:15" x14ac:dyDescent="0.25">
      <c r="A87" t="str">
        <f t="shared" si="5"/>
        <v>https://ts4.travian.com/position_details.php?x=&amp;y=</v>
      </c>
      <c r="B87" s="2">
        <v>83</v>
      </c>
      <c r="O87" t="s">
        <v>1</v>
      </c>
    </row>
    <row r="88" spans="1:15" x14ac:dyDescent="0.25">
      <c r="A88" t="str">
        <f t="shared" si="5"/>
        <v>https://ts4.travian.com/position_details.php?x=&amp;y=</v>
      </c>
      <c r="B88" s="2">
        <v>84</v>
      </c>
      <c r="I88">
        <f>I82+1</f>
        <v>15</v>
      </c>
      <c r="J88">
        <v>1</v>
      </c>
      <c r="K88" t="s">
        <v>2</v>
      </c>
      <c r="L88">
        <f>VLOOKUP(I88,ToRaid,J88,FALSE)</f>
        <v>15</v>
      </c>
      <c r="O88" t="str">
        <f>CHAR(34)&amp;K88&amp;CHAR(34)&amp;": "&amp;L88&amp;","</f>
        <v>"Id": 15,</v>
      </c>
    </row>
    <row r="89" spans="1:15" x14ac:dyDescent="0.25">
      <c r="A89" t="str">
        <f t="shared" ref="A89:A94" si="18">$A$1&amp;C89&amp;"&amp;y="&amp;D89</f>
        <v>https://ts4.travian.com/position_details.php?x=&amp;y=</v>
      </c>
      <c r="B89" s="2">
        <v>85</v>
      </c>
      <c r="I89">
        <f t="shared" ref="I89:I91" si="19">I83+1</f>
        <v>15</v>
      </c>
      <c r="J89">
        <v>2</v>
      </c>
      <c r="K89" t="s">
        <v>3</v>
      </c>
      <c r="L89">
        <f>VLOOKUP(I89,ToRaid,J89,FALSE)</f>
        <v>-35</v>
      </c>
      <c r="O89" t="str">
        <f>CHAR(34)&amp;K89&amp;CHAR(34)&amp;": "&amp;L89&amp;","</f>
        <v>"X": -35,</v>
      </c>
    </row>
    <row r="90" spans="1:15" x14ac:dyDescent="0.25">
      <c r="A90" t="str">
        <f t="shared" si="18"/>
        <v>https://ts4.travian.com/position_details.php?x=&amp;y=</v>
      </c>
      <c r="B90" s="2">
        <v>86</v>
      </c>
      <c r="I90">
        <f t="shared" si="19"/>
        <v>15</v>
      </c>
      <c r="J90">
        <v>3</v>
      </c>
      <c r="K90" t="s">
        <v>4</v>
      </c>
      <c r="L90">
        <f>VLOOKUP(I90,ToRaid,J90,FALSE)</f>
        <v>-45</v>
      </c>
      <c r="O90" t="str">
        <f>CHAR(34)&amp;K90&amp;CHAR(34)&amp;": "&amp;L90</f>
        <v>"Y": -45</v>
      </c>
    </row>
    <row r="91" spans="1:15" x14ac:dyDescent="0.25">
      <c r="A91" t="str">
        <f t="shared" si="18"/>
        <v>https://ts4.travian.com/position_details.php?x=&amp;y=</v>
      </c>
      <c r="B91" s="2">
        <v>87</v>
      </c>
      <c r="I91">
        <f t="shared" si="19"/>
        <v>15</v>
      </c>
      <c r="J91">
        <v>4</v>
      </c>
      <c r="K91" t="s">
        <v>10</v>
      </c>
      <c r="L91" t="str">
        <f>VLOOKUP(I91,ToRaid,J91,FALSE)</f>
        <v>false</v>
      </c>
      <c r="O91" t="str">
        <f>CHAR(34)&amp;K91&amp;CHAR(34)&amp;": "&amp;CHAR(34)&amp;L91&amp;CHAR(34)</f>
        <v>"CanRaid": "false"</v>
      </c>
    </row>
    <row r="92" spans="1:15" x14ac:dyDescent="0.25">
      <c r="A92" t="str">
        <f t="shared" si="18"/>
        <v>https://ts4.travian.com/position_details.php?x=&amp;y=</v>
      </c>
      <c r="B92" s="2">
        <v>88</v>
      </c>
      <c r="O92" t="s">
        <v>5</v>
      </c>
    </row>
    <row r="93" spans="1:15" x14ac:dyDescent="0.25">
      <c r="A93" t="str">
        <f t="shared" si="18"/>
        <v>https://ts4.travian.com/position_details.php?x=&amp;y=</v>
      </c>
      <c r="B93" s="2">
        <v>89</v>
      </c>
      <c r="O93" t="s">
        <v>1</v>
      </c>
    </row>
    <row r="94" spans="1:15" x14ac:dyDescent="0.25">
      <c r="A94" t="str">
        <f t="shared" si="18"/>
        <v>https://ts4.travian.com/position_details.php?x=&amp;y=</v>
      </c>
      <c r="B94" s="2">
        <v>90</v>
      </c>
      <c r="I94">
        <f>I88+1</f>
        <v>16</v>
      </c>
      <c r="J94">
        <v>1</v>
      </c>
      <c r="K94" t="s">
        <v>2</v>
      </c>
      <c r="L94">
        <f>VLOOKUP(I94,ToRaid,J94,FALSE)</f>
        <v>16</v>
      </c>
      <c r="O94" t="str">
        <f>CHAR(34)&amp;K94&amp;CHAR(34)&amp;": "&amp;L94&amp;","</f>
        <v>"Id": 16,</v>
      </c>
    </row>
    <row r="95" spans="1:15" x14ac:dyDescent="0.25">
      <c r="B95" s="2"/>
      <c r="I95">
        <f t="shared" ref="I95:I97" si="20">I89+1</f>
        <v>16</v>
      </c>
      <c r="J95">
        <v>2</v>
      </c>
      <c r="K95" t="s">
        <v>3</v>
      </c>
      <c r="L95">
        <f>VLOOKUP(I95,ToRaid,J95,FALSE)</f>
        <v>-25</v>
      </c>
      <c r="O95" t="str">
        <f>CHAR(34)&amp;K95&amp;CHAR(34)&amp;": "&amp;L95&amp;","</f>
        <v>"X": -25,</v>
      </c>
    </row>
    <row r="96" spans="1:15" x14ac:dyDescent="0.25">
      <c r="I96">
        <f t="shared" si="20"/>
        <v>16</v>
      </c>
      <c r="J96">
        <v>3</v>
      </c>
      <c r="K96" t="s">
        <v>4</v>
      </c>
      <c r="L96">
        <f>VLOOKUP(I96,ToRaid,J96,FALSE)</f>
        <v>-46</v>
      </c>
      <c r="O96" t="str">
        <f>CHAR(34)&amp;K96&amp;CHAR(34)&amp;": "&amp;L96</f>
        <v>"Y": -46</v>
      </c>
    </row>
    <row r="97" spans="9:15" x14ac:dyDescent="0.25">
      <c r="I97">
        <f t="shared" si="20"/>
        <v>16</v>
      </c>
      <c r="J97">
        <v>4</v>
      </c>
      <c r="K97" t="s">
        <v>10</v>
      </c>
      <c r="L97" t="str">
        <f>VLOOKUP(I97,ToRaid,J97,FALSE)</f>
        <v>true</v>
      </c>
      <c r="O97" t="str">
        <f>CHAR(34)&amp;K97&amp;CHAR(34)&amp;": "&amp;CHAR(34)&amp;L97&amp;CHAR(34)</f>
        <v>"CanRaid": "true"</v>
      </c>
    </row>
    <row r="98" spans="9:15" x14ac:dyDescent="0.25">
      <c r="O98" t="s">
        <v>5</v>
      </c>
    </row>
    <row r="99" spans="9:15" x14ac:dyDescent="0.25">
      <c r="O99" t="s">
        <v>1</v>
      </c>
    </row>
    <row r="100" spans="9:15" x14ac:dyDescent="0.25">
      <c r="I100">
        <f>I94+1</f>
        <v>17</v>
      </c>
      <c r="J100">
        <v>1</v>
      </c>
      <c r="K100" t="s">
        <v>2</v>
      </c>
      <c r="L100">
        <f>VLOOKUP(I100,ToRaid,J100,FALSE)</f>
        <v>17</v>
      </c>
      <c r="O100" t="str">
        <f>CHAR(34)&amp;K100&amp;CHAR(34)&amp;": "&amp;L100&amp;","</f>
        <v>"Id": 17,</v>
      </c>
    </row>
    <row r="101" spans="9:15" x14ac:dyDescent="0.25">
      <c r="I101">
        <f t="shared" ref="I101:I103" si="21">I95+1</f>
        <v>17</v>
      </c>
      <c r="J101">
        <v>2</v>
      </c>
      <c r="K101" t="s">
        <v>3</v>
      </c>
      <c r="L101">
        <f>VLOOKUP(I101,ToRaid,J101,FALSE)</f>
        <v>-24</v>
      </c>
      <c r="O101" t="str">
        <f>CHAR(34)&amp;K101&amp;CHAR(34)&amp;": "&amp;L101&amp;","</f>
        <v>"X": -24,</v>
      </c>
    </row>
    <row r="102" spans="9:15" x14ac:dyDescent="0.25">
      <c r="I102">
        <f t="shared" si="21"/>
        <v>17</v>
      </c>
      <c r="J102">
        <v>3</v>
      </c>
      <c r="K102" t="s">
        <v>4</v>
      </c>
      <c r="L102">
        <f>VLOOKUP(I102,ToRaid,J102,FALSE)</f>
        <v>-55</v>
      </c>
      <c r="O102" t="str">
        <f>CHAR(34)&amp;K102&amp;CHAR(34)&amp;": "&amp;L102</f>
        <v>"Y": -55</v>
      </c>
    </row>
    <row r="103" spans="9:15" x14ac:dyDescent="0.25">
      <c r="I103">
        <f t="shared" si="21"/>
        <v>17</v>
      </c>
      <c r="J103">
        <v>4</v>
      </c>
      <c r="K103" t="s">
        <v>10</v>
      </c>
      <c r="L103" t="str">
        <f>VLOOKUP(I103,ToRaid,J103,FALSE)</f>
        <v>true</v>
      </c>
      <c r="O103" t="str">
        <f>CHAR(34)&amp;K103&amp;CHAR(34)&amp;": "&amp;CHAR(34)&amp;L103&amp;CHAR(34)</f>
        <v>"CanRaid": "true"</v>
      </c>
    </row>
    <row r="104" spans="9:15" x14ac:dyDescent="0.25">
      <c r="O104" t="s">
        <v>5</v>
      </c>
    </row>
    <row r="105" spans="9:15" x14ac:dyDescent="0.25">
      <c r="O105" t="s">
        <v>1</v>
      </c>
    </row>
    <row r="106" spans="9:15" x14ac:dyDescent="0.25">
      <c r="I106">
        <f>I100+1</f>
        <v>18</v>
      </c>
      <c r="J106">
        <v>1</v>
      </c>
      <c r="K106" t="s">
        <v>2</v>
      </c>
      <c r="L106">
        <f>VLOOKUP(I106,ToRaid,J106,FALSE)</f>
        <v>18</v>
      </c>
      <c r="O106" t="str">
        <f>CHAR(34)&amp;K106&amp;CHAR(34)&amp;": "&amp;L106&amp;","</f>
        <v>"Id": 18,</v>
      </c>
    </row>
    <row r="107" spans="9:15" x14ac:dyDescent="0.25">
      <c r="I107">
        <f t="shared" ref="I107:I109" si="22">I101+1</f>
        <v>18</v>
      </c>
      <c r="J107">
        <v>2</v>
      </c>
      <c r="K107" t="s">
        <v>3</v>
      </c>
      <c r="L107">
        <f>VLOOKUP(I107,ToRaid,J107,FALSE)</f>
        <v>-26</v>
      </c>
      <c r="O107" t="str">
        <f>CHAR(34)&amp;K107&amp;CHAR(34)&amp;": "&amp;L107&amp;","</f>
        <v>"X": -26,</v>
      </c>
    </row>
    <row r="108" spans="9:15" x14ac:dyDescent="0.25">
      <c r="I108">
        <f t="shared" si="22"/>
        <v>18</v>
      </c>
      <c r="J108">
        <v>3</v>
      </c>
      <c r="K108" t="s">
        <v>4</v>
      </c>
      <c r="L108">
        <f>VLOOKUP(I108,ToRaid,J108,FALSE)</f>
        <v>-58</v>
      </c>
      <c r="O108" t="str">
        <f>CHAR(34)&amp;K108&amp;CHAR(34)&amp;": "&amp;L108</f>
        <v>"Y": -58</v>
      </c>
    </row>
    <row r="109" spans="9:15" x14ac:dyDescent="0.25">
      <c r="I109">
        <f t="shared" si="22"/>
        <v>18</v>
      </c>
      <c r="J109">
        <v>4</v>
      </c>
      <c r="K109" t="s">
        <v>10</v>
      </c>
      <c r="L109" t="str">
        <f>VLOOKUP(I109,ToRaid,J109,FALSE)</f>
        <v>false</v>
      </c>
      <c r="O109" t="str">
        <f>CHAR(34)&amp;K109&amp;CHAR(34)&amp;": "&amp;CHAR(34)&amp;L109&amp;CHAR(34)</f>
        <v>"CanRaid": "false"</v>
      </c>
    </row>
    <row r="110" spans="9:15" x14ac:dyDescent="0.25">
      <c r="O110" t="s">
        <v>5</v>
      </c>
    </row>
    <row r="111" spans="9:15" x14ac:dyDescent="0.25">
      <c r="O111" t="s">
        <v>1</v>
      </c>
    </row>
    <row r="112" spans="9:15" x14ac:dyDescent="0.25">
      <c r="I112">
        <f>I106+1</f>
        <v>19</v>
      </c>
      <c r="J112">
        <v>1</v>
      </c>
      <c r="K112" t="s">
        <v>2</v>
      </c>
      <c r="L112">
        <f>VLOOKUP(I112,ToRaid,J112,FALSE)</f>
        <v>19</v>
      </c>
      <c r="O112" t="str">
        <f>CHAR(34)&amp;K112&amp;CHAR(34)&amp;": "&amp;L112&amp;","</f>
        <v>"Id": 19,</v>
      </c>
    </row>
    <row r="113" spans="9:15" x14ac:dyDescent="0.25">
      <c r="I113">
        <f t="shared" ref="I113:I115" si="23">I107+1</f>
        <v>19</v>
      </c>
      <c r="J113">
        <v>2</v>
      </c>
      <c r="K113" t="s">
        <v>3</v>
      </c>
      <c r="L113">
        <f>VLOOKUP(I113,ToRaid,J113,FALSE)</f>
        <v>-27</v>
      </c>
      <c r="O113" t="str">
        <f>CHAR(34)&amp;K113&amp;CHAR(34)&amp;": "&amp;L113&amp;","</f>
        <v>"X": -27,</v>
      </c>
    </row>
    <row r="114" spans="9:15" x14ac:dyDescent="0.25">
      <c r="I114">
        <f t="shared" si="23"/>
        <v>19</v>
      </c>
      <c r="J114">
        <v>3</v>
      </c>
      <c r="K114" t="s">
        <v>4</v>
      </c>
      <c r="L114">
        <f>VLOOKUP(I114,ToRaid,J114,FALSE)</f>
        <v>-43</v>
      </c>
      <c r="O114" t="str">
        <f>CHAR(34)&amp;K114&amp;CHAR(34)&amp;": "&amp;L114</f>
        <v>"Y": -43</v>
      </c>
    </row>
    <row r="115" spans="9:15" x14ac:dyDescent="0.25">
      <c r="I115">
        <f t="shared" si="23"/>
        <v>19</v>
      </c>
      <c r="J115">
        <v>4</v>
      </c>
      <c r="K115" t="s">
        <v>10</v>
      </c>
      <c r="L115" t="str">
        <f>VLOOKUP(I115,ToRaid,J115,FALSE)</f>
        <v>true</v>
      </c>
      <c r="O115" t="str">
        <f>CHAR(34)&amp;K115&amp;CHAR(34)&amp;": "&amp;CHAR(34)&amp;L115&amp;CHAR(34)</f>
        <v>"CanRaid": "true"</v>
      </c>
    </row>
    <row r="116" spans="9:15" x14ac:dyDescent="0.25">
      <c r="O116" t="s">
        <v>5</v>
      </c>
    </row>
    <row r="117" spans="9:15" x14ac:dyDescent="0.25">
      <c r="O117" t="s">
        <v>1</v>
      </c>
    </row>
    <row r="118" spans="9:15" x14ac:dyDescent="0.25">
      <c r="I118">
        <f>I112+1</f>
        <v>20</v>
      </c>
      <c r="J118">
        <v>1</v>
      </c>
      <c r="K118" t="s">
        <v>2</v>
      </c>
      <c r="L118">
        <f>VLOOKUP(I118,ToRaid,J118,FALSE)</f>
        <v>20</v>
      </c>
      <c r="O118" t="str">
        <f>CHAR(34)&amp;K118&amp;CHAR(34)&amp;": "&amp;L118&amp;","</f>
        <v>"Id": 20,</v>
      </c>
    </row>
    <row r="119" spans="9:15" x14ac:dyDescent="0.25">
      <c r="I119">
        <f t="shared" ref="I119:I121" si="24">I113+1</f>
        <v>20</v>
      </c>
      <c r="J119">
        <v>2</v>
      </c>
      <c r="K119" t="s">
        <v>3</v>
      </c>
      <c r="L119">
        <f>VLOOKUP(I119,ToRaid,J119,FALSE)</f>
        <v>-40</v>
      </c>
      <c r="O119" t="str">
        <f>CHAR(34)&amp;K119&amp;CHAR(34)&amp;": "&amp;L119&amp;","</f>
        <v>"X": -40,</v>
      </c>
    </row>
    <row r="120" spans="9:15" x14ac:dyDescent="0.25">
      <c r="I120">
        <f t="shared" si="24"/>
        <v>20</v>
      </c>
      <c r="J120">
        <v>3</v>
      </c>
      <c r="K120" t="s">
        <v>4</v>
      </c>
      <c r="L120">
        <f>VLOOKUP(I120,ToRaid,J120,FALSE)</f>
        <v>-51</v>
      </c>
      <c r="O120" t="str">
        <f>CHAR(34)&amp;K120&amp;CHAR(34)&amp;": "&amp;L120</f>
        <v>"Y": -51</v>
      </c>
    </row>
    <row r="121" spans="9:15" x14ac:dyDescent="0.25">
      <c r="I121">
        <f t="shared" si="24"/>
        <v>20</v>
      </c>
      <c r="J121">
        <v>4</v>
      </c>
      <c r="K121" t="s">
        <v>10</v>
      </c>
      <c r="L121" t="str">
        <f>VLOOKUP(I121,ToRaid,J121,FALSE)</f>
        <v>false</v>
      </c>
      <c r="O121" t="str">
        <f>CHAR(34)&amp;K121&amp;CHAR(34)&amp;": "&amp;CHAR(34)&amp;L121&amp;CHAR(34)</f>
        <v>"CanRaid": "false"</v>
      </c>
    </row>
    <row r="122" spans="9:15" x14ac:dyDescent="0.25">
      <c r="O122" t="s">
        <v>5</v>
      </c>
    </row>
    <row r="123" spans="9:15" x14ac:dyDescent="0.25">
      <c r="O123" t="s">
        <v>1</v>
      </c>
    </row>
    <row r="124" spans="9:15" x14ac:dyDescent="0.25">
      <c r="I124">
        <f>I118+1</f>
        <v>21</v>
      </c>
      <c r="J124">
        <v>1</v>
      </c>
      <c r="K124" t="s">
        <v>2</v>
      </c>
      <c r="L124">
        <f>VLOOKUP(I124,ToRaid,J124,FALSE)</f>
        <v>21</v>
      </c>
      <c r="O124" t="str">
        <f>CHAR(34)&amp;K124&amp;CHAR(34)&amp;": "&amp;L124&amp;","</f>
        <v>"Id": 21,</v>
      </c>
    </row>
    <row r="125" spans="9:15" x14ac:dyDescent="0.25">
      <c r="I125">
        <f t="shared" ref="I125:I127" si="25">I119+1</f>
        <v>21</v>
      </c>
      <c r="J125">
        <v>2</v>
      </c>
      <c r="K125" t="s">
        <v>3</v>
      </c>
      <c r="L125">
        <f>VLOOKUP(I125,ToRaid,J125,FALSE)</f>
        <v>-40</v>
      </c>
      <c r="O125" t="str">
        <f>CHAR(34)&amp;K125&amp;CHAR(34)&amp;": "&amp;L125&amp;","</f>
        <v>"X": -40,</v>
      </c>
    </row>
    <row r="126" spans="9:15" x14ac:dyDescent="0.25">
      <c r="I126">
        <f t="shared" si="25"/>
        <v>21</v>
      </c>
      <c r="J126">
        <v>3</v>
      </c>
      <c r="K126" t="s">
        <v>4</v>
      </c>
      <c r="L126">
        <f>VLOOKUP(I126,ToRaid,J126,FALSE)</f>
        <v>-54</v>
      </c>
      <c r="O126" t="str">
        <f>CHAR(34)&amp;K126&amp;CHAR(34)&amp;": "&amp;L126</f>
        <v>"Y": -54</v>
      </c>
    </row>
    <row r="127" spans="9:15" x14ac:dyDescent="0.25">
      <c r="I127">
        <f t="shared" si="25"/>
        <v>21</v>
      </c>
      <c r="J127">
        <v>4</v>
      </c>
      <c r="K127" t="s">
        <v>10</v>
      </c>
      <c r="L127" t="str">
        <f>VLOOKUP(I127,ToRaid,J127,FALSE)</f>
        <v>false</v>
      </c>
      <c r="O127" t="str">
        <f>CHAR(34)&amp;K127&amp;CHAR(34)&amp;": "&amp;CHAR(34)&amp;L127&amp;CHAR(34)</f>
        <v>"CanRaid": "false"</v>
      </c>
    </row>
    <row r="128" spans="9:15" x14ac:dyDescent="0.25">
      <c r="O128" t="s">
        <v>5</v>
      </c>
    </row>
    <row r="129" spans="9:15" x14ac:dyDescent="0.25">
      <c r="O129" t="s">
        <v>1</v>
      </c>
    </row>
    <row r="130" spans="9:15" x14ac:dyDescent="0.25">
      <c r="I130">
        <f>I124+1</f>
        <v>22</v>
      </c>
      <c r="J130">
        <v>1</v>
      </c>
      <c r="K130" t="s">
        <v>2</v>
      </c>
      <c r="L130">
        <f>VLOOKUP(I130,ToRaid,J130,FALSE)</f>
        <v>22</v>
      </c>
      <c r="O130" t="str">
        <f>CHAR(34)&amp;K130&amp;CHAR(34)&amp;": "&amp;L130&amp;","</f>
        <v>"Id": 22,</v>
      </c>
    </row>
    <row r="131" spans="9:15" x14ac:dyDescent="0.25">
      <c r="I131">
        <f t="shared" ref="I131:I133" si="26">I125+1</f>
        <v>22</v>
      </c>
      <c r="J131">
        <v>2</v>
      </c>
      <c r="K131" t="s">
        <v>3</v>
      </c>
      <c r="L131">
        <f>VLOOKUP(I131,ToRaid,J131,FALSE)</f>
        <v>-28</v>
      </c>
      <c r="O131" t="str">
        <f>CHAR(34)&amp;K131&amp;CHAR(34)&amp;": "&amp;L131&amp;","</f>
        <v>"X": -28,</v>
      </c>
    </row>
    <row r="132" spans="9:15" x14ac:dyDescent="0.25">
      <c r="I132">
        <f t="shared" si="26"/>
        <v>22</v>
      </c>
      <c r="J132">
        <v>3</v>
      </c>
      <c r="K132" t="s">
        <v>4</v>
      </c>
      <c r="L132">
        <f>VLOOKUP(I132,ToRaid,J132,FALSE)</f>
        <v>-42</v>
      </c>
      <c r="O132" t="str">
        <f>CHAR(34)&amp;K132&amp;CHAR(34)&amp;": "&amp;L132</f>
        <v>"Y": -42</v>
      </c>
    </row>
    <row r="133" spans="9:15" x14ac:dyDescent="0.25">
      <c r="I133">
        <f t="shared" si="26"/>
        <v>22</v>
      </c>
      <c r="J133">
        <v>4</v>
      </c>
      <c r="K133" t="s">
        <v>10</v>
      </c>
      <c r="L133" t="str">
        <f>VLOOKUP(I133,ToRaid,J133,FALSE)</f>
        <v>true</v>
      </c>
      <c r="O133" t="str">
        <f>CHAR(34)&amp;K133&amp;CHAR(34)&amp;": "&amp;CHAR(34)&amp;L133&amp;CHAR(34)</f>
        <v>"CanRaid": "true"</v>
      </c>
    </row>
    <row r="134" spans="9:15" x14ac:dyDescent="0.25">
      <c r="O134" t="s">
        <v>5</v>
      </c>
    </row>
    <row r="135" spans="9:15" x14ac:dyDescent="0.25">
      <c r="O135" t="s">
        <v>1</v>
      </c>
    </row>
    <row r="136" spans="9:15" x14ac:dyDescent="0.25">
      <c r="I136">
        <f>I130+1</f>
        <v>23</v>
      </c>
      <c r="J136">
        <v>1</v>
      </c>
      <c r="K136" t="s">
        <v>2</v>
      </c>
      <c r="L136">
        <f>VLOOKUP(I136,ToRaid,J136,FALSE)</f>
        <v>23</v>
      </c>
      <c r="O136" t="str">
        <f>CHAR(34)&amp;K136&amp;CHAR(34)&amp;": "&amp;L136&amp;","</f>
        <v>"Id": 23,</v>
      </c>
    </row>
    <row r="137" spans="9:15" x14ac:dyDescent="0.25">
      <c r="I137">
        <f t="shared" ref="I137:I139" si="27">I131+1</f>
        <v>23</v>
      </c>
      <c r="J137">
        <v>2</v>
      </c>
      <c r="K137" t="s">
        <v>3</v>
      </c>
      <c r="L137">
        <f>VLOOKUP(I137,ToRaid,J137,FALSE)</f>
        <v>-41</v>
      </c>
      <c r="O137" t="str">
        <f>CHAR(34)&amp;K137&amp;CHAR(34)&amp;": "&amp;L137&amp;","</f>
        <v>"X": -41,</v>
      </c>
    </row>
    <row r="138" spans="9:15" x14ac:dyDescent="0.25">
      <c r="I138">
        <f t="shared" si="27"/>
        <v>23</v>
      </c>
      <c r="J138">
        <v>3</v>
      </c>
      <c r="K138" t="s">
        <v>4</v>
      </c>
      <c r="L138">
        <f>VLOOKUP(I138,ToRaid,J138,FALSE)</f>
        <v>-52</v>
      </c>
      <c r="O138" t="str">
        <f>CHAR(34)&amp;K138&amp;CHAR(34)&amp;": "&amp;L138</f>
        <v>"Y": -52</v>
      </c>
    </row>
    <row r="139" spans="9:15" x14ac:dyDescent="0.25">
      <c r="I139">
        <f t="shared" si="27"/>
        <v>23</v>
      </c>
      <c r="J139">
        <v>4</v>
      </c>
      <c r="K139" t="s">
        <v>10</v>
      </c>
      <c r="L139" t="str">
        <f>VLOOKUP(I139,ToRaid,J139,FALSE)</f>
        <v>true</v>
      </c>
      <c r="O139" t="str">
        <f>CHAR(34)&amp;K139&amp;CHAR(34)&amp;": "&amp;CHAR(34)&amp;L139&amp;CHAR(34)</f>
        <v>"CanRaid": "true"</v>
      </c>
    </row>
    <row r="140" spans="9:15" x14ac:dyDescent="0.25">
      <c r="O140" t="s">
        <v>5</v>
      </c>
    </row>
    <row r="141" spans="9:15" x14ac:dyDescent="0.25">
      <c r="O141" t="s">
        <v>1</v>
      </c>
    </row>
    <row r="142" spans="9:15" x14ac:dyDescent="0.25">
      <c r="I142">
        <f>I136+1</f>
        <v>24</v>
      </c>
      <c r="J142">
        <v>1</v>
      </c>
      <c r="K142" t="s">
        <v>2</v>
      </c>
      <c r="L142">
        <f>VLOOKUP(I142,ToRaid,J142,FALSE)</f>
        <v>24</v>
      </c>
      <c r="O142" t="str">
        <f>CHAR(34)&amp;K142&amp;CHAR(34)&amp;": "&amp;L142&amp;","</f>
        <v>"Id": 24,</v>
      </c>
    </row>
    <row r="143" spans="9:15" x14ac:dyDescent="0.25">
      <c r="I143">
        <f t="shared" ref="I143:I145" si="28">I137+1</f>
        <v>24</v>
      </c>
      <c r="J143">
        <v>2</v>
      </c>
      <c r="K143" t="s">
        <v>3</v>
      </c>
      <c r="L143">
        <f>VLOOKUP(I143,ToRaid,J143,FALSE)</f>
        <v>-21</v>
      </c>
      <c r="O143" t="str">
        <f>CHAR(34)&amp;K143&amp;CHAR(34)&amp;": "&amp;L143&amp;","</f>
        <v>"X": -21,</v>
      </c>
    </row>
    <row r="144" spans="9:15" x14ac:dyDescent="0.25">
      <c r="I144">
        <f t="shared" si="28"/>
        <v>24</v>
      </c>
      <c r="J144">
        <v>3</v>
      </c>
      <c r="K144" t="s">
        <v>4</v>
      </c>
      <c r="L144">
        <f>VLOOKUP(I144,ToRaid,J144,FALSE)</f>
        <v>-52</v>
      </c>
      <c r="O144" t="str">
        <f>CHAR(34)&amp;K144&amp;CHAR(34)&amp;": "&amp;L144</f>
        <v>"Y": -52</v>
      </c>
    </row>
    <row r="145" spans="9:15" x14ac:dyDescent="0.25">
      <c r="I145">
        <f t="shared" si="28"/>
        <v>24</v>
      </c>
      <c r="J145">
        <v>4</v>
      </c>
      <c r="K145" t="s">
        <v>10</v>
      </c>
      <c r="L145" t="str">
        <f>VLOOKUP(I145,ToRaid,J145,FALSE)</f>
        <v>false</v>
      </c>
      <c r="O145" t="str">
        <f>CHAR(34)&amp;K145&amp;CHAR(34)&amp;": "&amp;CHAR(34)&amp;L145&amp;CHAR(34)</f>
        <v>"CanRaid": "false"</v>
      </c>
    </row>
    <row r="146" spans="9:15" x14ac:dyDescent="0.25">
      <c r="O146" t="s">
        <v>5</v>
      </c>
    </row>
    <row r="147" spans="9:15" x14ac:dyDescent="0.25">
      <c r="O147" t="s">
        <v>1</v>
      </c>
    </row>
    <row r="148" spans="9:15" x14ac:dyDescent="0.25">
      <c r="I148">
        <f>I142+1</f>
        <v>25</v>
      </c>
      <c r="J148">
        <v>1</v>
      </c>
      <c r="K148" t="s">
        <v>2</v>
      </c>
      <c r="L148">
        <f>VLOOKUP(I148,ToRaid,J148,FALSE)</f>
        <v>25</v>
      </c>
      <c r="O148" t="str">
        <f>CHAR(34)&amp;K148&amp;CHAR(34)&amp;": "&amp;L148&amp;","</f>
        <v>"Id": 25,</v>
      </c>
    </row>
    <row r="149" spans="9:15" x14ac:dyDescent="0.25">
      <c r="I149">
        <f t="shared" ref="I149:I151" si="29">I143+1</f>
        <v>25</v>
      </c>
      <c r="J149">
        <v>2</v>
      </c>
      <c r="K149" t="s">
        <v>3</v>
      </c>
      <c r="L149">
        <f>VLOOKUP(I149,ToRaid,J149,FALSE)</f>
        <v>-21</v>
      </c>
      <c r="O149" t="str">
        <f>CHAR(34)&amp;K149&amp;CHAR(34)&amp;": "&amp;L149&amp;","</f>
        <v>"X": -21,</v>
      </c>
    </row>
    <row r="150" spans="9:15" x14ac:dyDescent="0.25">
      <c r="I150">
        <f t="shared" si="29"/>
        <v>25</v>
      </c>
      <c r="J150">
        <v>3</v>
      </c>
      <c r="K150" t="s">
        <v>4</v>
      </c>
      <c r="L150">
        <f>VLOOKUP(I150,ToRaid,J150,FALSE)</f>
        <v>-47</v>
      </c>
      <c r="O150" t="str">
        <f>CHAR(34)&amp;K150&amp;CHAR(34)&amp;": "&amp;L150</f>
        <v>"Y": -47</v>
      </c>
    </row>
    <row r="151" spans="9:15" x14ac:dyDescent="0.25">
      <c r="I151">
        <f t="shared" si="29"/>
        <v>25</v>
      </c>
      <c r="J151">
        <v>4</v>
      </c>
      <c r="K151" t="s">
        <v>10</v>
      </c>
      <c r="L151" t="str">
        <f>VLOOKUP(I151,ToRaid,J151,FALSE)</f>
        <v>true</v>
      </c>
      <c r="O151" t="str">
        <f>CHAR(34)&amp;K151&amp;CHAR(34)&amp;": "&amp;CHAR(34)&amp;L151&amp;CHAR(34)</f>
        <v>"CanRaid": "true"</v>
      </c>
    </row>
    <row r="152" spans="9:15" x14ac:dyDescent="0.25">
      <c r="O152" t="s">
        <v>5</v>
      </c>
    </row>
    <row r="153" spans="9:15" x14ac:dyDescent="0.25">
      <c r="O153" t="s">
        <v>1</v>
      </c>
    </row>
    <row r="154" spans="9:15" x14ac:dyDescent="0.25">
      <c r="I154">
        <f>I148+1</f>
        <v>26</v>
      </c>
      <c r="J154">
        <v>1</v>
      </c>
      <c r="K154" t="s">
        <v>2</v>
      </c>
      <c r="L154">
        <f>VLOOKUP(I154,ToRaid,J154,FALSE)</f>
        <v>26</v>
      </c>
      <c r="O154" t="str">
        <f>CHAR(34)&amp;K154&amp;CHAR(34)&amp;": "&amp;L154&amp;","</f>
        <v>"Id": 26,</v>
      </c>
    </row>
    <row r="155" spans="9:15" x14ac:dyDescent="0.25">
      <c r="I155">
        <f t="shared" ref="I155:I157" si="30">I149+1</f>
        <v>26</v>
      </c>
      <c r="J155">
        <v>2</v>
      </c>
      <c r="K155" t="s">
        <v>3</v>
      </c>
      <c r="L155">
        <f>VLOOKUP(I155,ToRaid,J155,FALSE)</f>
        <v>-42</v>
      </c>
      <c r="O155" t="str">
        <f>CHAR(34)&amp;K155&amp;CHAR(34)&amp;": "&amp;L155&amp;","</f>
        <v>"X": -42,</v>
      </c>
    </row>
    <row r="156" spans="9:15" x14ac:dyDescent="0.25">
      <c r="I156">
        <f t="shared" si="30"/>
        <v>26</v>
      </c>
      <c r="J156">
        <v>3</v>
      </c>
      <c r="K156" t="s">
        <v>4</v>
      </c>
      <c r="L156">
        <f>VLOOKUP(I156,ToRaid,J156,FALSE)</f>
        <v>-54</v>
      </c>
      <c r="O156" t="str">
        <f>CHAR(34)&amp;K156&amp;CHAR(34)&amp;": "&amp;L156</f>
        <v>"Y": -54</v>
      </c>
    </row>
    <row r="157" spans="9:15" x14ac:dyDescent="0.25">
      <c r="I157">
        <f t="shared" si="30"/>
        <v>26</v>
      </c>
      <c r="J157">
        <v>4</v>
      </c>
      <c r="K157" t="s">
        <v>10</v>
      </c>
      <c r="L157" t="str">
        <f>VLOOKUP(I157,ToRaid,J157,FALSE)</f>
        <v>true</v>
      </c>
      <c r="O157" t="str">
        <f>CHAR(34)&amp;K157&amp;CHAR(34)&amp;": "&amp;CHAR(34)&amp;L157&amp;CHAR(34)</f>
        <v>"CanRaid": "true"</v>
      </c>
    </row>
    <row r="158" spans="9:15" x14ac:dyDescent="0.25">
      <c r="O158" t="s">
        <v>5</v>
      </c>
    </row>
    <row r="159" spans="9:15" x14ac:dyDescent="0.25">
      <c r="O159" t="s">
        <v>1</v>
      </c>
    </row>
    <row r="160" spans="9:15" x14ac:dyDescent="0.25">
      <c r="I160">
        <f>I154+1</f>
        <v>27</v>
      </c>
      <c r="J160">
        <v>1</v>
      </c>
      <c r="K160" t="s">
        <v>2</v>
      </c>
      <c r="L160">
        <f>VLOOKUP(I160,ToRaid,J160,FALSE)</f>
        <v>27</v>
      </c>
      <c r="O160" t="str">
        <f>CHAR(34)&amp;K160&amp;CHAR(34)&amp;": "&amp;L160&amp;","</f>
        <v>"Id": 27,</v>
      </c>
    </row>
    <row r="161" spans="9:15" x14ac:dyDescent="0.25">
      <c r="I161">
        <f t="shared" ref="I161:I163" si="31">I155+1</f>
        <v>27</v>
      </c>
      <c r="J161">
        <v>2</v>
      </c>
      <c r="K161" t="s">
        <v>3</v>
      </c>
      <c r="L161">
        <f>VLOOKUP(I161,ToRaid,J161,FALSE)</f>
        <v>-22</v>
      </c>
      <c r="O161" t="str">
        <f>CHAR(34)&amp;K161&amp;CHAR(34)&amp;": "&amp;L161&amp;","</f>
        <v>"X": -22,</v>
      </c>
    </row>
    <row r="162" spans="9:15" x14ac:dyDescent="0.25">
      <c r="I162">
        <f t="shared" si="31"/>
        <v>27</v>
      </c>
      <c r="J162">
        <v>3</v>
      </c>
      <c r="K162" t="s">
        <v>4</v>
      </c>
      <c r="L162">
        <f>VLOOKUP(I162,ToRaid,J162,FALSE)</f>
        <v>-58</v>
      </c>
      <c r="O162" t="str">
        <f>CHAR(34)&amp;K162&amp;CHAR(34)&amp;": "&amp;L162</f>
        <v>"Y": -58</v>
      </c>
    </row>
    <row r="163" spans="9:15" x14ac:dyDescent="0.25">
      <c r="I163">
        <f t="shared" si="31"/>
        <v>27</v>
      </c>
      <c r="J163">
        <v>4</v>
      </c>
      <c r="K163" t="s">
        <v>10</v>
      </c>
      <c r="L163" t="str">
        <f>VLOOKUP(I163,ToRaid,J163,FALSE)</f>
        <v>false</v>
      </c>
      <c r="O163" t="str">
        <f>CHAR(34)&amp;K163&amp;CHAR(34)&amp;": "&amp;CHAR(34)&amp;L163&amp;CHAR(34)</f>
        <v>"CanRaid": "false"</v>
      </c>
    </row>
    <row r="164" spans="9:15" x14ac:dyDescent="0.25">
      <c r="O164" t="s">
        <v>5</v>
      </c>
    </row>
    <row r="165" spans="9:15" x14ac:dyDescent="0.25">
      <c r="O165" t="s">
        <v>1</v>
      </c>
    </row>
    <row r="166" spans="9:15" x14ac:dyDescent="0.25">
      <c r="I166">
        <f>I160+1</f>
        <v>28</v>
      </c>
      <c r="J166">
        <v>1</v>
      </c>
      <c r="K166" t="s">
        <v>2</v>
      </c>
      <c r="L166">
        <f>VLOOKUP(I166,ToRaid,J166,FALSE)</f>
        <v>28</v>
      </c>
      <c r="O166" t="str">
        <f t="shared" ref="O166:O167" si="32">CHAR(34)&amp;K166&amp;CHAR(34)&amp;": "&amp;L166&amp;","</f>
        <v>"Id": 28,</v>
      </c>
    </row>
    <row r="167" spans="9:15" x14ac:dyDescent="0.25">
      <c r="I167">
        <f t="shared" ref="I167:I169" si="33">I161+1</f>
        <v>28</v>
      </c>
      <c r="J167">
        <v>2</v>
      </c>
      <c r="K167" t="s">
        <v>3</v>
      </c>
      <c r="L167">
        <f>VLOOKUP(I167,ToRaid,J167,FALSE)</f>
        <v>-31</v>
      </c>
      <c r="O167" t="str">
        <f t="shared" si="32"/>
        <v>"X": -31,</v>
      </c>
    </row>
    <row r="168" spans="9:15" x14ac:dyDescent="0.25">
      <c r="I168">
        <f t="shared" si="33"/>
        <v>28</v>
      </c>
      <c r="J168">
        <v>3</v>
      </c>
      <c r="K168" t="s">
        <v>4</v>
      </c>
      <c r="L168">
        <f>VLOOKUP(I168,ToRaid,J168,FALSE)</f>
        <v>-63</v>
      </c>
      <c r="O168" t="str">
        <f t="shared" ref="O168" si="34">CHAR(34)&amp;K168&amp;CHAR(34)&amp;": "&amp;L168</f>
        <v>"Y": -63</v>
      </c>
    </row>
    <row r="169" spans="9:15" x14ac:dyDescent="0.25">
      <c r="I169">
        <f t="shared" si="33"/>
        <v>28</v>
      </c>
      <c r="J169">
        <v>4</v>
      </c>
      <c r="K169" t="s">
        <v>10</v>
      </c>
      <c r="L169" t="str">
        <f>VLOOKUP(I169,ToRaid,J169,FALSE)</f>
        <v>false</v>
      </c>
      <c r="O169" t="str">
        <f t="shared" ref="O169" si="35">CHAR(34)&amp;K169&amp;CHAR(34)&amp;": "&amp;CHAR(34)&amp;L169&amp;CHAR(34)</f>
        <v>"CanRaid": "false"</v>
      </c>
    </row>
    <row r="170" spans="9:15" x14ac:dyDescent="0.25">
      <c r="O170" t="s">
        <v>5</v>
      </c>
    </row>
    <row r="171" spans="9:15" x14ac:dyDescent="0.25">
      <c r="O171" t="s">
        <v>1</v>
      </c>
    </row>
    <row r="172" spans="9:15" x14ac:dyDescent="0.25">
      <c r="I172">
        <f>I166+1</f>
        <v>29</v>
      </c>
      <c r="J172">
        <v>1</v>
      </c>
      <c r="K172" t="s">
        <v>2</v>
      </c>
      <c r="L172">
        <f>VLOOKUP(I172,ToRaid,J172,FALSE)</f>
        <v>29</v>
      </c>
      <c r="O172" t="str">
        <f t="shared" ref="O172:O173" si="36">CHAR(34)&amp;K172&amp;CHAR(34)&amp;": "&amp;L172&amp;","</f>
        <v>"Id": 29,</v>
      </c>
    </row>
    <row r="173" spans="9:15" x14ac:dyDescent="0.25">
      <c r="I173">
        <f t="shared" ref="I173:I175" si="37">I167+1</f>
        <v>29</v>
      </c>
      <c r="J173">
        <v>2</v>
      </c>
      <c r="K173" t="s">
        <v>3</v>
      </c>
      <c r="L173">
        <f>VLOOKUP(I173,ToRaid,J173,FALSE)</f>
        <v>-42</v>
      </c>
      <c r="O173" t="str">
        <f t="shared" si="36"/>
        <v>"X": -42,</v>
      </c>
    </row>
    <row r="174" spans="9:15" x14ac:dyDescent="0.25">
      <c r="I174">
        <f t="shared" si="37"/>
        <v>29</v>
      </c>
      <c r="J174">
        <v>3</v>
      </c>
      <c r="K174" t="s">
        <v>4</v>
      </c>
      <c r="L174">
        <f>VLOOKUP(I174,ToRaid,J174,FALSE)</f>
        <v>-56</v>
      </c>
      <c r="O174" t="str">
        <f t="shared" ref="O174" si="38">CHAR(34)&amp;K174&amp;CHAR(34)&amp;": "&amp;L174</f>
        <v>"Y": -56</v>
      </c>
    </row>
    <row r="175" spans="9:15" x14ac:dyDescent="0.25">
      <c r="I175">
        <f t="shared" si="37"/>
        <v>29</v>
      </c>
      <c r="J175">
        <v>4</v>
      </c>
      <c r="K175" t="s">
        <v>10</v>
      </c>
      <c r="L175" t="str">
        <f>VLOOKUP(I175,ToRaid,J175,FALSE)</f>
        <v>false</v>
      </c>
      <c r="O175" t="str">
        <f t="shared" ref="O175" si="39">CHAR(34)&amp;K175&amp;CHAR(34)&amp;": "&amp;CHAR(34)&amp;L175&amp;CHAR(34)</f>
        <v>"CanRaid": "false"</v>
      </c>
    </row>
    <row r="176" spans="9:15" x14ac:dyDescent="0.25">
      <c r="O176" t="s">
        <v>5</v>
      </c>
    </row>
    <row r="177" spans="9:15" x14ac:dyDescent="0.25">
      <c r="O177" t="s">
        <v>1</v>
      </c>
    </row>
    <row r="178" spans="9:15" x14ac:dyDescent="0.25">
      <c r="I178">
        <f>I172+1</f>
        <v>30</v>
      </c>
      <c r="J178">
        <v>1</v>
      </c>
      <c r="K178" t="s">
        <v>2</v>
      </c>
      <c r="L178">
        <f>VLOOKUP(I178,ToRaid,J178,FALSE)</f>
        <v>30</v>
      </c>
      <c r="O178" t="str">
        <f t="shared" ref="O178:O179" si="40">CHAR(34)&amp;K178&amp;CHAR(34)&amp;": "&amp;L178&amp;","</f>
        <v>"Id": 30,</v>
      </c>
    </row>
    <row r="179" spans="9:15" x14ac:dyDescent="0.25">
      <c r="I179">
        <f t="shared" ref="I179:I181" si="41">I173+1</f>
        <v>30</v>
      </c>
      <c r="J179">
        <v>2</v>
      </c>
      <c r="K179" t="s">
        <v>3</v>
      </c>
      <c r="L179">
        <f>VLOOKUP(I179,ToRaid,J179,FALSE)</f>
        <v>-43</v>
      </c>
      <c r="O179" t="str">
        <f t="shared" si="40"/>
        <v>"X": -43,</v>
      </c>
    </row>
    <row r="180" spans="9:15" x14ac:dyDescent="0.25">
      <c r="I180">
        <f t="shared" si="41"/>
        <v>30</v>
      </c>
      <c r="J180">
        <v>3</v>
      </c>
      <c r="K180" t="s">
        <v>4</v>
      </c>
      <c r="L180">
        <f>VLOOKUP(I180,ToRaid,J180,FALSE)</f>
        <v>-53</v>
      </c>
      <c r="O180" t="str">
        <f t="shared" ref="O180" si="42">CHAR(34)&amp;K180&amp;CHAR(34)&amp;": "&amp;L180</f>
        <v>"Y": -53</v>
      </c>
    </row>
    <row r="181" spans="9:15" x14ac:dyDescent="0.25">
      <c r="I181">
        <f t="shared" si="41"/>
        <v>30</v>
      </c>
      <c r="J181">
        <v>4</v>
      </c>
      <c r="K181" t="s">
        <v>10</v>
      </c>
      <c r="L181" t="str">
        <f>VLOOKUP(I181,ToRaid,J181,FALSE)</f>
        <v>false</v>
      </c>
      <c r="O181" t="str">
        <f t="shared" ref="O181" si="43">CHAR(34)&amp;K181&amp;CHAR(34)&amp;": "&amp;CHAR(34)&amp;L181&amp;CHAR(34)</f>
        <v>"CanRaid": "false"</v>
      </c>
    </row>
    <row r="182" spans="9:15" x14ac:dyDescent="0.25">
      <c r="O182" t="s">
        <v>5</v>
      </c>
    </row>
    <row r="183" spans="9:15" x14ac:dyDescent="0.25">
      <c r="O183" t="s">
        <v>1</v>
      </c>
    </row>
    <row r="184" spans="9:15" x14ac:dyDescent="0.25">
      <c r="I184">
        <f>I178+1</f>
        <v>31</v>
      </c>
      <c r="J184">
        <v>1</v>
      </c>
      <c r="K184" t="s">
        <v>2</v>
      </c>
      <c r="L184">
        <f>VLOOKUP(I184,ToRaid,J184,FALSE)</f>
        <v>31</v>
      </c>
      <c r="O184" t="str">
        <f t="shared" ref="O184:O185" si="44">CHAR(34)&amp;K184&amp;CHAR(34)&amp;": "&amp;L184&amp;","</f>
        <v>"Id": 31,</v>
      </c>
    </row>
    <row r="185" spans="9:15" x14ac:dyDescent="0.25">
      <c r="I185">
        <f t="shared" ref="I185:I187" si="45">I179+1</f>
        <v>31</v>
      </c>
      <c r="J185">
        <v>2</v>
      </c>
      <c r="K185" t="s">
        <v>3</v>
      </c>
      <c r="L185">
        <f>VLOOKUP(I185,ToRaid,J185,FALSE)</f>
        <v>-43</v>
      </c>
      <c r="O185" t="str">
        <f t="shared" si="44"/>
        <v>"X": -43,</v>
      </c>
    </row>
    <row r="186" spans="9:15" x14ac:dyDescent="0.25">
      <c r="I186">
        <f t="shared" si="45"/>
        <v>31</v>
      </c>
      <c r="J186">
        <v>3</v>
      </c>
      <c r="K186" t="s">
        <v>4</v>
      </c>
      <c r="L186">
        <f>VLOOKUP(I186,ToRaid,J186,FALSE)</f>
        <v>-55</v>
      </c>
      <c r="O186" t="str">
        <f t="shared" ref="O186" si="46">CHAR(34)&amp;K186&amp;CHAR(34)&amp;": "&amp;L186</f>
        <v>"Y": -55</v>
      </c>
    </row>
    <row r="187" spans="9:15" x14ac:dyDescent="0.25">
      <c r="I187">
        <f t="shared" si="45"/>
        <v>31</v>
      </c>
      <c r="J187">
        <v>4</v>
      </c>
      <c r="K187" t="s">
        <v>10</v>
      </c>
      <c r="L187" t="str">
        <f>VLOOKUP(I187,ToRaid,J187,FALSE)</f>
        <v>false</v>
      </c>
      <c r="O187" t="str">
        <f t="shared" ref="O187" si="47">CHAR(34)&amp;K187&amp;CHAR(34)&amp;": "&amp;CHAR(34)&amp;L187&amp;CHAR(34)</f>
        <v>"CanRaid": "false"</v>
      </c>
    </row>
    <row r="188" spans="9:15" x14ac:dyDescent="0.25">
      <c r="O188" t="s">
        <v>5</v>
      </c>
    </row>
    <row r="189" spans="9:15" x14ac:dyDescent="0.25">
      <c r="O189" t="s">
        <v>1</v>
      </c>
    </row>
    <row r="190" spans="9:15" x14ac:dyDescent="0.25">
      <c r="I190">
        <f>I184+1</f>
        <v>32</v>
      </c>
      <c r="J190">
        <v>1</v>
      </c>
      <c r="K190" t="s">
        <v>2</v>
      </c>
      <c r="L190">
        <f>VLOOKUP(I190,ToRaid,J190,FALSE)</f>
        <v>32</v>
      </c>
      <c r="O190" t="str">
        <f t="shared" ref="O190:O191" si="48">CHAR(34)&amp;K190&amp;CHAR(34)&amp;": "&amp;L190&amp;","</f>
        <v>"Id": 32,</v>
      </c>
    </row>
    <row r="191" spans="9:15" x14ac:dyDescent="0.25">
      <c r="I191">
        <f t="shared" ref="I191:I193" si="49">I185+1</f>
        <v>32</v>
      </c>
      <c r="J191">
        <v>2</v>
      </c>
      <c r="K191" t="s">
        <v>3</v>
      </c>
      <c r="L191">
        <f>VLOOKUP(I191,ToRaid,J191,FALSE)</f>
        <v>-35</v>
      </c>
      <c r="O191" t="str">
        <f t="shared" si="48"/>
        <v>"X": -35,</v>
      </c>
    </row>
    <row r="192" spans="9:15" x14ac:dyDescent="0.25">
      <c r="I192">
        <f t="shared" si="49"/>
        <v>32</v>
      </c>
      <c r="J192">
        <v>3</v>
      </c>
      <c r="K192" t="s">
        <v>4</v>
      </c>
      <c r="L192">
        <f>VLOOKUP(I192,ToRaid,J192,FALSE)</f>
        <v>-39</v>
      </c>
      <c r="O192" t="str">
        <f t="shared" ref="O192" si="50">CHAR(34)&amp;K192&amp;CHAR(34)&amp;": "&amp;L192</f>
        <v>"Y": -39</v>
      </c>
    </row>
    <row r="193" spans="9:15" x14ac:dyDescent="0.25">
      <c r="I193">
        <f t="shared" si="49"/>
        <v>32</v>
      </c>
      <c r="J193">
        <v>4</v>
      </c>
      <c r="K193" t="s">
        <v>10</v>
      </c>
      <c r="L193" t="str">
        <f>VLOOKUP(I193,ToRaid,J193,FALSE)</f>
        <v>false</v>
      </c>
      <c r="O193" t="str">
        <f t="shared" ref="O193" si="51">CHAR(34)&amp;K193&amp;CHAR(34)&amp;": "&amp;CHAR(34)&amp;L193&amp;CHAR(34)</f>
        <v>"CanRaid": "false"</v>
      </c>
    </row>
    <row r="194" spans="9:15" x14ac:dyDescent="0.25">
      <c r="O194" t="s">
        <v>5</v>
      </c>
    </row>
    <row r="195" spans="9:15" x14ac:dyDescent="0.25">
      <c r="O195" t="s">
        <v>1</v>
      </c>
    </row>
    <row r="196" spans="9:15" x14ac:dyDescent="0.25">
      <c r="I196">
        <f>I190+1</f>
        <v>33</v>
      </c>
      <c r="J196">
        <v>1</v>
      </c>
      <c r="K196" t="s">
        <v>2</v>
      </c>
      <c r="L196">
        <f>VLOOKUP(I196,ToRaid,J196,FALSE)</f>
        <v>33</v>
      </c>
      <c r="O196" t="str">
        <f t="shared" ref="O196:O197" si="52">CHAR(34)&amp;K196&amp;CHAR(34)&amp;": "&amp;L196&amp;","</f>
        <v>"Id": 33,</v>
      </c>
    </row>
    <row r="197" spans="9:15" x14ac:dyDescent="0.25">
      <c r="I197">
        <f t="shared" ref="I197:I199" si="53">I191+1</f>
        <v>33</v>
      </c>
      <c r="J197">
        <v>2</v>
      </c>
      <c r="K197" t="s">
        <v>3</v>
      </c>
      <c r="L197">
        <f>VLOOKUP(I197,ToRaid,J197,FALSE)</f>
        <v>-27</v>
      </c>
      <c r="O197" t="str">
        <f t="shared" si="52"/>
        <v>"X": -27,</v>
      </c>
    </row>
    <row r="198" spans="9:15" x14ac:dyDescent="0.25">
      <c r="I198">
        <f t="shared" si="53"/>
        <v>33</v>
      </c>
      <c r="J198">
        <v>3</v>
      </c>
      <c r="K198" t="s">
        <v>4</v>
      </c>
      <c r="L198">
        <f>VLOOKUP(I198,ToRaid,J198,FALSE)</f>
        <v>-39</v>
      </c>
      <c r="O198" t="str">
        <f t="shared" ref="O198" si="54">CHAR(34)&amp;K198&amp;CHAR(34)&amp;": "&amp;L198</f>
        <v>"Y": -39</v>
      </c>
    </row>
    <row r="199" spans="9:15" x14ac:dyDescent="0.25">
      <c r="I199">
        <f t="shared" si="53"/>
        <v>33</v>
      </c>
      <c r="J199">
        <v>4</v>
      </c>
      <c r="K199" t="s">
        <v>10</v>
      </c>
      <c r="L199" t="str">
        <f>VLOOKUP(I199,ToRaid,J199,FALSE)</f>
        <v>true</v>
      </c>
      <c r="O199" t="str">
        <f t="shared" ref="O199" si="55">CHAR(34)&amp;K199&amp;CHAR(34)&amp;": "&amp;CHAR(34)&amp;L199&amp;CHAR(34)</f>
        <v>"CanRaid": "true"</v>
      </c>
    </row>
    <row r="200" spans="9:15" x14ac:dyDescent="0.25">
      <c r="O200" t="s">
        <v>5</v>
      </c>
    </row>
    <row r="201" spans="9:15" x14ac:dyDescent="0.25">
      <c r="O201" t="s">
        <v>1</v>
      </c>
    </row>
    <row r="202" spans="9:15" x14ac:dyDescent="0.25">
      <c r="I202">
        <f>I196+1</f>
        <v>34</v>
      </c>
      <c r="J202">
        <v>1</v>
      </c>
      <c r="K202" t="s">
        <v>2</v>
      </c>
      <c r="L202">
        <f>VLOOKUP(I202,ToRaid,J202,FALSE)</f>
        <v>34</v>
      </c>
      <c r="O202" t="str">
        <f t="shared" ref="O202:O203" si="56">CHAR(34)&amp;K202&amp;CHAR(34)&amp;": "&amp;L202&amp;","</f>
        <v>"Id": 34,</v>
      </c>
    </row>
    <row r="203" spans="9:15" x14ac:dyDescent="0.25">
      <c r="I203">
        <f t="shared" ref="I203:I205" si="57">I197+1</f>
        <v>34</v>
      </c>
      <c r="J203">
        <v>2</v>
      </c>
      <c r="K203" t="s">
        <v>3</v>
      </c>
      <c r="L203">
        <f>VLOOKUP(I203,ToRaid,J203,FALSE)</f>
        <v>-39</v>
      </c>
      <c r="O203" t="str">
        <f t="shared" si="56"/>
        <v>"X": -39,</v>
      </c>
    </row>
    <row r="204" spans="9:15" x14ac:dyDescent="0.25">
      <c r="I204">
        <f t="shared" si="57"/>
        <v>34</v>
      </c>
      <c r="J204">
        <v>3</v>
      </c>
      <c r="K204" t="s">
        <v>4</v>
      </c>
      <c r="L204">
        <f>VLOOKUP(I204,ToRaid,J204,FALSE)</f>
        <v>-41</v>
      </c>
      <c r="O204" t="str">
        <f t="shared" ref="O204" si="58">CHAR(34)&amp;K204&amp;CHAR(34)&amp;": "&amp;L204</f>
        <v>"Y": -41</v>
      </c>
    </row>
    <row r="205" spans="9:15" x14ac:dyDescent="0.25">
      <c r="I205">
        <f t="shared" si="57"/>
        <v>34</v>
      </c>
      <c r="J205">
        <v>4</v>
      </c>
      <c r="K205" t="s">
        <v>10</v>
      </c>
      <c r="L205" t="str">
        <f>VLOOKUP(I205,ToRaid,J205,FALSE)</f>
        <v>true</v>
      </c>
      <c r="O205" t="str">
        <f t="shared" ref="O205" si="59">CHAR(34)&amp;K205&amp;CHAR(34)&amp;": "&amp;CHAR(34)&amp;L205&amp;CHAR(34)</f>
        <v>"CanRaid": "true"</v>
      </c>
    </row>
    <row r="206" spans="9:15" x14ac:dyDescent="0.25">
      <c r="O206" t="s">
        <v>5</v>
      </c>
    </row>
    <row r="207" spans="9:15" x14ac:dyDescent="0.25">
      <c r="O207" t="s">
        <v>1</v>
      </c>
    </row>
    <row r="208" spans="9:15" x14ac:dyDescent="0.25">
      <c r="I208">
        <f>I202+1</f>
        <v>35</v>
      </c>
      <c r="J208">
        <v>1</v>
      </c>
      <c r="K208" t="s">
        <v>2</v>
      </c>
      <c r="L208">
        <f>VLOOKUP(I208,ToRaid,J208,FALSE)</f>
        <v>35</v>
      </c>
      <c r="O208" t="str">
        <f t="shared" ref="O208:O209" si="60">CHAR(34)&amp;K208&amp;CHAR(34)&amp;": "&amp;L208&amp;","</f>
        <v>"Id": 35,</v>
      </c>
    </row>
    <row r="209" spans="9:15" x14ac:dyDescent="0.25">
      <c r="I209">
        <f t="shared" ref="I209:I211" si="61">I203+1</f>
        <v>35</v>
      </c>
      <c r="J209">
        <v>2</v>
      </c>
      <c r="K209" t="s">
        <v>3</v>
      </c>
      <c r="L209">
        <f>VLOOKUP(I209,ToRaid,J209,FALSE)</f>
        <v>-44</v>
      </c>
      <c r="O209" t="str">
        <f t="shared" si="60"/>
        <v>"X": -44,</v>
      </c>
    </row>
    <row r="210" spans="9:15" x14ac:dyDescent="0.25">
      <c r="I210">
        <f t="shared" si="61"/>
        <v>35</v>
      </c>
      <c r="J210">
        <v>3</v>
      </c>
      <c r="K210" t="s">
        <v>4</v>
      </c>
      <c r="L210">
        <f>VLOOKUP(I210,ToRaid,J210,FALSE)</f>
        <v>-51</v>
      </c>
      <c r="O210" t="str">
        <f t="shared" ref="O210" si="62">CHAR(34)&amp;K210&amp;CHAR(34)&amp;": "&amp;L210</f>
        <v>"Y": -51</v>
      </c>
    </row>
    <row r="211" spans="9:15" x14ac:dyDescent="0.25">
      <c r="I211">
        <f t="shared" si="61"/>
        <v>35</v>
      </c>
      <c r="J211">
        <v>4</v>
      </c>
      <c r="K211" t="s">
        <v>10</v>
      </c>
      <c r="L211" t="str">
        <f>VLOOKUP(I211,ToRaid,J211,FALSE)</f>
        <v>false</v>
      </c>
      <c r="O211" t="str">
        <f t="shared" ref="O211" si="63">CHAR(34)&amp;K211&amp;CHAR(34)&amp;": "&amp;CHAR(34)&amp;L211&amp;CHAR(34)</f>
        <v>"CanRaid": "false"</v>
      </c>
    </row>
    <row r="212" spans="9:15" x14ac:dyDescent="0.25">
      <c r="O212" t="s">
        <v>5</v>
      </c>
    </row>
    <row r="213" spans="9:15" x14ac:dyDescent="0.25">
      <c r="O213" t="s">
        <v>1</v>
      </c>
    </row>
    <row r="214" spans="9:15" x14ac:dyDescent="0.25">
      <c r="I214">
        <f>I208+1</f>
        <v>36</v>
      </c>
      <c r="J214">
        <v>1</v>
      </c>
      <c r="K214" t="s">
        <v>2</v>
      </c>
      <c r="L214">
        <f>VLOOKUP(I214,ToRaid,J214,FALSE)</f>
        <v>36</v>
      </c>
      <c r="O214" t="str">
        <f t="shared" ref="O214:O215" si="64">CHAR(34)&amp;K214&amp;CHAR(34)&amp;": "&amp;L214&amp;","</f>
        <v>"Id": 36,</v>
      </c>
    </row>
    <row r="215" spans="9:15" x14ac:dyDescent="0.25">
      <c r="I215">
        <f t="shared" ref="I215:I217" si="65">I209+1</f>
        <v>36</v>
      </c>
      <c r="J215">
        <v>2</v>
      </c>
      <c r="K215" t="s">
        <v>3</v>
      </c>
      <c r="L215">
        <f>VLOOKUP(I215,ToRaid,J215,FALSE)</f>
        <v>-43</v>
      </c>
      <c r="O215" t="str">
        <f t="shared" si="64"/>
        <v>"X": -43,</v>
      </c>
    </row>
    <row r="216" spans="9:15" x14ac:dyDescent="0.25">
      <c r="I216">
        <f t="shared" si="65"/>
        <v>36</v>
      </c>
      <c r="J216">
        <v>3</v>
      </c>
      <c r="K216" t="s">
        <v>4</v>
      </c>
      <c r="L216">
        <f>VLOOKUP(I216,ToRaid,J216,FALSE)</f>
        <v>-46</v>
      </c>
      <c r="O216" t="str">
        <f t="shared" ref="O216" si="66">CHAR(34)&amp;K216&amp;CHAR(34)&amp;": "&amp;L216</f>
        <v>"Y": -46</v>
      </c>
    </row>
    <row r="217" spans="9:15" x14ac:dyDescent="0.25">
      <c r="I217">
        <f t="shared" si="65"/>
        <v>36</v>
      </c>
      <c r="J217">
        <v>4</v>
      </c>
      <c r="K217" t="s">
        <v>10</v>
      </c>
      <c r="L217" t="str">
        <f>VLOOKUP(I217,ToRaid,J217,FALSE)</f>
        <v>true</v>
      </c>
      <c r="O217" t="str">
        <f t="shared" ref="O217" si="67">CHAR(34)&amp;K217&amp;CHAR(34)&amp;": "&amp;CHAR(34)&amp;L217&amp;CHAR(34)</f>
        <v>"CanRaid": "true"</v>
      </c>
    </row>
    <row r="218" spans="9:15" x14ac:dyDescent="0.25">
      <c r="O218" t="s">
        <v>5</v>
      </c>
    </row>
    <row r="219" spans="9:15" x14ac:dyDescent="0.25">
      <c r="O219" t="s">
        <v>1</v>
      </c>
    </row>
    <row r="220" spans="9:15" x14ac:dyDescent="0.25">
      <c r="I220">
        <f>I214+1</f>
        <v>37</v>
      </c>
      <c r="J220">
        <v>1</v>
      </c>
      <c r="K220" t="s">
        <v>2</v>
      </c>
      <c r="L220">
        <f>VLOOKUP(I220,ToRaid,J220,FALSE)</f>
        <v>37</v>
      </c>
      <c r="O220" t="str">
        <f>CHAR(34)&amp;K220&amp;CHAR(34)&amp;": "&amp;L220&amp;","</f>
        <v>"Id": 37,</v>
      </c>
    </row>
    <row r="221" spans="9:15" x14ac:dyDescent="0.25">
      <c r="I221">
        <f t="shared" ref="I221:I223" si="68">I215+1</f>
        <v>37</v>
      </c>
      <c r="J221">
        <v>2</v>
      </c>
      <c r="K221" t="s">
        <v>3</v>
      </c>
      <c r="L221">
        <f>VLOOKUP(I221,ToRaid,J221,FALSE)</f>
        <v>-38</v>
      </c>
      <c r="O221" t="str">
        <f>CHAR(34)&amp;K221&amp;CHAR(34)&amp;": "&amp;L221&amp;","</f>
        <v>"X": -38,</v>
      </c>
    </row>
    <row r="222" spans="9:15" x14ac:dyDescent="0.25">
      <c r="I222">
        <f t="shared" si="68"/>
        <v>37</v>
      </c>
      <c r="J222">
        <v>3</v>
      </c>
      <c r="K222" t="s">
        <v>4</v>
      </c>
      <c r="L222">
        <f>VLOOKUP(I222,ToRaid,J222,FALSE)</f>
        <v>-40</v>
      </c>
      <c r="O222" t="str">
        <f>CHAR(34)&amp;K222&amp;CHAR(34)&amp;": "&amp;L222</f>
        <v>"Y": -40</v>
      </c>
    </row>
    <row r="223" spans="9:15" x14ac:dyDescent="0.25">
      <c r="I223">
        <f t="shared" si="68"/>
        <v>37</v>
      </c>
      <c r="J223">
        <v>4</v>
      </c>
      <c r="K223" t="s">
        <v>10</v>
      </c>
      <c r="L223" t="str">
        <f>VLOOKUP(I223,ToRaid,J223,FALSE)</f>
        <v>true</v>
      </c>
      <c r="O223" t="str">
        <f>CHAR(34)&amp;K223&amp;CHAR(34)&amp;": "&amp;CHAR(34)&amp;L223&amp;CHAR(34)</f>
        <v>"CanRaid": "true"</v>
      </c>
    </row>
    <row r="224" spans="9:15" x14ac:dyDescent="0.25">
      <c r="O224" t="s">
        <v>5</v>
      </c>
    </row>
    <row r="225" spans="9:15" x14ac:dyDescent="0.25">
      <c r="O225" t="s">
        <v>1</v>
      </c>
    </row>
    <row r="226" spans="9:15" x14ac:dyDescent="0.25">
      <c r="I226">
        <f>I220+1</f>
        <v>38</v>
      </c>
      <c r="J226">
        <v>1</v>
      </c>
      <c r="K226" t="s">
        <v>2</v>
      </c>
      <c r="L226">
        <f>VLOOKUP(I226,ToRaid,J226,FALSE)</f>
        <v>38</v>
      </c>
      <c r="O226" t="str">
        <f>CHAR(34)&amp;K226&amp;CHAR(34)&amp;": "&amp;L226&amp;","</f>
        <v>"Id": 38,</v>
      </c>
    </row>
    <row r="227" spans="9:15" x14ac:dyDescent="0.25">
      <c r="I227">
        <f t="shared" ref="I227:I229" si="69">I221+1</f>
        <v>38</v>
      </c>
      <c r="J227">
        <v>2</v>
      </c>
      <c r="K227" t="s">
        <v>3</v>
      </c>
      <c r="L227">
        <f>VLOOKUP(I227,ToRaid,J227,FALSE)</f>
        <v>-44</v>
      </c>
      <c r="O227" t="str">
        <f>CHAR(34)&amp;K227&amp;CHAR(34)&amp;": "&amp;L227&amp;","</f>
        <v>"X": -44,</v>
      </c>
    </row>
    <row r="228" spans="9:15" x14ac:dyDescent="0.25">
      <c r="I228">
        <f t="shared" si="69"/>
        <v>38</v>
      </c>
      <c r="J228">
        <v>3</v>
      </c>
      <c r="K228" t="s">
        <v>4</v>
      </c>
      <c r="L228">
        <f>VLOOKUP(I228,ToRaid,J228,FALSE)</f>
        <v>-48</v>
      </c>
      <c r="O228" t="str">
        <f>CHAR(34)&amp;K228&amp;CHAR(34)&amp;": "&amp;L228</f>
        <v>"Y": -48</v>
      </c>
    </row>
    <row r="229" spans="9:15" x14ac:dyDescent="0.25">
      <c r="I229">
        <f t="shared" si="69"/>
        <v>38</v>
      </c>
      <c r="J229">
        <v>4</v>
      </c>
      <c r="K229" t="s">
        <v>10</v>
      </c>
      <c r="L229" t="str">
        <f>VLOOKUP(I229,ToRaid,J229,FALSE)</f>
        <v>false</v>
      </c>
      <c r="O229" t="str">
        <f>CHAR(34)&amp;K229&amp;CHAR(34)&amp;": "&amp;CHAR(34)&amp;L229&amp;CHAR(34)</f>
        <v>"CanRaid": "false"</v>
      </c>
    </row>
    <row r="230" spans="9:15" x14ac:dyDescent="0.25">
      <c r="O230" t="s">
        <v>5</v>
      </c>
    </row>
    <row r="231" spans="9:15" x14ac:dyDescent="0.25">
      <c r="O231" t="s">
        <v>1</v>
      </c>
    </row>
    <row r="232" spans="9:15" x14ac:dyDescent="0.25">
      <c r="I232">
        <f>I226+1</f>
        <v>39</v>
      </c>
      <c r="J232">
        <v>1</v>
      </c>
      <c r="K232" t="s">
        <v>2</v>
      </c>
      <c r="L232">
        <f>VLOOKUP(I232,ToRaid,J232,FALSE)</f>
        <v>39</v>
      </c>
      <c r="O232" t="str">
        <f>CHAR(34)&amp;K232&amp;CHAR(34)&amp;": "&amp;L232&amp;","</f>
        <v>"Id": 39,</v>
      </c>
    </row>
    <row r="233" spans="9:15" x14ac:dyDescent="0.25">
      <c r="I233">
        <f t="shared" ref="I233:I235" si="70">I227+1</f>
        <v>39</v>
      </c>
      <c r="J233">
        <v>2</v>
      </c>
      <c r="K233" t="s">
        <v>3</v>
      </c>
      <c r="L233">
        <f>VLOOKUP(I233,ToRaid,J233,FALSE)</f>
        <v>-37</v>
      </c>
      <c r="O233" t="str">
        <f>CHAR(34)&amp;K233&amp;CHAR(34)&amp;": "&amp;L233&amp;","</f>
        <v>"X": -37,</v>
      </c>
    </row>
    <row r="234" spans="9:15" x14ac:dyDescent="0.25">
      <c r="I234">
        <f t="shared" si="70"/>
        <v>39</v>
      </c>
      <c r="J234">
        <v>3</v>
      </c>
      <c r="K234" t="s">
        <v>4</v>
      </c>
      <c r="L234">
        <f>VLOOKUP(I234,ToRaid,J234,FALSE)</f>
        <v>-39</v>
      </c>
      <c r="O234" t="str">
        <f>CHAR(34)&amp;K234&amp;CHAR(34)&amp;": "&amp;L234</f>
        <v>"Y": -39</v>
      </c>
    </row>
    <row r="235" spans="9:15" x14ac:dyDescent="0.25">
      <c r="I235">
        <f t="shared" si="70"/>
        <v>39</v>
      </c>
      <c r="J235">
        <v>4</v>
      </c>
      <c r="K235" t="s">
        <v>10</v>
      </c>
      <c r="L235" t="str">
        <f>VLOOKUP(I235,ToRaid,J235,FALSE)</f>
        <v>true</v>
      </c>
      <c r="O235" t="str">
        <f>CHAR(34)&amp;K235&amp;CHAR(34)&amp;": "&amp;CHAR(34)&amp;L235&amp;CHAR(34)</f>
        <v>"CanRaid": "true"</v>
      </c>
    </row>
    <row r="236" spans="9:15" x14ac:dyDescent="0.25">
      <c r="O236" t="s">
        <v>5</v>
      </c>
    </row>
    <row r="237" spans="9:15" x14ac:dyDescent="0.25">
      <c r="O237" t="s">
        <v>1</v>
      </c>
    </row>
    <row r="238" spans="9:15" x14ac:dyDescent="0.25">
      <c r="I238">
        <f>I232+1</f>
        <v>40</v>
      </c>
      <c r="J238">
        <v>1</v>
      </c>
      <c r="K238" t="s">
        <v>2</v>
      </c>
      <c r="L238">
        <f>VLOOKUP(I238,ToRaid,J238,FALSE)</f>
        <v>40</v>
      </c>
      <c r="O238" t="str">
        <f>CHAR(34)&amp;K238&amp;CHAR(34)&amp;": "&amp;L238&amp;","</f>
        <v>"Id": 40,</v>
      </c>
    </row>
    <row r="239" spans="9:15" x14ac:dyDescent="0.25">
      <c r="I239">
        <f t="shared" ref="I239:I241" si="71">I233+1</f>
        <v>40</v>
      </c>
      <c r="J239">
        <v>2</v>
      </c>
      <c r="K239" t="s">
        <v>3</v>
      </c>
      <c r="L239">
        <f>VLOOKUP(I239,ToRaid,J239,FALSE)</f>
        <v>-43</v>
      </c>
      <c r="O239" t="str">
        <f>CHAR(34)&amp;K239&amp;CHAR(34)&amp;": "&amp;L239&amp;","</f>
        <v>"X": -43,</v>
      </c>
    </row>
    <row r="240" spans="9:15" x14ac:dyDescent="0.25">
      <c r="I240">
        <f t="shared" si="71"/>
        <v>40</v>
      </c>
      <c r="J240">
        <v>3</v>
      </c>
      <c r="K240" t="s">
        <v>4</v>
      </c>
      <c r="L240">
        <f>VLOOKUP(I240,ToRaid,J240,FALSE)</f>
        <v>-44</v>
      </c>
      <c r="O240" t="str">
        <f>CHAR(34)&amp;K240&amp;CHAR(34)&amp;": "&amp;L240</f>
        <v>"Y": -44</v>
      </c>
    </row>
    <row r="241" spans="9:15" x14ac:dyDescent="0.25">
      <c r="I241">
        <f t="shared" si="71"/>
        <v>40</v>
      </c>
      <c r="J241">
        <v>4</v>
      </c>
      <c r="K241" t="s">
        <v>10</v>
      </c>
      <c r="L241" t="str">
        <f>VLOOKUP(I241,ToRaid,J241,FALSE)</f>
        <v>true</v>
      </c>
      <c r="O241" t="str">
        <f>CHAR(34)&amp;K241&amp;CHAR(34)&amp;": "&amp;CHAR(34)&amp;L241&amp;CHAR(34)</f>
        <v>"CanRaid": "true"</v>
      </c>
    </row>
    <row r="242" spans="9:15" x14ac:dyDescent="0.25">
      <c r="O242" t="s">
        <v>5</v>
      </c>
    </row>
    <row r="243" spans="9:15" x14ac:dyDescent="0.25">
      <c r="O243" t="s">
        <v>1</v>
      </c>
    </row>
    <row r="244" spans="9:15" x14ac:dyDescent="0.25">
      <c r="I244">
        <f>I238+1</f>
        <v>41</v>
      </c>
      <c r="J244">
        <v>1</v>
      </c>
      <c r="K244" t="s">
        <v>2</v>
      </c>
      <c r="L244">
        <f>VLOOKUP(I244,ToRaid,J244,FALSE)</f>
        <v>41</v>
      </c>
      <c r="O244" t="str">
        <f>CHAR(34)&amp;K244&amp;CHAR(34)&amp;": "&amp;L244&amp;","</f>
        <v>"Id": 41,</v>
      </c>
    </row>
    <row r="245" spans="9:15" x14ac:dyDescent="0.25">
      <c r="I245">
        <f t="shared" ref="I245:I247" si="72">I239+1</f>
        <v>41</v>
      </c>
      <c r="J245">
        <v>2</v>
      </c>
      <c r="K245" t="s">
        <v>3</v>
      </c>
      <c r="L245">
        <f>VLOOKUP(I245,ToRaid,J245,FALSE)</f>
        <v>-24</v>
      </c>
      <c r="O245" t="str">
        <f>CHAR(34)&amp;K245&amp;CHAR(34)&amp;": "&amp;L245&amp;","</f>
        <v>"X": -24,</v>
      </c>
    </row>
    <row r="246" spans="9:15" x14ac:dyDescent="0.25">
      <c r="I246">
        <f t="shared" si="72"/>
        <v>41</v>
      </c>
      <c r="J246">
        <v>3</v>
      </c>
      <c r="K246" t="s">
        <v>4</v>
      </c>
      <c r="L246">
        <f>VLOOKUP(I246,ToRaid,J246,FALSE)</f>
        <v>-39</v>
      </c>
      <c r="O246" t="str">
        <f>CHAR(34)&amp;K246&amp;CHAR(34)&amp;": "&amp;L246</f>
        <v>"Y": -39</v>
      </c>
    </row>
    <row r="247" spans="9:15" x14ac:dyDescent="0.25">
      <c r="I247">
        <f t="shared" si="72"/>
        <v>41</v>
      </c>
      <c r="J247">
        <v>4</v>
      </c>
      <c r="K247" t="s">
        <v>10</v>
      </c>
      <c r="L247" t="str">
        <f>VLOOKUP(I247,ToRaid,J247,FALSE)</f>
        <v>true</v>
      </c>
      <c r="O247" t="str">
        <f>CHAR(34)&amp;K247&amp;CHAR(34)&amp;": "&amp;CHAR(34)&amp;L247&amp;CHAR(34)</f>
        <v>"CanRaid": "true"</v>
      </c>
    </row>
    <row r="248" spans="9:15" x14ac:dyDescent="0.25">
      <c r="O248" t="s">
        <v>5</v>
      </c>
    </row>
    <row r="249" spans="9:15" x14ac:dyDescent="0.25">
      <c r="O249" t="s">
        <v>1</v>
      </c>
    </row>
    <row r="250" spans="9:15" x14ac:dyDescent="0.25">
      <c r="I250">
        <f>I244+1</f>
        <v>42</v>
      </c>
      <c r="J250">
        <v>1</v>
      </c>
      <c r="K250" t="s">
        <v>2</v>
      </c>
      <c r="L250">
        <f>VLOOKUP(I250,ToRaid,J250,FALSE)</f>
        <v>42</v>
      </c>
      <c r="O250" t="str">
        <f>CHAR(34)&amp;K250&amp;CHAR(34)&amp;": "&amp;L250&amp;","</f>
        <v>"Id": 42,</v>
      </c>
    </row>
    <row r="251" spans="9:15" x14ac:dyDescent="0.25">
      <c r="I251">
        <f t="shared" ref="I251:I253" si="73">I245+1</f>
        <v>42</v>
      </c>
      <c r="J251">
        <v>2</v>
      </c>
      <c r="K251" t="s">
        <v>3</v>
      </c>
      <c r="L251">
        <f>VLOOKUP(I251,ToRaid,J251,FALSE)</f>
        <v>-43</v>
      </c>
      <c r="O251" t="str">
        <f>CHAR(34)&amp;K251&amp;CHAR(34)&amp;": "&amp;L251&amp;","</f>
        <v>"X": -43,</v>
      </c>
    </row>
    <row r="252" spans="9:15" x14ac:dyDescent="0.25">
      <c r="I252">
        <f t="shared" si="73"/>
        <v>42</v>
      </c>
      <c r="J252">
        <v>3</v>
      </c>
      <c r="K252" t="s">
        <v>4</v>
      </c>
      <c r="L252">
        <f>VLOOKUP(I252,ToRaid,J252,FALSE)</f>
        <v>-44</v>
      </c>
      <c r="O252" t="str">
        <f>CHAR(34)&amp;K252&amp;CHAR(34)&amp;": "&amp;L252</f>
        <v>"Y": -44</v>
      </c>
    </row>
    <row r="253" spans="9:15" x14ac:dyDescent="0.25">
      <c r="I253">
        <f t="shared" si="73"/>
        <v>42</v>
      </c>
      <c r="J253">
        <v>4</v>
      </c>
      <c r="K253" t="s">
        <v>10</v>
      </c>
      <c r="L253" t="str">
        <f>VLOOKUP(I253,ToRaid,J253,FALSE)</f>
        <v>true</v>
      </c>
      <c r="O253" t="str">
        <f>CHAR(34)&amp;K253&amp;CHAR(34)&amp;": "&amp;CHAR(34)&amp;L253&amp;CHAR(34)</f>
        <v>"CanRaid": "true"</v>
      </c>
    </row>
    <row r="254" spans="9:15" x14ac:dyDescent="0.25">
      <c r="O254" t="s">
        <v>5</v>
      </c>
    </row>
    <row r="255" spans="9:15" x14ac:dyDescent="0.25">
      <c r="O255" t="s">
        <v>1</v>
      </c>
    </row>
    <row r="256" spans="9:15" x14ac:dyDescent="0.25">
      <c r="I256">
        <f>I250+1</f>
        <v>43</v>
      </c>
      <c r="J256">
        <v>1</v>
      </c>
      <c r="K256" t="s">
        <v>2</v>
      </c>
      <c r="L256">
        <f>VLOOKUP(I256,ToRaid,J256,FALSE)</f>
        <v>43</v>
      </c>
      <c r="O256" t="str">
        <f>CHAR(34)&amp;K256&amp;CHAR(34)&amp;": "&amp;L256&amp;","</f>
        <v>"Id": 43,</v>
      </c>
    </row>
    <row r="257" spans="9:15" x14ac:dyDescent="0.25">
      <c r="I257">
        <f t="shared" ref="I257:I259" si="74">I251+1</f>
        <v>43</v>
      </c>
      <c r="J257">
        <v>2</v>
      </c>
      <c r="K257" t="s">
        <v>3</v>
      </c>
      <c r="L257">
        <f>VLOOKUP(I257,ToRaid,J257,FALSE)</f>
        <v>-17</v>
      </c>
      <c r="O257" t="str">
        <f>CHAR(34)&amp;K257&amp;CHAR(34)&amp;": "&amp;L257&amp;","</f>
        <v>"X": -17,</v>
      </c>
    </row>
    <row r="258" spans="9:15" x14ac:dyDescent="0.25">
      <c r="I258">
        <f t="shared" si="74"/>
        <v>43</v>
      </c>
      <c r="J258">
        <v>3</v>
      </c>
      <c r="K258" t="s">
        <v>4</v>
      </c>
      <c r="L258">
        <f>VLOOKUP(I258,ToRaid,J258,FALSE)</f>
        <v>-53</v>
      </c>
      <c r="O258" t="str">
        <f>CHAR(34)&amp;K258&amp;CHAR(34)&amp;": "&amp;L258</f>
        <v>"Y": -53</v>
      </c>
    </row>
    <row r="259" spans="9:15" x14ac:dyDescent="0.25">
      <c r="I259">
        <f t="shared" si="74"/>
        <v>43</v>
      </c>
      <c r="J259">
        <v>4</v>
      </c>
      <c r="K259" t="s">
        <v>10</v>
      </c>
      <c r="L259" t="str">
        <f>VLOOKUP(I259,ToRaid,J259,FALSE)</f>
        <v>true</v>
      </c>
      <c r="O259" t="str">
        <f>CHAR(34)&amp;K259&amp;CHAR(34)&amp;": "&amp;CHAR(34)&amp;L259&amp;CHAR(34)</f>
        <v>"CanRaid": "true"</v>
      </c>
    </row>
    <row r="260" spans="9:15" x14ac:dyDescent="0.25">
      <c r="O260" t="s">
        <v>5</v>
      </c>
    </row>
    <row r="261" spans="9:15" x14ac:dyDescent="0.25">
      <c r="O261" t="s">
        <v>1</v>
      </c>
    </row>
    <row r="262" spans="9:15" x14ac:dyDescent="0.25">
      <c r="I262">
        <f>I256+1</f>
        <v>44</v>
      </c>
      <c r="J262">
        <v>1</v>
      </c>
      <c r="K262" t="s">
        <v>2</v>
      </c>
      <c r="L262">
        <f>VLOOKUP(I262,ToRaid,J262,FALSE)</f>
        <v>44</v>
      </c>
      <c r="O262" t="str">
        <f>CHAR(34)&amp;K262&amp;CHAR(34)&amp;": "&amp;L262&amp;","</f>
        <v>"Id": 44,</v>
      </c>
    </row>
    <row r="263" spans="9:15" x14ac:dyDescent="0.25">
      <c r="I263">
        <f t="shared" ref="I263:I265" si="75">I257+1</f>
        <v>44</v>
      </c>
      <c r="J263">
        <v>2</v>
      </c>
      <c r="K263" t="s">
        <v>3</v>
      </c>
      <c r="L263">
        <f>VLOOKUP(I263,ToRaid,J263,FALSE)</f>
        <v>-17</v>
      </c>
      <c r="O263" t="str">
        <f>CHAR(34)&amp;K263&amp;CHAR(34)&amp;": "&amp;L263&amp;","</f>
        <v>"X": -17,</v>
      </c>
    </row>
    <row r="264" spans="9:15" x14ac:dyDescent="0.25">
      <c r="I264">
        <f t="shared" si="75"/>
        <v>44</v>
      </c>
      <c r="J264">
        <v>3</v>
      </c>
      <c r="K264" t="s">
        <v>4</v>
      </c>
      <c r="L264">
        <f>VLOOKUP(I264,ToRaid,J264,FALSE)</f>
        <v>-49</v>
      </c>
      <c r="O264" t="str">
        <f>CHAR(34)&amp;K264&amp;CHAR(34)&amp;": "&amp;L264</f>
        <v>"Y": -49</v>
      </c>
    </row>
    <row r="265" spans="9:15" x14ac:dyDescent="0.25">
      <c r="I265">
        <f t="shared" si="75"/>
        <v>44</v>
      </c>
      <c r="J265">
        <v>4</v>
      </c>
      <c r="K265" t="s">
        <v>10</v>
      </c>
      <c r="L265" t="str">
        <f>VLOOKUP(I265,ToRaid,J265,FALSE)</f>
        <v>true</v>
      </c>
      <c r="O265" t="str">
        <f>CHAR(34)&amp;K265&amp;CHAR(34)&amp;": "&amp;CHAR(34)&amp;L265&amp;CHAR(34)</f>
        <v>"CanRaid": "true"</v>
      </c>
    </row>
    <row r="266" spans="9:15" x14ac:dyDescent="0.25">
      <c r="O266" t="s">
        <v>5</v>
      </c>
    </row>
    <row r="267" spans="9:15" x14ac:dyDescent="0.25">
      <c r="O267" t="s">
        <v>1</v>
      </c>
    </row>
    <row r="268" spans="9:15" x14ac:dyDescent="0.25">
      <c r="I268">
        <f>I262+1</f>
        <v>45</v>
      </c>
      <c r="J268">
        <v>1</v>
      </c>
      <c r="K268" t="s">
        <v>2</v>
      </c>
      <c r="L268">
        <f>VLOOKUP(I268,ToRaid,J268,FALSE)</f>
        <v>45</v>
      </c>
      <c r="O268" t="str">
        <f>CHAR(34)&amp;K268&amp;CHAR(34)&amp;": "&amp;L268&amp;","</f>
        <v>"Id": 45,</v>
      </c>
    </row>
    <row r="269" spans="9:15" x14ac:dyDescent="0.25">
      <c r="I269">
        <f t="shared" ref="I269:I271" si="76">I263+1</f>
        <v>45</v>
      </c>
      <c r="J269">
        <v>2</v>
      </c>
      <c r="K269" t="s">
        <v>3</v>
      </c>
      <c r="L269">
        <f>VLOOKUP(I269,ToRaid,J269,FALSE)</f>
        <v>-33</v>
      </c>
      <c r="O269" t="str">
        <f>CHAR(34)&amp;K269&amp;CHAR(34)&amp;": "&amp;L269&amp;","</f>
        <v>"X": -33,</v>
      </c>
    </row>
    <row r="270" spans="9:15" x14ac:dyDescent="0.25">
      <c r="I270">
        <f t="shared" si="76"/>
        <v>45</v>
      </c>
      <c r="J270">
        <v>3</v>
      </c>
      <c r="K270" t="s">
        <v>4</v>
      </c>
      <c r="L270">
        <f>VLOOKUP(I270,ToRaid,J270,FALSE)</f>
        <v>-37</v>
      </c>
      <c r="O270" t="str">
        <f>CHAR(34)&amp;K270&amp;CHAR(34)&amp;": "&amp;L270</f>
        <v>"Y": -37</v>
      </c>
    </row>
    <row r="271" spans="9:15" x14ac:dyDescent="0.25">
      <c r="I271">
        <f t="shared" si="76"/>
        <v>45</v>
      </c>
      <c r="J271">
        <v>4</v>
      </c>
      <c r="K271" t="s">
        <v>10</v>
      </c>
      <c r="L271" t="str">
        <f>VLOOKUP(I271,ToRaid,J271,FALSE)</f>
        <v>false</v>
      </c>
      <c r="O271" t="str">
        <f>CHAR(34)&amp;K271&amp;CHAR(34)&amp;": "&amp;CHAR(34)&amp;L271&amp;CHAR(34)</f>
        <v>"CanRaid": "false"</v>
      </c>
    </row>
    <row r="272" spans="9:15" x14ac:dyDescent="0.25">
      <c r="O272" t="s">
        <v>5</v>
      </c>
    </row>
    <row r="273" spans="9:15" x14ac:dyDescent="0.25">
      <c r="O273" t="s">
        <v>1</v>
      </c>
    </row>
    <row r="274" spans="9:15" x14ac:dyDescent="0.25">
      <c r="I274">
        <f>I268+1</f>
        <v>46</v>
      </c>
      <c r="J274">
        <v>1</v>
      </c>
      <c r="K274" t="s">
        <v>2</v>
      </c>
      <c r="L274">
        <f>VLOOKUP(I274,ToRaid,J274,FALSE)</f>
        <v>46</v>
      </c>
      <c r="O274" t="str">
        <f>CHAR(34)&amp;K274&amp;CHAR(34)&amp;": "&amp;L274&amp;","</f>
        <v>"Id": 46,</v>
      </c>
    </row>
    <row r="275" spans="9:15" x14ac:dyDescent="0.25">
      <c r="I275">
        <f t="shared" ref="I275:I277" si="77">I269+1</f>
        <v>46</v>
      </c>
      <c r="J275">
        <v>2</v>
      </c>
      <c r="K275" t="s">
        <v>3</v>
      </c>
      <c r="L275">
        <f>VLOOKUP(I275,ToRaid,J275,FALSE)</f>
        <v>-21</v>
      </c>
      <c r="O275" t="str">
        <f>CHAR(34)&amp;K275&amp;CHAR(34)&amp;": "&amp;L275&amp;","</f>
        <v>"X": -21,</v>
      </c>
    </row>
    <row r="276" spans="9:15" x14ac:dyDescent="0.25">
      <c r="I276">
        <f t="shared" si="77"/>
        <v>46</v>
      </c>
      <c r="J276">
        <v>3</v>
      </c>
      <c r="K276" t="s">
        <v>4</v>
      </c>
      <c r="L276">
        <f>VLOOKUP(I276,ToRaid,J276,FALSE)</f>
        <v>-40</v>
      </c>
      <c r="O276" t="str">
        <f>CHAR(34)&amp;K276&amp;CHAR(34)&amp;": "&amp;L276</f>
        <v>"Y": -40</v>
      </c>
    </row>
    <row r="277" spans="9:15" x14ac:dyDescent="0.25">
      <c r="I277">
        <f t="shared" si="77"/>
        <v>46</v>
      </c>
      <c r="J277">
        <v>4</v>
      </c>
      <c r="K277" t="s">
        <v>10</v>
      </c>
      <c r="L277" t="str">
        <f>VLOOKUP(I277,ToRaid,J277,FALSE)</f>
        <v>false</v>
      </c>
      <c r="O277" t="str">
        <f>CHAR(34)&amp;K277&amp;CHAR(34)&amp;": "&amp;CHAR(34)&amp;L277&amp;CHAR(34)</f>
        <v>"CanRaid": "false"</v>
      </c>
    </row>
    <row r="278" spans="9:15" x14ac:dyDescent="0.25">
      <c r="O278" t="s">
        <v>5</v>
      </c>
    </row>
    <row r="279" spans="9:15" x14ac:dyDescent="0.25">
      <c r="O279" t="s">
        <v>1</v>
      </c>
    </row>
    <row r="280" spans="9:15" x14ac:dyDescent="0.25">
      <c r="I280">
        <f>I274+1</f>
        <v>47</v>
      </c>
      <c r="J280">
        <v>1</v>
      </c>
      <c r="K280" t="s">
        <v>2</v>
      </c>
      <c r="L280">
        <f>VLOOKUP(I280,ToRaid,J280,FALSE)</f>
        <v>47</v>
      </c>
      <c r="O280" t="str">
        <f>CHAR(34)&amp;K280&amp;CHAR(34)&amp;": "&amp;L280&amp;","</f>
        <v>"Id": 47,</v>
      </c>
    </row>
    <row r="281" spans="9:15" x14ac:dyDescent="0.25">
      <c r="I281">
        <f t="shared" ref="I281:I283" si="78">I275+1</f>
        <v>47</v>
      </c>
      <c r="J281">
        <v>2</v>
      </c>
      <c r="K281" t="s">
        <v>3</v>
      </c>
      <c r="L281">
        <f>VLOOKUP(I281,ToRaid,J281,FALSE)</f>
        <v>-45</v>
      </c>
      <c r="O281" t="str">
        <f>CHAR(34)&amp;K281&amp;CHAR(34)&amp;": "&amp;L281&amp;","</f>
        <v>"X": -45,</v>
      </c>
    </row>
    <row r="282" spans="9:15" x14ac:dyDescent="0.25">
      <c r="I282">
        <f t="shared" si="78"/>
        <v>47</v>
      </c>
      <c r="J282">
        <v>3</v>
      </c>
      <c r="K282" t="s">
        <v>4</v>
      </c>
      <c r="L282">
        <f>VLOOKUP(I282,ToRaid,J282,FALSE)</f>
        <v>-57</v>
      </c>
      <c r="O282" t="str">
        <f>CHAR(34)&amp;K282&amp;CHAR(34)&amp;": "&amp;L282</f>
        <v>"Y": -57</v>
      </c>
    </row>
    <row r="283" spans="9:15" x14ac:dyDescent="0.25">
      <c r="I283">
        <f t="shared" si="78"/>
        <v>47</v>
      </c>
      <c r="J283">
        <v>4</v>
      </c>
      <c r="K283" t="s">
        <v>10</v>
      </c>
      <c r="L283" t="str">
        <f>VLOOKUP(I283,ToRaid,J283,FALSE)</f>
        <v>false</v>
      </c>
      <c r="O283" t="str">
        <f>CHAR(34)&amp;K283&amp;CHAR(34)&amp;": "&amp;CHAR(34)&amp;L283&amp;CHAR(34)</f>
        <v>"CanRaid": "false"</v>
      </c>
    </row>
    <row r="284" spans="9:15" x14ac:dyDescent="0.25">
      <c r="O284" t="s">
        <v>5</v>
      </c>
    </row>
    <row r="285" spans="9:15" x14ac:dyDescent="0.25">
      <c r="O285" t="s">
        <v>1</v>
      </c>
    </row>
    <row r="286" spans="9:15" x14ac:dyDescent="0.25">
      <c r="I286">
        <f>I280+1</f>
        <v>48</v>
      </c>
      <c r="J286">
        <v>1</v>
      </c>
      <c r="K286" t="s">
        <v>2</v>
      </c>
      <c r="L286">
        <f>VLOOKUP(I286,ToRaid,J286,FALSE)</f>
        <v>48</v>
      </c>
      <c r="O286" t="str">
        <f>CHAR(34)&amp;K286&amp;CHAR(34)&amp;": "&amp;L286&amp;","</f>
        <v>"Id": 48,</v>
      </c>
    </row>
    <row r="287" spans="9:15" x14ac:dyDescent="0.25">
      <c r="I287">
        <f t="shared" ref="I287:I289" si="79">I281+1</f>
        <v>48</v>
      </c>
      <c r="J287">
        <v>2</v>
      </c>
      <c r="K287" t="s">
        <v>3</v>
      </c>
      <c r="L287">
        <f>VLOOKUP(I287,ToRaid,J287,FALSE)</f>
        <v>-25</v>
      </c>
      <c r="O287" t="str">
        <f>CHAR(34)&amp;K287&amp;CHAR(34)&amp;": "&amp;L287&amp;","</f>
        <v>"X": -25,</v>
      </c>
    </row>
    <row r="288" spans="9:15" x14ac:dyDescent="0.25">
      <c r="I288">
        <f t="shared" si="79"/>
        <v>48</v>
      </c>
      <c r="J288">
        <v>3</v>
      </c>
      <c r="K288" t="s">
        <v>4</v>
      </c>
      <c r="L288">
        <f>VLOOKUP(I288,ToRaid,J288,FALSE)</f>
        <v>-37</v>
      </c>
      <c r="O288" t="str">
        <f>CHAR(34)&amp;K288&amp;CHAR(34)&amp;": "&amp;L288</f>
        <v>"Y": -37</v>
      </c>
    </row>
    <row r="289" spans="9:15" x14ac:dyDescent="0.25">
      <c r="I289">
        <f t="shared" si="79"/>
        <v>48</v>
      </c>
      <c r="J289">
        <v>4</v>
      </c>
      <c r="K289" t="s">
        <v>10</v>
      </c>
      <c r="L289" t="str">
        <f>VLOOKUP(I289,ToRaid,J289,FALSE)</f>
        <v>true</v>
      </c>
      <c r="O289" t="str">
        <f>CHAR(34)&amp;K289&amp;CHAR(34)&amp;": "&amp;CHAR(34)&amp;L289&amp;CHAR(34)</f>
        <v>"CanRaid": "true"</v>
      </c>
    </row>
    <row r="290" spans="9:15" x14ac:dyDescent="0.25">
      <c r="O290" t="s">
        <v>5</v>
      </c>
    </row>
    <row r="291" spans="9:15" x14ac:dyDescent="0.25">
      <c r="O291" t="s">
        <v>1</v>
      </c>
    </row>
    <row r="292" spans="9:15" x14ac:dyDescent="0.25">
      <c r="I292">
        <f>I286+1</f>
        <v>49</v>
      </c>
      <c r="J292">
        <v>1</v>
      </c>
      <c r="K292" t="s">
        <v>2</v>
      </c>
      <c r="L292">
        <f>VLOOKUP(I292,ToRaid,J292,FALSE)</f>
        <v>49</v>
      </c>
      <c r="O292" t="str">
        <f>CHAR(34)&amp;K292&amp;CHAR(34)&amp;": "&amp;L292&amp;","</f>
        <v>"Id": 49,</v>
      </c>
    </row>
    <row r="293" spans="9:15" x14ac:dyDescent="0.25">
      <c r="I293">
        <f t="shared" ref="I293:I295" si="80">I287+1</f>
        <v>49</v>
      </c>
      <c r="J293">
        <v>2</v>
      </c>
      <c r="K293" t="s">
        <v>3</v>
      </c>
      <c r="L293">
        <f>VLOOKUP(I293,ToRaid,J293,FALSE)</f>
        <v>-23</v>
      </c>
      <c r="O293" t="str">
        <f>CHAR(34)&amp;K293&amp;CHAR(34)&amp;": "&amp;L293&amp;","</f>
        <v>"X": -23,</v>
      </c>
    </row>
    <row r="294" spans="9:15" x14ac:dyDescent="0.25">
      <c r="I294">
        <f t="shared" si="80"/>
        <v>49</v>
      </c>
      <c r="J294">
        <v>3</v>
      </c>
      <c r="K294" t="s">
        <v>4</v>
      </c>
      <c r="L294">
        <f>VLOOKUP(I294,ToRaid,J294,FALSE)</f>
        <v>-38</v>
      </c>
      <c r="O294" t="str">
        <f>CHAR(34)&amp;K294&amp;CHAR(34)&amp;": "&amp;L294</f>
        <v>"Y": -38</v>
      </c>
    </row>
    <row r="295" spans="9:15" x14ac:dyDescent="0.25">
      <c r="I295">
        <f t="shared" si="80"/>
        <v>49</v>
      </c>
      <c r="J295">
        <v>4</v>
      </c>
      <c r="K295" t="s">
        <v>10</v>
      </c>
      <c r="L295" t="str">
        <f>VLOOKUP(I295,ToRaid,J295,FALSE)</f>
        <v>true</v>
      </c>
      <c r="O295" t="str">
        <f>CHAR(34)&amp;K295&amp;CHAR(34)&amp;": "&amp;CHAR(34)&amp;L295&amp;CHAR(34)</f>
        <v>"CanRaid": "true"</v>
      </c>
    </row>
    <row r="296" spans="9:15" x14ac:dyDescent="0.25">
      <c r="O296" t="s">
        <v>5</v>
      </c>
    </row>
    <row r="297" spans="9:15" x14ac:dyDescent="0.25">
      <c r="O297" t="s">
        <v>1</v>
      </c>
    </row>
    <row r="298" spans="9:15" x14ac:dyDescent="0.25">
      <c r="I298">
        <f>I292+1</f>
        <v>50</v>
      </c>
      <c r="J298">
        <v>1</v>
      </c>
      <c r="K298" t="s">
        <v>2</v>
      </c>
      <c r="L298">
        <f>VLOOKUP(I298,ToRaid,J298,FALSE)</f>
        <v>50</v>
      </c>
      <c r="O298" t="str">
        <f t="shared" ref="O298:O299" si="81">CHAR(34)&amp;K298&amp;CHAR(34)&amp;": "&amp;L298&amp;","</f>
        <v>"Id": 50,</v>
      </c>
    </row>
    <row r="299" spans="9:15" x14ac:dyDescent="0.25">
      <c r="I299">
        <f t="shared" ref="I299:I301" si="82">I293+1</f>
        <v>50</v>
      </c>
      <c r="J299">
        <v>2</v>
      </c>
      <c r="K299" t="s">
        <v>3</v>
      </c>
      <c r="L299">
        <f>VLOOKUP(I299,ToRaid,J299,FALSE)</f>
        <v>-17</v>
      </c>
      <c r="O299" t="str">
        <f t="shared" si="81"/>
        <v>"X": -17,</v>
      </c>
    </row>
    <row r="300" spans="9:15" x14ac:dyDescent="0.25">
      <c r="I300">
        <f t="shared" si="82"/>
        <v>50</v>
      </c>
      <c r="J300">
        <v>3</v>
      </c>
      <c r="K300" t="s">
        <v>4</v>
      </c>
      <c r="L300">
        <f>VLOOKUP(I300,ToRaid,J300,FALSE)</f>
        <v>-44</v>
      </c>
      <c r="O300" t="str">
        <f t="shared" ref="O300" si="83">CHAR(34)&amp;K300&amp;CHAR(34)&amp;": "&amp;L300</f>
        <v>"Y": -44</v>
      </c>
    </row>
    <row r="301" spans="9:15" x14ac:dyDescent="0.25">
      <c r="I301">
        <f t="shared" si="82"/>
        <v>50</v>
      </c>
      <c r="J301">
        <v>4</v>
      </c>
      <c r="K301" t="s">
        <v>10</v>
      </c>
      <c r="L301" t="str">
        <f>VLOOKUP(I301,ToRaid,J301,FALSE)</f>
        <v>true</v>
      </c>
      <c r="O301" t="str">
        <f t="shared" ref="O301" si="84">CHAR(34)&amp;K301&amp;CHAR(34)&amp;": "&amp;CHAR(34)&amp;L301&amp;CHAR(34)</f>
        <v>"CanRaid": "true"</v>
      </c>
    </row>
    <row r="302" spans="9:15" x14ac:dyDescent="0.25">
      <c r="O302" t="s">
        <v>5</v>
      </c>
    </row>
    <row r="303" spans="9:15" x14ac:dyDescent="0.25">
      <c r="O303" t="s">
        <v>1</v>
      </c>
    </row>
    <row r="304" spans="9:15" x14ac:dyDescent="0.25">
      <c r="I304">
        <f>I298+1</f>
        <v>51</v>
      </c>
      <c r="J304">
        <v>1</v>
      </c>
      <c r="K304" t="s">
        <v>2</v>
      </c>
      <c r="L304">
        <f>VLOOKUP(I304,ToRaid,J304,FALSE)</f>
        <v>51</v>
      </c>
      <c r="O304" t="str">
        <f t="shared" ref="O304:O305" si="85">CHAR(34)&amp;K304&amp;CHAR(34)&amp;": "&amp;L304&amp;","</f>
        <v>"Id": 51,</v>
      </c>
    </row>
    <row r="305" spans="9:15" x14ac:dyDescent="0.25">
      <c r="I305">
        <f t="shared" ref="I305:I307" si="86">I299+1</f>
        <v>51</v>
      </c>
      <c r="J305">
        <v>2</v>
      </c>
      <c r="K305" t="s">
        <v>3</v>
      </c>
      <c r="L305">
        <f>VLOOKUP(I305,ToRaid,J305,FALSE)</f>
        <v>-16</v>
      </c>
      <c r="O305" t="str">
        <f t="shared" si="85"/>
        <v>"X": -16,</v>
      </c>
    </row>
    <row r="306" spans="9:15" x14ac:dyDescent="0.25">
      <c r="I306">
        <f t="shared" si="86"/>
        <v>51</v>
      </c>
      <c r="J306">
        <v>3</v>
      </c>
      <c r="K306" t="s">
        <v>4</v>
      </c>
      <c r="L306">
        <f>VLOOKUP(I306,ToRaid,J306,FALSE)</f>
        <v>-46</v>
      </c>
      <c r="O306" t="str">
        <f t="shared" ref="O306" si="87">CHAR(34)&amp;K306&amp;CHAR(34)&amp;": "&amp;L306</f>
        <v>"Y": -46</v>
      </c>
    </row>
    <row r="307" spans="9:15" x14ac:dyDescent="0.25">
      <c r="I307">
        <f t="shared" si="86"/>
        <v>51</v>
      </c>
      <c r="J307">
        <v>4</v>
      </c>
      <c r="K307" t="s">
        <v>10</v>
      </c>
      <c r="L307" t="str">
        <f>VLOOKUP(I307,ToRaid,J307,FALSE)</f>
        <v>true</v>
      </c>
      <c r="O307" t="str">
        <f t="shared" ref="O307" si="88">CHAR(34)&amp;K307&amp;CHAR(34)&amp;": "&amp;CHAR(34)&amp;L307&amp;CHAR(34)</f>
        <v>"CanRaid": "true"</v>
      </c>
    </row>
    <row r="308" spans="9:15" x14ac:dyDescent="0.25">
      <c r="O308" t="s">
        <v>5</v>
      </c>
    </row>
    <row r="309" spans="9:15" x14ac:dyDescent="0.25">
      <c r="O309" t="s">
        <v>1</v>
      </c>
    </row>
    <row r="310" spans="9:15" x14ac:dyDescent="0.25">
      <c r="I310">
        <f>I304+1</f>
        <v>52</v>
      </c>
      <c r="J310">
        <v>1</v>
      </c>
      <c r="K310" t="s">
        <v>2</v>
      </c>
      <c r="L310">
        <f>VLOOKUP(I310,ToRaid,J310,FALSE)</f>
        <v>52</v>
      </c>
      <c r="O310" t="str">
        <f t="shared" ref="O310:O311" si="89">CHAR(34)&amp;K310&amp;CHAR(34)&amp;": "&amp;L310&amp;","</f>
        <v>"Id": 52,</v>
      </c>
    </row>
    <row r="311" spans="9:15" x14ac:dyDescent="0.25">
      <c r="I311">
        <f t="shared" ref="I311:I313" si="90">I305+1</f>
        <v>52</v>
      </c>
      <c r="J311">
        <v>2</v>
      </c>
      <c r="K311" t="s">
        <v>3</v>
      </c>
      <c r="L311">
        <f>VLOOKUP(I311,ToRaid,J311,FALSE)</f>
        <v>-46</v>
      </c>
      <c r="O311" t="str">
        <f t="shared" si="89"/>
        <v>"X": -46,</v>
      </c>
    </row>
    <row r="312" spans="9:15" x14ac:dyDescent="0.25">
      <c r="I312">
        <f t="shared" si="90"/>
        <v>52</v>
      </c>
      <c r="J312">
        <v>3</v>
      </c>
      <c r="K312" t="s">
        <v>4</v>
      </c>
      <c r="L312">
        <f>VLOOKUP(I312,ToRaid,J312,FALSE)</f>
        <v>-45</v>
      </c>
      <c r="O312" t="str">
        <f t="shared" ref="O312" si="91">CHAR(34)&amp;K312&amp;CHAR(34)&amp;": "&amp;L312</f>
        <v>"Y": -45</v>
      </c>
    </row>
    <row r="313" spans="9:15" x14ac:dyDescent="0.25">
      <c r="I313">
        <f t="shared" si="90"/>
        <v>52</v>
      </c>
      <c r="J313">
        <v>4</v>
      </c>
      <c r="K313" t="s">
        <v>10</v>
      </c>
      <c r="L313" t="str">
        <f>VLOOKUP(I313,ToRaid,J313,FALSE)</f>
        <v>true</v>
      </c>
      <c r="O313" t="str">
        <f t="shared" ref="O313" si="92">CHAR(34)&amp;K313&amp;CHAR(34)&amp;": "&amp;CHAR(34)&amp;L313&amp;CHAR(34)</f>
        <v>"CanRaid": "true"</v>
      </c>
    </row>
    <row r="314" spans="9:15" x14ac:dyDescent="0.25">
      <c r="O314" t="s">
        <v>5</v>
      </c>
    </row>
    <row r="315" spans="9:15" x14ac:dyDescent="0.25">
      <c r="O315" t="s">
        <v>1</v>
      </c>
    </row>
    <row r="316" spans="9:15" x14ac:dyDescent="0.25">
      <c r="I316">
        <f>I310+1</f>
        <v>53</v>
      </c>
      <c r="J316">
        <v>1</v>
      </c>
      <c r="K316" t="s">
        <v>2</v>
      </c>
      <c r="L316">
        <f>VLOOKUP(I316,ToRaid,J316,FALSE)</f>
        <v>53</v>
      </c>
      <c r="O316" t="str">
        <f t="shared" ref="O316:O317" si="93">CHAR(34)&amp;K316&amp;CHAR(34)&amp;": "&amp;L316&amp;","</f>
        <v>"Id": 53,</v>
      </c>
    </row>
    <row r="317" spans="9:15" x14ac:dyDescent="0.25">
      <c r="I317">
        <f t="shared" ref="I317:I319" si="94">I311+1</f>
        <v>53</v>
      </c>
      <c r="J317">
        <v>2</v>
      </c>
      <c r="K317" t="s">
        <v>3</v>
      </c>
      <c r="L317">
        <f>VLOOKUP(I317,ToRaid,J317,FALSE)</f>
        <v>-21</v>
      </c>
      <c r="O317" t="str">
        <f t="shared" si="93"/>
        <v>"X": -21,</v>
      </c>
    </row>
    <row r="318" spans="9:15" x14ac:dyDescent="0.25">
      <c r="I318">
        <f t="shared" si="94"/>
        <v>53</v>
      </c>
      <c r="J318">
        <v>3</v>
      </c>
      <c r="K318" t="s">
        <v>4</v>
      </c>
      <c r="L318">
        <f>VLOOKUP(I318,ToRaid,J318,FALSE)</f>
        <v>-38</v>
      </c>
      <c r="O318" t="str">
        <f t="shared" ref="O318" si="95">CHAR(34)&amp;K318&amp;CHAR(34)&amp;": "&amp;L318</f>
        <v>"Y": -38</v>
      </c>
    </row>
    <row r="319" spans="9:15" x14ac:dyDescent="0.25">
      <c r="I319">
        <f t="shared" si="94"/>
        <v>53</v>
      </c>
      <c r="J319">
        <v>4</v>
      </c>
      <c r="K319" t="s">
        <v>10</v>
      </c>
      <c r="L319" t="str">
        <f>VLOOKUP(I319,ToRaid,J319,FALSE)</f>
        <v>true</v>
      </c>
      <c r="O319" t="str">
        <f t="shared" ref="O319" si="96">CHAR(34)&amp;K319&amp;CHAR(34)&amp;": "&amp;CHAR(34)&amp;L319&amp;CHAR(34)</f>
        <v>"CanRaid": "true"</v>
      </c>
    </row>
    <row r="320" spans="9:15" x14ac:dyDescent="0.25">
      <c r="O320" t="s">
        <v>5</v>
      </c>
    </row>
    <row r="321" spans="9:15" x14ac:dyDescent="0.25">
      <c r="O321" t="s">
        <v>1</v>
      </c>
    </row>
    <row r="322" spans="9:15" x14ac:dyDescent="0.25">
      <c r="I322">
        <f>I316+1</f>
        <v>54</v>
      </c>
      <c r="J322">
        <v>1</v>
      </c>
      <c r="K322" t="s">
        <v>2</v>
      </c>
      <c r="L322">
        <f>VLOOKUP(I322,ToRaid,J322,FALSE)</f>
        <v>54</v>
      </c>
      <c r="O322" t="str">
        <f t="shared" ref="O322:O323" si="97">CHAR(34)&amp;K322&amp;CHAR(34)&amp;": "&amp;L322&amp;","</f>
        <v>"Id": 54,</v>
      </c>
    </row>
    <row r="323" spans="9:15" x14ac:dyDescent="0.25">
      <c r="I323">
        <f t="shared" ref="I323:I325" si="98">I317+1</f>
        <v>54</v>
      </c>
      <c r="J323">
        <v>2</v>
      </c>
      <c r="K323" t="s">
        <v>3</v>
      </c>
      <c r="L323">
        <f>VLOOKUP(I323,ToRaid,J323,FALSE)</f>
        <v>-46</v>
      </c>
      <c r="O323" t="str">
        <f t="shared" si="97"/>
        <v>"X": -46,</v>
      </c>
    </row>
    <row r="324" spans="9:15" x14ac:dyDescent="0.25">
      <c r="I324">
        <f t="shared" si="98"/>
        <v>54</v>
      </c>
      <c r="J324">
        <v>3</v>
      </c>
      <c r="K324" t="s">
        <v>4</v>
      </c>
      <c r="L324">
        <f>VLOOKUP(I324,ToRaid,J324,FALSE)</f>
        <v>-43</v>
      </c>
      <c r="O324" t="str">
        <f t="shared" ref="O324" si="99">CHAR(34)&amp;K324&amp;CHAR(34)&amp;": "&amp;L324</f>
        <v>"Y": -43</v>
      </c>
    </row>
    <row r="325" spans="9:15" x14ac:dyDescent="0.25">
      <c r="I325">
        <f t="shared" si="98"/>
        <v>54</v>
      </c>
      <c r="J325">
        <v>4</v>
      </c>
      <c r="K325" t="s">
        <v>10</v>
      </c>
      <c r="L325" t="str">
        <f>VLOOKUP(I325,ToRaid,J325,FALSE)</f>
        <v>true</v>
      </c>
      <c r="O325" t="str">
        <f t="shared" ref="O325" si="100">CHAR(34)&amp;K325&amp;CHAR(34)&amp;": "&amp;CHAR(34)&amp;L325&amp;CHAR(34)</f>
        <v>"CanRaid": "true"</v>
      </c>
    </row>
    <row r="326" spans="9:15" x14ac:dyDescent="0.25">
      <c r="O326" t="s">
        <v>5</v>
      </c>
    </row>
    <row r="327" spans="9:15" x14ac:dyDescent="0.25">
      <c r="O327" t="s">
        <v>1</v>
      </c>
    </row>
    <row r="328" spans="9:15" x14ac:dyDescent="0.25">
      <c r="I328">
        <f>I322+1</f>
        <v>55</v>
      </c>
      <c r="J328">
        <v>1</v>
      </c>
      <c r="K328" t="s">
        <v>2</v>
      </c>
      <c r="L328">
        <f>VLOOKUP(I328,ToRaid,J328,FALSE)</f>
        <v>55</v>
      </c>
      <c r="O328" t="str">
        <f t="shared" ref="O328:O329" si="101">CHAR(34)&amp;K328&amp;CHAR(34)&amp;": "&amp;L328&amp;","</f>
        <v>"Id": 55,</v>
      </c>
    </row>
    <row r="329" spans="9:15" x14ac:dyDescent="0.25">
      <c r="I329">
        <f t="shared" ref="I329:I331" si="102">I323+1</f>
        <v>55</v>
      </c>
      <c r="J329">
        <v>2</v>
      </c>
      <c r="K329" t="s">
        <v>3</v>
      </c>
      <c r="L329">
        <f>VLOOKUP(I329,ToRaid,J329,FALSE)</f>
        <v>-16</v>
      </c>
      <c r="O329" t="str">
        <f t="shared" si="101"/>
        <v>"X": -16,</v>
      </c>
    </row>
    <row r="330" spans="9:15" x14ac:dyDescent="0.25">
      <c r="I330">
        <f t="shared" si="102"/>
        <v>55</v>
      </c>
      <c r="J330">
        <v>3</v>
      </c>
      <c r="K330" t="s">
        <v>4</v>
      </c>
      <c r="L330">
        <f>VLOOKUP(I330,ToRaid,J330,FALSE)</f>
        <v>-43</v>
      </c>
      <c r="O330" t="str">
        <f t="shared" ref="O330" si="103">CHAR(34)&amp;K330&amp;CHAR(34)&amp;": "&amp;L330</f>
        <v>"Y": -43</v>
      </c>
    </row>
    <row r="331" spans="9:15" x14ac:dyDescent="0.25">
      <c r="I331">
        <f t="shared" si="102"/>
        <v>55</v>
      </c>
      <c r="J331">
        <v>4</v>
      </c>
      <c r="K331" t="s">
        <v>10</v>
      </c>
      <c r="L331" t="str">
        <f>VLOOKUP(I331,ToRaid,J331,FALSE)</f>
        <v>true</v>
      </c>
      <c r="O331" t="str">
        <f t="shared" ref="O331" si="104">CHAR(34)&amp;K331&amp;CHAR(34)&amp;": "&amp;CHAR(34)&amp;L331&amp;CHAR(34)</f>
        <v>"CanRaid": "true"</v>
      </c>
    </row>
    <row r="332" spans="9:15" x14ac:dyDescent="0.25">
      <c r="O332" t="s">
        <v>5</v>
      </c>
    </row>
    <row r="333" spans="9:15" x14ac:dyDescent="0.25">
      <c r="O333" t="s">
        <v>1</v>
      </c>
    </row>
    <row r="334" spans="9:15" x14ac:dyDescent="0.25">
      <c r="I334">
        <f>I328+1</f>
        <v>56</v>
      </c>
      <c r="J334">
        <v>1</v>
      </c>
      <c r="K334" t="s">
        <v>2</v>
      </c>
      <c r="L334">
        <f>VLOOKUP(I334,ToRaid,J334,FALSE)</f>
        <v>56</v>
      </c>
      <c r="O334" t="str">
        <f t="shared" ref="O334:O335" si="105">CHAR(34)&amp;K334&amp;CHAR(34)&amp;": "&amp;L334&amp;","</f>
        <v>"Id": 56,</v>
      </c>
    </row>
    <row r="335" spans="9:15" x14ac:dyDescent="0.25">
      <c r="I335">
        <f t="shared" ref="I335:I337" si="106">I329+1</f>
        <v>56</v>
      </c>
      <c r="J335">
        <v>2</v>
      </c>
      <c r="K335" t="s">
        <v>3</v>
      </c>
      <c r="L335">
        <f>VLOOKUP(I335,ToRaid,J335,FALSE)</f>
        <v>-18</v>
      </c>
      <c r="O335" t="str">
        <f t="shared" si="105"/>
        <v>"X": -18,</v>
      </c>
    </row>
    <row r="336" spans="9:15" x14ac:dyDescent="0.25">
      <c r="I336">
        <f t="shared" si="106"/>
        <v>56</v>
      </c>
      <c r="J336">
        <v>3</v>
      </c>
      <c r="K336" t="s">
        <v>4</v>
      </c>
      <c r="L336">
        <f>VLOOKUP(I336,ToRaid,J336,FALSE)</f>
        <v>-37</v>
      </c>
      <c r="O336" t="str">
        <f t="shared" ref="O336" si="107">CHAR(34)&amp;K336&amp;CHAR(34)&amp;": "&amp;L336</f>
        <v>"Y": -37</v>
      </c>
    </row>
    <row r="337" spans="9:15" x14ac:dyDescent="0.25">
      <c r="I337">
        <f t="shared" si="106"/>
        <v>56</v>
      </c>
      <c r="J337">
        <v>4</v>
      </c>
      <c r="K337" t="s">
        <v>10</v>
      </c>
      <c r="L337" t="str">
        <f>VLOOKUP(I337,ToRaid,J337,FALSE)</f>
        <v>true</v>
      </c>
      <c r="O337" t="str">
        <f t="shared" ref="O337" si="108">CHAR(34)&amp;K337&amp;CHAR(34)&amp;": "&amp;CHAR(34)&amp;L337&amp;CHAR(34)</f>
        <v>"CanRaid": "true"</v>
      </c>
    </row>
    <row r="338" spans="9:15" x14ac:dyDescent="0.25">
      <c r="O338" t="s">
        <v>5</v>
      </c>
    </row>
    <row r="339" spans="9:15" x14ac:dyDescent="0.25">
      <c r="O339" t="s">
        <v>1</v>
      </c>
    </row>
    <row r="340" spans="9:15" x14ac:dyDescent="0.25">
      <c r="I340">
        <f>I334+1</f>
        <v>57</v>
      </c>
      <c r="J340">
        <v>1</v>
      </c>
      <c r="K340" t="s">
        <v>2</v>
      </c>
      <c r="L340">
        <f>VLOOKUP(I340,ToRaid,J340,FALSE)</f>
        <v>57</v>
      </c>
      <c r="O340" t="str">
        <f t="shared" ref="O340:O341" si="109">CHAR(34)&amp;K340&amp;CHAR(34)&amp;": "&amp;L340&amp;","</f>
        <v>"Id": 57,</v>
      </c>
    </row>
    <row r="341" spans="9:15" x14ac:dyDescent="0.25">
      <c r="I341">
        <f t="shared" ref="I341:I343" si="110">I335+1</f>
        <v>57</v>
      </c>
      <c r="J341">
        <v>2</v>
      </c>
      <c r="K341" t="s">
        <v>3</v>
      </c>
      <c r="L341">
        <f>VLOOKUP(I341,ToRaid,J341,FALSE)</f>
        <v>-17</v>
      </c>
      <c r="O341" t="str">
        <f t="shared" si="109"/>
        <v>"X": -17,</v>
      </c>
    </row>
    <row r="342" spans="9:15" x14ac:dyDescent="0.25">
      <c r="I342">
        <f t="shared" si="110"/>
        <v>57</v>
      </c>
      <c r="J342">
        <v>3</v>
      </c>
      <c r="K342" t="s">
        <v>4</v>
      </c>
      <c r="L342">
        <f>VLOOKUP(I342,ToRaid,J342,FALSE)</f>
        <v>-38</v>
      </c>
      <c r="O342" t="str">
        <f t="shared" ref="O342" si="111">CHAR(34)&amp;K342&amp;CHAR(34)&amp;": "&amp;L342</f>
        <v>"Y": -38</v>
      </c>
    </row>
    <row r="343" spans="9:15" x14ac:dyDescent="0.25">
      <c r="I343">
        <f t="shared" si="110"/>
        <v>57</v>
      </c>
      <c r="J343">
        <v>4</v>
      </c>
      <c r="K343" t="s">
        <v>10</v>
      </c>
      <c r="L343" t="str">
        <f>VLOOKUP(I343,ToRaid,J343,FALSE)</f>
        <v>true</v>
      </c>
      <c r="O343" t="str">
        <f t="shared" ref="O343" si="112">CHAR(34)&amp;K343&amp;CHAR(34)&amp;": "&amp;CHAR(34)&amp;L343&amp;CHAR(34)</f>
        <v>"CanRaid": "true"</v>
      </c>
    </row>
    <row r="344" spans="9:15" x14ac:dyDescent="0.25">
      <c r="O344" t="s">
        <v>5</v>
      </c>
    </row>
    <row r="345" spans="9:15" x14ac:dyDescent="0.25">
      <c r="O345" t="s">
        <v>1</v>
      </c>
    </row>
    <row r="346" spans="9:15" x14ac:dyDescent="0.25">
      <c r="I346">
        <f>I340+1</f>
        <v>58</v>
      </c>
      <c r="J346">
        <v>1</v>
      </c>
      <c r="K346" t="s">
        <v>2</v>
      </c>
      <c r="L346">
        <f>VLOOKUP(I346,ToRaid,J346,FALSE)</f>
        <v>58</v>
      </c>
      <c r="O346" t="str">
        <f t="shared" ref="O346:O347" si="113">CHAR(34)&amp;K346&amp;CHAR(34)&amp;": "&amp;L346&amp;","</f>
        <v>"Id": 58,</v>
      </c>
    </row>
    <row r="347" spans="9:15" x14ac:dyDescent="0.25">
      <c r="I347">
        <f t="shared" ref="I347:I349" si="114">I341+1</f>
        <v>58</v>
      </c>
      <c r="J347">
        <v>2</v>
      </c>
      <c r="K347" t="s">
        <v>3</v>
      </c>
      <c r="L347">
        <f>VLOOKUP(I347,ToRaid,J347,FALSE)</f>
        <v>-46</v>
      </c>
      <c r="O347" t="str">
        <f t="shared" si="113"/>
        <v>"X": -46,</v>
      </c>
    </row>
    <row r="348" spans="9:15" x14ac:dyDescent="0.25">
      <c r="I348">
        <f t="shared" si="114"/>
        <v>58</v>
      </c>
      <c r="J348">
        <v>3</v>
      </c>
      <c r="K348" t="s">
        <v>4</v>
      </c>
      <c r="L348">
        <f>VLOOKUP(I348,ToRaid,J348,FALSE)</f>
        <v>-38</v>
      </c>
      <c r="O348" t="str">
        <f t="shared" ref="O348" si="115">CHAR(34)&amp;K348&amp;CHAR(34)&amp;": "&amp;L348</f>
        <v>"Y": -38</v>
      </c>
    </row>
    <row r="349" spans="9:15" x14ac:dyDescent="0.25">
      <c r="I349">
        <f t="shared" si="114"/>
        <v>58</v>
      </c>
      <c r="J349">
        <v>4</v>
      </c>
      <c r="K349" t="s">
        <v>10</v>
      </c>
      <c r="L349" t="str">
        <f>VLOOKUP(I349,ToRaid,J349,FALSE)</f>
        <v>false</v>
      </c>
      <c r="O349" t="str">
        <f t="shared" ref="O349" si="116">CHAR(34)&amp;K349&amp;CHAR(34)&amp;": "&amp;CHAR(34)&amp;L349&amp;CHAR(34)</f>
        <v>"CanRaid": "false"</v>
      </c>
    </row>
    <row r="350" spans="9:15" x14ac:dyDescent="0.25">
      <c r="O350" t="s">
        <v>5</v>
      </c>
    </row>
    <row r="351" spans="9:15" x14ac:dyDescent="0.25">
      <c r="O351" t="s">
        <v>1</v>
      </c>
    </row>
    <row r="352" spans="9:15" x14ac:dyDescent="0.25">
      <c r="I352">
        <f>I346+1</f>
        <v>59</v>
      </c>
      <c r="J352">
        <v>1</v>
      </c>
      <c r="K352" t="s">
        <v>2</v>
      </c>
      <c r="L352">
        <f>VLOOKUP(I352,ToRaid,J352,FALSE)</f>
        <v>59</v>
      </c>
      <c r="O352" t="str">
        <f>CHAR(34)&amp;K352&amp;CHAR(34)&amp;": "&amp;L352&amp;","</f>
        <v>"Id": 59,</v>
      </c>
    </row>
    <row r="353" spans="9:15" x14ac:dyDescent="0.25">
      <c r="I353">
        <f t="shared" ref="I353:I355" si="117">I347+1</f>
        <v>59</v>
      </c>
      <c r="J353">
        <v>2</v>
      </c>
      <c r="K353" t="s">
        <v>3</v>
      </c>
      <c r="L353">
        <f>VLOOKUP(I353,ToRaid,J353,FALSE)</f>
        <v>-30</v>
      </c>
      <c r="O353" t="str">
        <f>CHAR(34)&amp;K353&amp;CHAR(34)&amp;": "&amp;L353&amp;","</f>
        <v>"X": -30,</v>
      </c>
    </row>
    <row r="354" spans="9:15" x14ac:dyDescent="0.25">
      <c r="I354">
        <f t="shared" si="117"/>
        <v>59</v>
      </c>
      <c r="J354">
        <v>3</v>
      </c>
      <c r="K354" t="s">
        <v>4</v>
      </c>
      <c r="L354">
        <f>VLOOKUP(I354,ToRaid,J354,FALSE)</f>
        <v>-60</v>
      </c>
      <c r="O354" t="str">
        <f>CHAR(34)&amp;K354&amp;CHAR(34)&amp;": "&amp;L354</f>
        <v>"Y": -60</v>
      </c>
    </row>
    <row r="355" spans="9:15" x14ac:dyDescent="0.25">
      <c r="I355">
        <f t="shared" si="117"/>
        <v>59</v>
      </c>
      <c r="J355">
        <v>4</v>
      </c>
      <c r="K355" t="s">
        <v>10</v>
      </c>
      <c r="L355" t="str">
        <f>VLOOKUP(I355,ToRaid,J355,FALSE)</f>
        <v>true</v>
      </c>
      <c r="O355" t="str">
        <f>CHAR(34)&amp;K355&amp;CHAR(34)&amp;": "&amp;CHAR(34)&amp;L355&amp;CHAR(34)</f>
        <v>"CanRaid": "true"</v>
      </c>
    </row>
    <row r="356" spans="9:15" x14ac:dyDescent="0.25">
      <c r="O356" t="s">
        <v>5</v>
      </c>
    </row>
    <row r="357" spans="9:15" x14ac:dyDescent="0.25">
      <c r="O357" t="s">
        <v>1</v>
      </c>
    </row>
    <row r="358" spans="9:15" x14ac:dyDescent="0.25">
      <c r="I358">
        <f>I352+1</f>
        <v>60</v>
      </c>
      <c r="J358">
        <v>1</v>
      </c>
      <c r="K358" t="s">
        <v>2</v>
      </c>
      <c r="L358">
        <f>VLOOKUP(I358,ToRaid,J358,FALSE)</f>
        <v>60</v>
      </c>
      <c r="O358" t="str">
        <f>CHAR(34)&amp;K358&amp;CHAR(34)&amp;": "&amp;L358&amp;","</f>
        <v>"Id": 60,</v>
      </c>
    </row>
    <row r="359" spans="9:15" x14ac:dyDescent="0.25">
      <c r="I359">
        <f t="shared" ref="I359:I361" si="118">I353+1</f>
        <v>60</v>
      </c>
      <c r="J359">
        <v>2</v>
      </c>
      <c r="K359" t="s">
        <v>3</v>
      </c>
      <c r="L359">
        <f>VLOOKUP(I359,ToRaid,J359,FALSE)</f>
        <v>-36</v>
      </c>
      <c r="O359" t="str">
        <f>CHAR(34)&amp;K359&amp;CHAR(34)&amp;": "&amp;L359&amp;","</f>
        <v>"X": -36,</v>
      </c>
    </row>
    <row r="360" spans="9:15" x14ac:dyDescent="0.25">
      <c r="I360">
        <f t="shared" si="118"/>
        <v>60</v>
      </c>
      <c r="J360">
        <v>3</v>
      </c>
      <c r="K360" t="s">
        <v>4</v>
      </c>
      <c r="L360">
        <f>VLOOKUP(I360,ToRaid,J360,FALSE)</f>
        <v>-62</v>
      </c>
      <c r="O360" t="str">
        <f>CHAR(34)&amp;K360&amp;CHAR(34)&amp;": "&amp;L360</f>
        <v>"Y": -62</v>
      </c>
    </row>
    <row r="361" spans="9:15" x14ac:dyDescent="0.25">
      <c r="I361">
        <f t="shared" si="118"/>
        <v>60</v>
      </c>
      <c r="J361">
        <v>4</v>
      </c>
      <c r="K361" t="s">
        <v>10</v>
      </c>
      <c r="L361" t="str">
        <f>VLOOKUP(I361,ToRaid,J361,FALSE)</f>
        <v>true</v>
      </c>
      <c r="O361" t="str">
        <f>CHAR(34)&amp;K361&amp;CHAR(34)&amp;": "&amp;CHAR(34)&amp;L361&amp;CHAR(34)</f>
        <v>"CanRaid": "true"</v>
      </c>
    </row>
    <row r="362" spans="9:15" x14ac:dyDescent="0.25">
      <c r="O362" t="s">
        <v>5</v>
      </c>
    </row>
    <row r="363" spans="9:15" x14ac:dyDescent="0.25">
      <c r="O363" t="s">
        <v>1</v>
      </c>
    </row>
    <row r="364" spans="9:15" x14ac:dyDescent="0.25">
      <c r="I364">
        <f>I358+1</f>
        <v>61</v>
      </c>
      <c r="J364">
        <v>1</v>
      </c>
      <c r="K364" t="s">
        <v>2</v>
      </c>
      <c r="L364">
        <f>VLOOKUP(I364,ToRaid,J364,FALSE)</f>
        <v>61</v>
      </c>
      <c r="O364" t="str">
        <f>CHAR(34)&amp;K364&amp;CHAR(34)&amp;": "&amp;L364&amp;","</f>
        <v>"Id": 61,</v>
      </c>
    </row>
    <row r="365" spans="9:15" x14ac:dyDescent="0.25">
      <c r="I365">
        <f t="shared" ref="I365:I367" si="119">I359+1</f>
        <v>61</v>
      </c>
      <c r="J365">
        <v>2</v>
      </c>
      <c r="K365" t="s">
        <v>3</v>
      </c>
      <c r="L365">
        <f>VLOOKUP(I365,ToRaid,J365,FALSE)</f>
        <v>0</v>
      </c>
      <c r="O365" t="str">
        <f>CHAR(34)&amp;K365&amp;CHAR(34)&amp;": "&amp;L365&amp;","</f>
        <v>"X": 0,</v>
      </c>
    </row>
    <row r="366" spans="9:15" x14ac:dyDescent="0.25">
      <c r="I366">
        <f t="shared" si="119"/>
        <v>61</v>
      </c>
      <c r="J366">
        <v>3</v>
      </c>
      <c r="K366" t="s">
        <v>4</v>
      </c>
      <c r="L366">
        <f>VLOOKUP(I366,ToRaid,J366,FALSE)</f>
        <v>0</v>
      </c>
      <c r="O366" t="str">
        <f>CHAR(34)&amp;K366&amp;CHAR(34)&amp;": "&amp;L366</f>
        <v>"Y": 0</v>
      </c>
    </row>
    <row r="367" spans="9:15" x14ac:dyDescent="0.25">
      <c r="I367">
        <f t="shared" si="119"/>
        <v>61</v>
      </c>
      <c r="J367">
        <v>4</v>
      </c>
      <c r="K367" t="s">
        <v>10</v>
      </c>
      <c r="L367">
        <f>VLOOKUP(I367,ToRaid,J367,FALSE)</f>
        <v>0</v>
      </c>
      <c r="O367" t="str">
        <f>CHAR(34)&amp;K367&amp;CHAR(34)&amp;": "&amp;CHAR(34)&amp;L367&amp;CHAR(34)</f>
        <v>"CanRaid": "0"</v>
      </c>
    </row>
    <row r="368" spans="9:15" x14ac:dyDescent="0.25">
      <c r="O368" t="s">
        <v>5</v>
      </c>
    </row>
    <row r="369" spans="9:15" x14ac:dyDescent="0.25">
      <c r="O369" t="s">
        <v>1</v>
      </c>
    </row>
    <row r="370" spans="9:15" x14ac:dyDescent="0.25">
      <c r="I370">
        <f>I364+1</f>
        <v>62</v>
      </c>
      <c r="J370">
        <v>1</v>
      </c>
      <c r="K370" t="s">
        <v>2</v>
      </c>
      <c r="L370">
        <f>VLOOKUP(I370,ToRaid,J370,FALSE)</f>
        <v>62</v>
      </c>
      <c r="O370" t="str">
        <f>CHAR(34)&amp;K370&amp;CHAR(34)&amp;": "&amp;L370&amp;","</f>
        <v>"Id": 62,</v>
      </c>
    </row>
    <row r="371" spans="9:15" x14ac:dyDescent="0.25">
      <c r="I371">
        <f t="shared" ref="I371:I373" si="120">I365+1</f>
        <v>62</v>
      </c>
      <c r="J371">
        <v>2</v>
      </c>
      <c r="K371" t="s">
        <v>3</v>
      </c>
      <c r="L371">
        <f>VLOOKUP(I371,ToRaid,J371,FALSE)</f>
        <v>0</v>
      </c>
      <c r="O371" t="str">
        <f>CHAR(34)&amp;K371&amp;CHAR(34)&amp;": "&amp;L371&amp;","</f>
        <v>"X": 0,</v>
      </c>
    </row>
    <row r="372" spans="9:15" x14ac:dyDescent="0.25">
      <c r="I372">
        <f t="shared" si="120"/>
        <v>62</v>
      </c>
      <c r="J372">
        <v>3</v>
      </c>
      <c r="K372" t="s">
        <v>4</v>
      </c>
      <c r="L372">
        <f>VLOOKUP(I372,ToRaid,J372,FALSE)</f>
        <v>0</v>
      </c>
      <c r="O372" t="str">
        <f>CHAR(34)&amp;K372&amp;CHAR(34)&amp;": "&amp;L372</f>
        <v>"Y": 0</v>
      </c>
    </row>
    <row r="373" spans="9:15" x14ac:dyDescent="0.25">
      <c r="I373">
        <f t="shared" si="120"/>
        <v>62</v>
      </c>
      <c r="J373">
        <v>4</v>
      </c>
      <c r="K373" t="s">
        <v>10</v>
      </c>
      <c r="L373">
        <f>VLOOKUP(I373,ToRaid,J373,FALSE)</f>
        <v>0</v>
      </c>
      <c r="O373" t="str">
        <f>CHAR(34)&amp;K373&amp;CHAR(34)&amp;": "&amp;CHAR(34)&amp;L373&amp;CHAR(34)</f>
        <v>"CanRaid": "0"</v>
      </c>
    </row>
    <row r="374" spans="9:15" x14ac:dyDescent="0.25">
      <c r="O374" t="s">
        <v>5</v>
      </c>
    </row>
    <row r="375" spans="9:15" x14ac:dyDescent="0.25">
      <c r="O375" t="s">
        <v>1</v>
      </c>
    </row>
    <row r="376" spans="9:15" x14ac:dyDescent="0.25">
      <c r="I376">
        <f>I370+1</f>
        <v>63</v>
      </c>
      <c r="J376">
        <v>1</v>
      </c>
      <c r="K376" t="s">
        <v>2</v>
      </c>
      <c r="L376">
        <f>VLOOKUP(I376,ToRaid,J376,FALSE)</f>
        <v>63</v>
      </c>
      <c r="O376" t="str">
        <f>CHAR(34)&amp;K376&amp;CHAR(34)&amp;": "&amp;L376&amp;","</f>
        <v>"Id": 63,</v>
      </c>
    </row>
    <row r="377" spans="9:15" x14ac:dyDescent="0.25">
      <c r="I377">
        <f t="shared" ref="I377:I379" si="121">I371+1</f>
        <v>63</v>
      </c>
      <c r="J377">
        <v>2</v>
      </c>
      <c r="K377" t="s">
        <v>3</v>
      </c>
      <c r="L377">
        <f>VLOOKUP(I377,ToRaid,J377,FALSE)</f>
        <v>0</v>
      </c>
      <c r="O377" t="str">
        <f>CHAR(34)&amp;K377&amp;CHAR(34)&amp;": "&amp;L377&amp;","</f>
        <v>"X": 0,</v>
      </c>
    </row>
    <row r="378" spans="9:15" x14ac:dyDescent="0.25">
      <c r="I378">
        <f t="shared" si="121"/>
        <v>63</v>
      </c>
      <c r="J378">
        <v>3</v>
      </c>
      <c r="K378" t="s">
        <v>4</v>
      </c>
      <c r="L378">
        <f>VLOOKUP(I378,ToRaid,J378,FALSE)</f>
        <v>0</v>
      </c>
      <c r="O378" t="str">
        <f>CHAR(34)&amp;K378&amp;CHAR(34)&amp;": "&amp;L378</f>
        <v>"Y": 0</v>
      </c>
    </row>
    <row r="379" spans="9:15" x14ac:dyDescent="0.25">
      <c r="I379">
        <f t="shared" si="121"/>
        <v>63</v>
      </c>
      <c r="J379">
        <v>4</v>
      </c>
      <c r="K379" t="s">
        <v>10</v>
      </c>
      <c r="L379">
        <f>VLOOKUP(I379,ToRaid,J379,FALSE)</f>
        <v>0</v>
      </c>
      <c r="O379" t="str">
        <f>CHAR(34)&amp;K379&amp;CHAR(34)&amp;": "&amp;CHAR(34)&amp;L379&amp;CHAR(34)</f>
        <v>"CanRaid": "0"</v>
      </c>
    </row>
    <row r="380" spans="9:15" x14ac:dyDescent="0.25">
      <c r="O380" t="s">
        <v>5</v>
      </c>
    </row>
    <row r="381" spans="9:15" x14ac:dyDescent="0.25">
      <c r="O381" t="s">
        <v>1</v>
      </c>
    </row>
    <row r="382" spans="9:15" x14ac:dyDescent="0.25">
      <c r="I382">
        <f>I376+1</f>
        <v>64</v>
      </c>
      <c r="J382">
        <v>1</v>
      </c>
      <c r="K382" t="s">
        <v>2</v>
      </c>
      <c r="L382">
        <f>VLOOKUP(I382,ToRaid,J382,FALSE)</f>
        <v>64</v>
      </c>
      <c r="O382" t="str">
        <f>CHAR(34)&amp;K382&amp;CHAR(34)&amp;": "&amp;L382&amp;","</f>
        <v>"Id": 64,</v>
      </c>
    </row>
    <row r="383" spans="9:15" x14ac:dyDescent="0.25">
      <c r="I383">
        <f t="shared" ref="I383:I385" si="122">I377+1</f>
        <v>64</v>
      </c>
      <c r="J383">
        <v>2</v>
      </c>
      <c r="K383" t="s">
        <v>3</v>
      </c>
      <c r="L383">
        <f>VLOOKUP(I383,ToRaid,J383,FALSE)</f>
        <v>0</v>
      </c>
      <c r="O383" t="str">
        <f>CHAR(34)&amp;K383&amp;CHAR(34)&amp;": "&amp;L383&amp;","</f>
        <v>"X": 0,</v>
      </c>
    </row>
    <row r="384" spans="9:15" x14ac:dyDescent="0.25">
      <c r="I384">
        <f t="shared" si="122"/>
        <v>64</v>
      </c>
      <c r="J384">
        <v>3</v>
      </c>
      <c r="K384" t="s">
        <v>4</v>
      </c>
      <c r="L384">
        <f>VLOOKUP(I384,ToRaid,J384,FALSE)</f>
        <v>0</v>
      </c>
      <c r="O384" t="str">
        <f>CHAR(34)&amp;K384&amp;CHAR(34)&amp;": "&amp;L384</f>
        <v>"Y": 0</v>
      </c>
    </row>
    <row r="385" spans="9:15" x14ac:dyDescent="0.25">
      <c r="I385">
        <f t="shared" si="122"/>
        <v>64</v>
      </c>
      <c r="J385">
        <v>4</v>
      </c>
      <c r="K385" t="s">
        <v>10</v>
      </c>
      <c r="L385">
        <f>VLOOKUP(I385,ToRaid,J385,FALSE)</f>
        <v>0</v>
      </c>
      <c r="O385" t="str">
        <f>CHAR(34)&amp;K385&amp;CHAR(34)&amp;": "&amp;CHAR(34)&amp;L385&amp;CHAR(34)</f>
        <v>"CanRaid": "0"</v>
      </c>
    </row>
    <row r="386" spans="9:15" x14ac:dyDescent="0.25">
      <c r="O386" t="s">
        <v>5</v>
      </c>
    </row>
    <row r="387" spans="9:15" x14ac:dyDescent="0.25">
      <c r="O387" t="s">
        <v>1</v>
      </c>
    </row>
    <row r="388" spans="9:15" x14ac:dyDescent="0.25">
      <c r="I388">
        <f>I382+1</f>
        <v>65</v>
      </c>
      <c r="J388">
        <v>1</v>
      </c>
      <c r="K388" t="s">
        <v>2</v>
      </c>
      <c r="L388">
        <f>VLOOKUP(I388,ToRaid,J388,FALSE)</f>
        <v>65</v>
      </c>
      <c r="O388" t="str">
        <f>CHAR(34)&amp;K388&amp;CHAR(34)&amp;": "&amp;L388&amp;","</f>
        <v>"Id": 65,</v>
      </c>
    </row>
    <row r="389" spans="9:15" x14ac:dyDescent="0.25">
      <c r="I389">
        <f t="shared" ref="I389:I391" si="123">I383+1</f>
        <v>65</v>
      </c>
      <c r="J389">
        <v>2</v>
      </c>
      <c r="K389" t="s">
        <v>3</v>
      </c>
      <c r="L389">
        <f>VLOOKUP(I389,ToRaid,J389,FALSE)</f>
        <v>0</v>
      </c>
      <c r="O389" t="str">
        <f>CHAR(34)&amp;K389&amp;CHAR(34)&amp;": "&amp;L389&amp;","</f>
        <v>"X": 0,</v>
      </c>
    </row>
    <row r="390" spans="9:15" x14ac:dyDescent="0.25">
      <c r="I390">
        <f t="shared" si="123"/>
        <v>65</v>
      </c>
      <c r="J390">
        <v>3</v>
      </c>
      <c r="K390" t="s">
        <v>4</v>
      </c>
      <c r="L390">
        <f>VLOOKUP(I390,ToRaid,J390,FALSE)</f>
        <v>0</v>
      </c>
      <c r="O390" t="str">
        <f>CHAR(34)&amp;K390&amp;CHAR(34)&amp;": "&amp;L390</f>
        <v>"Y": 0</v>
      </c>
    </row>
    <row r="391" spans="9:15" x14ac:dyDescent="0.25">
      <c r="I391">
        <f t="shared" si="123"/>
        <v>65</v>
      </c>
      <c r="J391">
        <v>4</v>
      </c>
      <c r="K391" t="s">
        <v>10</v>
      </c>
      <c r="L391">
        <f>VLOOKUP(I391,ToRaid,J391,FALSE)</f>
        <v>0</v>
      </c>
      <c r="O391" t="str">
        <f>CHAR(34)&amp;K391&amp;CHAR(34)&amp;": "&amp;CHAR(34)&amp;L391&amp;CHAR(34)</f>
        <v>"CanRaid": "0"</v>
      </c>
    </row>
    <row r="392" spans="9:15" x14ac:dyDescent="0.25">
      <c r="O392" t="s">
        <v>5</v>
      </c>
    </row>
    <row r="393" spans="9:15" x14ac:dyDescent="0.25">
      <c r="O393" t="s">
        <v>1</v>
      </c>
    </row>
    <row r="394" spans="9:15" x14ac:dyDescent="0.25">
      <c r="I394">
        <f>I388+1</f>
        <v>66</v>
      </c>
      <c r="J394">
        <v>1</v>
      </c>
      <c r="K394" t="s">
        <v>2</v>
      </c>
      <c r="L394">
        <f>VLOOKUP(I394,ToRaid,J394,FALSE)</f>
        <v>66</v>
      </c>
      <c r="O394" t="str">
        <f>CHAR(34)&amp;K394&amp;CHAR(34)&amp;": "&amp;L394&amp;","</f>
        <v>"Id": 66,</v>
      </c>
    </row>
    <row r="395" spans="9:15" x14ac:dyDescent="0.25">
      <c r="I395">
        <f t="shared" ref="I395:I397" si="124">I389+1</f>
        <v>66</v>
      </c>
      <c r="J395">
        <v>2</v>
      </c>
      <c r="K395" t="s">
        <v>3</v>
      </c>
      <c r="L395">
        <f>VLOOKUP(I395,ToRaid,J395,FALSE)</f>
        <v>0</v>
      </c>
      <c r="O395" t="str">
        <f>CHAR(34)&amp;K395&amp;CHAR(34)&amp;": "&amp;L395&amp;","</f>
        <v>"X": 0,</v>
      </c>
    </row>
    <row r="396" spans="9:15" x14ac:dyDescent="0.25">
      <c r="I396">
        <f t="shared" si="124"/>
        <v>66</v>
      </c>
      <c r="J396">
        <v>3</v>
      </c>
      <c r="K396" t="s">
        <v>4</v>
      </c>
      <c r="L396">
        <f>VLOOKUP(I396,ToRaid,J396,FALSE)</f>
        <v>0</v>
      </c>
      <c r="O396" t="str">
        <f>CHAR(34)&amp;K396&amp;CHAR(34)&amp;": "&amp;L396</f>
        <v>"Y": 0</v>
      </c>
    </row>
    <row r="397" spans="9:15" x14ac:dyDescent="0.25">
      <c r="I397">
        <f t="shared" si="124"/>
        <v>66</v>
      </c>
      <c r="J397">
        <v>4</v>
      </c>
      <c r="K397" t="s">
        <v>10</v>
      </c>
      <c r="L397">
        <f>VLOOKUP(I397,ToRaid,J397,FALSE)</f>
        <v>0</v>
      </c>
      <c r="O397" t="str">
        <f>CHAR(34)&amp;K397&amp;CHAR(34)&amp;": "&amp;CHAR(34)&amp;L397&amp;CHAR(34)</f>
        <v>"CanRaid": "0"</v>
      </c>
    </row>
    <row r="398" spans="9:15" x14ac:dyDescent="0.25">
      <c r="O398" t="s">
        <v>5</v>
      </c>
    </row>
    <row r="399" spans="9:15" x14ac:dyDescent="0.25">
      <c r="O399" t="s">
        <v>1</v>
      </c>
    </row>
    <row r="400" spans="9:15" x14ac:dyDescent="0.25">
      <c r="I400">
        <f>I394+1</f>
        <v>67</v>
      </c>
      <c r="J400">
        <v>1</v>
      </c>
      <c r="K400" t="s">
        <v>2</v>
      </c>
      <c r="L400">
        <f>VLOOKUP(I400,ToRaid,J400,FALSE)</f>
        <v>67</v>
      </c>
      <c r="O400" t="str">
        <f>CHAR(34)&amp;K400&amp;CHAR(34)&amp;": "&amp;L400&amp;","</f>
        <v>"Id": 67,</v>
      </c>
    </row>
    <row r="401" spans="9:15" x14ac:dyDescent="0.25">
      <c r="I401">
        <f t="shared" ref="I401:I403" si="125">I395+1</f>
        <v>67</v>
      </c>
      <c r="J401">
        <v>2</v>
      </c>
      <c r="K401" t="s">
        <v>3</v>
      </c>
      <c r="L401">
        <f>VLOOKUP(I401,ToRaid,J401,FALSE)</f>
        <v>0</v>
      </c>
      <c r="O401" t="str">
        <f>CHAR(34)&amp;K401&amp;CHAR(34)&amp;": "&amp;L401&amp;","</f>
        <v>"X": 0,</v>
      </c>
    </row>
    <row r="402" spans="9:15" x14ac:dyDescent="0.25">
      <c r="I402">
        <f t="shared" si="125"/>
        <v>67</v>
      </c>
      <c r="J402">
        <v>3</v>
      </c>
      <c r="K402" t="s">
        <v>4</v>
      </c>
      <c r="L402">
        <f>VLOOKUP(I402,ToRaid,J402,FALSE)</f>
        <v>0</v>
      </c>
      <c r="O402" t="str">
        <f>CHAR(34)&amp;K402&amp;CHAR(34)&amp;": "&amp;L402</f>
        <v>"Y": 0</v>
      </c>
    </row>
    <row r="403" spans="9:15" x14ac:dyDescent="0.25">
      <c r="I403">
        <f t="shared" si="125"/>
        <v>67</v>
      </c>
      <c r="J403">
        <v>4</v>
      </c>
      <c r="K403" t="s">
        <v>10</v>
      </c>
      <c r="L403">
        <f>VLOOKUP(I403,ToRaid,J403,FALSE)</f>
        <v>0</v>
      </c>
      <c r="O403" t="str">
        <f>CHAR(34)&amp;K403&amp;CHAR(34)&amp;": "&amp;CHAR(34)&amp;L403&amp;CHAR(34)</f>
        <v>"CanRaid": "0"</v>
      </c>
    </row>
    <row r="404" spans="9:15" x14ac:dyDescent="0.25">
      <c r="O404" t="s">
        <v>5</v>
      </c>
    </row>
    <row r="405" spans="9:15" x14ac:dyDescent="0.25">
      <c r="O405" t="s">
        <v>1</v>
      </c>
    </row>
    <row r="406" spans="9:15" x14ac:dyDescent="0.25">
      <c r="I406">
        <f>I400+1</f>
        <v>68</v>
      </c>
      <c r="J406">
        <v>1</v>
      </c>
      <c r="K406" t="s">
        <v>2</v>
      </c>
      <c r="L406">
        <f>VLOOKUP(I406,ToRaid,J406,FALSE)</f>
        <v>68</v>
      </c>
      <c r="O406" t="str">
        <f>CHAR(34)&amp;K406&amp;CHAR(34)&amp;": "&amp;L406&amp;","</f>
        <v>"Id": 68,</v>
      </c>
    </row>
    <row r="407" spans="9:15" x14ac:dyDescent="0.25">
      <c r="I407">
        <f t="shared" ref="I407:I409" si="126">I401+1</f>
        <v>68</v>
      </c>
      <c r="J407">
        <v>2</v>
      </c>
      <c r="K407" t="s">
        <v>3</v>
      </c>
      <c r="L407">
        <f>VLOOKUP(I407,ToRaid,J407,FALSE)</f>
        <v>0</v>
      </c>
      <c r="O407" t="str">
        <f>CHAR(34)&amp;K407&amp;CHAR(34)&amp;": "&amp;L407&amp;","</f>
        <v>"X": 0,</v>
      </c>
    </row>
    <row r="408" spans="9:15" x14ac:dyDescent="0.25">
      <c r="I408">
        <f t="shared" si="126"/>
        <v>68</v>
      </c>
      <c r="J408">
        <v>3</v>
      </c>
      <c r="K408" t="s">
        <v>4</v>
      </c>
      <c r="L408">
        <f>VLOOKUP(I408,ToRaid,J408,FALSE)</f>
        <v>0</v>
      </c>
      <c r="O408" t="str">
        <f>CHAR(34)&amp;K408&amp;CHAR(34)&amp;": "&amp;L408</f>
        <v>"Y": 0</v>
      </c>
    </row>
    <row r="409" spans="9:15" x14ac:dyDescent="0.25">
      <c r="I409">
        <f t="shared" si="126"/>
        <v>68</v>
      </c>
      <c r="J409">
        <v>4</v>
      </c>
      <c r="K409" t="s">
        <v>10</v>
      </c>
      <c r="L409">
        <f>VLOOKUP(I409,ToRaid,J409,FALSE)</f>
        <v>0</v>
      </c>
      <c r="O409" t="str">
        <f>CHAR(34)&amp;K409&amp;CHAR(34)&amp;": "&amp;CHAR(34)&amp;L409&amp;CHAR(34)</f>
        <v>"CanRaid": "0"</v>
      </c>
    </row>
    <row r="410" spans="9:15" x14ac:dyDescent="0.25">
      <c r="O410" t="s">
        <v>5</v>
      </c>
    </row>
    <row r="411" spans="9:15" x14ac:dyDescent="0.25">
      <c r="O411" t="s">
        <v>1</v>
      </c>
    </row>
    <row r="412" spans="9:15" x14ac:dyDescent="0.25">
      <c r="I412">
        <f>I406+1</f>
        <v>69</v>
      </c>
      <c r="J412">
        <v>1</v>
      </c>
      <c r="K412" t="s">
        <v>2</v>
      </c>
      <c r="L412">
        <f>VLOOKUP(I412,ToRaid,J412,FALSE)</f>
        <v>69</v>
      </c>
      <c r="O412" t="str">
        <f>CHAR(34)&amp;K412&amp;CHAR(34)&amp;": "&amp;L412&amp;","</f>
        <v>"Id": 69,</v>
      </c>
    </row>
    <row r="413" spans="9:15" x14ac:dyDescent="0.25">
      <c r="I413">
        <f t="shared" ref="I413:I415" si="127">I407+1</f>
        <v>69</v>
      </c>
      <c r="J413">
        <v>2</v>
      </c>
      <c r="K413" t="s">
        <v>3</v>
      </c>
      <c r="L413">
        <f>VLOOKUP(I413,ToRaid,J413,FALSE)</f>
        <v>0</v>
      </c>
      <c r="O413" t="str">
        <f>CHAR(34)&amp;K413&amp;CHAR(34)&amp;": "&amp;L413&amp;","</f>
        <v>"X": 0,</v>
      </c>
    </row>
    <row r="414" spans="9:15" x14ac:dyDescent="0.25">
      <c r="I414">
        <f t="shared" si="127"/>
        <v>69</v>
      </c>
      <c r="J414">
        <v>3</v>
      </c>
      <c r="K414" t="s">
        <v>4</v>
      </c>
      <c r="L414">
        <f>VLOOKUP(I414,ToRaid,J414,FALSE)</f>
        <v>0</v>
      </c>
      <c r="O414" t="str">
        <f>CHAR(34)&amp;K414&amp;CHAR(34)&amp;": "&amp;L414</f>
        <v>"Y": 0</v>
      </c>
    </row>
    <row r="415" spans="9:15" x14ac:dyDescent="0.25">
      <c r="I415">
        <f t="shared" si="127"/>
        <v>69</v>
      </c>
      <c r="J415">
        <v>4</v>
      </c>
      <c r="K415" t="s">
        <v>10</v>
      </c>
      <c r="L415">
        <f>VLOOKUP(I415,ToRaid,J415,FALSE)</f>
        <v>0</v>
      </c>
      <c r="O415" t="str">
        <f>CHAR(34)&amp;K415&amp;CHAR(34)&amp;": "&amp;CHAR(34)&amp;L415&amp;CHAR(34)</f>
        <v>"CanRaid": "0"</v>
      </c>
    </row>
    <row r="416" spans="9:15" x14ac:dyDescent="0.25">
      <c r="O416" t="s">
        <v>5</v>
      </c>
    </row>
    <row r="417" spans="9:15" x14ac:dyDescent="0.25">
      <c r="O417" t="s">
        <v>1</v>
      </c>
    </row>
    <row r="418" spans="9:15" x14ac:dyDescent="0.25">
      <c r="I418">
        <f>I412+1</f>
        <v>70</v>
      </c>
      <c r="J418">
        <v>1</v>
      </c>
      <c r="K418" t="s">
        <v>2</v>
      </c>
      <c r="L418">
        <f>VLOOKUP(I418,ToRaid,J418,FALSE)</f>
        <v>70</v>
      </c>
      <c r="O418" t="str">
        <f>CHAR(34)&amp;K418&amp;CHAR(34)&amp;": "&amp;L418&amp;","</f>
        <v>"Id": 70,</v>
      </c>
    </row>
    <row r="419" spans="9:15" x14ac:dyDescent="0.25">
      <c r="I419">
        <f t="shared" ref="I419:I421" si="128">I413+1</f>
        <v>70</v>
      </c>
      <c r="J419">
        <v>2</v>
      </c>
      <c r="K419" t="s">
        <v>3</v>
      </c>
      <c r="L419">
        <f>VLOOKUP(I419,ToRaid,J419,FALSE)</f>
        <v>0</v>
      </c>
      <c r="O419" t="str">
        <f>CHAR(34)&amp;K419&amp;CHAR(34)&amp;": "&amp;L419&amp;","</f>
        <v>"X": 0,</v>
      </c>
    </row>
    <row r="420" spans="9:15" x14ac:dyDescent="0.25">
      <c r="I420">
        <f t="shared" si="128"/>
        <v>70</v>
      </c>
      <c r="J420">
        <v>3</v>
      </c>
      <c r="K420" t="s">
        <v>4</v>
      </c>
      <c r="L420">
        <f>VLOOKUP(I420,ToRaid,J420,FALSE)</f>
        <v>0</v>
      </c>
      <c r="O420" t="str">
        <f>CHAR(34)&amp;K420&amp;CHAR(34)&amp;": "&amp;L420</f>
        <v>"Y": 0</v>
      </c>
    </row>
    <row r="421" spans="9:15" x14ac:dyDescent="0.25">
      <c r="I421">
        <f t="shared" si="128"/>
        <v>70</v>
      </c>
      <c r="J421">
        <v>4</v>
      </c>
      <c r="K421" t="s">
        <v>10</v>
      </c>
      <c r="L421">
        <f>VLOOKUP(I421,ToRaid,J421,FALSE)</f>
        <v>0</v>
      </c>
      <c r="O421" t="str">
        <f>CHAR(34)&amp;K421&amp;CHAR(34)&amp;": "&amp;CHAR(34)&amp;L421&amp;CHAR(34)</f>
        <v>"CanRaid": "0"</v>
      </c>
    </row>
    <row r="422" spans="9:15" x14ac:dyDescent="0.25">
      <c r="O422" t="s">
        <v>5</v>
      </c>
    </row>
    <row r="423" spans="9:15" x14ac:dyDescent="0.25">
      <c r="O423" t="s">
        <v>1</v>
      </c>
    </row>
    <row r="424" spans="9:15" x14ac:dyDescent="0.25">
      <c r="I424">
        <f>I418+1</f>
        <v>71</v>
      </c>
      <c r="J424">
        <v>1</v>
      </c>
      <c r="K424" t="s">
        <v>2</v>
      </c>
      <c r="L424">
        <f>VLOOKUP(I424,ToRaid,J424,FALSE)</f>
        <v>71</v>
      </c>
      <c r="O424" t="str">
        <f>CHAR(34)&amp;K424&amp;CHAR(34)&amp;": "&amp;L424&amp;","</f>
        <v>"Id": 71,</v>
      </c>
    </row>
    <row r="425" spans="9:15" x14ac:dyDescent="0.25">
      <c r="I425">
        <f t="shared" ref="I425:I427" si="129">I419+1</f>
        <v>71</v>
      </c>
      <c r="J425">
        <v>2</v>
      </c>
      <c r="K425" t="s">
        <v>3</v>
      </c>
      <c r="L425">
        <f>VLOOKUP(I425,ToRaid,J425,FALSE)</f>
        <v>0</v>
      </c>
      <c r="O425" t="str">
        <f>CHAR(34)&amp;K425&amp;CHAR(34)&amp;": "&amp;L425&amp;","</f>
        <v>"X": 0,</v>
      </c>
    </row>
    <row r="426" spans="9:15" x14ac:dyDescent="0.25">
      <c r="I426">
        <f t="shared" si="129"/>
        <v>71</v>
      </c>
      <c r="J426">
        <v>3</v>
      </c>
      <c r="K426" t="s">
        <v>4</v>
      </c>
      <c r="L426">
        <f>VLOOKUP(I426,ToRaid,J426,FALSE)</f>
        <v>0</v>
      </c>
      <c r="O426" t="str">
        <f>CHAR(34)&amp;K426&amp;CHAR(34)&amp;": "&amp;L426</f>
        <v>"Y": 0</v>
      </c>
    </row>
    <row r="427" spans="9:15" x14ac:dyDescent="0.25">
      <c r="I427">
        <f t="shared" si="129"/>
        <v>71</v>
      </c>
      <c r="J427">
        <v>4</v>
      </c>
      <c r="K427" t="s">
        <v>10</v>
      </c>
      <c r="L427">
        <f>VLOOKUP(I427,ToRaid,J427,FALSE)</f>
        <v>0</v>
      </c>
      <c r="O427" t="str">
        <f>CHAR(34)&amp;K427&amp;CHAR(34)&amp;": "&amp;CHAR(34)&amp;L427&amp;CHAR(34)</f>
        <v>"CanRaid": "0"</v>
      </c>
    </row>
    <row r="428" spans="9:15" x14ac:dyDescent="0.25">
      <c r="O428" t="s">
        <v>5</v>
      </c>
    </row>
    <row r="429" spans="9:15" x14ac:dyDescent="0.25">
      <c r="O429" t="s">
        <v>1</v>
      </c>
    </row>
    <row r="430" spans="9:15" x14ac:dyDescent="0.25">
      <c r="I430">
        <f>I424+1</f>
        <v>72</v>
      </c>
      <c r="J430">
        <v>1</v>
      </c>
      <c r="K430" t="s">
        <v>2</v>
      </c>
      <c r="L430">
        <f>VLOOKUP(I430,ToRaid,J430,FALSE)</f>
        <v>72</v>
      </c>
      <c r="O430" t="str">
        <f t="shared" ref="O430:O431" si="130">CHAR(34)&amp;K430&amp;CHAR(34)&amp;": "&amp;L430&amp;","</f>
        <v>"Id": 72,</v>
      </c>
    </row>
    <row r="431" spans="9:15" x14ac:dyDescent="0.25">
      <c r="I431">
        <f t="shared" ref="I431:I433" si="131">I425+1</f>
        <v>72</v>
      </c>
      <c r="J431">
        <v>2</v>
      </c>
      <c r="K431" t="s">
        <v>3</v>
      </c>
      <c r="L431">
        <f>VLOOKUP(I431,ToRaid,J431,FALSE)</f>
        <v>0</v>
      </c>
      <c r="O431" t="str">
        <f t="shared" si="130"/>
        <v>"X": 0,</v>
      </c>
    </row>
    <row r="432" spans="9:15" x14ac:dyDescent="0.25">
      <c r="I432">
        <f t="shared" si="131"/>
        <v>72</v>
      </c>
      <c r="J432">
        <v>3</v>
      </c>
      <c r="K432" t="s">
        <v>4</v>
      </c>
      <c r="L432">
        <f>VLOOKUP(I432,ToRaid,J432,FALSE)</f>
        <v>0</v>
      </c>
      <c r="O432" t="str">
        <f t="shared" ref="O432" si="132">CHAR(34)&amp;K432&amp;CHAR(34)&amp;": "&amp;L432</f>
        <v>"Y": 0</v>
      </c>
    </row>
    <row r="433" spans="9:15" x14ac:dyDescent="0.25">
      <c r="I433">
        <f t="shared" si="131"/>
        <v>72</v>
      </c>
      <c r="J433">
        <v>4</v>
      </c>
      <c r="K433" t="s">
        <v>10</v>
      </c>
      <c r="L433">
        <f>VLOOKUP(I433,ToRaid,J433,FALSE)</f>
        <v>0</v>
      </c>
      <c r="O433" t="str">
        <f t="shared" ref="O433" si="133">CHAR(34)&amp;K433&amp;CHAR(34)&amp;": "&amp;CHAR(34)&amp;L433&amp;CHAR(34)</f>
        <v>"CanRaid": "0"</v>
      </c>
    </row>
    <row r="434" spans="9:15" x14ac:dyDescent="0.25">
      <c r="O434" t="s">
        <v>5</v>
      </c>
    </row>
    <row r="435" spans="9:15" x14ac:dyDescent="0.25">
      <c r="O435" t="s">
        <v>1</v>
      </c>
    </row>
    <row r="436" spans="9:15" x14ac:dyDescent="0.25">
      <c r="I436">
        <f>I430+1</f>
        <v>73</v>
      </c>
      <c r="J436">
        <v>1</v>
      </c>
      <c r="K436" t="s">
        <v>2</v>
      </c>
      <c r="L436">
        <f>VLOOKUP(I436,ToRaid,J436,FALSE)</f>
        <v>73</v>
      </c>
      <c r="O436" t="str">
        <f t="shared" ref="O436:O437" si="134">CHAR(34)&amp;K436&amp;CHAR(34)&amp;": "&amp;L436&amp;","</f>
        <v>"Id": 73,</v>
      </c>
    </row>
    <row r="437" spans="9:15" x14ac:dyDescent="0.25">
      <c r="I437">
        <f t="shared" ref="I437:I439" si="135">I431+1</f>
        <v>73</v>
      </c>
      <c r="J437">
        <v>2</v>
      </c>
      <c r="K437" t="s">
        <v>3</v>
      </c>
      <c r="L437">
        <f>VLOOKUP(I437,ToRaid,J437,FALSE)</f>
        <v>0</v>
      </c>
      <c r="O437" t="str">
        <f t="shared" si="134"/>
        <v>"X": 0,</v>
      </c>
    </row>
    <row r="438" spans="9:15" x14ac:dyDescent="0.25">
      <c r="I438">
        <f t="shared" si="135"/>
        <v>73</v>
      </c>
      <c r="J438">
        <v>3</v>
      </c>
      <c r="K438" t="s">
        <v>4</v>
      </c>
      <c r="L438">
        <f>VLOOKUP(I438,ToRaid,J438,FALSE)</f>
        <v>0</v>
      </c>
      <c r="O438" t="str">
        <f t="shared" ref="O438" si="136">CHAR(34)&amp;K438&amp;CHAR(34)&amp;": "&amp;L438</f>
        <v>"Y": 0</v>
      </c>
    </row>
    <row r="439" spans="9:15" x14ac:dyDescent="0.25">
      <c r="I439">
        <f t="shared" si="135"/>
        <v>73</v>
      </c>
      <c r="J439">
        <v>4</v>
      </c>
      <c r="K439" t="s">
        <v>10</v>
      </c>
      <c r="L439">
        <f>VLOOKUP(I439,ToRaid,J439,FALSE)</f>
        <v>0</v>
      </c>
      <c r="O439" t="str">
        <f t="shared" ref="O439" si="137">CHAR(34)&amp;K439&amp;CHAR(34)&amp;": "&amp;CHAR(34)&amp;L439&amp;CHAR(34)</f>
        <v>"CanRaid": "0"</v>
      </c>
    </row>
    <row r="440" spans="9:15" x14ac:dyDescent="0.25">
      <c r="O440" t="s">
        <v>5</v>
      </c>
    </row>
    <row r="441" spans="9:15" x14ac:dyDescent="0.25">
      <c r="O441" t="s">
        <v>1</v>
      </c>
    </row>
    <row r="442" spans="9:15" x14ac:dyDescent="0.25">
      <c r="I442">
        <f>I436+1</f>
        <v>74</v>
      </c>
      <c r="J442">
        <v>1</v>
      </c>
      <c r="K442" t="s">
        <v>2</v>
      </c>
      <c r="L442">
        <f>VLOOKUP(I442,ToRaid,J442,FALSE)</f>
        <v>74</v>
      </c>
      <c r="O442" t="str">
        <f t="shared" ref="O442:O443" si="138">CHAR(34)&amp;K442&amp;CHAR(34)&amp;": "&amp;L442&amp;","</f>
        <v>"Id": 74,</v>
      </c>
    </row>
    <row r="443" spans="9:15" x14ac:dyDescent="0.25">
      <c r="I443">
        <f t="shared" ref="I443:I445" si="139">I437+1</f>
        <v>74</v>
      </c>
      <c r="J443">
        <v>2</v>
      </c>
      <c r="K443" t="s">
        <v>3</v>
      </c>
      <c r="L443">
        <f>VLOOKUP(I443,ToRaid,J443,FALSE)</f>
        <v>0</v>
      </c>
      <c r="O443" t="str">
        <f t="shared" si="138"/>
        <v>"X": 0,</v>
      </c>
    </row>
    <row r="444" spans="9:15" x14ac:dyDescent="0.25">
      <c r="I444">
        <f t="shared" si="139"/>
        <v>74</v>
      </c>
      <c r="J444">
        <v>3</v>
      </c>
      <c r="K444" t="s">
        <v>4</v>
      </c>
      <c r="L444">
        <f>VLOOKUP(I444,ToRaid,J444,FALSE)</f>
        <v>0</v>
      </c>
      <c r="O444" t="str">
        <f t="shared" ref="O444" si="140">CHAR(34)&amp;K444&amp;CHAR(34)&amp;": "&amp;L444</f>
        <v>"Y": 0</v>
      </c>
    </row>
    <row r="445" spans="9:15" x14ac:dyDescent="0.25">
      <c r="I445">
        <f t="shared" si="139"/>
        <v>74</v>
      </c>
      <c r="J445">
        <v>4</v>
      </c>
      <c r="K445" t="s">
        <v>10</v>
      </c>
      <c r="L445">
        <f>VLOOKUP(I445,ToRaid,J445,FALSE)</f>
        <v>0</v>
      </c>
      <c r="O445" t="str">
        <f t="shared" ref="O445" si="141">CHAR(34)&amp;K445&amp;CHAR(34)&amp;": "&amp;CHAR(34)&amp;L445&amp;CHAR(34)</f>
        <v>"CanRaid": "0"</v>
      </c>
    </row>
    <row r="446" spans="9:15" x14ac:dyDescent="0.25">
      <c r="O446" t="s">
        <v>5</v>
      </c>
    </row>
    <row r="447" spans="9:15" x14ac:dyDescent="0.25">
      <c r="O447" t="s">
        <v>1</v>
      </c>
    </row>
    <row r="448" spans="9:15" x14ac:dyDescent="0.25">
      <c r="I448">
        <f>I442+1</f>
        <v>75</v>
      </c>
      <c r="J448">
        <v>1</v>
      </c>
      <c r="K448" t="s">
        <v>2</v>
      </c>
      <c r="L448">
        <f>VLOOKUP(I448,ToRaid,J448,FALSE)</f>
        <v>75</v>
      </c>
      <c r="O448" t="str">
        <f t="shared" ref="O448:O449" si="142">CHAR(34)&amp;K448&amp;CHAR(34)&amp;": "&amp;L448&amp;","</f>
        <v>"Id": 75,</v>
      </c>
    </row>
    <row r="449" spans="9:15" x14ac:dyDescent="0.25">
      <c r="I449">
        <f t="shared" ref="I449:I451" si="143">I443+1</f>
        <v>75</v>
      </c>
      <c r="J449">
        <v>2</v>
      </c>
      <c r="K449" t="s">
        <v>3</v>
      </c>
      <c r="L449">
        <f>VLOOKUP(I449,ToRaid,J449,FALSE)</f>
        <v>0</v>
      </c>
      <c r="O449" t="str">
        <f t="shared" si="142"/>
        <v>"X": 0,</v>
      </c>
    </row>
    <row r="450" spans="9:15" x14ac:dyDescent="0.25">
      <c r="I450">
        <f t="shared" si="143"/>
        <v>75</v>
      </c>
      <c r="J450">
        <v>3</v>
      </c>
      <c r="K450" t="s">
        <v>4</v>
      </c>
      <c r="L450">
        <f>VLOOKUP(I450,ToRaid,J450,FALSE)</f>
        <v>0</v>
      </c>
      <c r="O450" t="str">
        <f t="shared" ref="O450" si="144">CHAR(34)&amp;K450&amp;CHAR(34)&amp;": "&amp;L450</f>
        <v>"Y": 0</v>
      </c>
    </row>
    <row r="451" spans="9:15" x14ac:dyDescent="0.25">
      <c r="I451">
        <f t="shared" si="143"/>
        <v>75</v>
      </c>
      <c r="J451">
        <v>4</v>
      </c>
      <c r="K451" t="s">
        <v>10</v>
      </c>
      <c r="L451">
        <f>VLOOKUP(I451,ToRaid,J451,FALSE)</f>
        <v>0</v>
      </c>
      <c r="O451" t="str">
        <f t="shared" ref="O451" si="145">CHAR(34)&amp;K451&amp;CHAR(34)&amp;": "&amp;CHAR(34)&amp;L451&amp;CHAR(34)</f>
        <v>"CanRaid": "0"</v>
      </c>
    </row>
    <row r="452" spans="9:15" x14ac:dyDescent="0.25">
      <c r="O452" t="s">
        <v>5</v>
      </c>
    </row>
    <row r="453" spans="9:15" x14ac:dyDescent="0.25">
      <c r="O453" t="s">
        <v>1</v>
      </c>
    </row>
    <row r="454" spans="9:15" x14ac:dyDescent="0.25">
      <c r="I454">
        <f>I448+1</f>
        <v>76</v>
      </c>
      <c r="J454">
        <v>1</v>
      </c>
      <c r="K454" t="s">
        <v>2</v>
      </c>
      <c r="L454">
        <f>VLOOKUP(I454,ToRaid,J454,FALSE)</f>
        <v>76</v>
      </c>
      <c r="O454" t="str">
        <f t="shared" ref="O454:O455" si="146">CHAR(34)&amp;K454&amp;CHAR(34)&amp;": "&amp;L454&amp;","</f>
        <v>"Id": 76,</v>
      </c>
    </row>
    <row r="455" spans="9:15" x14ac:dyDescent="0.25">
      <c r="I455">
        <f t="shared" ref="I455:I457" si="147">I449+1</f>
        <v>76</v>
      </c>
      <c r="J455">
        <v>2</v>
      </c>
      <c r="K455" t="s">
        <v>3</v>
      </c>
      <c r="L455">
        <f>VLOOKUP(I455,ToRaid,J455,FALSE)</f>
        <v>0</v>
      </c>
      <c r="O455" t="str">
        <f t="shared" si="146"/>
        <v>"X": 0,</v>
      </c>
    </row>
    <row r="456" spans="9:15" x14ac:dyDescent="0.25">
      <c r="I456">
        <f t="shared" si="147"/>
        <v>76</v>
      </c>
      <c r="J456">
        <v>3</v>
      </c>
      <c r="K456" t="s">
        <v>4</v>
      </c>
      <c r="L456">
        <f>VLOOKUP(I456,ToRaid,J456,FALSE)</f>
        <v>0</v>
      </c>
      <c r="O456" t="str">
        <f t="shared" ref="O456" si="148">CHAR(34)&amp;K456&amp;CHAR(34)&amp;": "&amp;L456</f>
        <v>"Y": 0</v>
      </c>
    </row>
    <row r="457" spans="9:15" x14ac:dyDescent="0.25">
      <c r="I457">
        <f t="shared" si="147"/>
        <v>76</v>
      </c>
      <c r="J457">
        <v>4</v>
      </c>
      <c r="K457" t="s">
        <v>10</v>
      </c>
      <c r="L457">
        <f>VLOOKUP(I457,ToRaid,J457,FALSE)</f>
        <v>0</v>
      </c>
      <c r="O457" t="str">
        <f t="shared" ref="O457" si="149">CHAR(34)&amp;K457&amp;CHAR(34)&amp;": "&amp;CHAR(34)&amp;L457&amp;CHAR(34)</f>
        <v>"CanRaid": "0"</v>
      </c>
    </row>
    <row r="458" spans="9:15" x14ac:dyDescent="0.25">
      <c r="O458" t="s">
        <v>5</v>
      </c>
    </row>
    <row r="459" spans="9:15" x14ac:dyDescent="0.25">
      <c r="O459" t="s">
        <v>1</v>
      </c>
    </row>
    <row r="460" spans="9:15" x14ac:dyDescent="0.25">
      <c r="I460">
        <f>I454+1</f>
        <v>77</v>
      </c>
      <c r="J460">
        <v>1</v>
      </c>
      <c r="K460" t="s">
        <v>2</v>
      </c>
      <c r="L460">
        <f>VLOOKUP(I460,ToRaid,J460,FALSE)</f>
        <v>77</v>
      </c>
      <c r="O460" t="str">
        <f t="shared" ref="O460:O461" si="150">CHAR(34)&amp;K460&amp;CHAR(34)&amp;": "&amp;L460&amp;","</f>
        <v>"Id": 77,</v>
      </c>
    </row>
    <row r="461" spans="9:15" x14ac:dyDescent="0.25">
      <c r="I461">
        <f t="shared" ref="I461:I463" si="151">I455+1</f>
        <v>77</v>
      </c>
      <c r="J461">
        <v>2</v>
      </c>
      <c r="K461" t="s">
        <v>3</v>
      </c>
      <c r="L461">
        <f>VLOOKUP(I461,ToRaid,J461,FALSE)</f>
        <v>0</v>
      </c>
      <c r="O461" t="str">
        <f t="shared" si="150"/>
        <v>"X": 0,</v>
      </c>
    </row>
    <row r="462" spans="9:15" x14ac:dyDescent="0.25">
      <c r="I462">
        <f t="shared" si="151"/>
        <v>77</v>
      </c>
      <c r="J462">
        <v>3</v>
      </c>
      <c r="K462" t="s">
        <v>4</v>
      </c>
      <c r="L462">
        <f>VLOOKUP(I462,ToRaid,J462,FALSE)</f>
        <v>0</v>
      </c>
      <c r="O462" t="str">
        <f t="shared" ref="O462" si="152">CHAR(34)&amp;K462&amp;CHAR(34)&amp;": "&amp;L462</f>
        <v>"Y": 0</v>
      </c>
    </row>
    <row r="463" spans="9:15" x14ac:dyDescent="0.25">
      <c r="I463">
        <f t="shared" si="151"/>
        <v>77</v>
      </c>
      <c r="J463">
        <v>4</v>
      </c>
      <c r="K463" t="s">
        <v>10</v>
      </c>
      <c r="L463">
        <f>VLOOKUP(I463,ToRaid,J463,FALSE)</f>
        <v>0</v>
      </c>
      <c r="O463" t="str">
        <f t="shared" ref="O463" si="153">CHAR(34)&amp;K463&amp;CHAR(34)&amp;": "&amp;CHAR(34)&amp;L463&amp;CHAR(34)</f>
        <v>"CanRaid": "0"</v>
      </c>
    </row>
    <row r="464" spans="9:15" x14ac:dyDescent="0.25">
      <c r="O464" t="s">
        <v>5</v>
      </c>
    </row>
    <row r="465" spans="9:15" x14ac:dyDescent="0.25">
      <c r="O465" t="s">
        <v>1</v>
      </c>
    </row>
    <row r="466" spans="9:15" x14ac:dyDescent="0.25">
      <c r="I466">
        <f>I460+1</f>
        <v>78</v>
      </c>
      <c r="J466">
        <v>1</v>
      </c>
      <c r="K466" t="s">
        <v>2</v>
      </c>
      <c r="L466">
        <f>VLOOKUP(I466,ToRaid,J466,FALSE)</f>
        <v>78</v>
      </c>
      <c r="O466" t="str">
        <f t="shared" ref="O466:O467" si="154">CHAR(34)&amp;K466&amp;CHAR(34)&amp;": "&amp;L466&amp;","</f>
        <v>"Id": 78,</v>
      </c>
    </row>
    <row r="467" spans="9:15" x14ac:dyDescent="0.25">
      <c r="I467">
        <f t="shared" ref="I467:I469" si="155">I461+1</f>
        <v>78</v>
      </c>
      <c r="J467">
        <v>2</v>
      </c>
      <c r="K467" t="s">
        <v>3</v>
      </c>
      <c r="L467">
        <f>VLOOKUP(I467,ToRaid,J467,FALSE)</f>
        <v>0</v>
      </c>
      <c r="O467" t="str">
        <f t="shared" si="154"/>
        <v>"X": 0,</v>
      </c>
    </row>
    <row r="468" spans="9:15" x14ac:dyDescent="0.25">
      <c r="I468">
        <f t="shared" si="155"/>
        <v>78</v>
      </c>
      <c r="J468">
        <v>3</v>
      </c>
      <c r="K468" t="s">
        <v>4</v>
      </c>
      <c r="L468">
        <f>VLOOKUP(I468,ToRaid,J468,FALSE)</f>
        <v>0</v>
      </c>
      <c r="O468" t="str">
        <f t="shared" ref="O468" si="156">CHAR(34)&amp;K468&amp;CHAR(34)&amp;": "&amp;L468</f>
        <v>"Y": 0</v>
      </c>
    </row>
    <row r="469" spans="9:15" x14ac:dyDescent="0.25">
      <c r="I469">
        <f t="shared" si="155"/>
        <v>78</v>
      </c>
      <c r="J469">
        <v>4</v>
      </c>
      <c r="K469" t="s">
        <v>10</v>
      </c>
      <c r="L469">
        <f>VLOOKUP(I469,ToRaid,J469,FALSE)</f>
        <v>0</v>
      </c>
      <c r="O469" t="str">
        <f t="shared" ref="O469" si="157">CHAR(34)&amp;K469&amp;CHAR(34)&amp;": "&amp;CHAR(34)&amp;L469&amp;CHAR(34)</f>
        <v>"CanRaid": "0"</v>
      </c>
    </row>
    <row r="470" spans="9:15" x14ac:dyDescent="0.25">
      <c r="O470" t="s">
        <v>5</v>
      </c>
    </row>
    <row r="471" spans="9:15" x14ac:dyDescent="0.25">
      <c r="O471" t="s">
        <v>1</v>
      </c>
    </row>
    <row r="472" spans="9:15" x14ac:dyDescent="0.25">
      <c r="I472">
        <f>I466+1</f>
        <v>79</v>
      </c>
      <c r="J472">
        <v>1</v>
      </c>
      <c r="K472" t="s">
        <v>2</v>
      </c>
      <c r="L472">
        <f>VLOOKUP(I472,ToRaid,J472,FALSE)</f>
        <v>79</v>
      </c>
      <c r="O472" t="str">
        <f t="shared" ref="O472:O473" si="158">CHAR(34)&amp;K472&amp;CHAR(34)&amp;": "&amp;L472&amp;","</f>
        <v>"Id": 79,</v>
      </c>
    </row>
    <row r="473" spans="9:15" x14ac:dyDescent="0.25">
      <c r="I473">
        <f t="shared" ref="I473:I475" si="159">I467+1</f>
        <v>79</v>
      </c>
      <c r="J473">
        <v>2</v>
      </c>
      <c r="K473" t="s">
        <v>3</v>
      </c>
      <c r="L473">
        <f>VLOOKUP(I473,ToRaid,J473,FALSE)</f>
        <v>0</v>
      </c>
      <c r="O473" t="str">
        <f t="shared" si="158"/>
        <v>"X": 0,</v>
      </c>
    </row>
    <row r="474" spans="9:15" x14ac:dyDescent="0.25">
      <c r="I474">
        <f t="shared" si="159"/>
        <v>79</v>
      </c>
      <c r="J474">
        <v>3</v>
      </c>
      <c r="K474" t="s">
        <v>4</v>
      </c>
      <c r="L474">
        <f>VLOOKUP(I474,ToRaid,J474,FALSE)</f>
        <v>0</v>
      </c>
      <c r="O474" t="str">
        <f t="shared" ref="O474" si="160">CHAR(34)&amp;K474&amp;CHAR(34)&amp;": "&amp;L474</f>
        <v>"Y": 0</v>
      </c>
    </row>
    <row r="475" spans="9:15" x14ac:dyDescent="0.25">
      <c r="I475">
        <f t="shared" si="159"/>
        <v>79</v>
      </c>
      <c r="J475">
        <v>4</v>
      </c>
      <c r="K475" t="s">
        <v>10</v>
      </c>
      <c r="L475">
        <f>VLOOKUP(I475,ToRaid,J475,FALSE)</f>
        <v>0</v>
      </c>
      <c r="O475" t="str">
        <f t="shared" ref="O475" si="161">CHAR(34)&amp;K475&amp;CHAR(34)&amp;": "&amp;CHAR(34)&amp;L475&amp;CHAR(34)</f>
        <v>"CanRaid": "0"</v>
      </c>
    </row>
    <row r="476" spans="9:15" x14ac:dyDescent="0.25">
      <c r="O476" t="s">
        <v>5</v>
      </c>
    </row>
    <row r="477" spans="9:15" x14ac:dyDescent="0.25">
      <c r="O477" t="s">
        <v>1</v>
      </c>
    </row>
    <row r="478" spans="9:15" x14ac:dyDescent="0.25">
      <c r="I478">
        <f>I472+1</f>
        <v>80</v>
      </c>
      <c r="J478">
        <v>1</v>
      </c>
      <c r="K478" t="s">
        <v>2</v>
      </c>
      <c r="L478">
        <f>VLOOKUP(I478,ToRaid,J478,FALSE)</f>
        <v>80</v>
      </c>
      <c r="O478" t="str">
        <f t="shared" ref="O478:O479" si="162">CHAR(34)&amp;K478&amp;CHAR(34)&amp;": "&amp;L478&amp;","</f>
        <v>"Id": 80,</v>
      </c>
    </row>
    <row r="479" spans="9:15" x14ac:dyDescent="0.25">
      <c r="I479">
        <f t="shared" ref="I479:I481" si="163">I473+1</f>
        <v>80</v>
      </c>
      <c r="J479">
        <v>2</v>
      </c>
      <c r="K479" t="s">
        <v>3</v>
      </c>
      <c r="L479">
        <f>VLOOKUP(I479,ToRaid,J479,FALSE)</f>
        <v>0</v>
      </c>
      <c r="O479" t="str">
        <f t="shared" si="162"/>
        <v>"X": 0,</v>
      </c>
    </row>
    <row r="480" spans="9:15" x14ac:dyDescent="0.25">
      <c r="I480">
        <f t="shared" si="163"/>
        <v>80</v>
      </c>
      <c r="J480">
        <v>3</v>
      </c>
      <c r="K480" t="s">
        <v>4</v>
      </c>
      <c r="L480">
        <f>VLOOKUP(I480,ToRaid,J480,FALSE)</f>
        <v>0</v>
      </c>
      <c r="O480" t="str">
        <f t="shared" ref="O480" si="164">CHAR(34)&amp;K480&amp;CHAR(34)&amp;": "&amp;L480</f>
        <v>"Y": 0</v>
      </c>
    </row>
    <row r="481" spans="9:15" x14ac:dyDescent="0.25">
      <c r="I481">
        <f t="shared" si="163"/>
        <v>80</v>
      </c>
      <c r="J481">
        <v>4</v>
      </c>
      <c r="K481" t="s">
        <v>10</v>
      </c>
      <c r="L481">
        <f>VLOOKUP(I481,ToRaid,J481,FALSE)</f>
        <v>0</v>
      </c>
      <c r="O481" t="str">
        <f t="shared" ref="O481" si="165">CHAR(34)&amp;K481&amp;CHAR(34)&amp;": "&amp;CHAR(34)&amp;L481&amp;CHAR(34)</f>
        <v>"CanRaid": "0"</v>
      </c>
    </row>
  </sheetData>
  <sortState ref="C5:H63">
    <sortCondition ref="F5:F63"/>
  </sortState>
  <conditionalFormatting sqref="G10:H10 G14:H14 G16:H16 G20:H20 G23:H23 G5:H5 G7:H8 G9 G11:G13 G15 G17:G19 G21:G22 G24:G63 E5:E64">
    <cfRule type="expression" dxfId="7" priority="7">
      <formula>IF(E5="false",TRUE,FALSE)</formula>
    </cfRule>
  </conditionalFormatting>
  <conditionalFormatting sqref="G6">
    <cfRule type="expression" dxfId="6" priority="6">
      <formula>IF(G6="false",TRUE,FALSE)</formula>
    </cfRule>
  </conditionalFormatting>
  <conditionalFormatting sqref="G25">
    <cfRule type="expression" dxfId="5" priority="5">
      <formula>IF(G25="false",TRUE,FALSE)</formula>
    </cfRule>
  </conditionalFormatting>
  <conditionalFormatting sqref="U4:U36">
    <cfRule type="expression" dxfId="4" priority="4">
      <formula>IF(U4="false",TRUE,FALSE)</formula>
    </cfRule>
  </conditionalFormatting>
  <conditionalFormatting sqref="V4 V6:V23 V25:V36">
    <cfRule type="expression" dxfId="3" priority="3">
      <formula>IF(V4="false",TRUE,FALSE)</formula>
    </cfRule>
  </conditionalFormatting>
  <conditionalFormatting sqref="V5">
    <cfRule type="expression" dxfId="2" priority="2">
      <formula>IF(V5="false",TRUE,FALSE)</formula>
    </cfRule>
  </conditionalFormatting>
  <conditionalFormatting sqref="V24">
    <cfRule type="expression" dxfId="1" priority="1">
      <formula>IF(V24="false",TRUE,FALSE)</formula>
    </cfRule>
  </conditionalFormatting>
  <hyperlinks>
    <hyperlink ref="A1" r:id="rId1" xr:uid="{21C15D62-C8D4-4DC3-9466-8933159407D1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2575-6A1A-4F29-8B52-FC457B6C6596}">
  <dimension ref="B2:T101"/>
  <sheetViews>
    <sheetView topLeftCell="A10" workbookViewId="0">
      <selection activeCell="C24" sqref="C24"/>
    </sheetView>
  </sheetViews>
  <sheetFormatPr baseColWidth="10" defaultRowHeight="15" x14ac:dyDescent="0.25"/>
  <cols>
    <col min="2" max="2" width="12.7109375" bestFit="1" customWidth="1"/>
    <col min="3" max="3" width="14.5703125" bestFit="1" customWidth="1"/>
    <col min="4" max="4" width="29.7109375" customWidth="1"/>
    <col min="5" max="5" width="10.7109375" bestFit="1" customWidth="1"/>
    <col min="6" max="6" width="10.28515625" bestFit="1" customWidth="1"/>
    <col min="7" max="7" width="10.42578125" bestFit="1" customWidth="1"/>
    <col min="8" max="8" width="10.5703125" bestFit="1" customWidth="1"/>
    <col min="9" max="9" width="9.7109375" bestFit="1" customWidth="1"/>
    <col min="10" max="10" width="14.28515625" bestFit="1" customWidth="1"/>
    <col min="12" max="12" width="12.7109375" bestFit="1" customWidth="1"/>
    <col min="13" max="13" width="12.28515625" bestFit="1" customWidth="1"/>
    <col min="14" max="14" width="15.7109375" bestFit="1" customWidth="1"/>
  </cols>
  <sheetData>
    <row r="2" spans="2:20" ht="30.75" thickBot="1" x14ac:dyDescent="0.3">
      <c r="B2" s="60" t="s">
        <v>113</v>
      </c>
      <c r="C2" s="60" t="s">
        <v>343</v>
      </c>
      <c r="D2" s="61" t="s">
        <v>114</v>
      </c>
      <c r="E2" s="62" t="s">
        <v>338</v>
      </c>
      <c r="F2" s="62" t="s">
        <v>339</v>
      </c>
      <c r="G2" s="62" t="s">
        <v>340</v>
      </c>
      <c r="H2" s="62" t="s">
        <v>341</v>
      </c>
      <c r="I2" s="62" t="s">
        <v>342</v>
      </c>
      <c r="J2" s="61" t="s">
        <v>115</v>
      </c>
      <c r="K2" s="61" t="s">
        <v>10</v>
      </c>
      <c r="L2" s="61" t="s">
        <v>344</v>
      </c>
      <c r="M2" s="60" t="s">
        <v>116</v>
      </c>
      <c r="N2" s="60" t="s">
        <v>347</v>
      </c>
      <c r="T2" t="s">
        <v>1</v>
      </c>
    </row>
    <row r="3" spans="2:20" ht="19.5" thickTop="1" thickBot="1" x14ac:dyDescent="0.3">
      <c r="B3" s="30">
        <v>1.41</v>
      </c>
      <c r="C3" s="31" t="s">
        <v>22</v>
      </c>
      <c r="D3" s="9" t="s">
        <v>23</v>
      </c>
      <c r="E3" s="33">
        <v>10</v>
      </c>
      <c r="F3" s="33">
        <v>10</v>
      </c>
      <c r="G3" s="33">
        <v>10</v>
      </c>
      <c r="H3" s="33">
        <v>10</v>
      </c>
      <c r="I3" s="33">
        <v>10</v>
      </c>
      <c r="J3" s="32" t="s">
        <v>117</v>
      </c>
      <c r="K3" s="2" t="s">
        <v>11</v>
      </c>
      <c r="L3" s="56">
        <v>1</v>
      </c>
      <c r="M3" s="47"/>
      <c r="N3" s="64"/>
      <c r="O3">
        <v>1</v>
      </c>
      <c r="P3" t="s">
        <v>2</v>
      </c>
      <c r="Q3">
        <f>O3</f>
        <v>1</v>
      </c>
      <c r="T3" t="str">
        <f>CHAR(34)&amp;P3&amp;CHAR(34)&amp;": "&amp;Q3&amp;","</f>
        <v>"Id": 1,</v>
      </c>
    </row>
    <row r="4" spans="2:20" ht="18.75" thickBot="1" x14ac:dyDescent="0.3">
      <c r="B4" s="30">
        <v>1.41</v>
      </c>
      <c r="C4" s="31" t="s">
        <v>20</v>
      </c>
      <c r="D4" s="9" t="s">
        <v>21</v>
      </c>
      <c r="E4" s="33">
        <v>57</v>
      </c>
      <c r="F4" s="33">
        <v>57</v>
      </c>
      <c r="G4" s="33">
        <v>57</v>
      </c>
      <c r="H4" s="33">
        <v>57</v>
      </c>
      <c r="I4" s="33">
        <v>57</v>
      </c>
      <c r="J4" s="32" t="s">
        <v>118</v>
      </c>
      <c r="K4" s="2" t="s">
        <v>11</v>
      </c>
      <c r="L4" s="56">
        <v>1</v>
      </c>
      <c r="M4" s="47"/>
      <c r="N4" s="64"/>
      <c r="O4">
        <v>1</v>
      </c>
      <c r="P4" t="s">
        <v>3</v>
      </c>
      <c r="Q4" t="str">
        <f>LEFT(Q8,FIND("(",Q8)-1)</f>
        <v/>
      </c>
      <c r="T4" t="str">
        <f>CHAR(34)&amp;P4&amp;CHAR(34)&amp;": "&amp;Q4&amp;","</f>
        <v>"X": ,</v>
      </c>
    </row>
    <row r="5" spans="2:20" ht="18.75" thickBot="1" x14ac:dyDescent="0.3">
      <c r="B5" s="35">
        <v>3.16</v>
      </c>
      <c r="C5" s="36" t="s">
        <v>24</v>
      </c>
      <c r="D5" s="16" t="s">
        <v>25</v>
      </c>
      <c r="E5" s="38">
        <v>20</v>
      </c>
      <c r="F5" s="38">
        <v>20</v>
      </c>
      <c r="G5" s="38">
        <v>20</v>
      </c>
      <c r="H5" s="38">
        <v>20</v>
      </c>
      <c r="I5" s="38">
        <v>20</v>
      </c>
      <c r="J5" s="37" t="s">
        <v>119</v>
      </c>
      <c r="K5" s="2" t="s">
        <v>11</v>
      </c>
      <c r="L5" s="57">
        <v>1</v>
      </c>
      <c r="M5" s="47"/>
      <c r="N5" s="64"/>
      <c r="O5">
        <v>1</v>
      </c>
      <c r="P5" t="s">
        <v>4</v>
      </c>
      <c r="T5" t="str">
        <f>CHAR(34)&amp;P5&amp;CHAR(34)&amp;": "&amp;Q5</f>
        <v xml:space="preserve">"Y": </v>
      </c>
    </row>
    <row r="6" spans="2:20" ht="18.75" thickBot="1" x14ac:dyDescent="0.3">
      <c r="B6" s="35">
        <v>3.16</v>
      </c>
      <c r="C6" s="36" t="s">
        <v>26</v>
      </c>
      <c r="D6" s="16" t="s">
        <v>27</v>
      </c>
      <c r="E6" s="38">
        <v>31</v>
      </c>
      <c r="F6" s="38">
        <v>31</v>
      </c>
      <c r="G6" s="38">
        <v>31</v>
      </c>
      <c r="H6" s="38">
        <v>31</v>
      </c>
      <c r="I6" s="38">
        <v>31</v>
      </c>
      <c r="J6" s="37" t="s">
        <v>120</v>
      </c>
      <c r="K6" s="2" t="s">
        <v>11</v>
      </c>
      <c r="L6" s="57">
        <v>1</v>
      </c>
      <c r="M6" s="47"/>
      <c r="N6" s="64"/>
      <c r="O6">
        <v>1</v>
      </c>
      <c r="P6" t="s">
        <v>10</v>
      </c>
      <c r="T6" t="str">
        <f>CHAR(34)&amp;P6&amp;CHAR(34)&amp;": "&amp;CHAR(34)&amp;Q6&amp;CHAR(34)</f>
        <v>"CanRaid": ""</v>
      </c>
    </row>
    <row r="7" spans="2:20" ht="18.75" thickBot="1" x14ac:dyDescent="0.3">
      <c r="B7" s="40">
        <v>4.47</v>
      </c>
      <c r="C7" s="41" t="s">
        <v>28</v>
      </c>
      <c r="D7" s="22" t="s">
        <v>29</v>
      </c>
      <c r="E7" s="43">
        <v>21</v>
      </c>
      <c r="F7" s="43">
        <v>21</v>
      </c>
      <c r="G7" s="43">
        <v>21</v>
      </c>
      <c r="H7" s="43">
        <v>21</v>
      </c>
      <c r="I7" s="43">
        <v>21</v>
      </c>
      <c r="J7" s="42" t="s">
        <v>121</v>
      </c>
      <c r="K7" s="2" t="s">
        <v>11</v>
      </c>
      <c r="L7" s="58">
        <v>1</v>
      </c>
      <c r="M7" s="47"/>
      <c r="N7" s="64"/>
      <c r="O7">
        <v>1</v>
      </c>
      <c r="P7" t="s">
        <v>345</v>
      </c>
      <c r="T7" t="str">
        <f>CHAR(34)&amp;P7&amp;CHAR(34)&amp;": "&amp;CHAR(34)&amp;Q7&amp;CHAR(34)</f>
        <v>"Multiplier": ""</v>
      </c>
    </row>
    <row r="8" spans="2:20" ht="18.75" thickBot="1" x14ac:dyDescent="0.3">
      <c r="B8" s="44">
        <v>5.0999999999999996</v>
      </c>
      <c r="C8" s="45" t="s">
        <v>30</v>
      </c>
      <c r="D8" s="27" t="s">
        <v>31</v>
      </c>
      <c r="E8" s="46">
        <v>41</v>
      </c>
      <c r="F8" s="46">
        <v>36</v>
      </c>
      <c r="G8" s="46">
        <v>35</v>
      </c>
      <c r="H8" s="46">
        <v>30</v>
      </c>
      <c r="I8" s="46">
        <v>25</v>
      </c>
      <c r="J8" s="47" t="s">
        <v>32</v>
      </c>
      <c r="K8" s="2" t="s">
        <v>11</v>
      </c>
      <c r="L8" s="47">
        <v>1</v>
      </c>
      <c r="M8" s="47"/>
      <c r="N8" s="64"/>
      <c r="O8">
        <v>1</v>
      </c>
      <c r="P8" t="s">
        <v>346</v>
      </c>
      <c r="Q8" t="str">
        <f>INDEX(Villages[],O8,2)</f>
        <v>(-32|-50)</v>
      </c>
      <c r="T8" t="s">
        <v>5</v>
      </c>
    </row>
    <row r="9" spans="2:20" ht="18.75" thickBot="1" x14ac:dyDescent="0.3">
      <c r="B9" s="35">
        <v>5.39</v>
      </c>
      <c r="C9" s="36" t="s">
        <v>122</v>
      </c>
      <c r="D9" s="16" t="s">
        <v>123</v>
      </c>
      <c r="E9" s="38">
        <v>266</v>
      </c>
      <c r="F9" s="38">
        <v>266</v>
      </c>
      <c r="G9" s="38">
        <v>266</v>
      </c>
      <c r="H9" s="38">
        <v>266</v>
      </c>
      <c r="I9" s="38">
        <v>266</v>
      </c>
      <c r="J9" s="37" t="s">
        <v>124</v>
      </c>
      <c r="K9" s="2"/>
      <c r="L9" s="57"/>
      <c r="M9" s="47"/>
      <c r="N9" s="64" t="s">
        <v>348</v>
      </c>
    </row>
    <row r="10" spans="2:20" ht="18.75" thickBot="1" x14ac:dyDescent="0.3">
      <c r="B10" s="35">
        <v>5.39</v>
      </c>
      <c r="C10" s="36" t="s">
        <v>33</v>
      </c>
      <c r="D10" s="16" t="s">
        <v>34</v>
      </c>
      <c r="E10" s="38">
        <v>14</v>
      </c>
      <c r="F10" s="38">
        <v>14</v>
      </c>
      <c r="G10" s="38">
        <v>14</v>
      </c>
      <c r="H10" s="38">
        <v>14</v>
      </c>
      <c r="I10" s="38">
        <v>14</v>
      </c>
      <c r="J10" s="37" t="s">
        <v>125</v>
      </c>
      <c r="K10" s="2" t="s">
        <v>11</v>
      </c>
      <c r="L10" s="57"/>
      <c r="M10" s="47"/>
      <c r="N10" s="64"/>
    </row>
    <row r="11" spans="2:20" ht="18.75" thickBot="1" x14ac:dyDescent="0.3">
      <c r="B11" s="40">
        <v>5.83</v>
      </c>
      <c r="C11" s="41" t="s">
        <v>35</v>
      </c>
      <c r="D11" s="22" t="s">
        <v>36</v>
      </c>
      <c r="E11" s="43">
        <v>15</v>
      </c>
      <c r="F11" s="43">
        <v>15</v>
      </c>
      <c r="G11" s="43">
        <v>15</v>
      </c>
      <c r="H11" s="43">
        <v>15</v>
      </c>
      <c r="I11" s="43">
        <v>15</v>
      </c>
      <c r="J11" s="42" t="s">
        <v>126</v>
      </c>
      <c r="K11" s="2" t="s">
        <v>11</v>
      </c>
      <c r="L11" s="58"/>
      <c r="M11" s="47"/>
      <c r="N11" s="64"/>
    </row>
    <row r="12" spans="2:20" ht="18.75" thickBot="1" x14ac:dyDescent="0.3">
      <c r="B12" s="30">
        <v>5.83</v>
      </c>
      <c r="C12" s="31" t="s">
        <v>37</v>
      </c>
      <c r="D12" s="9" t="s">
        <v>38</v>
      </c>
      <c r="E12" s="33">
        <v>22</v>
      </c>
      <c r="F12" s="33">
        <v>22</v>
      </c>
      <c r="G12" s="33">
        <v>22</v>
      </c>
      <c r="H12" s="33">
        <v>22</v>
      </c>
      <c r="I12" s="33">
        <v>22</v>
      </c>
      <c r="J12" s="32" t="s">
        <v>127</v>
      </c>
      <c r="K12" s="2" t="s">
        <v>11</v>
      </c>
      <c r="L12" s="56"/>
      <c r="M12" s="47"/>
      <c r="N12" s="64"/>
    </row>
    <row r="13" spans="2:20" ht="18.75" thickBot="1" x14ac:dyDescent="0.3">
      <c r="B13" s="35">
        <v>6.08</v>
      </c>
      <c r="C13" s="36" t="s">
        <v>39</v>
      </c>
      <c r="D13" s="16" t="s">
        <v>40</v>
      </c>
      <c r="E13" s="38">
        <v>45</v>
      </c>
      <c r="F13" s="38">
        <v>45</v>
      </c>
      <c r="G13" s="38">
        <v>45</v>
      </c>
      <c r="H13" s="38">
        <v>45</v>
      </c>
      <c r="I13" s="38">
        <v>45</v>
      </c>
      <c r="J13" s="37" t="s">
        <v>128</v>
      </c>
      <c r="K13" s="2" t="s">
        <v>11</v>
      </c>
      <c r="L13" s="57"/>
      <c r="M13" s="47"/>
      <c r="N13" s="64"/>
    </row>
    <row r="14" spans="2:20" ht="30.75" thickBot="1" x14ac:dyDescent="0.3">
      <c r="B14" s="35">
        <v>6.32</v>
      </c>
      <c r="C14" s="36" t="s">
        <v>129</v>
      </c>
      <c r="D14" s="16" t="s">
        <v>130</v>
      </c>
      <c r="E14" s="38">
        <v>232</v>
      </c>
      <c r="F14" s="38">
        <v>232</v>
      </c>
      <c r="G14" s="38">
        <v>232</v>
      </c>
      <c r="H14" s="38">
        <v>232</v>
      </c>
      <c r="I14" s="38">
        <v>232</v>
      </c>
      <c r="J14" s="37" t="s">
        <v>131</v>
      </c>
      <c r="K14" s="2" t="s">
        <v>12</v>
      </c>
      <c r="L14" s="57"/>
      <c r="M14" s="47"/>
      <c r="N14" s="64" t="s">
        <v>349</v>
      </c>
    </row>
    <row r="15" spans="2:20" ht="18.75" thickBot="1" x14ac:dyDescent="0.3">
      <c r="B15" s="44">
        <v>6.4</v>
      </c>
      <c r="C15" s="45" t="s">
        <v>41</v>
      </c>
      <c r="D15" s="27" t="s">
        <v>42</v>
      </c>
      <c r="E15" s="46">
        <v>22</v>
      </c>
      <c r="F15" s="46">
        <v>22</v>
      </c>
      <c r="G15" s="46">
        <v>18</v>
      </c>
      <c r="H15" s="46">
        <v>15</v>
      </c>
      <c r="I15" s="46">
        <v>12</v>
      </c>
      <c r="J15" s="47" t="s">
        <v>32</v>
      </c>
      <c r="K15" s="2" t="s">
        <v>11</v>
      </c>
      <c r="L15" s="47"/>
      <c r="M15" s="47"/>
      <c r="N15" s="64"/>
    </row>
    <row r="16" spans="2:20" ht="18.75" thickBot="1" x14ac:dyDescent="0.3">
      <c r="B16" s="40">
        <v>6.71</v>
      </c>
      <c r="C16" s="41" t="s">
        <v>43</v>
      </c>
      <c r="D16" s="22" t="s">
        <v>44</v>
      </c>
      <c r="E16" s="43">
        <v>21</v>
      </c>
      <c r="F16" s="43">
        <v>21</v>
      </c>
      <c r="G16" s="43">
        <v>21</v>
      </c>
      <c r="H16" s="43">
        <v>21</v>
      </c>
      <c r="I16" s="43">
        <v>21</v>
      </c>
      <c r="J16" s="42" t="s">
        <v>132</v>
      </c>
      <c r="K16" s="2" t="s">
        <v>11</v>
      </c>
      <c r="L16" s="58"/>
      <c r="M16" s="47"/>
      <c r="N16" s="64"/>
    </row>
    <row r="17" spans="2:14" ht="18.75" thickBot="1" x14ac:dyDescent="0.3">
      <c r="B17" s="30">
        <v>7.07</v>
      </c>
      <c r="C17" s="31" t="s">
        <v>45</v>
      </c>
      <c r="D17" s="9" t="s">
        <v>46</v>
      </c>
      <c r="E17" s="33">
        <v>14</v>
      </c>
      <c r="F17" s="33">
        <v>14</v>
      </c>
      <c r="G17" s="33">
        <v>14</v>
      </c>
      <c r="H17" s="33">
        <v>14</v>
      </c>
      <c r="I17" s="33">
        <v>14</v>
      </c>
      <c r="J17" s="32" t="s">
        <v>133</v>
      </c>
      <c r="K17" s="2" t="s">
        <v>11</v>
      </c>
      <c r="L17" s="56"/>
      <c r="M17" s="47"/>
      <c r="N17" s="64"/>
    </row>
    <row r="18" spans="2:14" ht="29.25" thickBot="1" x14ac:dyDescent="0.3">
      <c r="B18" s="35">
        <v>7.21</v>
      </c>
      <c r="C18" s="36" t="s">
        <v>47</v>
      </c>
      <c r="D18" s="16" t="s">
        <v>48</v>
      </c>
      <c r="E18" s="38">
        <v>235</v>
      </c>
      <c r="F18" s="38" t="s">
        <v>134</v>
      </c>
      <c r="G18" s="38" t="s">
        <v>135</v>
      </c>
      <c r="H18" s="38" t="s">
        <v>136</v>
      </c>
      <c r="I18" s="38">
        <v>209</v>
      </c>
      <c r="J18" s="37" t="s">
        <v>137</v>
      </c>
      <c r="K18" s="2" t="s">
        <v>12</v>
      </c>
      <c r="L18" s="57"/>
      <c r="M18" s="47"/>
      <c r="N18" s="64" t="s">
        <v>350</v>
      </c>
    </row>
    <row r="19" spans="2:14" ht="18.75" thickBot="1" x14ac:dyDescent="0.3">
      <c r="B19" s="40">
        <v>7.81</v>
      </c>
      <c r="C19" s="41" t="s">
        <v>49</v>
      </c>
      <c r="D19" s="22" t="s">
        <v>50</v>
      </c>
      <c r="E19" s="43">
        <v>11</v>
      </c>
      <c r="F19" s="43">
        <v>11</v>
      </c>
      <c r="G19" s="43">
        <v>11</v>
      </c>
      <c r="H19" s="43">
        <v>11</v>
      </c>
      <c r="I19" s="43">
        <v>11</v>
      </c>
      <c r="J19" s="42" t="s">
        <v>138</v>
      </c>
      <c r="K19" s="2" t="s">
        <v>11</v>
      </c>
      <c r="L19" s="58"/>
      <c r="M19" s="47"/>
      <c r="N19" s="64"/>
    </row>
    <row r="20" spans="2:14" ht="18.75" thickBot="1" x14ac:dyDescent="0.3">
      <c r="B20" s="35">
        <v>8.06</v>
      </c>
      <c r="C20" s="36" t="s">
        <v>51</v>
      </c>
      <c r="D20" s="16" t="s">
        <v>52</v>
      </c>
      <c r="E20" s="38">
        <v>10</v>
      </c>
      <c r="F20" s="38">
        <v>10</v>
      </c>
      <c r="G20" s="38">
        <v>10</v>
      </c>
      <c r="H20" s="38">
        <v>10</v>
      </c>
      <c r="I20" s="38">
        <v>10</v>
      </c>
      <c r="J20" s="37" t="s">
        <v>139</v>
      </c>
      <c r="K20" s="2" t="s">
        <v>11</v>
      </c>
      <c r="L20" s="57"/>
      <c r="M20" s="47"/>
      <c r="N20" s="64"/>
    </row>
    <row r="21" spans="2:14" ht="18.75" thickBot="1" x14ac:dyDescent="0.3">
      <c r="B21" s="30">
        <v>8.5399999999999991</v>
      </c>
      <c r="C21" s="31" t="s">
        <v>53</v>
      </c>
      <c r="D21" s="9" t="s">
        <v>54</v>
      </c>
      <c r="E21" s="33">
        <v>9</v>
      </c>
      <c r="F21" s="33">
        <v>9</v>
      </c>
      <c r="G21" s="33">
        <v>9</v>
      </c>
      <c r="H21" s="33">
        <v>9</v>
      </c>
      <c r="I21" s="33">
        <v>9</v>
      </c>
      <c r="J21" s="32" t="s">
        <v>140</v>
      </c>
      <c r="K21" s="2" t="s">
        <v>11</v>
      </c>
      <c r="L21" s="56"/>
      <c r="M21" s="47"/>
      <c r="N21" s="64"/>
    </row>
    <row r="22" spans="2:14" ht="18.75" thickBot="1" x14ac:dyDescent="0.3">
      <c r="B22" s="40">
        <v>8.94</v>
      </c>
      <c r="C22" s="41" t="s">
        <v>55</v>
      </c>
      <c r="D22" s="22" t="s">
        <v>56</v>
      </c>
      <c r="E22" s="43">
        <v>30</v>
      </c>
      <c r="F22" s="43">
        <v>30</v>
      </c>
      <c r="G22" s="43">
        <v>30</v>
      </c>
      <c r="H22" s="43">
        <v>30</v>
      </c>
      <c r="I22" s="43">
        <v>30</v>
      </c>
      <c r="J22" s="42" t="s">
        <v>141</v>
      </c>
      <c r="K22" s="2" t="s">
        <v>11</v>
      </c>
      <c r="L22" s="58"/>
      <c r="M22" s="47"/>
      <c r="N22" s="64"/>
    </row>
    <row r="23" spans="2:14" ht="18.75" thickBot="1" x14ac:dyDescent="0.3">
      <c r="B23" s="35">
        <v>9</v>
      </c>
      <c r="C23" s="36" t="s">
        <v>142</v>
      </c>
      <c r="D23" s="16" t="s">
        <v>143</v>
      </c>
      <c r="E23" s="38">
        <v>209</v>
      </c>
      <c r="F23" s="38">
        <v>209</v>
      </c>
      <c r="G23" s="38" t="s">
        <v>144</v>
      </c>
      <c r="H23" s="38" t="s">
        <v>145</v>
      </c>
      <c r="I23" s="38">
        <v>194</v>
      </c>
      <c r="J23" s="37" t="s">
        <v>146</v>
      </c>
      <c r="K23" s="2" t="s">
        <v>12</v>
      </c>
      <c r="L23" s="57"/>
      <c r="M23" s="47"/>
      <c r="N23" s="64" t="s">
        <v>351</v>
      </c>
    </row>
    <row r="24" spans="2:14" ht="18.75" thickBot="1" x14ac:dyDescent="0.3">
      <c r="B24" s="30">
        <v>9.06</v>
      </c>
      <c r="C24" s="31" t="s">
        <v>57</v>
      </c>
      <c r="D24" s="9" t="s">
        <v>58</v>
      </c>
      <c r="E24" s="33">
        <v>25</v>
      </c>
      <c r="F24" s="33">
        <v>25</v>
      </c>
      <c r="G24" s="33">
        <v>25</v>
      </c>
      <c r="H24" s="33">
        <v>25</v>
      </c>
      <c r="I24" s="33">
        <v>25</v>
      </c>
      <c r="J24" s="32" t="s">
        <v>147</v>
      </c>
      <c r="K24" s="2" t="s">
        <v>11</v>
      </c>
      <c r="L24" s="56"/>
      <c r="M24" s="47"/>
      <c r="N24" s="64"/>
    </row>
    <row r="25" spans="2:14" ht="18.75" thickBot="1" x14ac:dyDescent="0.3">
      <c r="B25" s="35">
        <v>9.49</v>
      </c>
      <c r="C25" s="36" t="s">
        <v>59</v>
      </c>
      <c r="D25" s="16" t="s">
        <v>60</v>
      </c>
      <c r="E25" s="38">
        <v>11</v>
      </c>
      <c r="F25" s="38">
        <v>11</v>
      </c>
      <c r="G25" s="38">
        <v>11</v>
      </c>
      <c r="H25" s="38">
        <v>11</v>
      </c>
      <c r="I25" s="38">
        <v>11</v>
      </c>
      <c r="J25" s="37" t="s">
        <v>148</v>
      </c>
      <c r="K25" s="2" t="s">
        <v>11</v>
      </c>
      <c r="L25" s="57"/>
      <c r="M25" s="47"/>
      <c r="N25" s="64"/>
    </row>
    <row r="26" spans="2:14" ht="18.75" thickBot="1" x14ac:dyDescent="0.3">
      <c r="B26" s="35">
        <v>10.050000000000001</v>
      </c>
      <c r="C26" s="36" t="s">
        <v>62</v>
      </c>
      <c r="D26" s="16">
        <v>0</v>
      </c>
      <c r="E26" s="38">
        <v>70</v>
      </c>
      <c r="F26" s="38">
        <v>70</v>
      </c>
      <c r="G26" s="38">
        <v>70</v>
      </c>
      <c r="H26" s="38">
        <v>70</v>
      </c>
      <c r="I26" s="38">
        <v>70</v>
      </c>
      <c r="J26" s="37" t="s">
        <v>149</v>
      </c>
      <c r="K26" s="2" t="s">
        <v>12</v>
      </c>
      <c r="L26" s="57"/>
      <c r="M26" s="47"/>
      <c r="N26" s="64"/>
    </row>
    <row r="27" spans="2:14" ht="18.75" thickBot="1" x14ac:dyDescent="0.3">
      <c r="B27" s="44">
        <v>10.050000000000001</v>
      </c>
      <c r="C27" s="45" t="s">
        <v>61</v>
      </c>
      <c r="D27" s="27" t="s">
        <v>150</v>
      </c>
      <c r="E27" s="46">
        <v>4</v>
      </c>
      <c r="F27" s="46">
        <v>2</v>
      </c>
      <c r="G27" s="46">
        <v>2</v>
      </c>
      <c r="H27" s="46">
        <v>2</v>
      </c>
      <c r="I27" s="46">
        <v>2</v>
      </c>
      <c r="J27" s="47" t="s">
        <v>32</v>
      </c>
      <c r="K27" s="2" t="s">
        <v>11</v>
      </c>
      <c r="L27" s="47"/>
      <c r="M27" s="47"/>
      <c r="N27" s="64"/>
    </row>
    <row r="28" spans="2:14" ht="18.75" thickBot="1" x14ac:dyDescent="0.3">
      <c r="B28" s="35">
        <v>10.3</v>
      </c>
      <c r="C28" s="36" t="s">
        <v>151</v>
      </c>
      <c r="D28" s="16" t="s">
        <v>152</v>
      </c>
      <c r="E28" s="38">
        <v>191</v>
      </c>
      <c r="F28" s="38">
        <v>191</v>
      </c>
      <c r="G28" s="38">
        <v>191</v>
      </c>
      <c r="H28" s="38" t="s">
        <v>153</v>
      </c>
      <c r="I28" s="38">
        <v>187</v>
      </c>
      <c r="J28" s="37" t="s">
        <v>154</v>
      </c>
      <c r="K28" s="2"/>
      <c r="L28" s="37"/>
      <c r="M28" s="39" t="s">
        <v>155</v>
      </c>
      <c r="N28" s="64"/>
    </row>
    <row r="29" spans="2:14" ht="18.75" thickBot="1" x14ac:dyDescent="0.3">
      <c r="B29" s="40">
        <v>10.77</v>
      </c>
      <c r="C29" s="41" t="s">
        <v>63</v>
      </c>
      <c r="D29" s="22" t="s">
        <v>64</v>
      </c>
      <c r="E29" s="43">
        <v>10</v>
      </c>
      <c r="F29" s="43">
        <v>10</v>
      </c>
      <c r="G29" s="43">
        <v>10</v>
      </c>
      <c r="H29" s="43">
        <v>10</v>
      </c>
      <c r="I29" s="43">
        <v>10</v>
      </c>
      <c r="J29" s="42" t="s">
        <v>156</v>
      </c>
      <c r="K29" s="2" t="s">
        <v>11</v>
      </c>
      <c r="L29" s="42"/>
      <c r="M29" s="24"/>
      <c r="N29" s="65"/>
    </row>
    <row r="30" spans="2:14" ht="18.75" thickBot="1" x14ac:dyDescent="0.3">
      <c r="B30" s="30">
        <v>11.4</v>
      </c>
      <c r="C30" s="31" t="s">
        <v>69</v>
      </c>
      <c r="D30" s="9" t="s">
        <v>70</v>
      </c>
      <c r="E30" s="33">
        <v>16</v>
      </c>
      <c r="F30" s="33">
        <v>16</v>
      </c>
      <c r="G30" s="33">
        <v>16</v>
      </c>
      <c r="H30" s="33">
        <v>16</v>
      </c>
      <c r="I30" s="33">
        <v>16</v>
      </c>
      <c r="J30" s="32" t="s">
        <v>157</v>
      </c>
      <c r="K30" s="2" t="s">
        <v>11</v>
      </c>
      <c r="L30" s="32"/>
      <c r="M30" s="11"/>
      <c r="N30" s="65"/>
    </row>
    <row r="31" spans="2:14" ht="18.75" thickBot="1" x14ac:dyDescent="0.3">
      <c r="B31" s="30">
        <v>11.4</v>
      </c>
      <c r="C31" s="31" t="s">
        <v>67</v>
      </c>
      <c r="D31" s="9" t="s">
        <v>68</v>
      </c>
      <c r="E31" s="33">
        <v>7</v>
      </c>
      <c r="F31" s="33">
        <v>7</v>
      </c>
      <c r="G31" s="33">
        <v>7</v>
      </c>
      <c r="H31" s="33">
        <v>7</v>
      </c>
      <c r="I31" s="33">
        <v>7</v>
      </c>
      <c r="J31" s="32" t="s">
        <v>158</v>
      </c>
      <c r="K31" s="2" t="s">
        <v>11</v>
      </c>
      <c r="L31" s="32"/>
      <c r="M31" s="11"/>
      <c r="N31" s="65"/>
    </row>
    <row r="32" spans="2:14" ht="18.75" thickBot="1" x14ac:dyDescent="0.3">
      <c r="B32" s="30">
        <v>11.4</v>
      </c>
      <c r="C32" s="31" t="s">
        <v>65</v>
      </c>
      <c r="D32" s="9" t="s">
        <v>66</v>
      </c>
      <c r="E32" s="33">
        <v>12</v>
      </c>
      <c r="F32" s="33">
        <v>12</v>
      </c>
      <c r="G32" s="33">
        <v>12</v>
      </c>
      <c r="H32" s="33">
        <v>12</v>
      </c>
      <c r="I32" s="33">
        <v>12</v>
      </c>
      <c r="J32" s="32" t="s">
        <v>159</v>
      </c>
      <c r="K32" s="2" t="s">
        <v>11</v>
      </c>
      <c r="L32" s="32"/>
      <c r="M32" s="11"/>
      <c r="N32" s="65"/>
    </row>
    <row r="33" spans="2:14" ht="18.75" thickBot="1" x14ac:dyDescent="0.3">
      <c r="B33" s="40">
        <v>12</v>
      </c>
      <c r="C33" s="41" t="s">
        <v>71</v>
      </c>
      <c r="D33" s="22" t="s">
        <v>72</v>
      </c>
      <c r="E33" s="43">
        <v>82</v>
      </c>
      <c r="F33" s="43">
        <v>82</v>
      </c>
      <c r="G33" s="43">
        <v>82</v>
      </c>
      <c r="H33" s="43">
        <v>82</v>
      </c>
      <c r="I33" s="43">
        <v>82</v>
      </c>
      <c r="J33" s="42" t="s">
        <v>160</v>
      </c>
      <c r="K33" s="2" t="s">
        <v>12</v>
      </c>
      <c r="L33" s="42"/>
      <c r="M33" s="24"/>
      <c r="N33" s="65"/>
    </row>
    <row r="34" spans="2:14" ht="18.75" thickBot="1" x14ac:dyDescent="0.3">
      <c r="B34" s="40">
        <v>12.08</v>
      </c>
      <c r="C34" s="41" t="s">
        <v>161</v>
      </c>
      <c r="D34" s="22" t="s">
        <v>162</v>
      </c>
      <c r="E34" s="43">
        <v>199</v>
      </c>
      <c r="F34" s="43">
        <v>199</v>
      </c>
      <c r="G34" s="43">
        <v>199</v>
      </c>
      <c r="H34" s="43">
        <v>199</v>
      </c>
      <c r="I34" s="43">
        <v>199</v>
      </c>
      <c r="J34" s="42" t="s">
        <v>163</v>
      </c>
      <c r="K34" s="2" t="s">
        <v>12</v>
      </c>
      <c r="L34" s="42"/>
      <c r="M34" s="24"/>
      <c r="N34" s="65" t="s">
        <v>349</v>
      </c>
    </row>
    <row r="35" spans="2:14" ht="18.75" thickBot="1" x14ac:dyDescent="0.3">
      <c r="B35" s="30">
        <v>12.21</v>
      </c>
      <c r="C35" s="31" t="s">
        <v>73</v>
      </c>
      <c r="D35" s="9">
        <v>0</v>
      </c>
      <c r="E35" s="33">
        <v>44</v>
      </c>
      <c r="F35" s="33">
        <v>44</v>
      </c>
      <c r="G35" s="33" t="s">
        <v>164</v>
      </c>
      <c r="H35" s="33" t="s">
        <v>165</v>
      </c>
      <c r="I35" s="33">
        <v>38</v>
      </c>
      <c r="J35" s="32" t="s">
        <v>166</v>
      </c>
      <c r="K35" s="2" t="s">
        <v>11</v>
      </c>
      <c r="L35" s="32"/>
      <c r="M35" s="11"/>
      <c r="N35" s="65"/>
    </row>
    <row r="36" spans="2:14" ht="18.75" thickBot="1" x14ac:dyDescent="0.3">
      <c r="B36" s="40">
        <v>12.65</v>
      </c>
      <c r="C36" s="41" t="s">
        <v>167</v>
      </c>
      <c r="D36" s="22" t="s">
        <v>168</v>
      </c>
      <c r="E36" s="43">
        <v>131</v>
      </c>
      <c r="F36" s="43">
        <v>131</v>
      </c>
      <c r="G36" s="43" t="s">
        <v>169</v>
      </c>
      <c r="H36" s="43" t="s">
        <v>170</v>
      </c>
      <c r="I36" s="43">
        <v>127</v>
      </c>
      <c r="J36" s="42" t="s">
        <v>171</v>
      </c>
      <c r="K36" s="2" t="s">
        <v>11</v>
      </c>
      <c r="L36" s="42">
        <v>3</v>
      </c>
      <c r="M36" s="24"/>
      <c r="N36" s="65"/>
    </row>
    <row r="37" spans="2:14" ht="18.75" thickBot="1" x14ac:dyDescent="0.3">
      <c r="B37" s="44">
        <v>12.65</v>
      </c>
      <c r="C37" s="45" t="s">
        <v>74</v>
      </c>
      <c r="D37" s="27" t="s">
        <v>75</v>
      </c>
      <c r="E37" s="46">
        <v>63</v>
      </c>
      <c r="F37" s="46">
        <v>63</v>
      </c>
      <c r="G37" s="46">
        <v>63</v>
      </c>
      <c r="H37" s="46">
        <v>63</v>
      </c>
      <c r="I37" s="46">
        <v>63</v>
      </c>
      <c r="J37" s="27" t="s">
        <v>32</v>
      </c>
      <c r="K37" s="2" t="s">
        <v>11</v>
      </c>
      <c r="L37" s="27"/>
      <c r="M37" s="29"/>
      <c r="N37" s="65"/>
    </row>
    <row r="38" spans="2:14" ht="18.75" thickBot="1" x14ac:dyDescent="0.3">
      <c r="B38" s="30">
        <v>12.73</v>
      </c>
      <c r="C38" s="31" t="s">
        <v>172</v>
      </c>
      <c r="D38" s="9" t="s">
        <v>173</v>
      </c>
      <c r="E38" s="33">
        <v>324</v>
      </c>
      <c r="F38" s="33" t="s">
        <v>174</v>
      </c>
      <c r="G38" s="33" t="s">
        <v>175</v>
      </c>
      <c r="H38" s="33" t="s">
        <v>176</v>
      </c>
      <c r="I38" s="33">
        <v>203</v>
      </c>
      <c r="J38" s="32" t="s">
        <v>177</v>
      </c>
      <c r="K38" s="2"/>
      <c r="L38" s="32"/>
      <c r="M38" s="34" t="s">
        <v>177</v>
      </c>
      <c r="N38" s="64"/>
    </row>
    <row r="39" spans="2:14" ht="18.75" thickBot="1" x14ac:dyDescent="0.3">
      <c r="B39" s="30">
        <v>12.81</v>
      </c>
      <c r="C39" s="31" t="s">
        <v>76</v>
      </c>
      <c r="D39" s="9" t="s">
        <v>77</v>
      </c>
      <c r="E39" s="33">
        <v>50</v>
      </c>
      <c r="F39" s="33">
        <v>50</v>
      </c>
      <c r="G39" s="33">
        <v>50</v>
      </c>
      <c r="H39" s="33">
        <v>50</v>
      </c>
      <c r="I39" s="33">
        <v>50</v>
      </c>
      <c r="J39" s="32" t="s">
        <v>178</v>
      </c>
      <c r="K39" s="2" t="s">
        <v>11</v>
      </c>
      <c r="L39" s="32"/>
      <c r="M39" s="11"/>
      <c r="N39" s="65"/>
    </row>
    <row r="40" spans="2:14" ht="18.75" thickBot="1" x14ac:dyDescent="0.3">
      <c r="B40" s="44">
        <v>13</v>
      </c>
      <c r="C40" s="45" t="s">
        <v>80</v>
      </c>
      <c r="D40" s="27" t="s">
        <v>179</v>
      </c>
      <c r="E40" s="46">
        <v>15</v>
      </c>
      <c r="F40" s="46">
        <v>11</v>
      </c>
      <c r="G40" s="46">
        <v>7</v>
      </c>
      <c r="H40" s="46">
        <v>4</v>
      </c>
      <c r="I40" s="46">
        <v>2</v>
      </c>
      <c r="J40" s="27" t="s">
        <v>32</v>
      </c>
      <c r="K40" s="2" t="s">
        <v>11</v>
      </c>
      <c r="L40" s="27"/>
      <c r="M40" s="29"/>
      <c r="N40" s="65"/>
    </row>
    <row r="41" spans="2:14" ht="18.75" thickBot="1" x14ac:dyDescent="0.3">
      <c r="B41" s="35">
        <v>13</v>
      </c>
      <c r="C41" s="36" t="s">
        <v>78</v>
      </c>
      <c r="D41" s="16" t="s">
        <v>79</v>
      </c>
      <c r="E41" s="38">
        <v>114</v>
      </c>
      <c r="F41" s="38">
        <v>114</v>
      </c>
      <c r="G41" s="38">
        <v>114</v>
      </c>
      <c r="H41" s="38">
        <v>114</v>
      </c>
      <c r="I41" s="38">
        <v>114</v>
      </c>
      <c r="J41" s="37" t="s">
        <v>180</v>
      </c>
      <c r="K41" s="2" t="s">
        <v>11</v>
      </c>
      <c r="L41" s="37"/>
      <c r="M41" s="18"/>
      <c r="N41" s="65"/>
    </row>
    <row r="42" spans="2:14" ht="18.75" thickBot="1" x14ac:dyDescent="0.3">
      <c r="B42" s="30">
        <v>13.04</v>
      </c>
      <c r="C42" s="31" t="s">
        <v>81</v>
      </c>
      <c r="D42" s="9" t="s">
        <v>82</v>
      </c>
      <c r="E42" s="33">
        <v>15</v>
      </c>
      <c r="F42" s="33">
        <v>15</v>
      </c>
      <c r="G42" s="33">
        <v>15</v>
      </c>
      <c r="H42" s="33">
        <v>15</v>
      </c>
      <c r="I42" s="33">
        <v>15</v>
      </c>
      <c r="J42" s="32" t="s">
        <v>181</v>
      </c>
      <c r="K42" s="2" t="s">
        <v>11</v>
      </c>
      <c r="L42" s="32"/>
      <c r="M42" s="34" t="s">
        <v>182</v>
      </c>
      <c r="N42" s="64"/>
    </row>
    <row r="43" spans="2:14" ht="18.75" thickBot="1" x14ac:dyDescent="0.3">
      <c r="B43" s="35">
        <v>13.34</v>
      </c>
      <c r="C43" s="36" t="s">
        <v>183</v>
      </c>
      <c r="D43" s="16" t="s">
        <v>184</v>
      </c>
      <c r="E43" s="38">
        <v>253</v>
      </c>
      <c r="F43" s="38" t="s">
        <v>185</v>
      </c>
      <c r="G43" s="38" t="s">
        <v>186</v>
      </c>
      <c r="H43" s="38" t="s">
        <v>187</v>
      </c>
      <c r="I43" s="38">
        <v>207</v>
      </c>
      <c r="J43" s="37" t="s">
        <v>188</v>
      </c>
      <c r="K43" s="2"/>
      <c r="L43" s="37"/>
      <c r="M43" s="18"/>
      <c r="N43" s="65"/>
    </row>
    <row r="44" spans="2:14" ht="18.75" thickBot="1" x14ac:dyDescent="0.3">
      <c r="B44" s="35">
        <v>13.42</v>
      </c>
      <c r="C44" s="36" t="s">
        <v>83</v>
      </c>
      <c r="D44" s="16" t="s">
        <v>84</v>
      </c>
      <c r="E44" s="38">
        <v>8</v>
      </c>
      <c r="F44" s="38">
        <v>8</v>
      </c>
      <c r="G44" s="38">
        <v>8</v>
      </c>
      <c r="H44" s="38">
        <v>8</v>
      </c>
      <c r="I44" s="38">
        <v>8</v>
      </c>
      <c r="J44" s="37" t="s">
        <v>189</v>
      </c>
      <c r="K44" s="2" t="s">
        <v>11</v>
      </c>
      <c r="L44" s="37"/>
      <c r="M44" s="18"/>
      <c r="N44" s="65"/>
    </row>
    <row r="45" spans="2:14" ht="18.75" thickBot="1" x14ac:dyDescent="0.3">
      <c r="B45" s="35">
        <v>13.6</v>
      </c>
      <c r="C45" s="36" t="s">
        <v>89</v>
      </c>
      <c r="D45" s="16" t="s">
        <v>90</v>
      </c>
      <c r="E45" s="38">
        <v>15</v>
      </c>
      <c r="F45" s="38">
        <v>15</v>
      </c>
      <c r="G45" s="38">
        <v>15</v>
      </c>
      <c r="H45" s="38">
        <v>15</v>
      </c>
      <c r="I45" s="38">
        <v>15</v>
      </c>
      <c r="J45" s="37" t="s">
        <v>190</v>
      </c>
      <c r="K45" s="2" t="s">
        <v>11</v>
      </c>
      <c r="L45" s="37"/>
      <c r="M45" s="18"/>
      <c r="N45" s="65"/>
    </row>
    <row r="46" spans="2:14" ht="18.75" thickBot="1" x14ac:dyDescent="0.3">
      <c r="B46" s="40">
        <v>13.6</v>
      </c>
      <c r="C46" s="41" t="s">
        <v>87</v>
      </c>
      <c r="D46" s="22" t="s">
        <v>88</v>
      </c>
      <c r="E46" s="43">
        <v>8</v>
      </c>
      <c r="F46" s="43">
        <v>8</v>
      </c>
      <c r="G46" s="43">
        <v>8</v>
      </c>
      <c r="H46" s="43">
        <v>8</v>
      </c>
      <c r="I46" s="43">
        <v>8</v>
      </c>
      <c r="J46" s="42" t="s">
        <v>191</v>
      </c>
      <c r="K46" s="2" t="s">
        <v>11</v>
      </c>
      <c r="L46" s="42"/>
      <c r="M46" s="24"/>
      <c r="N46" s="65"/>
    </row>
    <row r="47" spans="2:14" ht="18.75" thickBot="1" x14ac:dyDescent="0.3">
      <c r="B47" s="35">
        <v>13.6</v>
      </c>
      <c r="C47" s="36" t="s">
        <v>85</v>
      </c>
      <c r="D47" s="16" t="s">
        <v>86</v>
      </c>
      <c r="E47" s="38">
        <v>7</v>
      </c>
      <c r="F47" s="38">
        <v>7</v>
      </c>
      <c r="G47" s="38">
        <v>7</v>
      </c>
      <c r="H47" s="38">
        <v>7</v>
      </c>
      <c r="I47" s="38">
        <v>7</v>
      </c>
      <c r="J47" s="37" t="s">
        <v>192</v>
      </c>
      <c r="K47" s="2" t="s">
        <v>11</v>
      </c>
      <c r="L47" s="37"/>
      <c r="M47" s="18"/>
      <c r="N47" s="65"/>
    </row>
    <row r="48" spans="2:14" ht="18.75" thickBot="1" x14ac:dyDescent="0.3">
      <c r="B48" s="40">
        <v>13.89</v>
      </c>
      <c r="C48" s="41" t="s">
        <v>91</v>
      </c>
      <c r="D48" s="22" t="s">
        <v>92</v>
      </c>
      <c r="E48" s="43">
        <v>63</v>
      </c>
      <c r="F48" s="43">
        <v>63</v>
      </c>
      <c r="G48" s="43">
        <v>63</v>
      </c>
      <c r="H48" s="43">
        <v>63</v>
      </c>
      <c r="I48" s="43">
        <v>63</v>
      </c>
      <c r="J48" s="42" t="s">
        <v>193</v>
      </c>
      <c r="K48" s="2" t="s">
        <v>11</v>
      </c>
      <c r="L48" s="42"/>
      <c r="M48" s="24"/>
      <c r="N48" s="65"/>
    </row>
    <row r="49" spans="2:14" ht="18.75" thickBot="1" x14ac:dyDescent="0.3">
      <c r="B49" s="44">
        <v>13.89</v>
      </c>
      <c r="C49" s="45" t="s">
        <v>93</v>
      </c>
      <c r="D49" s="27" t="s">
        <v>94</v>
      </c>
      <c r="E49" s="46">
        <v>45</v>
      </c>
      <c r="F49" s="46">
        <v>40</v>
      </c>
      <c r="G49" s="46">
        <v>36</v>
      </c>
      <c r="H49" s="46">
        <v>29</v>
      </c>
      <c r="I49" s="46">
        <v>29</v>
      </c>
      <c r="J49" s="27" t="s">
        <v>32</v>
      </c>
      <c r="K49" s="2" t="s">
        <v>11</v>
      </c>
      <c r="L49" s="27"/>
      <c r="M49" s="29"/>
      <c r="N49" s="65"/>
    </row>
    <row r="50" spans="2:14" ht="18.75" thickBot="1" x14ac:dyDescent="0.3">
      <c r="B50" s="30">
        <v>14.14</v>
      </c>
      <c r="C50" s="31" t="s">
        <v>100</v>
      </c>
      <c r="D50" s="9" t="s">
        <v>101</v>
      </c>
      <c r="E50" s="33">
        <v>14</v>
      </c>
      <c r="F50" s="33">
        <v>14</v>
      </c>
      <c r="G50" s="33">
        <v>14</v>
      </c>
      <c r="H50" s="33">
        <v>14</v>
      </c>
      <c r="I50" s="33">
        <v>14</v>
      </c>
      <c r="J50" s="32" t="s">
        <v>194</v>
      </c>
      <c r="K50" s="2" t="s">
        <v>11</v>
      </c>
      <c r="L50" s="32"/>
      <c r="M50" s="11"/>
      <c r="N50" s="65"/>
    </row>
    <row r="51" spans="2:14" ht="18.75" thickBot="1" x14ac:dyDescent="0.3">
      <c r="B51" s="30">
        <v>14.14</v>
      </c>
      <c r="C51" s="31" t="s">
        <v>98</v>
      </c>
      <c r="D51" s="9" t="s">
        <v>99</v>
      </c>
      <c r="E51" s="33">
        <v>65</v>
      </c>
      <c r="F51" s="33">
        <v>65</v>
      </c>
      <c r="G51" s="33">
        <v>65</v>
      </c>
      <c r="H51" s="33">
        <v>65</v>
      </c>
      <c r="I51" s="33">
        <v>65</v>
      </c>
      <c r="J51" s="32" t="s">
        <v>195</v>
      </c>
      <c r="K51" s="2" t="s">
        <v>11</v>
      </c>
      <c r="L51" s="32"/>
      <c r="M51" s="11"/>
      <c r="N51" s="65"/>
    </row>
    <row r="52" spans="2:14" ht="18" thickBot="1" x14ac:dyDescent="0.3">
      <c r="B52" s="13">
        <v>14.14</v>
      </c>
      <c r="C52" s="14" t="s">
        <v>95</v>
      </c>
      <c r="D52" s="16" t="s">
        <v>96</v>
      </c>
      <c r="E52" s="17">
        <v>34</v>
      </c>
      <c r="F52" s="17">
        <v>34</v>
      </c>
      <c r="G52" s="17">
        <v>34</v>
      </c>
      <c r="H52" s="17">
        <v>34</v>
      </c>
      <c r="I52" s="17">
        <v>34</v>
      </c>
      <c r="J52" s="15" t="s">
        <v>97</v>
      </c>
      <c r="K52" s="2" t="s">
        <v>11</v>
      </c>
      <c r="L52" s="59"/>
      <c r="N52" s="64"/>
    </row>
    <row r="53" spans="2:14" ht="18" thickBot="1" x14ac:dyDescent="0.3">
      <c r="B53" s="13">
        <v>14.32</v>
      </c>
      <c r="C53" s="14" t="s">
        <v>102</v>
      </c>
      <c r="D53" s="16" t="s">
        <v>103</v>
      </c>
      <c r="E53" s="17">
        <v>6</v>
      </c>
      <c r="F53" s="17">
        <v>6</v>
      </c>
      <c r="G53" s="17">
        <v>6</v>
      </c>
      <c r="H53" s="17">
        <v>6</v>
      </c>
      <c r="I53" s="17">
        <v>6</v>
      </c>
      <c r="J53" s="15" t="s">
        <v>104</v>
      </c>
      <c r="K53" s="2" t="s">
        <v>11</v>
      </c>
      <c r="L53" s="15"/>
      <c r="M53" s="18"/>
      <c r="N53" s="65"/>
    </row>
    <row r="54" spans="2:14" ht="18" thickBot="1" x14ac:dyDescent="0.3">
      <c r="B54" s="25">
        <v>14.87</v>
      </c>
      <c r="C54" s="26" t="s">
        <v>105</v>
      </c>
      <c r="D54" s="27" t="s">
        <v>196</v>
      </c>
      <c r="E54" s="28">
        <v>34</v>
      </c>
      <c r="F54" s="28">
        <v>41</v>
      </c>
      <c r="G54" s="28">
        <v>41</v>
      </c>
      <c r="H54" s="28">
        <v>41</v>
      </c>
      <c r="I54" s="28">
        <v>41</v>
      </c>
      <c r="J54" s="27" t="s">
        <v>32</v>
      </c>
      <c r="K54" s="2" t="s">
        <v>11</v>
      </c>
      <c r="L54" s="27"/>
      <c r="M54" s="29"/>
      <c r="N54" s="65"/>
    </row>
    <row r="55" spans="2:14" ht="18" thickBot="1" x14ac:dyDescent="0.3">
      <c r="B55" s="13">
        <v>15</v>
      </c>
      <c r="C55" s="14" t="s">
        <v>106</v>
      </c>
      <c r="D55" s="16" t="s">
        <v>107</v>
      </c>
      <c r="E55" s="17">
        <v>12</v>
      </c>
      <c r="F55" s="17">
        <v>12</v>
      </c>
      <c r="G55" s="17">
        <v>12</v>
      </c>
      <c r="H55" s="17">
        <v>12</v>
      </c>
      <c r="I55" s="17">
        <v>12</v>
      </c>
      <c r="J55" s="15" t="s">
        <v>108</v>
      </c>
      <c r="K55" s="2" t="s">
        <v>11</v>
      </c>
      <c r="L55" s="15"/>
      <c r="M55" s="18"/>
      <c r="N55" s="65"/>
    </row>
    <row r="56" spans="2:14" ht="18" thickBot="1" x14ac:dyDescent="0.3">
      <c r="B56" s="19">
        <v>15.23</v>
      </c>
      <c r="C56" s="20" t="s">
        <v>109</v>
      </c>
      <c r="D56" s="22" t="s">
        <v>110</v>
      </c>
      <c r="E56" s="23">
        <v>36</v>
      </c>
      <c r="F56" s="23">
        <v>36</v>
      </c>
      <c r="G56" s="23">
        <v>36</v>
      </c>
      <c r="H56" s="23">
        <v>36</v>
      </c>
      <c r="I56" s="23">
        <v>36</v>
      </c>
      <c r="J56" s="21" t="s">
        <v>111</v>
      </c>
      <c r="K56" s="2" t="s">
        <v>11</v>
      </c>
      <c r="L56" s="21"/>
      <c r="M56" s="24"/>
      <c r="N56" s="65"/>
    </row>
    <row r="57" spans="2:14" ht="18" thickBot="1" x14ac:dyDescent="0.3">
      <c r="B57" s="19">
        <v>15.23</v>
      </c>
      <c r="C57" s="20" t="s">
        <v>197</v>
      </c>
      <c r="D57" s="22" t="s">
        <v>198</v>
      </c>
      <c r="E57" s="23">
        <v>6</v>
      </c>
      <c r="F57" s="23">
        <v>6</v>
      </c>
      <c r="G57" s="23">
        <v>6</v>
      </c>
      <c r="H57" s="23">
        <v>6</v>
      </c>
      <c r="I57" s="23">
        <v>6</v>
      </c>
      <c r="J57" s="21" t="s">
        <v>199</v>
      </c>
      <c r="K57" s="2" t="s">
        <v>11</v>
      </c>
      <c r="L57" s="21"/>
      <c r="M57" s="24"/>
      <c r="N57" s="65"/>
    </row>
    <row r="58" spans="2:14" ht="18" thickBot="1" x14ac:dyDescent="0.3">
      <c r="B58" s="13">
        <v>15.26</v>
      </c>
      <c r="C58" s="14" t="s">
        <v>200</v>
      </c>
      <c r="D58" s="16" t="s">
        <v>201</v>
      </c>
      <c r="E58" s="17">
        <v>82</v>
      </c>
      <c r="F58" s="17">
        <v>82</v>
      </c>
      <c r="G58" s="17">
        <v>82</v>
      </c>
      <c r="H58" s="17">
        <v>82</v>
      </c>
      <c r="I58" s="17">
        <v>82</v>
      </c>
      <c r="J58" s="15" t="s">
        <v>202</v>
      </c>
      <c r="K58" s="2" t="s">
        <v>11</v>
      </c>
      <c r="L58" s="15"/>
      <c r="M58" s="18"/>
      <c r="N58" s="65"/>
    </row>
    <row r="59" spans="2:14" ht="18" thickBot="1" x14ac:dyDescent="0.3">
      <c r="B59" s="13">
        <v>15.3</v>
      </c>
      <c r="C59" s="14" t="s">
        <v>203</v>
      </c>
      <c r="D59" s="16" t="s">
        <v>204</v>
      </c>
      <c r="E59" s="17">
        <v>6</v>
      </c>
      <c r="F59" s="17">
        <v>6</v>
      </c>
      <c r="G59" s="17">
        <v>6</v>
      </c>
      <c r="H59" s="17">
        <v>6</v>
      </c>
      <c r="I59" s="17">
        <v>6</v>
      </c>
      <c r="J59" s="15" t="s">
        <v>205</v>
      </c>
      <c r="K59" s="2" t="s">
        <v>11</v>
      </c>
      <c r="L59" s="15"/>
      <c r="M59" s="18"/>
      <c r="N59" s="65"/>
    </row>
    <row r="60" spans="2:14" ht="18" thickBot="1" x14ac:dyDescent="0.3">
      <c r="B60" s="25">
        <v>15.52</v>
      </c>
      <c r="C60" s="26" t="s">
        <v>206</v>
      </c>
      <c r="D60" s="27" t="s">
        <v>207</v>
      </c>
      <c r="E60" s="28">
        <v>11</v>
      </c>
      <c r="F60" s="28">
        <v>8</v>
      </c>
      <c r="G60" s="28">
        <v>5</v>
      </c>
      <c r="H60" s="28">
        <v>2</v>
      </c>
      <c r="I60" s="28">
        <v>2</v>
      </c>
      <c r="J60" s="27" t="s">
        <v>32</v>
      </c>
      <c r="K60" s="2" t="s">
        <v>11</v>
      </c>
      <c r="L60" s="27"/>
      <c r="M60" s="29"/>
      <c r="N60" s="65"/>
    </row>
    <row r="61" spans="2:14" ht="18" thickBot="1" x14ac:dyDescent="0.3">
      <c r="B61" s="6">
        <v>15.65</v>
      </c>
      <c r="C61" s="7" t="s">
        <v>208</v>
      </c>
      <c r="D61" s="9">
        <v>10</v>
      </c>
      <c r="E61" s="10">
        <v>24</v>
      </c>
      <c r="F61" s="10">
        <v>24</v>
      </c>
      <c r="G61" s="10">
        <v>24</v>
      </c>
      <c r="H61" s="10">
        <v>24</v>
      </c>
      <c r="I61" s="10">
        <v>24</v>
      </c>
      <c r="J61" s="8" t="s">
        <v>209</v>
      </c>
      <c r="K61" s="2" t="s">
        <v>11</v>
      </c>
      <c r="L61" s="8"/>
      <c r="M61" s="11"/>
      <c r="N61" s="65"/>
    </row>
    <row r="62" spans="2:14" ht="18" thickBot="1" x14ac:dyDescent="0.3">
      <c r="B62" s="19">
        <v>15.81</v>
      </c>
      <c r="C62" s="20" t="s">
        <v>210</v>
      </c>
      <c r="D62" s="22" t="s">
        <v>211</v>
      </c>
      <c r="E62" s="23">
        <v>9</v>
      </c>
      <c r="F62" s="23">
        <v>9</v>
      </c>
      <c r="G62" s="23">
        <v>9</v>
      </c>
      <c r="H62" s="23">
        <v>9</v>
      </c>
      <c r="I62" s="23">
        <v>9</v>
      </c>
      <c r="J62" s="21" t="s">
        <v>212</v>
      </c>
      <c r="K62" s="2" t="s">
        <v>11</v>
      </c>
      <c r="L62" s="21"/>
      <c r="M62" s="24"/>
      <c r="N62" s="65"/>
    </row>
    <row r="63" spans="2:14" ht="18" thickBot="1" x14ac:dyDescent="0.3">
      <c r="B63" s="6">
        <v>15.81</v>
      </c>
      <c r="C63" s="7" t="s">
        <v>213</v>
      </c>
      <c r="D63" s="9" t="s">
        <v>214</v>
      </c>
      <c r="E63" s="10">
        <v>7</v>
      </c>
      <c r="F63" s="10">
        <v>7</v>
      </c>
      <c r="G63" s="10">
        <v>7</v>
      </c>
      <c r="H63" s="10">
        <v>7</v>
      </c>
      <c r="I63" s="10">
        <v>7</v>
      </c>
      <c r="J63" s="8" t="s">
        <v>215</v>
      </c>
      <c r="K63" s="2" t="s">
        <v>11</v>
      </c>
      <c r="L63" s="8"/>
      <c r="M63" s="11"/>
      <c r="N63" s="65"/>
    </row>
    <row r="64" spans="2:14" ht="18" thickBot="1" x14ac:dyDescent="0.3">
      <c r="B64" s="6">
        <v>15.81</v>
      </c>
      <c r="C64" s="7" t="s">
        <v>216</v>
      </c>
      <c r="D64" s="9" t="s">
        <v>217</v>
      </c>
      <c r="E64" s="10">
        <v>205</v>
      </c>
      <c r="F64" s="10">
        <v>205</v>
      </c>
      <c r="G64" s="10">
        <v>205</v>
      </c>
      <c r="H64" s="10">
        <v>205</v>
      </c>
      <c r="I64" s="10">
        <v>205</v>
      </c>
      <c r="J64" s="8" t="s">
        <v>218</v>
      </c>
      <c r="K64" s="2"/>
      <c r="L64" s="8"/>
      <c r="M64" s="11"/>
      <c r="N64" s="65"/>
    </row>
    <row r="65" spans="2:14" ht="18" thickBot="1" x14ac:dyDescent="0.3">
      <c r="B65" s="25">
        <v>16.12</v>
      </c>
      <c r="C65" s="26" t="s">
        <v>219</v>
      </c>
      <c r="D65" s="27" t="s">
        <v>220</v>
      </c>
      <c r="E65" s="28">
        <v>4</v>
      </c>
      <c r="F65" s="28">
        <v>3</v>
      </c>
      <c r="G65" s="28">
        <v>3</v>
      </c>
      <c r="H65" s="28">
        <v>3</v>
      </c>
      <c r="I65" s="28">
        <v>3</v>
      </c>
      <c r="J65" s="27" t="s">
        <v>32</v>
      </c>
      <c r="K65" s="2" t="s">
        <v>11</v>
      </c>
      <c r="L65" s="27"/>
      <c r="M65" s="29"/>
      <c r="N65" s="65"/>
    </row>
    <row r="66" spans="2:14" ht="18" thickBot="1" x14ac:dyDescent="0.3">
      <c r="B66" s="19">
        <v>16.16</v>
      </c>
      <c r="C66" s="20" t="s">
        <v>221</v>
      </c>
      <c r="D66" s="22" t="s">
        <v>222</v>
      </c>
      <c r="E66" s="23">
        <v>4</v>
      </c>
      <c r="F66" s="23">
        <v>4</v>
      </c>
      <c r="G66" s="23">
        <v>4</v>
      </c>
      <c r="H66" s="23">
        <v>4</v>
      </c>
      <c r="I66" s="23">
        <v>4</v>
      </c>
      <c r="J66" s="21" t="s">
        <v>223</v>
      </c>
      <c r="K66" s="2" t="s">
        <v>11</v>
      </c>
      <c r="L66" s="21"/>
      <c r="M66" s="24"/>
      <c r="N66" s="65"/>
    </row>
    <row r="67" spans="2:14" ht="18" thickBot="1" x14ac:dyDescent="0.3">
      <c r="B67" s="13">
        <v>16.28</v>
      </c>
      <c r="C67" s="14" t="s">
        <v>224</v>
      </c>
      <c r="D67" s="16" t="s">
        <v>225</v>
      </c>
      <c r="E67" s="17">
        <v>7</v>
      </c>
      <c r="F67" s="17">
        <v>7</v>
      </c>
      <c r="G67" s="17">
        <v>7</v>
      </c>
      <c r="H67" s="17">
        <v>7</v>
      </c>
      <c r="I67" s="17">
        <v>7</v>
      </c>
      <c r="J67" s="15" t="s">
        <v>226</v>
      </c>
      <c r="K67" s="2" t="s">
        <v>11</v>
      </c>
      <c r="L67" s="15"/>
      <c r="M67" s="18"/>
      <c r="N67" s="65"/>
    </row>
    <row r="68" spans="2:14" ht="18" thickBot="1" x14ac:dyDescent="0.3">
      <c r="B68" s="6">
        <v>16.399999999999999</v>
      </c>
      <c r="C68" s="7" t="s">
        <v>227</v>
      </c>
      <c r="D68" s="9" t="s">
        <v>228</v>
      </c>
      <c r="E68" s="10">
        <v>32</v>
      </c>
      <c r="F68" s="10">
        <v>32</v>
      </c>
      <c r="G68" s="10">
        <v>32</v>
      </c>
      <c r="H68" s="10">
        <v>32</v>
      </c>
      <c r="I68" s="10">
        <v>32</v>
      </c>
      <c r="J68" s="8" t="s">
        <v>229</v>
      </c>
      <c r="K68" s="2" t="s">
        <v>11</v>
      </c>
      <c r="L68" s="8"/>
      <c r="M68" s="11"/>
      <c r="N68" s="65"/>
    </row>
    <row r="69" spans="2:14" ht="18" thickBot="1" x14ac:dyDescent="0.3">
      <c r="B69" s="6">
        <v>16.64</v>
      </c>
      <c r="C69" s="7" t="s">
        <v>230</v>
      </c>
      <c r="D69" s="9" t="s">
        <v>231</v>
      </c>
      <c r="E69" s="10">
        <v>17</v>
      </c>
      <c r="F69" s="10">
        <v>17</v>
      </c>
      <c r="G69" s="10">
        <v>17</v>
      </c>
      <c r="H69" s="10">
        <v>17</v>
      </c>
      <c r="I69" s="10">
        <v>17</v>
      </c>
      <c r="J69" s="8" t="s">
        <v>232</v>
      </c>
      <c r="K69" s="2" t="s">
        <v>11</v>
      </c>
      <c r="L69" s="8"/>
      <c r="M69" s="11"/>
      <c r="N69" s="65"/>
    </row>
    <row r="70" spans="2:14" ht="18" thickBot="1" x14ac:dyDescent="0.3">
      <c r="B70" s="6">
        <v>16.760000000000002</v>
      </c>
      <c r="C70" s="7" t="s">
        <v>233</v>
      </c>
      <c r="D70" s="9" t="s">
        <v>234</v>
      </c>
      <c r="E70" s="10">
        <v>68</v>
      </c>
      <c r="F70" s="10">
        <v>68</v>
      </c>
      <c r="G70" s="10">
        <v>68</v>
      </c>
      <c r="H70" s="10" t="s">
        <v>235</v>
      </c>
      <c r="I70" s="10">
        <v>66</v>
      </c>
      <c r="J70" s="8" t="s">
        <v>236</v>
      </c>
      <c r="K70" s="2"/>
      <c r="L70" s="8"/>
      <c r="M70" s="11"/>
      <c r="N70" s="65"/>
    </row>
    <row r="71" spans="2:14" ht="18" thickBot="1" x14ac:dyDescent="0.3">
      <c r="B71" s="6">
        <v>16.97</v>
      </c>
      <c r="C71" s="7" t="s">
        <v>237</v>
      </c>
      <c r="D71" s="9" t="s">
        <v>238</v>
      </c>
      <c r="E71" s="10">
        <v>54</v>
      </c>
      <c r="F71" s="10">
        <v>54</v>
      </c>
      <c r="G71" s="10">
        <v>54</v>
      </c>
      <c r="H71" s="10">
        <v>54</v>
      </c>
      <c r="I71" s="10">
        <v>54</v>
      </c>
      <c r="J71" s="8" t="s">
        <v>239</v>
      </c>
      <c r="K71" s="2" t="s">
        <v>11</v>
      </c>
      <c r="L71" s="8"/>
      <c r="M71" s="11"/>
      <c r="N71" s="65"/>
    </row>
    <row r="72" spans="2:14" ht="18" thickBot="1" x14ac:dyDescent="0.3">
      <c r="B72" s="6">
        <v>17</v>
      </c>
      <c r="C72" s="7" t="s">
        <v>240</v>
      </c>
      <c r="D72" s="9" t="s">
        <v>241</v>
      </c>
      <c r="E72" s="10">
        <v>236</v>
      </c>
      <c r="F72" s="10" t="s">
        <v>242</v>
      </c>
      <c r="G72" s="10" t="s">
        <v>243</v>
      </c>
      <c r="H72" s="10" t="s">
        <v>244</v>
      </c>
      <c r="I72" s="10">
        <v>207</v>
      </c>
      <c r="J72" s="8" t="s">
        <v>245</v>
      </c>
      <c r="K72" s="2"/>
      <c r="L72" s="8"/>
      <c r="M72" s="12" t="s">
        <v>246</v>
      </c>
      <c r="N72" s="64"/>
    </row>
    <row r="73" spans="2:14" ht="18" thickBot="1" x14ac:dyDescent="0.3">
      <c r="B73" s="13">
        <v>17</v>
      </c>
      <c r="C73" s="14" t="s">
        <v>247</v>
      </c>
      <c r="D73" s="16" t="s">
        <v>248</v>
      </c>
      <c r="E73" s="17">
        <v>15</v>
      </c>
      <c r="F73" s="17">
        <v>15</v>
      </c>
      <c r="G73" s="17">
        <v>15</v>
      </c>
      <c r="H73" s="17">
        <v>15</v>
      </c>
      <c r="I73" s="17">
        <v>15</v>
      </c>
      <c r="J73" s="15" t="s">
        <v>249</v>
      </c>
      <c r="K73" s="2" t="s">
        <v>11</v>
      </c>
      <c r="L73" s="15"/>
      <c r="M73" s="18"/>
      <c r="N73" s="65"/>
    </row>
    <row r="74" spans="2:14" ht="29.25" thickBot="1" x14ac:dyDescent="0.3">
      <c r="B74" s="13">
        <v>17</v>
      </c>
      <c r="C74" s="14" t="s">
        <v>250</v>
      </c>
      <c r="D74" s="16" t="s">
        <v>251</v>
      </c>
      <c r="E74" s="17">
        <v>7</v>
      </c>
      <c r="F74" s="17">
        <v>7</v>
      </c>
      <c r="G74" s="17">
        <v>7</v>
      </c>
      <c r="H74" s="17">
        <v>7</v>
      </c>
      <c r="I74" s="17">
        <v>7</v>
      </c>
      <c r="J74" s="15" t="s">
        <v>252</v>
      </c>
      <c r="K74" s="2" t="s">
        <v>11</v>
      </c>
      <c r="L74" s="15"/>
      <c r="M74" s="18"/>
      <c r="N74" s="65"/>
    </row>
    <row r="75" spans="2:14" ht="18" thickBot="1" x14ac:dyDescent="0.3">
      <c r="B75" s="13">
        <v>17.03</v>
      </c>
      <c r="C75" s="14" t="s">
        <v>253</v>
      </c>
      <c r="D75" s="16" t="s">
        <v>254</v>
      </c>
      <c r="E75" s="17">
        <v>6</v>
      </c>
      <c r="F75" s="17">
        <v>6</v>
      </c>
      <c r="G75" s="17">
        <v>6</v>
      </c>
      <c r="H75" s="17">
        <v>6</v>
      </c>
      <c r="I75" s="17">
        <v>6</v>
      </c>
      <c r="J75" s="15" t="s">
        <v>255</v>
      </c>
      <c r="K75" s="2" t="s">
        <v>11</v>
      </c>
      <c r="L75" s="15"/>
      <c r="M75" s="18"/>
      <c r="N75" s="65"/>
    </row>
    <row r="76" spans="2:14" ht="18" thickBot="1" x14ac:dyDescent="0.3">
      <c r="B76" s="13">
        <v>17.03</v>
      </c>
      <c r="C76" s="14" t="s">
        <v>256</v>
      </c>
      <c r="D76" s="16" t="s">
        <v>257</v>
      </c>
      <c r="E76" s="17">
        <v>83</v>
      </c>
      <c r="F76" s="17">
        <v>83</v>
      </c>
      <c r="G76" s="17">
        <v>83</v>
      </c>
      <c r="H76" s="17">
        <v>83</v>
      </c>
      <c r="I76" s="17">
        <v>83</v>
      </c>
      <c r="J76" s="15" t="s">
        <v>258</v>
      </c>
      <c r="K76" s="2" t="s">
        <v>11</v>
      </c>
      <c r="L76" s="15"/>
      <c r="M76" s="18"/>
      <c r="N76" s="65"/>
    </row>
    <row r="77" spans="2:14" ht="29.25" thickBot="1" x14ac:dyDescent="0.3">
      <c r="B77" s="13">
        <v>17.03</v>
      </c>
      <c r="C77" s="14" t="s">
        <v>259</v>
      </c>
      <c r="D77" s="16" t="s">
        <v>260</v>
      </c>
      <c r="E77" s="17">
        <v>30</v>
      </c>
      <c r="F77" s="17">
        <v>30</v>
      </c>
      <c r="G77" s="17">
        <v>30</v>
      </c>
      <c r="H77" s="17">
        <v>30</v>
      </c>
      <c r="I77" s="17">
        <v>30</v>
      </c>
      <c r="J77" s="15" t="s">
        <v>261</v>
      </c>
      <c r="K77" s="2" t="s">
        <v>11</v>
      </c>
      <c r="L77" s="15"/>
      <c r="M77" s="18"/>
      <c r="N77" s="65"/>
    </row>
    <row r="78" spans="2:14" ht="18" thickBot="1" x14ac:dyDescent="0.3">
      <c r="B78" s="19">
        <v>17.46</v>
      </c>
      <c r="C78" s="20" t="s">
        <v>262</v>
      </c>
      <c r="D78" s="22" t="s">
        <v>263</v>
      </c>
      <c r="E78" s="23">
        <v>86</v>
      </c>
      <c r="F78" s="23">
        <v>86</v>
      </c>
      <c r="G78" s="23">
        <v>86</v>
      </c>
      <c r="H78" s="23">
        <v>86</v>
      </c>
      <c r="I78" s="23">
        <v>86</v>
      </c>
      <c r="J78" s="21" t="s">
        <v>264</v>
      </c>
      <c r="K78" s="2" t="s">
        <v>11</v>
      </c>
      <c r="L78" s="21"/>
      <c r="M78" s="24"/>
      <c r="N78" s="65"/>
    </row>
    <row r="79" spans="2:14" ht="18" thickBot="1" x14ac:dyDescent="0.3">
      <c r="B79" s="6">
        <v>17.489999999999998</v>
      </c>
      <c r="C79" s="7" t="s">
        <v>265</v>
      </c>
      <c r="D79" s="9" t="s">
        <v>266</v>
      </c>
      <c r="E79" s="10">
        <v>215</v>
      </c>
      <c r="F79" s="10">
        <v>215</v>
      </c>
      <c r="G79" s="10" t="s">
        <v>267</v>
      </c>
      <c r="H79" s="10" t="s">
        <v>268</v>
      </c>
      <c r="I79" s="10">
        <v>212</v>
      </c>
      <c r="J79" s="8" t="s">
        <v>269</v>
      </c>
      <c r="K79" s="2"/>
      <c r="L79" s="8"/>
      <c r="M79" s="11"/>
      <c r="N79" s="65"/>
    </row>
    <row r="80" spans="2:14" ht="18" thickBot="1" x14ac:dyDescent="0.3">
      <c r="B80" s="6">
        <v>17.489999999999998</v>
      </c>
      <c r="C80" s="7" t="s">
        <v>270</v>
      </c>
      <c r="D80" s="9" t="s">
        <v>271</v>
      </c>
      <c r="E80" s="10">
        <v>24</v>
      </c>
      <c r="F80" s="10">
        <v>24</v>
      </c>
      <c r="G80" s="10">
        <v>24</v>
      </c>
      <c r="H80" s="10">
        <v>24</v>
      </c>
      <c r="I80" s="10">
        <v>24</v>
      </c>
      <c r="J80" s="8" t="s">
        <v>272</v>
      </c>
      <c r="K80" s="2" t="s">
        <v>11</v>
      </c>
      <c r="L80" s="8"/>
      <c r="M80" s="11"/>
      <c r="N80" s="65"/>
    </row>
    <row r="81" spans="2:14" ht="18" thickBot="1" x14ac:dyDescent="0.3">
      <c r="B81" s="19">
        <v>17.72</v>
      </c>
      <c r="C81" s="20" t="s">
        <v>273</v>
      </c>
      <c r="D81" s="22" t="s">
        <v>274</v>
      </c>
      <c r="E81" s="23">
        <v>11</v>
      </c>
      <c r="F81" s="23">
        <v>11</v>
      </c>
      <c r="G81" s="23">
        <v>11</v>
      </c>
      <c r="H81" s="23">
        <v>11</v>
      </c>
      <c r="I81" s="23">
        <v>11</v>
      </c>
      <c r="J81" s="21" t="s">
        <v>275</v>
      </c>
      <c r="K81" s="2" t="s">
        <v>11</v>
      </c>
      <c r="L81" s="21"/>
      <c r="M81" s="24"/>
      <c r="N81" s="65"/>
    </row>
    <row r="82" spans="2:14" ht="18" thickBot="1" x14ac:dyDescent="0.3">
      <c r="B82" s="13">
        <v>17.89</v>
      </c>
      <c r="C82" s="14" t="s">
        <v>276</v>
      </c>
      <c r="D82" s="16" t="s">
        <v>277</v>
      </c>
      <c r="E82" s="17">
        <v>188</v>
      </c>
      <c r="F82" s="17">
        <v>188</v>
      </c>
      <c r="G82" s="17">
        <v>188</v>
      </c>
      <c r="H82" s="17">
        <v>188</v>
      </c>
      <c r="I82" s="17">
        <v>188</v>
      </c>
      <c r="J82" s="15" t="s">
        <v>278</v>
      </c>
      <c r="K82" s="2"/>
      <c r="L82" s="15"/>
      <c r="M82" s="18"/>
      <c r="N82" s="65"/>
    </row>
    <row r="83" spans="2:14" ht="18" thickBot="1" x14ac:dyDescent="0.3">
      <c r="B83" s="6">
        <v>17.89</v>
      </c>
      <c r="C83" s="7" t="s">
        <v>279</v>
      </c>
      <c r="D83" s="9" t="s">
        <v>280</v>
      </c>
      <c r="E83" s="10">
        <v>36</v>
      </c>
      <c r="F83" s="10">
        <v>36</v>
      </c>
      <c r="G83" s="10">
        <v>36</v>
      </c>
      <c r="H83" s="10">
        <v>36</v>
      </c>
      <c r="I83" s="10">
        <v>36</v>
      </c>
      <c r="J83" s="8" t="s">
        <v>281</v>
      </c>
      <c r="K83" s="2" t="s">
        <v>11</v>
      </c>
      <c r="L83" s="8"/>
      <c r="M83" s="11"/>
      <c r="N83" s="65"/>
    </row>
    <row r="84" spans="2:14" ht="18" thickBot="1" x14ac:dyDescent="0.3">
      <c r="B84" s="6">
        <v>18</v>
      </c>
      <c r="C84" s="7" t="s">
        <v>282</v>
      </c>
      <c r="D84" s="9" t="s">
        <v>283</v>
      </c>
      <c r="E84" s="10">
        <v>48</v>
      </c>
      <c r="F84" s="10" t="s">
        <v>284</v>
      </c>
      <c r="G84" s="10" t="s">
        <v>285</v>
      </c>
      <c r="H84" s="10">
        <v>0</v>
      </c>
      <c r="I84" s="10">
        <v>0</v>
      </c>
      <c r="J84" s="8" t="s">
        <v>245</v>
      </c>
      <c r="K84" s="2"/>
      <c r="L84" s="8"/>
      <c r="M84" s="12" t="s">
        <v>246</v>
      </c>
      <c r="N84" s="64"/>
    </row>
    <row r="85" spans="2:14" ht="18" thickBot="1" x14ac:dyDescent="0.3">
      <c r="B85" s="13">
        <v>18</v>
      </c>
      <c r="C85" s="14" t="s">
        <v>286</v>
      </c>
      <c r="D85" s="16" t="s">
        <v>287</v>
      </c>
      <c r="E85" s="17">
        <v>280</v>
      </c>
      <c r="F85" s="17">
        <v>280</v>
      </c>
      <c r="G85" s="17" t="s">
        <v>288</v>
      </c>
      <c r="H85" s="17" t="s">
        <v>289</v>
      </c>
      <c r="I85" s="17">
        <v>260</v>
      </c>
      <c r="J85" s="15" t="s">
        <v>290</v>
      </c>
      <c r="K85" s="2"/>
      <c r="L85" s="15"/>
      <c r="M85" s="18"/>
      <c r="N85" s="65"/>
    </row>
    <row r="86" spans="2:14" ht="18" thickBot="1" x14ac:dyDescent="0.3">
      <c r="B86" s="6">
        <v>18.68</v>
      </c>
      <c r="C86" s="7" t="s">
        <v>291</v>
      </c>
      <c r="D86" s="9" t="s">
        <v>292</v>
      </c>
      <c r="E86" s="10">
        <v>172</v>
      </c>
      <c r="F86" s="10">
        <v>172</v>
      </c>
      <c r="G86" s="10">
        <v>172</v>
      </c>
      <c r="H86" s="10">
        <v>172</v>
      </c>
      <c r="I86" s="10">
        <v>172</v>
      </c>
      <c r="J86" s="8" t="s">
        <v>293</v>
      </c>
      <c r="K86" s="2"/>
      <c r="L86" s="8"/>
      <c r="M86" s="11"/>
      <c r="N86" s="65"/>
    </row>
    <row r="87" spans="2:14" ht="18" thickBot="1" x14ac:dyDescent="0.3">
      <c r="B87" s="6">
        <v>18.87</v>
      </c>
      <c r="C87" s="7" t="s">
        <v>294</v>
      </c>
      <c r="D87" s="9" t="s">
        <v>295</v>
      </c>
      <c r="E87" s="10">
        <v>14</v>
      </c>
      <c r="F87" s="10">
        <v>14</v>
      </c>
      <c r="G87" s="10">
        <v>14</v>
      </c>
      <c r="H87" s="10">
        <v>14</v>
      </c>
      <c r="I87" s="10">
        <v>14</v>
      </c>
      <c r="J87" s="8" t="s">
        <v>296</v>
      </c>
      <c r="K87" s="2" t="s">
        <v>11</v>
      </c>
      <c r="L87" s="8"/>
      <c r="M87" s="11"/>
      <c r="N87" s="65"/>
    </row>
    <row r="88" spans="2:14" ht="18" thickBot="1" x14ac:dyDescent="0.3">
      <c r="B88" s="13">
        <v>18.87</v>
      </c>
      <c r="C88" s="14" t="s">
        <v>297</v>
      </c>
      <c r="D88" s="16" t="s">
        <v>298</v>
      </c>
      <c r="E88" s="17">
        <v>6</v>
      </c>
      <c r="F88" s="17">
        <v>6</v>
      </c>
      <c r="G88" s="17">
        <v>6</v>
      </c>
      <c r="H88" s="17">
        <v>6</v>
      </c>
      <c r="I88" s="17">
        <v>6</v>
      </c>
      <c r="J88" s="15" t="s">
        <v>299</v>
      </c>
      <c r="K88" s="2" t="s">
        <v>11</v>
      </c>
      <c r="L88" s="15"/>
      <c r="M88" s="18"/>
      <c r="N88" s="65"/>
    </row>
    <row r="89" spans="2:14" ht="18" thickBot="1" x14ac:dyDescent="0.3">
      <c r="B89" s="19">
        <v>19</v>
      </c>
      <c r="C89" s="20" t="s">
        <v>300</v>
      </c>
      <c r="D89" s="22" t="s">
        <v>301</v>
      </c>
      <c r="E89" s="23">
        <v>21</v>
      </c>
      <c r="F89" s="23">
        <v>21</v>
      </c>
      <c r="G89" s="23">
        <v>21</v>
      </c>
      <c r="H89" s="23">
        <v>21</v>
      </c>
      <c r="I89" s="23">
        <v>21</v>
      </c>
      <c r="J89" s="21" t="s">
        <v>302</v>
      </c>
      <c r="K89" s="2" t="s">
        <v>11</v>
      </c>
      <c r="L89" s="21"/>
      <c r="M89" s="24"/>
      <c r="N89" s="65"/>
    </row>
    <row r="90" spans="2:14" ht="18" thickBot="1" x14ac:dyDescent="0.3">
      <c r="B90" s="13">
        <v>19.03</v>
      </c>
      <c r="C90" s="14" t="s">
        <v>303</v>
      </c>
      <c r="D90" s="16" t="s">
        <v>304</v>
      </c>
      <c r="E90" s="17">
        <v>8</v>
      </c>
      <c r="F90" s="17">
        <v>8</v>
      </c>
      <c r="G90" s="17">
        <v>8</v>
      </c>
      <c r="H90" s="17">
        <v>8</v>
      </c>
      <c r="I90" s="17">
        <v>8</v>
      </c>
      <c r="J90" s="15" t="s">
        <v>305</v>
      </c>
      <c r="K90" s="2" t="s">
        <v>11</v>
      </c>
      <c r="L90" s="15"/>
      <c r="M90" s="18"/>
      <c r="N90" s="65"/>
    </row>
    <row r="91" spans="2:14" ht="18" thickBot="1" x14ac:dyDescent="0.3">
      <c r="B91" s="6">
        <v>19.100000000000001</v>
      </c>
      <c r="C91" s="7" t="s">
        <v>306</v>
      </c>
      <c r="D91" s="9">
        <v>1</v>
      </c>
      <c r="E91" s="10">
        <v>26</v>
      </c>
      <c r="F91" s="10">
        <v>26</v>
      </c>
      <c r="G91" s="10">
        <v>26</v>
      </c>
      <c r="H91" s="10">
        <v>26</v>
      </c>
      <c r="I91" s="10">
        <v>26</v>
      </c>
      <c r="J91" s="8" t="s">
        <v>307</v>
      </c>
      <c r="K91" s="2" t="s">
        <v>11</v>
      </c>
      <c r="L91" s="8"/>
      <c r="M91" s="11"/>
      <c r="N91" s="65"/>
    </row>
    <row r="92" spans="2:14" ht="18" thickBot="1" x14ac:dyDescent="0.3">
      <c r="B92" s="6">
        <v>19.100000000000001</v>
      </c>
      <c r="C92" s="7" t="s">
        <v>308</v>
      </c>
      <c r="D92" s="9" t="s">
        <v>309</v>
      </c>
      <c r="E92" s="10">
        <v>17</v>
      </c>
      <c r="F92" s="10">
        <v>17</v>
      </c>
      <c r="G92" s="10">
        <v>17</v>
      </c>
      <c r="H92" s="10">
        <v>17</v>
      </c>
      <c r="I92" s="10">
        <v>17</v>
      </c>
      <c r="J92" s="8" t="s">
        <v>310</v>
      </c>
      <c r="K92" s="2" t="s">
        <v>11</v>
      </c>
      <c r="L92" s="8"/>
      <c r="M92" s="11"/>
      <c r="N92" s="65"/>
    </row>
    <row r="93" spans="2:14" ht="18" thickBot="1" x14ac:dyDescent="0.3">
      <c r="B93" s="6">
        <v>19.100000000000001</v>
      </c>
      <c r="C93" s="7" t="s">
        <v>311</v>
      </c>
      <c r="D93" s="9" t="s">
        <v>312</v>
      </c>
      <c r="E93" s="10">
        <v>14</v>
      </c>
      <c r="F93" s="10">
        <v>14</v>
      </c>
      <c r="G93" s="10">
        <v>14</v>
      </c>
      <c r="H93" s="10">
        <v>14</v>
      </c>
      <c r="I93" s="10">
        <v>14</v>
      </c>
      <c r="J93" s="8" t="s">
        <v>313</v>
      </c>
      <c r="K93" s="2" t="s">
        <v>11</v>
      </c>
      <c r="L93" s="8"/>
      <c r="M93" s="11"/>
      <c r="N93" s="65"/>
    </row>
    <row r="94" spans="2:14" ht="18" thickBot="1" x14ac:dyDescent="0.3">
      <c r="B94" s="6">
        <v>19.239999999999998</v>
      </c>
      <c r="C94" s="7" t="s">
        <v>314</v>
      </c>
      <c r="D94" s="9" t="s">
        <v>315</v>
      </c>
      <c r="E94" s="10">
        <v>27</v>
      </c>
      <c r="F94" s="10">
        <v>27</v>
      </c>
      <c r="G94" s="10">
        <v>27</v>
      </c>
      <c r="H94" s="10">
        <v>27</v>
      </c>
      <c r="I94" s="10">
        <v>27</v>
      </c>
      <c r="J94" s="8" t="s">
        <v>316</v>
      </c>
      <c r="K94" s="2" t="s">
        <v>11</v>
      </c>
      <c r="L94" s="8"/>
      <c r="M94" s="11"/>
      <c r="N94" s="65"/>
    </row>
    <row r="95" spans="2:14" ht="18" thickBot="1" x14ac:dyDescent="0.3">
      <c r="B95" s="6">
        <v>19.239999999999998</v>
      </c>
      <c r="C95" s="7" t="s">
        <v>317</v>
      </c>
      <c r="D95" s="9" t="s">
        <v>318</v>
      </c>
      <c r="E95" s="10">
        <v>31</v>
      </c>
      <c r="F95" s="10">
        <v>31</v>
      </c>
      <c r="G95" s="10">
        <v>31</v>
      </c>
      <c r="H95" s="10">
        <v>31</v>
      </c>
      <c r="I95" s="10">
        <v>31</v>
      </c>
      <c r="J95" s="8" t="s">
        <v>319</v>
      </c>
      <c r="K95" s="2" t="s">
        <v>11</v>
      </c>
      <c r="L95" s="8"/>
      <c r="M95" s="11"/>
      <c r="N95" s="65"/>
    </row>
    <row r="96" spans="2:14" ht="18" thickBot="1" x14ac:dyDescent="0.3">
      <c r="B96" s="25">
        <v>19.239999999999998</v>
      </c>
      <c r="C96" s="26" t="s">
        <v>320</v>
      </c>
      <c r="D96" s="27" t="s">
        <v>321</v>
      </c>
      <c r="E96" s="28">
        <v>27</v>
      </c>
      <c r="F96" s="28">
        <v>20</v>
      </c>
      <c r="G96" s="28">
        <v>20</v>
      </c>
      <c r="H96" s="28">
        <v>18</v>
      </c>
      <c r="I96" s="28">
        <v>16</v>
      </c>
      <c r="J96" s="27" t="s">
        <v>32</v>
      </c>
      <c r="K96" s="2" t="s">
        <v>11</v>
      </c>
      <c r="L96" s="27"/>
      <c r="M96" s="29"/>
      <c r="N96" s="65"/>
    </row>
    <row r="97" spans="2:14" ht="18" thickBot="1" x14ac:dyDescent="0.3">
      <c r="B97" s="13">
        <v>19.420000000000002</v>
      </c>
      <c r="C97" s="14" t="s">
        <v>322</v>
      </c>
      <c r="D97" s="16" t="s">
        <v>323</v>
      </c>
      <c r="E97" s="17">
        <v>8</v>
      </c>
      <c r="F97" s="17">
        <v>8</v>
      </c>
      <c r="G97" s="17">
        <v>8</v>
      </c>
      <c r="H97" s="17">
        <v>8</v>
      </c>
      <c r="I97" s="17">
        <v>8</v>
      </c>
      <c r="J97" s="15" t="s">
        <v>324</v>
      </c>
      <c r="K97" s="2" t="s">
        <v>11</v>
      </c>
      <c r="L97" s="15"/>
      <c r="M97" s="18"/>
      <c r="N97" s="65"/>
    </row>
    <row r="98" spans="2:14" ht="18" thickBot="1" x14ac:dyDescent="0.3">
      <c r="B98" s="6">
        <v>19.420000000000002</v>
      </c>
      <c r="C98" s="7" t="s">
        <v>325</v>
      </c>
      <c r="D98" s="9" t="s">
        <v>326</v>
      </c>
      <c r="E98" s="10">
        <v>19</v>
      </c>
      <c r="F98" s="10">
        <v>19</v>
      </c>
      <c r="G98" s="10">
        <v>19</v>
      </c>
      <c r="H98" s="10">
        <v>19</v>
      </c>
      <c r="I98" s="10">
        <v>19</v>
      </c>
      <c r="J98" s="8" t="s">
        <v>327</v>
      </c>
      <c r="K98" s="2" t="s">
        <v>11</v>
      </c>
      <c r="L98" s="8"/>
      <c r="M98" s="11"/>
      <c r="N98" s="65"/>
    </row>
    <row r="99" spans="2:14" ht="18" thickBot="1" x14ac:dyDescent="0.3">
      <c r="B99" s="6">
        <v>19.649999999999999</v>
      </c>
      <c r="C99" s="7" t="s">
        <v>328</v>
      </c>
      <c r="D99" s="9" t="s">
        <v>329</v>
      </c>
      <c r="E99" s="10">
        <v>197</v>
      </c>
      <c r="F99" s="10">
        <v>197</v>
      </c>
      <c r="G99" s="10">
        <v>197</v>
      </c>
      <c r="H99" s="10" t="s">
        <v>330</v>
      </c>
      <c r="I99" s="10">
        <v>195</v>
      </c>
      <c r="J99" s="8" t="s">
        <v>331</v>
      </c>
      <c r="K99" s="2"/>
      <c r="L99" s="8"/>
      <c r="M99" s="11"/>
      <c r="N99" s="65"/>
    </row>
    <row r="100" spans="2:14" ht="18" thickBot="1" x14ac:dyDescent="0.3">
      <c r="B100" s="6">
        <v>20.02</v>
      </c>
      <c r="C100" s="7" t="s">
        <v>332</v>
      </c>
      <c r="D100" s="9" t="s">
        <v>333</v>
      </c>
      <c r="E100" s="10">
        <v>28</v>
      </c>
      <c r="F100" s="10">
        <v>28</v>
      </c>
      <c r="G100" s="10">
        <v>28</v>
      </c>
      <c r="H100" s="10">
        <v>28</v>
      </c>
      <c r="I100" s="10">
        <v>28</v>
      </c>
      <c r="J100" s="8" t="s">
        <v>334</v>
      </c>
      <c r="K100" s="2" t="s">
        <v>11</v>
      </c>
      <c r="L100" s="8"/>
      <c r="M100" s="11"/>
      <c r="N100" s="65"/>
    </row>
    <row r="101" spans="2:14" ht="17.25" x14ac:dyDescent="0.25">
      <c r="B101" s="13">
        <v>20.100000000000001</v>
      </c>
      <c r="C101" s="14" t="s">
        <v>335</v>
      </c>
      <c r="D101" s="16" t="s">
        <v>336</v>
      </c>
      <c r="E101" s="17">
        <v>5</v>
      </c>
      <c r="F101" s="17">
        <v>5</v>
      </c>
      <c r="G101" s="17">
        <v>5</v>
      </c>
      <c r="H101" s="17">
        <v>5</v>
      </c>
      <c r="I101" s="17">
        <v>5</v>
      </c>
      <c r="J101" s="15" t="s">
        <v>337</v>
      </c>
      <c r="K101" s="2" t="s">
        <v>11</v>
      </c>
      <c r="L101" s="59"/>
      <c r="M101" s="5"/>
      <c r="N101" s="64"/>
    </row>
  </sheetData>
  <conditionalFormatting sqref="K3:K101">
    <cfRule type="expression" dxfId="0" priority="1">
      <formula>IF(K3="false",TRUE,FALSE)</formula>
    </cfRule>
  </conditionalFormatting>
  <hyperlinks>
    <hyperlink ref="D52" r:id="rId1" display="http://ts4.travian.com/position_details.php?x=-17&amp;y=-49" xr:uid="{87D5987B-5C59-4BE7-A3CC-CF0ED089FFAF}"/>
    <hyperlink ref="D51" r:id="rId2" display="http://ts4.travian.com/position_details.php?x=-17&amp;y=-53" xr:uid="{9275E6AD-24D8-4D98-87C2-002E03B95FD4}"/>
    <hyperlink ref="D50" r:id="rId3" display="http://ts4.travian.com/position_details.php?x=-33&amp;y=-37" xr:uid="{7460D94C-D9A4-47DD-9A65-2C5582EB721E}"/>
    <hyperlink ref="J49" r:id="rId4" display="http://ts4.travian.com/spieler.php?uid=1" xr:uid="{FD7F74CA-1E6A-4438-B574-C4C5A0A9995B}"/>
    <hyperlink ref="D49" r:id="rId5" display="http://ts4.travian.com/position_details.php?x=-24&amp;y=-39" xr:uid="{BD71A64A-7E48-4FA2-8295-57612CAE8BE2}"/>
    <hyperlink ref="D48" r:id="rId6" display="http://ts4.travian.com/position_details.php?x=-24&amp;y=-63" xr:uid="{87202830-E619-4E53-8144-9EA409221C35}"/>
    <hyperlink ref="D47" r:id="rId7" display="http://ts4.travian.com/position_details.php?x=-20&amp;y=-59" xr:uid="{242B2A90-95AA-432A-8D74-0627BEFC1314}"/>
    <hyperlink ref="D46" r:id="rId8" display="http://ts4.travian.com/position_details.php?x=-23&amp;y=-62" xr:uid="{CFC9FA85-D60F-4D3D-96AA-33C08B30A16B}"/>
    <hyperlink ref="D45" r:id="rId9" display="http://ts4.travian.com/position_details.php?x=-39&amp;y=-62" xr:uid="{3B264E7A-730C-451A-B081-E58E46E56B28}"/>
    <hyperlink ref="D44" r:id="rId10" display="http://ts4.travian.com/position_details.php?x=-37&amp;y=-39" xr:uid="{4551AD7B-C394-4946-B601-A596566B3900}"/>
    <hyperlink ref="D43" r:id="rId11" display="http://ts4.travian.com/position_details.php?x=-44&amp;y=-48" xr:uid="{07D2BD5C-8DB2-401B-A2E2-FFE8FB6D414B}"/>
    <hyperlink ref="D42" r:id="rId12" display="http://ts4.travian.com/position_details.php?x=-38&amp;y=-40" xr:uid="{EC01B98B-C05A-4D8D-BB06-F45E96AA00AF}"/>
    <hyperlink ref="D41" r:id="rId13" display="http://ts4.travian.com/position_details.php?x=-44&amp;y=-51" xr:uid="{AE661686-E0D6-4B48-93DE-F257492A9B57}"/>
    <hyperlink ref="J40" r:id="rId14" display="http://ts4.travian.com/spieler.php?uid=1" xr:uid="{B9AACE14-F7C1-428A-A171-980C3E08502C}"/>
    <hyperlink ref="D40" r:id="rId15" display="http://ts4.travian.com/position_details.php?x=-43&amp;y=-46" xr:uid="{A410FA78-C44B-4DA5-BF78-E3DF524BA7F3}"/>
    <hyperlink ref="D39" r:id="rId16" display="http://ts4.travian.com/position_details.php?x=-39&amp;y=-41" xr:uid="{E7809338-3994-4B78-A7A2-A42CC1716E38}"/>
    <hyperlink ref="D38" r:id="rId17" display="http://ts4.travian.com/position_details.php?x=-40&amp;y=-60" xr:uid="{0BBA76FB-FAF8-4B33-A218-C30912B0E0E6}"/>
    <hyperlink ref="J37" r:id="rId18" display="http://ts4.travian.com/spieler.php?uid=1" xr:uid="{CA49CBC3-71FF-4767-A903-93FA763A4E09}"/>
    <hyperlink ref="D37" r:id="rId19" display="http://ts4.travian.com/position_details.php?x=-27&amp;y=-39" xr:uid="{5029DFB1-1BC2-42FD-BCC8-B40D5C3AA34A}"/>
    <hyperlink ref="D36" r:id="rId20" display="http://ts4.travian.com/position_details.php?x=-35&amp;y=-39" xr:uid="{F1695782-B091-4603-9403-B2E3D1627DAA}"/>
    <hyperlink ref="D35" r:id="rId21" display="http://ts4.travian.com/position_details.php?x=-38&amp;y=-61" xr:uid="{985EBD22-2834-4AAA-877D-494E7B36A445}"/>
    <hyperlink ref="D34" r:id="rId22" display="http://ts4.travian.com/position_details.php?x=-42&amp;y=-56" xr:uid="{4B09E382-63BE-4D81-8714-BD02750BC414}"/>
    <hyperlink ref="D33" r:id="rId23" display="http://ts4.travian.com/position_details.php?x=-31&amp;y=-63" xr:uid="{DC9776D8-491C-4DEC-B9FE-1671CA2A96C1}"/>
    <hyperlink ref="D32" r:id="rId24" display="http://ts4.travian.com/position_details.php?x=-34&amp;y=-62" xr:uid="{9AC8F3FA-2AAA-4482-AAE4-45A14419F304}"/>
    <hyperlink ref="D31" r:id="rId25" display="http://ts4.travian.com/position_details.php?x=-42&amp;y=-54" xr:uid="{3FB816D6-3FAD-4AF1-9B7D-C29EA931D5F4}"/>
    <hyperlink ref="D30" r:id="rId26" display="http://ts4.travian.com/position_details.php?x=-22&amp;y=-58" xr:uid="{F56CA324-2A1A-4103-B47C-13C79BA13BED}"/>
    <hyperlink ref="D29" r:id="rId27" display="http://ts4.travian.com/position_details.php?x=-21&amp;y=-47" xr:uid="{45A291A1-5CEC-4512-AC56-729062754E2C}"/>
    <hyperlink ref="D28" r:id="rId28" display="http://ts4.travian.com/position_details.php?x=-36&amp;y=-60" xr:uid="{31320BD8-FFC2-4639-A750-44A12824025C}"/>
    <hyperlink ref="D27" r:id="rId29" display="http://ts4.travian.com/position_details.php?x=-41&amp;y=-52" xr:uid="{2E66CB57-2F17-43C0-8DE8-BFF873BC2D5E}"/>
    <hyperlink ref="D26" r:id="rId30" display="http://ts4.travian.com/position_details.php?x=-21&amp;y=-52" xr:uid="{4E73E4B7-6F85-4FE4-8999-B548B8BDE762}"/>
    <hyperlink ref="D25" r:id="rId31" display="http://ts4.travian.com/position_details.php?x=-28&amp;y=-42" xr:uid="{A89440B1-89F3-4EA0-8440-8F90B0695B0F}"/>
    <hyperlink ref="D24" r:id="rId32" display="http://ts4.travian.com/position_details.php?x=-30&amp;y=-60" xr:uid="{DD486297-3FD1-4193-A93C-42ABE6EFDDB6}"/>
    <hyperlink ref="D23" r:id="rId33" display="http://ts4.travian.com/position_details.php?x=-40&amp;y=-51" xr:uid="{52AB0DA1-4302-41CD-B30A-ACBA0F71360D}"/>
    <hyperlink ref="D22" r:id="rId34" display="http://ts4.travian.com/position_details.php?x=-27&amp;y=-43" xr:uid="{C4CBE45E-7FB7-4BF4-9B69-85FE94AAEC8D}"/>
    <hyperlink ref="D21" r:id="rId35" display="http://ts4.travian.com/position_details.php?x=-28&amp;y=-59" xr:uid="{DC9BACF6-1437-47FC-8609-23BDA6B0091B}"/>
    <hyperlink ref="D20" r:id="rId36" display="http://ts4.travian.com/position_details.php?x=-24&amp;y=-55" xr:uid="{4988C739-20D6-4F80-9110-EDF35A3A0AA5}"/>
    <hyperlink ref="D19" r:id="rId37" display="http://ts4.travian.com/position_details.php?x=-25&amp;y=-46" xr:uid="{901692B7-90E4-4EAC-9864-5FAF267E0A26}"/>
    <hyperlink ref="D18" r:id="rId38" display="http://ts4.travian.com/position_details.php?x=-35&amp;y=-45" xr:uid="{0A9075E2-8251-4C2A-B724-CE6707BCD97A}"/>
    <hyperlink ref="D17" r:id="rId39" display="http://ts4.travian.com/position_details.php?x=-32&amp;y=-58" xr:uid="{AA75224B-2E8B-4008-9366-64BAD617B861}"/>
    <hyperlink ref="D16" r:id="rId40" display="http://ts4.travian.com/position_details.php?x=-28&amp;y=-45" xr:uid="{9DF49F78-A8DA-4BA5-A7BD-60D10D8015C0}"/>
    <hyperlink ref="D15" r:id="rId41" display="http://ts4.travian.com/position_details.php?x=-26&amp;y=-55" xr:uid="{6CC55FBE-D431-4B5A-A4FB-76D388DA95AB}"/>
    <hyperlink ref="D14" r:id="rId42" display="http://ts4.travian.com/position_details.php?x=-33&amp;y=-57" xr:uid="{82AC2152-9110-40CB-A172-554A2A648607}"/>
    <hyperlink ref="D13" r:id="rId43" display="http://ts4.travian.com/position_details.php?x=-37&amp;y=-50" xr:uid="{4876559E-A547-4DD9-A807-A2D7FF9210F6}"/>
    <hyperlink ref="D12" r:id="rId44" display="http://ts4.travian.com/position_details.php?x=-36&amp;y=-54" xr:uid="{A315F56C-E757-4014-BA1E-9418C0B0A184}"/>
    <hyperlink ref="D11" r:id="rId45" display="http://ts4.travian.com/position_details.php?x=-26&amp;y=-48" xr:uid="{1C28E0AA-1DD7-4EAE-9D04-4EE6A0301864}"/>
    <hyperlink ref="D10" r:id="rId46" display="http://ts4.travian.com/position_details.php?x=-33&amp;y=-46" xr:uid="{698D3B73-0C3C-42CF-8673-616ACDADEE7F}"/>
    <hyperlink ref="D9" r:id="rId47" display="http://ts4.travian.com/position_details.php?x=-36&amp;y=-49" xr:uid="{8CDE6597-EB6D-4F88-9E53-F60DE6487E34}"/>
    <hyperlink ref="D8" r:id="rId48" display="http://ts4.travian.com/position_details.php?x=-30&amp;y=-56" xr:uid="{A53092DE-D24A-44DE-AF20-9FCF2F7C4957}"/>
    <hyperlink ref="D7" r:id="rId49" display="http://ts4.travian.com/position_details.php?x=-35&amp;y=-53" xr:uid="{0117903C-52B4-4C02-9728-79BF08577917}"/>
    <hyperlink ref="D6" r:id="rId50" display="http://ts4.travian.com/position_details.php?x=-30&amp;y=-54" xr:uid="{6F38EBA6-C0B7-4196-9C97-52451277B2F4}"/>
    <hyperlink ref="D5" r:id="rId51" display="http://ts4.travian.com/position_details.php?x=-32&amp;y=-54" xr:uid="{4832B7F3-A857-4EB6-92C5-083C67CAD770}"/>
    <hyperlink ref="D4" r:id="rId52" display="http://ts4.travian.com/position_details.php?x=-32&amp;y=-52" xr:uid="{F34AB1D3-FB18-45D0-BA4C-12C470D3E461}"/>
    <hyperlink ref="D3" r:id="rId53" display="http://ts4.travian.com/position_details.php?x=-32&amp;y=-50" xr:uid="{145519E2-8FB1-41A4-96E5-6709855399D6}"/>
    <hyperlink ref="D53" r:id="rId54" display="http://ts4.travian.com/position_details.php?x=-28&amp;y=-65" xr:uid="{EE33871E-9049-4C7E-9687-5EACD05D4F47}"/>
    <hyperlink ref="D54" r:id="rId55" display="http://ts4.travian.com/position_details.php?x=-21&amp;y=-40" xr:uid="{6F8CBE1A-8A3E-4888-A074-CD505ECA28B1}"/>
    <hyperlink ref="J54" r:id="rId56" display="http://ts4.travian.com/spieler.php?uid=1" xr:uid="{66DF7255-FEF0-4E3C-AC4D-28B5AE799CF0}"/>
    <hyperlink ref="D55" r:id="rId57" display="http://ts4.travian.com/position_details.php?x=-19&amp;y=-60" xr:uid="{3E9A073B-3F4B-4463-AD28-7F280C07E10F}"/>
    <hyperlink ref="D56" r:id="rId58" display="http://ts4.travian.com/position_details.php?x=-37&amp;y=-65" xr:uid="{9211CF62-AC16-40FB-AAA7-72D1531DA614}"/>
    <hyperlink ref="D57" r:id="rId59" display="http://ts4.travian.com/position_details.php?x=-25&amp;y=-37" xr:uid="{70EDD886-9366-4B60-8292-43B6591D67AE}"/>
    <hyperlink ref="D58" r:id="rId60" display="http://ts4.travian.com/position_details.php?x=-23&amp;y=-38" xr:uid="{3A86D171-AB77-4FE9-AF3E-BF20A361616E}"/>
    <hyperlink ref="D59" r:id="rId61" display="http://ts4.travian.com/position_details.php?x=-34&amp;y=-36" xr:uid="{9CD2666E-0D0B-43C8-AA4B-584F83DDFC52}"/>
    <hyperlink ref="D60" r:id="rId62" display="http://ts4.travian.com/position_details.php?x=-35&amp;y=-66" xr:uid="{8E156152-F3E7-499E-BCAB-1CEA52F02592}"/>
    <hyperlink ref="J60" r:id="rId63" display="http://ts4.travian.com/spieler.php?uid=1" xr:uid="{CFB15150-E1C5-40EB-9E62-C01344E3B9FD}"/>
    <hyperlink ref="D61" r:id="rId64" display="http://ts4.travian.com/position_details.php?x=-17&amp;y=-44" xr:uid="{F57AE53C-4843-4989-98CC-B76C6C7DF3D4}"/>
    <hyperlink ref="D62" r:id="rId65" display="http://ts4.travian.com/position_details.php?x=-22&amp;y=-64" xr:uid="{6FA53A4F-C173-4702-B8C4-8181EAF59B92}"/>
    <hyperlink ref="D63" r:id="rId66" display="http://ts4.travian.com/position_details.php?x=-16&amp;y=-46" xr:uid="{C87E6F92-2B31-4AD2-88EA-DBC86B30803F}"/>
    <hyperlink ref="D64" r:id="rId67" display="http://ts4.travian.com/position_details.php?x=-36&amp;y=-36" xr:uid="{76A34BE8-691B-4263-8B9D-33EAC3E68B96}"/>
    <hyperlink ref="D65" r:id="rId68" display="http://ts4.travian.com/position_details.php?x=-45&amp;y=-59" xr:uid="{2805D5B0-97CF-4F99-B055-6732868E7739}"/>
    <hyperlink ref="J65" r:id="rId69" display="http://ts4.travian.com/spieler.php?uid=1" xr:uid="{C81549A6-9C81-4142-AFBC-205302CAE7D3}"/>
    <hyperlink ref="D66" r:id="rId70" display="http://ts4.travian.com/position_details.php?x=-46&amp;y=-45" xr:uid="{261DAE49-BAF3-4DD0-B219-D3F3F61D863C}"/>
    <hyperlink ref="D67" r:id="rId71" display="http://ts4.travian.com/position_details.php?x=-28&amp;y=-67" xr:uid="{9DFB4052-6E1C-43FC-ACA4-4667E8EAA342}"/>
    <hyperlink ref="D68" r:id="rId72" display="http://ts4.travian.com/position_details.php?x=-21&amp;y=-38" xr:uid="{219867F0-53CE-451D-A1E9-AB0C32099EF1}"/>
    <hyperlink ref="D69" r:id="rId73" display="http://ts4.travian.com/position_details.php?x=-17&amp;y=-60" xr:uid="{517910CA-1F8A-4E2B-8A6A-6E3656DF8DA4}"/>
    <hyperlink ref="D70" r:id="rId74" display="http://ts4.travian.com/position_details.php?x=-36&amp;y=-67" xr:uid="{8D185B2A-148D-4DAA-84CF-C0D8CF5B5BA7}"/>
    <hyperlink ref="D71" r:id="rId75" display="http://ts4.travian.com/position_details.php?x=-19&amp;y=-63" xr:uid="{B3446333-AEF2-4C84-B747-FB0B11ACAD51}"/>
    <hyperlink ref="D72" r:id="rId76" display="http://ts4.travian.com/position_details.php?x=-48&amp;y=-51" xr:uid="{1F44B8DB-06F7-4227-BE35-CA98D9F10C46}"/>
    <hyperlink ref="D73" r:id="rId77" display="http://ts4.travian.com/position_details.php?x=-16&amp;y=-43" xr:uid="{62BF3204-6918-4CB5-B649-7790824467C3}"/>
    <hyperlink ref="D74" r:id="rId78" display="http://ts4.travian.com/position_details.php?x=-46&amp;y=-43" xr:uid="{E9C3EE43-0B72-47FE-93AB-46BDB7394C45}"/>
    <hyperlink ref="D75" r:id="rId79" display="http://ts4.travian.com/position_details.php?x=-32&amp;y=-68" xr:uid="{21661BA4-F5BB-42E2-9B52-9F910FCC07F0}"/>
    <hyperlink ref="D76" r:id="rId80" display="http://ts4.travian.com/position_details.php?x=-42&amp;y=-64" xr:uid="{21116935-9B1F-49D5-B43C-B8FB27660234}"/>
    <hyperlink ref="D77" r:id="rId81" display="http://ts4.travian.com/position_details.php?x=-20&amp;y=-64" xr:uid="{9FBD3B02-8010-4A46-BF3C-F9CB91D4CA53}"/>
    <hyperlink ref="D78" r:id="rId82" display="http://ts4.travian.com/position_details.php?x=-15&amp;y=-44" xr:uid="{8CD2224D-3AF7-4766-809A-D24430B0E5F9}"/>
    <hyperlink ref="D79" r:id="rId83" display="http://ts4.travian.com/position_details.php?x=-40&amp;y=-36" xr:uid="{22ABD51E-3838-448D-8FFA-CE81C357F90F}"/>
    <hyperlink ref="D80" r:id="rId84" display="http://ts4.travian.com/position_details.php?x=-22&amp;y=-66" xr:uid="{15582B19-FAEC-47D1-87C7-33919E2A51BC}"/>
    <hyperlink ref="D81" r:id="rId85" display="http://ts4.travian.com/position_details.php?x=-48&amp;y=-46" xr:uid="{5D820721-25AB-4B1A-AE83-69CD39BB6F61}"/>
    <hyperlink ref="D82" r:id="rId86" display="http://ts4.travian.com/position_details.php?x=-47&amp;y=-59" xr:uid="{9DF6614D-D494-498E-A845-7A64C6DDCDE3}"/>
    <hyperlink ref="D83" r:id="rId87" display="http://ts4.travian.com/position_details.php?x=-23&amp;y=-35" xr:uid="{A901E555-2CB3-4E5C-A3B2-A36D92BEF9FB}"/>
    <hyperlink ref="D84" r:id="rId88" display="http://ts4.travian.com/position_details.php?x=-49&amp;y=-51" xr:uid="{493F3858-9656-4C77-A655-AA34E29C0B2B}"/>
    <hyperlink ref="D85" r:id="rId89" display="http://ts4.travian.com/position_details.php?x=-13&amp;y=-51" xr:uid="{592B3421-2345-4382-BFAE-BBA491391230}"/>
    <hyperlink ref="D86" r:id="rId90" display="http://ts4.travian.com/position_details.php?x=-36&amp;y=-33" xr:uid="{E4A95DE9-C126-4DA8-BB92-C3F5F374F23B}"/>
    <hyperlink ref="D87" r:id="rId91" display="http://ts4.travian.com/position_details.php?x=-41&amp;y=-35" xr:uid="{5181162D-AE73-4CF3-A1D0-0B8786776B21}"/>
    <hyperlink ref="D88" r:id="rId92" display="http://ts4.travian.com/position_details.php?x=-47&amp;y=-41" xr:uid="{669E02D3-3011-4A9C-A3BB-479F97BDCABE}"/>
    <hyperlink ref="D89" r:id="rId93" display="http://ts4.travian.com/position_details.php?x=-50&amp;y=-51" xr:uid="{5BD8871D-2D6B-4697-9FDB-59D29C818C7F}"/>
    <hyperlink ref="D90" r:id="rId94" display="http://ts4.travian.com/position_details.php?x=-32&amp;y=-70" xr:uid="{CD410E75-DB89-4945-8096-F6CE632512A4}"/>
    <hyperlink ref="D91" r:id="rId95" display="http://ts4.travian.com/position_details.php?x=-17&amp;y=-38" xr:uid="{C0A9BDBD-1D81-4E84-91DD-93241421BDC0}"/>
    <hyperlink ref="D92" r:id="rId96" display="http://ts4.travian.com/position_details.php?x=-12&amp;y=-49" xr:uid="{9F0DB710-19F9-49E0-8702-3A8FABCF665A}"/>
    <hyperlink ref="D93" r:id="rId97" display="http://ts4.travian.com/position_details.php?x=-18&amp;y=-37" xr:uid="{97EC76D8-06BE-4DC6-A264-905122A1D78E}"/>
    <hyperlink ref="D94" r:id="rId98" display="http://ts4.travian.com/position_details.php?x=-22&amp;y=-68" xr:uid="{04738D34-ECBF-4205-B1C3-307379FC343D}"/>
    <hyperlink ref="D95" r:id="rId99" display="http://ts4.travian.com/position_details.php?x=-34&amp;y=-32" xr:uid="{EC057294-B5F6-4C41-9583-B35E2F0CD7B3}"/>
    <hyperlink ref="D96" r:id="rId100" display="http://ts4.travian.com/position_details.php?x=-28&amp;y=-70" xr:uid="{FA8B39E6-884C-4F03-B6C3-22F8A9B37BE7}"/>
    <hyperlink ref="J96" r:id="rId101" display="http://ts4.travian.com/spieler.php?uid=1" xr:uid="{D022AF8D-099F-459A-A9A7-A371E5D9F42D}"/>
    <hyperlink ref="D97" r:id="rId102" display="http://ts4.travian.com/position_details.php?x=-15&amp;y=-62" xr:uid="{BB6A7031-E084-4499-A4DA-5F190239C379}"/>
    <hyperlink ref="D98" r:id="rId103" display="http://ts4.travian.com/position_details.php?x=-27&amp;y=-32" xr:uid="{EAF1A6B6-0460-4CDA-A989-3B6D35BB3BC1}"/>
    <hyperlink ref="D99" r:id="rId104" display="http://ts4.travian.com/position_details.php?x=-12&amp;y=-46" xr:uid="{6FAB7474-25B2-40CB-AF68-E1D7725787E4}"/>
    <hyperlink ref="D100" r:id="rId105" display="http://ts4.travian.com/position_details.php?x=-30&amp;y=-31" xr:uid="{4B528094-1DC9-4E09-B04A-52D14A6BBACF}"/>
    <hyperlink ref="D101" r:id="rId106" display="http://ts4.travian.com/position_details.php?x=-33&amp;y=-71" xr:uid="{B5ADC4C3-B4D1-489D-9DCD-E329213498B8}"/>
    <hyperlink ref="M101" r:id="rId107" display="http://ts4.travian.com/allianz.php?aid=0" xr:uid="{FE6F1F61-F33E-4AD5-92DE-0A3D343EBAE2}"/>
    <hyperlink ref="M100" r:id="rId108" display="http://ts4.travian.com/allianz.php?aid=0" xr:uid="{49768A87-B6CA-4072-94F6-0884F6F916D1}"/>
    <hyperlink ref="M99" r:id="rId109" display="http://ts4.travian.com/allianz.php?aid=0" xr:uid="{4489EFF9-4532-4869-B4F1-4EEB9189FFD3}"/>
    <hyperlink ref="M98" r:id="rId110" display="http://ts4.travian.com/allianz.php?aid=0" xr:uid="{B6F32FA9-D514-4447-A1B8-8016B5F6A00A}"/>
    <hyperlink ref="M97" r:id="rId111" display="http://ts4.travian.com/allianz.php?aid=0" xr:uid="{18698AA2-DD61-4A6A-81B3-7B9C0DD95BAD}"/>
    <hyperlink ref="M96" r:id="rId112" display="http://ts4.travian.com/allianz.php?aid=0" xr:uid="{D72EE75D-8FAB-4E89-BE1C-E219E87B5FCC}"/>
    <hyperlink ref="M95" r:id="rId113" display="http://ts4.travian.com/allianz.php?aid=0" xr:uid="{7F935BC7-F373-455B-B5FF-6667F2426938}"/>
    <hyperlink ref="M94" r:id="rId114" display="http://ts4.travian.com/allianz.php?aid=0" xr:uid="{22E9CFCA-168B-45D9-B321-2BA7A703941B}"/>
    <hyperlink ref="M93" r:id="rId115" display="http://ts4.travian.com/allianz.php?aid=0" xr:uid="{98333CB7-1B1B-44D7-B36D-C4A5E0AB75CA}"/>
    <hyperlink ref="M92" r:id="rId116" display="http://ts4.travian.com/allianz.php?aid=0" xr:uid="{C8D2A620-2104-44A1-A935-7C76DA4E9664}"/>
    <hyperlink ref="M91" r:id="rId117" display="http://ts4.travian.com/allianz.php?aid=0" xr:uid="{7D02C7A0-F021-4E75-BC01-E578D2165B08}"/>
    <hyperlink ref="M90" r:id="rId118" display="http://ts4.travian.com/allianz.php?aid=0" xr:uid="{3BAC3726-9474-4CCE-BACB-4FE911A81C2A}"/>
    <hyperlink ref="M89" r:id="rId119" display="http://ts4.travian.com/allianz.php?aid=0" xr:uid="{7A8C33BA-87DE-4B4D-AB94-40844FF596BE}"/>
    <hyperlink ref="M88" r:id="rId120" display="http://ts4.travian.com/allianz.php?aid=0" xr:uid="{CA084CD2-83C6-4AA9-AF5A-A16804B9AC48}"/>
    <hyperlink ref="M87" r:id="rId121" display="http://ts4.travian.com/allianz.php?aid=0" xr:uid="{9FB272B3-5D33-47D1-BA98-7F89B2641E5B}"/>
    <hyperlink ref="M86" r:id="rId122" display="http://ts4.travian.com/allianz.php?aid=0" xr:uid="{4822EF68-2472-4CD6-B1F5-1733532A627A}"/>
    <hyperlink ref="M84" r:id="rId123" display="http://ts4.travian.com/allianz.php?aid=0" xr:uid="{90B9DC85-B5D7-4A40-B888-0152E228BE58}"/>
    <hyperlink ref="M83" r:id="rId124" display="http://ts4.travian.com/allianz.php?aid=0" xr:uid="{5C4EAF91-83FE-4E36-8223-1AA70C2A0547}"/>
    <hyperlink ref="M82" r:id="rId125" display="http://ts4.travian.com/allianz.php?aid=0" xr:uid="{D227406D-4074-4D86-8B07-7799B6E29E1A}"/>
    <hyperlink ref="M81" r:id="rId126" display="http://ts4.travian.com/allianz.php?aid=0" xr:uid="{B41C91B8-C2AC-4B18-A33A-1A2D73967D9F}"/>
    <hyperlink ref="M80" r:id="rId127" display="http://ts4.travian.com/allianz.php?aid=0" xr:uid="{39C550C2-A92B-4C94-85A0-F58BDEBAFF2E}"/>
    <hyperlink ref="M79" r:id="rId128" display="http://ts4.travian.com/allianz.php?aid=0" xr:uid="{2B905CDD-4F28-4D4F-9354-DF5AC0331BCC}"/>
    <hyperlink ref="M78" r:id="rId129" display="http://ts4.travian.com/allianz.php?aid=0" xr:uid="{A55D06BE-C781-4FFE-9B98-8AAC01A41726}"/>
    <hyperlink ref="M77" r:id="rId130" display="http://ts4.travian.com/allianz.php?aid=0" xr:uid="{A2BEBE1C-40E1-4896-B0E0-85A76D404392}"/>
    <hyperlink ref="M76" r:id="rId131" display="http://ts4.travian.com/allianz.php?aid=0" xr:uid="{3EBE9252-012F-4753-8937-7256C170C30E}"/>
    <hyperlink ref="M75" r:id="rId132" display="http://ts4.travian.com/allianz.php?aid=0" xr:uid="{E7F8001B-9669-401B-91C8-6050548456E4}"/>
    <hyperlink ref="M74" r:id="rId133" display="http://ts4.travian.com/allianz.php?aid=0" xr:uid="{86D59B56-A163-479E-8EEB-881B1F59594E}"/>
    <hyperlink ref="M72" r:id="rId134" display="http://ts4.travian.com/allianz.php?aid=0" xr:uid="{95F571C5-E0B6-46EF-9457-14019DB86E78}"/>
    <hyperlink ref="M71" r:id="rId135" display="http://ts4.travian.com/allianz.php?aid=0" xr:uid="{3F921ABA-F62C-4EB3-8420-3EA0C26E5893}"/>
    <hyperlink ref="M70" r:id="rId136" display="http://ts4.travian.com/allianz.php?aid=0" xr:uid="{DAA45606-60FE-46A3-B12C-835E2A1D7E34}"/>
    <hyperlink ref="M69" r:id="rId137" display="http://ts4.travian.com/allianz.php?aid=0" xr:uid="{31434EDF-B111-4DDB-BC25-DA7DFB6F7D43}"/>
    <hyperlink ref="M68" r:id="rId138" display="http://ts4.travian.com/allianz.php?aid=0" xr:uid="{5D89027B-33F7-4164-ABDC-1105CE85E4E5}"/>
    <hyperlink ref="M67" r:id="rId139" display="http://ts4.travian.com/allianz.php?aid=0" xr:uid="{5FD582FC-EA2D-4193-9D50-88B9D3BE8459}"/>
    <hyperlink ref="M66" r:id="rId140" display="http://ts4.travian.com/allianz.php?aid=0" xr:uid="{DD33B5D0-B5AC-4001-8B65-EFDCCF5FD004}"/>
    <hyperlink ref="M65" r:id="rId141" display="http://ts4.travian.com/allianz.php?aid=0" xr:uid="{18C72345-37B6-4443-A8B8-3F09A98D34DC}"/>
    <hyperlink ref="M64" r:id="rId142" display="http://ts4.travian.com/allianz.php?aid=0" xr:uid="{7516E7B6-C82B-4BE5-98B1-186146A415C7}"/>
    <hyperlink ref="M63" r:id="rId143" display="http://ts4.travian.com/allianz.php?aid=0" xr:uid="{DD8029CF-10F5-480B-AB5A-C605FF2F1C45}"/>
    <hyperlink ref="M62" r:id="rId144" display="http://ts4.travian.com/allianz.php?aid=0" xr:uid="{23C9D438-DE5F-4767-8DEC-0170913B2B1C}"/>
    <hyperlink ref="M61" r:id="rId145" display="http://ts4.travian.com/allianz.php?aid=0" xr:uid="{A61DA90F-759D-4C6F-89CF-4AE1117E09B5}"/>
    <hyperlink ref="M60" r:id="rId146" display="http://ts4.travian.com/allianz.php?aid=0" xr:uid="{FAAEF58D-8D37-43E1-A3E6-802337755876}"/>
    <hyperlink ref="M59" r:id="rId147" display="http://ts4.travian.com/allianz.php?aid=0" xr:uid="{2345237A-0718-43A6-AF7E-2D6E02FB4D72}"/>
    <hyperlink ref="M58" r:id="rId148" display="http://ts4.travian.com/allianz.php?aid=0" xr:uid="{D90DA3CD-22A0-43A6-AEED-F68F26F858D4}"/>
    <hyperlink ref="M57" r:id="rId149" display="http://ts4.travian.com/allianz.php?aid=0" xr:uid="{44688CDB-A716-42DF-8719-37D6563CECDE}"/>
    <hyperlink ref="M56" r:id="rId150" display="http://ts4.travian.com/allianz.php?aid=0" xr:uid="{D5EBAE26-3857-42D4-91A1-A2772C11C816}"/>
    <hyperlink ref="M55" r:id="rId151" display="http://ts4.travian.com/allianz.php?aid=0" xr:uid="{29057EDC-D59B-415D-BC7F-A942C689C556}"/>
    <hyperlink ref="M54" r:id="rId152" display="http://ts4.travian.com/allianz.php?aid=0" xr:uid="{15F330B1-0F45-4934-BE5C-628BED36E941}"/>
    <hyperlink ref="M30" r:id="rId153" display="http://ts4.travian.com/allianz.php?aid=0" xr:uid="{B3044140-0F2C-4758-BE6D-D9CD4B8464AF}"/>
    <hyperlink ref="M31" r:id="rId154" display="http://ts4.travian.com/allianz.php?aid=0" xr:uid="{8BA18F52-0B86-4055-ACCC-401C5116498B}"/>
    <hyperlink ref="M32" r:id="rId155" display="http://ts4.travian.com/allianz.php?aid=0" xr:uid="{E2B2AFF6-22CC-4C8A-A984-7EB2F5922F2F}"/>
    <hyperlink ref="M33" r:id="rId156" display="http://ts4.travian.com/allianz.php?aid=0" xr:uid="{BC16022D-0495-4C9D-BC26-1A2AA29283A6}"/>
    <hyperlink ref="M34" r:id="rId157" display="http://ts4.travian.com/allianz.php?aid=0" xr:uid="{D5716310-7652-4646-9489-16969391E49C}"/>
    <hyperlink ref="M35" r:id="rId158" display="http://ts4.travian.com/allianz.php?aid=0" xr:uid="{77925CAB-BEAA-4AE8-8A01-CB520FD1B6D9}"/>
    <hyperlink ref="M36" r:id="rId159" display="http://ts4.travian.com/allianz.php?aid=0" xr:uid="{5A9AC6A2-2AAF-4A90-A3E3-3F6E17954103}"/>
    <hyperlink ref="M37" r:id="rId160" display="http://ts4.travian.com/allianz.php?aid=0" xr:uid="{FD299EA6-958C-441C-B3F5-EC7E2E92E13E}"/>
    <hyperlink ref="M38" r:id="rId161" display="http://ts4.travian.com/allianz.php?aid=0" xr:uid="{2F151091-893E-4927-A7C7-47FB840BE865}"/>
    <hyperlink ref="M40" r:id="rId162" display="http://ts4.travian.com/allianz.php?aid=0" xr:uid="{4E76EDBF-436F-47FD-95EB-EA27A28C74F5}"/>
    <hyperlink ref="M41" r:id="rId163" display="http://ts4.travian.com/allianz.php?aid=0" xr:uid="{0F838DB1-081D-4C8F-8CB4-FE49D41DD182}"/>
    <hyperlink ref="M42" r:id="rId164" display="http://ts4.travian.com/allianz.php?aid=0" xr:uid="{B4381A57-DEFA-4E1D-B2C7-8C374C051F96}"/>
    <hyperlink ref="M44" r:id="rId165" display="http://ts4.travian.com/allianz.php?aid=0" xr:uid="{4F497903-B2C3-4293-9148-F2CF73481564}"/>
    <hyperlink ref="M45" r:id="rId166" display="http://ts4.travian.com/allianz.php?aid=0" xr:uid="{42101D62-441E-4821-932A-BA341B94E1C3}"/>
    <hyperlink ref="M46" r:id="rId167" display="http://ts4.travian.com/allianz.php?aid=0" xr:uid="{892762FA-A3AD-4E8C-95A9-DBDE7A582C9D}"/>
    <hyperlink ref="M47" r:id="rId168" display="http://ts4.travian.com/allianz.php?aid=0" xr:uid="{772B782D-25AD-4A0F-8519-6EB9B6DA02C2}"/>
    <hyperlink ref="M48" r:id="rId169" display="http://ts4.travian.com/allianz.php?aid=0" xr:uid="{7EBAAF66-2C02-498A-BEB9-5C9E219636EF}"/>
    <hyperlink ref="M49" r:id="rId170" display="http://ts4.travian.com/allianz.php?aid=0" xr:uid="{D5490F9E-0A29-4F71-9EDE-C1A25740DEB2}"/>
    <hyperlink ref="M50" r:id="rId171" display="http://ts4.travian.com/allianz.php?aid=0" xr:uid="{1BEE362C-F5ED-412E-B2E0-1BE21DF64388}"/>
    <hyperlink ref="M51" r:id="rId172" display="http://ts4.travian.com/allianz.php?aid=0" xr:uid="{CD45A39A-063F-4E58-8B14-43DF81D76536}"/>
    <hyperlink ref="M52" r:id="rId173" display="http://ts4.travian.com/allianz.php?aid=0" xr:uid="{AB3311C0-1D6F-4810-88D7-7224B54A7111}"/>
  </hyperlinks>
  <pageMargins left="0.7" right="0.7" top="0.75" bottom="0.75" header="0.3" footer="0.3"/>
  <pageSetup orientation="portrait" r:id="rId174"/>
  <tableParts count="1">
    <tablePart r:id="rId17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C50-49BC-418B-9AB9-74277189B1AC}">
  <dimension ref="B2:B101"/>
  <sheetViews>
    <sheetView workbookViewId="0">
      <selection activeCell="B2" sqref="B2"/>
    </sheetView>
  </sheetViews>
  <sheetFormatPr baseColWidth="10" defaultRowHeight="15" x14ac:dyDescent="0.25"/>
  <sheetData>
    <row r="2" spans="2:2" ht="30.75" thickBot="1" x14ac:dyDescent="0.3">
      <c r="B2" s="63" t="s">
        <v>343</v>
      </c>
    </row>
    <row r="3" spans="2:2" ht="16.5" thickTop="1" thickBot="1" x14ac:dyDescent="0.3">
      <c r="B3" s="48" t="s">
        <v>22</v>
      </c>
    </row>
    <row r="4" spans="2:2" ht="15.75" thickBot="1" x14ac:dyDescent="0.3">
      <c r="B4" s="48" t="s">
        <v>20</v>
      </c>
    </row>
    <row r="5" spans="2:2" ht="15.75" thickBot="1" x14ac:dyDescent="0.3">
      <c r="B5" s="49" t="s">
        <v>24</v>
      </c>
    </row>
    <row r="6" spans="2:2" ht="15.75" thickBot="1" x14ac:dyDescent="0.3">
      <c r="B6" s="49" t="s">
        <v>26</v>
      </c>
    </row>
    <row r="7" spans="2:2" ht="15.75" thickBot="1" x14ac:dyDescent="0.3">
      <c r="B7" s="50" t="s">
        <v>28</v>
      </c>
    </row>
    <row r="8" spans="2:2" ht="15.75" thickBot="1" x14ac:dyDescent="0.3">
      <c r="B8" s="51" t="s">
        <v>30</v>
      </c>
    </row>
    <row r="9" spans="2:2" ht="15.75" thickBot="1" x14ac:dyDescent="0.3">
      <c r="B9" s="49" t="s">
        <v>122</v>
      </c>
    </row>
    <row r="10" spans="2:2" ht="15.75" thickBot="1" x14ac:dyDescent="0.3">
      <c r="B10" s="49" t="s">
        <v>33</v>
      </c>
    </row>
    <row r="11" spans="2:2" ht="15.75" thickBot="1" x14ac:dyDescent="0.3">
      <c r="B11" s="50" t="s">
        <v>35</v>
      </c>
    </row>
    <row r="12" spans="2:2" ht="15.75" thickBot="1" x14ac:dyDescent="0.3">
      <c r="B12" s="48" t="s">
        <v>37</v>
      </c>
    </row>
    <row r="13" spans="2:2" ht="15.75" thickBot="1" x14ac:dyDescent="0.3">
      <c r="B13" s="49" t="s">
        <v>39</v>
      </c>
    </row>
    <row r="14" spans="2:2" ht="15.75" thickBot="1" x14ac:dyDescent="0.3">
      <c r="B14" s="49" t="s">
        <v>129</v>
      </c>
    </row>
    <row r="15" spans="2:2" ht="15.75" thickBot="1" x14ac:dyDescent="0.3">
      <c r="B15" s="51" t="s">
        <v>41</v>
      </c>
    </row>
    <row r="16" spans="2:2" ht="15.75" thickBot="1" x14ac:dyDescent="0.3">
      <c r="B16" s="50" t="s">
        <v>43</v>
      </c>
    </row>
    <row r="17" spans="2:2" ht="15.75" thickBot="1" x14ac:dyDescent="0.3">
      <c r="B17" s="48" t="s">
        <v>45</v>
      </c>
    </row>
    <row r="18" spans="2:2" ht="15.75" thickBot="1" x14ac:dyDescent="0.3">
      <c r="B18" s="49" t="s">
        <v>47</v>
      </c>
    </row>
    <row r="19" spans="2:2" ht="15.75" thickBot="1" x14ac:dyDescent="0.3">
      <c r="B19" s="50" t="s">
        <v>49</v>
      </c>
    </row>
    <row r="20" spans="2:2" ht="15.75" thickBot="1" x14ac:dyDescent="0.3">
      <c r="B20" s="49" t="s">
        <v>51</v>
      </c>
    </row>
    <row r="21" spans="2:2" ht="15.75" thickBot="1" x14ac:dyDescent="0.3">
      <c r="B21" s="48" t="s">
        <v>53</v>
      </c>
    </row>
    <row r="22" spans="2:2" ht="15.75" thickBot="1" x14ac:dyDescent="0.3">
      <c r="B22" s="50" t="s">
        <v>55</v>
      </c>
    </row>
    <row r="23" spans="2:2" ht="15.75" thickBot="1" x14ac:dyDescent="0.3">
      <c r="B23" s="49" t="s">
        <v>142</v>
      </c>
    </row>
    <row r="24" spans="2:2" ht="15.75" thickBot="1" x14ac:dyDescent="0.3">
      <c r="B24" s="48" t="s">
        <v>57</v>
      </c>
    </row>
    <row r="25" spans="2:2" ht="15.75" thickBot="1" x14ac:dyDescent="0.3">
      <c r="B25" s="49" t="s">
        <v>59</v>
      </c>
    </row>
    <row r="26" spans="2:2" ht="15.75" thickBot="1" x14ac:dyDescent="0.3">
      <c r="B26" s="49" t="s">
        <v>62</v>
      </c>
    </row>
    <row r="27" spans="2:2" ht="15.75" thickBot="1" x14ac:dyDescent="0.3">
      <c r="B27" s="51" t="s">
        <v>61</v>
      </c>
    </row>
    <row r="28" spans="2:2" ht="15.75" thickBot="1" x14ac:dyDescent="0.3">
      <c r="B28" s="49" t="s">
        <v>151</v>
      </c>
    </row>
    <row r="29" spans="2:2" ht="15.75" thickBot="1" x14ac:dyDescent="0.3">
      <c r="B29" s="50" t="s">
        <v>63</v>
      </c>
    </row>
    <row r="30" spans="2:2" ht="15.75" thickBot="1" x14ac:dyDescent="0.3">
      <c r="B30" s="48" t="s">
        <v>69</v>
      </c>
    </row>
    <row r="31" spans="2:2" ht="15.75" thickBot="1" x14ac:dyDescent="0.3">
      <c r="B31" s="48" t="s">
        <v>67</v>
      </c>
    </row>
    <row r="32" spans="2:2" ht="15.75" thickBot="1" x14ac:dyDescent="0.3">
      <c r="B32" s="48" t="s">
        <v>65</v>
      </c>
    </row>
    <row r="33" spans="2:2" ht="15.75" thickBot="1" x14ac:dyDescent="0.3">
      <c r="B33" s="50" t="s">
        <v>71</v>
      </c>
    </row>
    <row r="34" spans="2:2" ht="15.75" thickBot="1" x14ac:dyDescent="0.3">
      <c r="B34" s="50" t="s">
        <v>161</v>
      </c>
    </row>
    <row r="35" spans="2:2" ht="15.75" thickBot="1" x14ac:dyDescent="0.3">
      <c r="B35" s="48" t="s">
        <v>73</v>
      </c>
    </row>
    <row r="36" spans="2:2" ht="15.75" thickBot="1" x14ac:dyDescent="0.3">
      <c r="B36" s="50" t="s">
        <v>167</v>
      </c>
    </row>
    <row r="37" spans="2:2" ht="15.75" thickBot="1" x14ac:dyDescent="0.3">
      <c r="B37" s="51" t="s">
        <v>74</v>
      </c>
    </row>
    <row r="38" spans="2:2" ht="15.75" thickBot="1" x14ac:dyDescent="0.3">
      <c r="B38" s="48" t="s">
        <v>172</v>
      </c>
    </row>
    <row r="39" spans="2:2" ht="15.75" thickBot="1" x14ac:dyDescent="0.3">
      <c r="B39" s="48" t="s">
        <v>76</v>
      </c>
    </row>
    <row r="40" spans="2:2" ht="15.75" thickBot="1" x14ac:dyDescent="0.3">
      <c r="B40" s="51" t="s">
        <v>80</v>
      </c>
    </row>
    <row r="41" spans="2:2" ht="15.75" thickBot="1" x14ac:dyDescent="0.3">
      <c r="B41" s="49" t="s">
        <v>78</v>
      </c>
    </row>
    <row r="42" spans="2:2" ht="15.75" thickBot="1" x14ac:dyDescent="0.3">
      <c r="B42" s="48" t="s">
        <v>81</v>
      </c>
    </row>
    <row r="43" spans="2:2" ht="15.75" thickBot="1" x14ac:dyDescent="0.3">
      <c r="B43" s="49" t="s">
        <v>183</v>
      </c>
    </row>
    <row r="44" spans="2:2" ht="15.75" thickBot="1" x14ac:dyDescent="0.3">
      <c r="B44" s="49" t="s">
        <v>83</v>
      </c>
    </row>
    <row r="45" spans="2:2" ht="15.75" thickBot="1" x14ac:dyDescent="0.3">
      <c r="B45" s="49" t="s">
        <v>89</v>
      </c>
    </row>
    <row r="46" spans="2:2" ht="15.75" thickBot="1" x14ac:dyDescent="0.3">
      <c r="B46" s="50" t="s">
        <v>87</v>
      </c>
    </row>
    <row r="47" spans="2:2" ht="15.75" thickBot="1" x14ac:dyDescent="0.3">
      <c r="B47" s="49" t="s">
        <v>85</v>
      </c>
    </row>
    <row r="48" spans="2:2" ht="15.75" thickBot="1" x14ac:dyDescent="0.3">
      <c r="B48" s="50" t="s">
        <v>91</v>
      </c>
    </row>
    <row r="49" spans="2:2" ht="15.75" thickBot="1" x14ac:dyDescent="0.3">
      <c r="B49" s="51" t="s">
        <v>93</v>
      </c>
    </row>
    <row r="50" spans="2:2" ht="15.75" thickBot="1" x14ac:dyDescent="0.3">
      <c r="B50" s="48" t="s">
        <v>100</v>
      </c>
    </row>
    <row r="51" spans="2:2" ht="15.75" thickBot="1" x14ac:dyDescent="0.3">
      <c r="B51" s="48" t="s">
        <v>98</v>
      </c>
    </row>
    <row r="52" spans="2:2" ht="15.75" thickBot="1" x14ac:dyDescent="0.3">
      <c r="B52" s="52" t="s">
        <v>95</v>
      </c>
    </row>
    <row r="53" spans="2:2" ht="15.75" thickBot="1" x14ac:dyDescent="0.3">
      <c r="B53" s="52" t="s">
        <v>102</v>
      </c>
    </row>
    <row r="54" spans="2:2" ht="15.75" thickBot="1" x14ac:dyDescent="0.3">
      <c r="B54" s="53" t="s">
        <v>105</v>
      </c>
    </row>
    <row r="55" spans="2:2" ht="15.75" thickBot="1" x14ac:dyDescent="0.3">
      <c r="B55" s="52" t="s">
        <v>106</v>
      </c>
    </row>
    <row r="56" spans="2:2" ht="15.75" thickBot="1" x14ac:dyDescent="0.3">
      <c r="B56" s="54" t="s">
        <v>109</v>
      </c>
    </row>
    <row r="57" spans="2:2" ht="15.75" thickBot="1" x14ac:dyDescent="0.3">
      <c r="B57" s="54" t="s">
        <v>197</v>
      </c>
    </row>
    <row r="58" spans="2:2" ht="15.75" thickBot="1" x14ac:dyDescent="0.3">
      <c r="B58" s="52" t="s">
        <v>200</v>
      </c>
    </row>
    <row r="59" spans="2:2" ht="15.75" thickBot="1" x14ac:dyDescent="0.3">
      <c r="B59" s="52" t="s">
        <v>203</v>
      </c>
    </row>
    <row r="60" spans="2:2" ht="15.75" thickBot="1" x14ac:dyDescent="0.3">
      <c r="B60" s="53" t="s">
        <v>206</v>
      </c>
    </row>
    <row r="61" spans="2:2" ht="15.75" thickBot="1" x14ac:dyDescent="0.3">
      <c r="B61" s="55" t="s">
        <v>208</v>
      </c>
    </row>
    <row r="62" spans="2:2" ht="15.75" thickBot="1" x14ac:dyDescent="0.3">
      <c r="B62" s="54" t="s">
        <v>210</v>
      </c>
    </row>
    <row r="63" spans="2:2" ht="15.75" thickBot="1" x14ac:dyDescent="0.3">
      <c r="B63" s="55" t="s">
        <v>213</v>
      </c>
    </row>
    <row r="64" spans="2:2" ht="15.75" thickBot="1" x14ac:dyDescent="0.3">
      <c r="B64" s="55" t="s">
        <v>216</v>
      </c>
    </row>
    <row r="65" spans="2:2" ht="15.75" thickBot="1" x14ac:dyDescent="0.3">
      <c r="B65" s="53" t="s">
        <v>219</v>
      </c>
    </row>
    <row r="66" spans="2:2" ht="15.75" thickBot="1" x14ac:dyDescent="0.3">
      <c r="B66" s="54" t="s">
        <v>221</v>
      </c>
    </row>
    <row r="67" spans="2:2" ht="15.75" thickBot="1" x14ac:dyDescent="0.3">
      <c r="B67" s="52" t="s">
        <v>224</v>
      </c>
    </row>
    <row r="68" spans="2:2" ht="15.75" thickBot="1" x14ac:dyDescent="0.3">
      <c r="B68" s="55" t="s">
        <v>227</v>
      </c>
    </row>
    <row r="69" spans="2:2" ht="15.75" thickBot="1" x14ac:dyDescent="0.3">
      <c r="B69" s="55" t="s">
        <v>230</v>
      </c>
    </row>
    <row r="70" spans="2:2" ht="15.75" thickBot="1" x14ac:dyDescent="0.3">
      <c r="B70" s="55" t="s">
        <v>233</v>
      </c>
    </row>
    <row r="71" spans="2:2" ht="15.75" thickBot="1" x14ac:dyDescent="0.3">
      <c r="B71" s="55" t="s">
        <v>237</v>
      </c>
    </row>
    <row r="72" spans="2:2" ht="15.75" thickBot="1" x14ac:dyDescent="0.3">
      <c r="B72" s="55" t="s">
        <v>240</v>
      </c>
    </row>
    <row r="73" spans="2:2" ht="15.75" thickBot="1" x14ac:dyDescent="0.3">
      <c r="B73" s="52" t="s">
        <v>247</v>
      </c>
    </row>
    <row r="74" spans="2:2" ht="15.75" thickBot="1" x14ac:dyDescent="0.3">
      <c r="B74" s="52" t="s">
        <v>250</v>
      </c>
    </row>
    <row r="75" spans="2:2" ht="15.75" thickBot="1" x14ac:dyDescent="0.3">
      <c r="B75" s="52" t="s">
        <v>253</v>
      </c>
    </row>
    <row r="76" spans="2:2" ht="15.75" thickBot="1" x14ac:dyDescent="0.3">
      <c r="B76" s="52" t="s">
        <v>256</v>
      </c>
    </row>
    <row r="77" spans="2:2" ht="15.75" thickBot="1" x14ac:dyDescent="0.3">
      <c r="B77" s="52" t="s">
        <v>259</v>
      </c>
    </row>
    <row r="78" spans="2:2" ht="15.75" thickBot="1" x14ac:dyDescent="0.3">
      <c r="B78" s="54" t="s">
        <v>262</v>
      </c>
    </row>
    <row r="79" spans="2:2" ht="15.75" thickBot="1" x14ac:dyDescent="0.3">
      <c r="B79" s="55" t="s">
        <v>265</v>
      </c>
    </row>
    <row r="80" spans="2:2" ht="15.75" thickBot="1" x14ac:dyDescent="0.3">
      <c r="B80" s="55" t="s">
        <v>270</v>
      </c>
    </row>
    <row r="81" spans="2:2" ht="15.75" thickBot="1" x14ac:dyDescent="0.3">
      <c r="B81" s="54" t="s">
        <v>273</v>
      </c>
    </row>
    <row r="82" spans="2:2" ht="15.75" thickBot="1" x14ac:dyDescent="0.3">
      <c r="B82" s="52" t="s">
        <v>276</v>
      </c>
    </row>
    <row r="83" spans="2:2" ht="15.75" thickBot="1" x14ac:dyDescent="0.3">
      <c r="B83" s="55" t="s">
        <v>279</v>
      </c>
    </row>
    <row r="84" spans="2:2" ht="15.75" thickBot="1" x14ac:dyDescent="0.3">
      <c r="B84" s="55" t="s">
        <v>282</v>
      </c>
    </row>
    <row r="85" spans="2:2" ht="15.75" thickBot="1" x14ac:dyDescent="0.3">
      <c r="B85" s="52" t="s">
        <v>286</v>
      </c>
    </row>
    <row r="86" spans="2:2" ht="15.75" thickBot="1" x14ac:dyDescent="0.3">
      <c r="B86" s="55" t="s">
        <v>291</v>
      </c>
    </row>
    <row r="87" spans="2:2" ht="15.75" thickBot="1" x14ac:dyDescent="0.3">
      <c r="B87" s="55" t="s">
        <v>294</v>
      </c>
    </row>
    <row r="88" spans="2:2" ht="15.75" thickBot="1" x14ac:dyDescent="0.3">
      <c r="B88" s="52" t="s">
        <v>297</v>
      </c>
    </row>
    <row r="89" spans="2:2" ht="15.75" thickBot="1" x14ac:dyDescent="0.3">
      <c r="B89" s="54" t="s">
        <v>300</v>
      </c>
    </row>
    <row r="90" spans="2:2" ht="15.75" thickBot="1" x14ac:dyDescent="0.3">
      <c r="B90" s="52" t="s">
        <v>303</v>
      </c>
    </row>
    <row r="91" spans="2:2" ht="15.75" thickBot="1" x14ac:dyDescent="0.3">
      <c r="B91" s="55" t="s">
        <v>306</v>
      </c>
    </row>
    <row r="92" spans="2:2" ht="15.75" thickBot="1" x14ac:dyDescent="0.3">
      <c r="B92" s="55" t="s">
        <v>308</v>
      </c>
    </row>
    <row r="93" spans="2:2" ht="15.75" thickBot="1" x14ac:dyDescent="0.3">
      <c r="B93" s="55" t="s">
        <v>311</v>
      </c>
    </row>
    <row r="94" spans="2:2" ht="15.75" thickBot="1" x14ac:dyDescent="0.3">
      <c r="B94" s="55" t="s">
        <v>314</v>
      </c>
    </row>
    <row r="95" spans="2:2" ht="15.75" thickBot="1" x14ac:dyDescent="0.3">
      <c r="B95" s="55" t="s">
        <v>317</v>
      </c>
    </row>
    <row r="96" spans="2:2" ht="15.75" thickBot="1" x14ac:dyDescent="0.3">
      <c r="B96" s="53" t="s">
        <v>320</v>
      </c>
    </row>
    <row r="97" spans="2:2" ht="15.75" thickBot="1" x14ac:dyDescent="0.3">
      <c r="B97" s="52" t="s">
        <v>322</v>
      </c>
    </row>
    <row r="98" spans="2:2" ht="15.75" thickBot="1" x14ac:dyDescent="0.3">
      <c r="B98" s="55" t="s">
        <v>325</v>
      </c>
    </row>
    <row r="99" spans="2:2" ht="15.75" thickBot="1" x14ac:dyDescent="0.3">
      <c r="B99" s="55" t="s">
        <v>328</v>
      </c>
    </row>
    <row r="100" spans="2:2" ht="15.75" thickBot="1" x14ac:dyDescent="0.3">
      <c r="B100" s="55" t="s">
        <v>332</v>
      </c>
    </row>
    <row r="101" spans="2:2" x14ac:dyDescent="0.25">
      <c r="B101" s="52" t="s">
        <v>335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AFAA-1352-4B86-B4DE-F1EE12D71509}">
  <dimension ref="D2:H38"/>
  <sheetViews>
    <sheetView tabSelected="1" topLeftCell="A10" workbookViewId="0">
      <selection activeCell="E38" sqref="E38"/>
    </sheetView>
  </sheetViews>
  <sheetFormatPr baseColWidth="10" defaultRowHeight="15" x14ac:dyDescent="0.25"/>
  <sheetData>
    <row r="2" spans="4:8" ht="15.75" thickBot="1" x14ac:dyDescent="0.3"/>
    <row r="3" spans="4:8" ht="17.25" thickBot="1" x14ac:dyDescent="0.3">
      <c r="D3" s="66" t="s">
        <v>352</v>
      </c>
      <c r="E3" s="66" t="s">
        <v>353</v>
      </c>
      <c r="F3" s="66" t="s">
        <v>354</v>
      </c>
      <c r="G3" s="66" t="s">
        <v>355</v>
      </c>
      <c r="H3" s="66" t="s">
        <v>356</v>
      </c>
    </row>
    <row r="4" spans="4:8" ht="17.25" thickBot="1" x14ac:dyDescent="0.3">
      <c r="D4" s="67" t="s">
        <v>357</v>
      </c>
      <c r="E4" s="67">
        <v>10</v>
      </c>
      <c r="F4" s="67">
        <v>25</v>
      </c>
      <c r="G4" s="67">
        <v>20</v>
      </c>
      <c r="H4" s="67">
        <v>20</v>
      </c>
    </row>
    <row r="5" spans="4:8" ht="17.25" thickBot="1" x14ac:dyDescent="0.3">
      <c r="D5" s="67" t="s">
        <v>358</v>
      </c>
      <c r="E5" s="67">
        <v>20</v>
      </c>
      <c r="F5" s="67">
        <v>35</v>
      </c>
      <c r="G5" s="67">
        <v>40</v>
      </c>
      <c r="H5" s="67">
        <v>20</v>
      </c>
    </row>
    <row r="6" spans="4:8" ht="17.25" thickBot="1" x14ac:dyDescent="0.3">
      <c r="D6" s="67" t="s">
        <v>359</v>
      </c>
      <c r="E6" s="67">
        <v>60</v>
      </c>
      <c r="F6" s="67">
        <v>40</v>
      </c>
      <c r="G6" s="67">
        <v>60</v>
      </c>
      <c r="H6" s="67">
        <v>20</v>
      </c>
    </row>
    <row r="7" spans="4:8" ht="17.25" thickBot="1" x14ac:dyDescent="0.3">
      <c r="D7" s="67" t="s">
        <v>360</v>
      </c>
      <c r="E7" s="67">
        <v>80</v>
      </c>
      <c r="F7" s="67">
        <v>66</v>
      </c>
      <c r="G7" s="67">
        <v>50</v>
      </c>
      <c r="H7" s="67">
        <v>20</v>
      </c>
    </row>
    <row r="8" spans="4:8" ht="17.25" thickBot="1" x14ac:dyDescent="0.3">
      <c r="D8" s="67" t="s">
        <v>361</v>
      </c>
      <c r="E8" s="67">
        <v>50</v>
      </c>
      <c r="F8" s="67">
        <v>70</v>
      </c>
      <c r="G8" s="67">
        <v>33</v>
      </c>
      <c r="H8" s="67">
        <v>20</v>
      </c>
    </row>
    <row r="9" spans="4:8" ht="17.25" thickBot="1" x14ac:dyDescent="0.3">
      <c r="D9" s="67" t="s">
        <v>362</v>
      </c>
      <c r="E9" s="67">
        <v>100</v>
      </c>
      <c r="F9" s="67">
        <v>80</v>
      </c>
      <c r="G9" s="67">
        <v>70</v>
      </c>
      <c r="H9" s="67">
        <v>20</v>
      </c>
    </row>
    <row r="10" spans="4:8" ht="17.25" thickBot="1" x14ac:dyDescent="0.3">
      <c r="D10" s="67" t="s">
        <v>363</v>
      </c>
      <c r="E10" s="67">
        <v>250</v>
      </c>
      <c r="F10" s="67">
        <v>140</v>
      </c>
      <c r="G10" s="67">
        <v>200</v>
      </c>
      <c r="H10" s="67">
        <v>20</v>
      </c>
    </row>
    <row r="11" spans="4:8" ht="17.25" thickBot="1" x14ac:dyDescent="0.3">
      <c r="D11" s="67" t="s">
        <v>364</v>
      </c>
      <c r="E11" s="67">
        <v>450</v>
      </c>
      <c r="F11" s="67">
        <v>380</v>
      </c>
      <c r="G11" s="67">
        <v>240</v>
      </c>
      <c r="H11" s="67">
        <v>20</v>
      </c>
    </row>
    <row r="12" spans="4:8" ht="17.25" thickBot="1" x14ac:dyDescent="0.3">
      <c r="D12" s="68" t="s">
        <v>365</v>
      </c>
      <c r="E12" s="67">
        <v>200</v>
      </c>
      <c r="F12" s="67">
        <v>170</v>
      </c>
      <c r="G12" s="67">
        <v>250</v>
      </c>
      <c r="H12" s="67">
        <v>20</v>
      </c>
    </row>
    <row r="13" spans="4:8" ht="17.25" thickBot="1" x14ac:dyDescent="0.3">
      <c r="D13" s="66" t="s">
        <v>366</v>
      </c>
      <c r="E13" s="66">
        <v>600</v>
      </c>
      <c r="F13" s="66">
        <v>440</v>
      </c>
      <c r="G13" s="66">
        <v>520</v>
      </c>
      <c r="H13" s="66">
        <v>20</v>
      </c>
    </row>
    <row r="15" spans="4:8" ht="15.75" thickBot="1" x14ac:dyDescent="0.3">
      <c r="F15">
        <v>2</v>
      </c>
      <c r="G15">
        <v>3</v>
      </c>
      <c r="H15">
        <v>4</v>
      </c>
    </row>
    <row r="16" spans="4:8" ht="17.25" thickBot="1" x14ac:dyDescent="0.3">
      <c r="D16" s="66"/>
      <c r="E16" s="66" t="s">
        <v>367</v>
      </c>
      <c r="F16" s="66" t="s">
        <v>353</v>
      </c>
      <c r="G16" s="66" t="s">
        <v>354</v>
      </c>
      <c r="H16" s="66" t="s">
        <v>355</v>
      </c>
    </row>
    <row r="17" spans="4:8" ht="17.25" thickBot="1" x14ac:dyDescent="0.3">
      <c r="D17" s="66" t="s">
        <v>357</v>
      </c>
      <c r="E17" s="66">
        <f>5+4</f>
        <v>9</v>
      </c>
      <c r="F17" s="66">
        <f t="shared" ref="F17:H20" si="0">VLOOKUP($D17,Animals,F$15,FALSE)*$E17</f>
        <v>90</v>
      </c>
      <c r="G17" s="66">
        <f t="shared" si="0"/>
        <v>225</v>
      </c>
      <c r="H17" s="66">
        <f t="shared" si="0"/>
        <v>180</v>
      </c>
    </row>
    <row r="18" spans="4:8" ht="17.25" thickBot="1" x14ac:dyDescent="0.3">
      <c r="D18" s="66" t="s">
        <v>358</v>
      </c>
      <c r="E18" s="66">
        <f>5+4</f>
        <v>9</v>
      </c>
      <c r="F18" s="66">
        <f t="shared" si="0"/>
        <v>180</v>
      </c>
      <c r="G18" s="66">
        <f t="shared" si="0"/>
        <v>315</v>
      </c>
      <c r="H18" s="66">
        <f t="shared" si="0"/>
        <v>360</v>
      </c>
    </row>
    <row r="19" spans="4:8" ht="17.25" thickBot="1" x14ac:dyDescent="0.3">
      <c r="D19" s="66" t="s">
        <v>360</v>
      </c>
      <c r="E19" s="66">
        <v>5</v>
      </c>
      <c r="F19" s="66">
        <f t="shared" si="0"/>
        <v>400</v>
      </c>
      <c r="G19" s="66">
        <f t="shared" si="0"/>
        <v>330</v>
      </c>
      <c r="H19" s="66">
        <f t="shared" si="0"/>
        <v>250</v>
      </c>
    </row>
    <row r="20" spans="4:8" ht="17.25" thickBot="1" x14ac:dyDescent="0.3">
      <c r="D20" s="66" t="s">
        <v>366</v>
      </c>
      <c r="E20" s="66">
        <f>5+4</f>
        <v>9</v>
      </c>
      <c r="F20" s="66">
        <f t="shared" si="0"/>
        <v>5400</v>
      </c>
      <c r="G20" s="66">
        <f t="shared" si="0"/>
        <v>3960</v>
      </c>
      <c r="H20" s="66">
        <f t="shared" si="0"/>
        <v>4680</v>
      </c>
    </row>
    <row r="21" spans="4:8" ht="17.25" thickBot="1" x14ac:dyDescent="0.3">
      <c r="D21" s="66"/>
      <c r="E21" s="69">
        <f>SUM(E17:E20)</f>
        <v>32</v>
      </c>
      <c r="F21" s="69">
        <f t="shared" ref="F21:H21" si="1">SUM(F17:F20)</f>
        <v>6070</v>
      </c>
      <c r="G21" s="69">
        <f t="shared" si="1"/>
        <v>4830</v>
      </c>
      <c r="H21" s="69">
        <f t="shared" si="1"/>
        <v>5470</v>
      </c>
    </row>
    <row r="22" spans="4:8" ht="17.25" thickBot="1" x14ac:dyDescent="0.3">
      <c r="D22" s="66"/>
      <c r="E22" s="66"/>
      <c r="F22" s="66"/>
      <c r="G22" s="66"/>
      <c r="H22" s="66"/>
    </row>
    <row r="23" spans="4:8" ht="17.25" thickBot="1" x14ac:dyDescent="0.3">
      <c r="D23" s="66" t="s">
        <v>361</v>
      </c>
      <c r="E23" s="66">
        <v>11</v>
      </c>
      <c r="F23" s="66">
        <f t="shared" ref="F23:H25" si="2">VLOOKUP($D23,Animals,F$15,FALSE)*$E23</f>
        <v>550</v>
      </c>
      <c r="G23" s="66">
        <f t="shared" si="2"/>
        <v>770</v>
      </c>
      <c r="H23" s="66">
        <f t="shared" si="2"/>
        <v>363</v>
      </c>
    </row>
    <row r="24" spans="4:8" ht="17.25" thickBot="1" x14ac:dyDescent="0.3">
      <c r="D24" s="66" t="s">
        <v>362</v>
      </c>
      <c r="E24" s="66">
        <v>11</v>
      </c>
      <c r="F24" s="66">
        <f t="shared" si="2"/>
        <v>1100</v>
      </c>
      <c r="G24" s="66">
        <f t="shared" si="2"/>
        <v>880</v>
      </c>
      <c r="H24" s="66">
        <f t="shared" si="2"/>
        <v>770</v>
      </c>
    </row>
    <row r="25" spans="4:8" ht="17.25" thickBot="1" x14ac:dyDescent="0.3">
      <c r="D25" s="66" t="s">
        <v>363</v>
      </c>
      <c r="E25" s="66">
        <v>10</v>
      </c>
      <c r="F25" s="66">
        <f t="shared" si="2"/>
        <v>2500</v>
      </c>
      <c r="G25" s="66">
        <f t="shared" si="2"/>
        <v>1400</v>
      </c>
      <c r="H25" s="66">
        <f t="shared" si="2"/>
        <v>2000</v>
      </c>
    </row>
    <row r="26" spans="4:8" ht="17.25" thickBot="1" x14ac:dyDescent="0.3">
      <c r="D26" s="66"/>
      <c r="E26" s="69">
        <f>SUM(E23:E25)</f>
        <v>32</v>
      </c>
      <c r="F26" s="69">
        <f t="shared" ref="F26:H26" si="3">SUM(F22:F25)</f>
        <v>4150</v>
      </c>
      <c r="G26" s="69">
        <f t="shared" si="3"/>
        <v>3050</v>
      </c>
      <c r="H26" s="69">
        <f t="shared" si="3"/>
        <v>3133</v>
      </c>
    </row>
    <row r="28" spans="4:8" ht="15.75" thickBot="1" x14ac:dyDescent="0.3"/>
    <row r="29" spans="4:8" ht="17.25" thickBot="1" x14ac:dyDescent="0.3">
      <c r="D29" s="66"/>
      <c r="E29" s="66" t="s">
        <v>367</v>
      </c>
      <c r="F29" s="66" t="s">
        <v>353</v>
      </c>
      <c r="G29" s="66" t="s">
        <v>354</v>
      </c>
      <c r="H29" s="66" t="s">
        <v>355</v>
      </c>
    </row>
    <row r="30" spans="4:8" ht="17.25" thickBot="1" x14ac:dyDescent="0.3">
      <c r="D30" s="67" t="s">
        <v>361</v>
      </c>
      <c r="E30" s="66">
        <v>4</v>
      </c>
      <c r="F30" s="66">
        <f t="shared" ref="F30:H33" si="4">VLOOKUP($D30,Animals,F$15,FALSE)*$E30</f>
        <v>200</v>
      </c>
      <c r="G30" s="66">
        <f t="shared" si="4"/>
        <v>280</v>
      </c>
      <c r="H30" s="66">
        <f t="shared" si="4"/>
        <v>132</v>
      </c>
    </row>
    <row r="31" spans="4:8" ht="17.25" thickBot="1" x14ac:dyDescent="0.3">
      <c r="D31" s="67" t="s">
        <v>362</v>
      </c>
      <c r="E31" s="66">
        <v>3</v>
      </c>
      <c r="F31" s="66">
        <f t="shared" si="4"/>
        <v>300</v>
      </c>
      <c r="G31" s="66">
        <f t="shared" si="4"/>
        <v>240</v>
      </c>
      <c r="H31" s="66">
        <f t="shared" si="4"/>
        <v>210</v>
      </c>
    </row>
    <row r="32" spans="4:8" ht="17.25" thickBot="1" x14ac:dyDescent="0.3">
      <c r="D32" s="67" t="s">
        <v>363</v>
      </c>
      <c r="E32" s="66">
        <v>3</v>
      </c>
      <c r="F32" s="66">
        <f t="shared" si="4"/>
        <v>750</v>
      </c>
      <c r="G32" s="66">
        <f t="shared" si="4"/>
        <v>420</v>
      </c>
      <c r="H32" s="66">
        <f t="shared" si="4"/>
        <v>600</v>
      </c>
    </row>
    <row r="33" spans="4:8" ht="17.25" thickBot="1" x14ac:dyDescent="0.3">
      <c r="D33" s="67" t="s">
        <v>364</v>
      </c>
      <c r="E33" s="66">
        <v>15</v>
      </c>
      <c r="F33" s="66">
        <f t="shared" si="4"/>
        <v>6750</v>
      </c>
      <c r="G33" s="66">
        <f t="shared" si="4"/>
        <v>5700</v>
      </c>
      <c r="H33" s="66">
        <f t="shared" si="4"/>
        <v>3600</v>
      </c>
    </row>
    <row r="34" spans="4:8" ht="17.25" thickBot="1" x14ac:dyDescent="0.3">
      <c r="D34" s="66"/>
      <c r="E34" s="69">
        <f>SUM(E30:E33)</f>
        <v>25</v>
      </c>
      <c r="F34" s="69">
        <f t="shared" ref="F34:H34" si="5">SUM(F30:F33)</f>
        <v>8000</v>
      </c>
      <c r="G34" s="69">
        <f t="shared" si="5"/>
        <v>6640</v>
      </c>
      <c r="H34" s="69">
        <f t="shared" si="5"/>
        <v>4542</v>
      </c>
    </row>
    <row r="36" spans="4:8" ht="15.75" thickBot="1" x14ac:dyDescent="0.3"/>
    <row r="37" spans="4:8" ht="17.25" thickBot="1" x14ac:dyDescent="0.3">
      <c r="D37" s="67" t="s">
        <v>363</v>
      </c>
      <c r="E37" s="66">
        <v>9</v>
      </c>
      <c r="F37" s="66">
        <f t="shared" ref="F37:H37" si="6">VLOOKUP($D37,Animals,F$15,FALSE)*$E37</f>
        <v>2250</v>
      </c>
      <c r="G37" s="66">
        <f t="shared" si="6"/>
        <v>1260</v>
      </c>
      <c r="H37" s="66">
        <f t="shared" si="6"/>
        <v>1800</v>
      </c>
    </row>
    <row r="38" spans="4:8" ht="17.25" thickBot="1" x14ac:dyDescent="0.3">
      <c r="D38" s="66"/>
      <c r="E38" s="69">
        <f>SUM(E35:E37)</f>
        <v>9</v>
      </c>
      <c r="F38" s="69">
        <f>SUM(F35:F37)</f>
        <v>2250</v>
      </c>
      <c r="G38" s="69">
        <f>SUM(G35:G37)</f>
        <v>1260</v>
      </c>
      <c r="H38" s="69">
        <f>SUM(H35:H37)</f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Oasis</vt:lpstr>
      <vt:lpstr>OldVillages</vt:lpstr>
      <vt:lpstr>Feuil1</vt:lpstr>
      <vt:lpstr>Feuil2</vt:lpstr>
      <vt:lpstr>AnimalsCalc</vt:lpstr>
      <vt:lpstr>Animals</vt:lpstr>
      <vt:lpstr>ToRaid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Felipe Anillo</dc:creator>
  <cp:lastModifiedBy>Luis Felipe Anillo</cp:lastModifiedBy>
  <dcterms:created xsi:type="dcterms:W3CDTF">2019-04-29T23:59:05Z</dcterms:created>
  <dcterms:modified xsi:type="dcterms:W3CDTF">2019-05-21T03:36:02Z</dcterms:modified>
</cp:coreProperties>
</file>